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kajo\Desktop\Kurse kembimi\"/>
    </mc:Choice>
  </mc:AlternateContent>
  <bookViews>
    <workbookView xWindow="0" yWindow="0" windowWidth="19200" windowHeight="11010" tabRatio="729" activeTab="1"/>
  </bookViews>
  <sheets>
    <sheet name="Janar" sheetId="35" r:id="rId1"/>
    <sheet name="Shkurt" sheetId="36" r:id="rId2"/>
    <sheet name="Mars" sheetId="37" r:id="rId3"/>
    <sheet name="Prill" sheetId="38" r:id="rId4"/>
    <sheet name="Maj" sheetId="39" r:id="rId5"/>
    <sheet name="Qershor" sheetId="40" r:id="rId6"/>
    <sheet name="Korrik" sheetId="41" r:id="rId7"/>
    <sheet name="Gusht " sheetId="42" r:id="rId8"/>
    <sheet name="Shtator" sheetId="43" r:id="rId9"/>
    <sheet name="Tetor" sheetId="44" r:id="rId10"/>
    <sheet name="Nentor " sheetId="45" r:id="rId11"/>
    <sheet name="Dhjetor 2020" sheetId="46" r:id="rId12"/>
  </sheets>
  <calcPr calcId="152511"/>
</workbook>
</file>

<file path=xl/calcChain.xml><?xml version="1.0" encoding="utf-8"?>
<calcChain xmlns="http://schemas.openxmlformats.org/spreadsheetml/2006/main">
  <c r="BO15" i="46" l="1"/>
  <c r="BN15" i="46"/>
  <c r="BO26" i="46" l="1"/>
  <c r="BO16" i="46"/>
  <c r="BO17" i="46"/>
  <c r="BO18" i="46"/>
  <c r="BO19" i="46"/>
  <c r="BO20" i="46"/>
  <c r="BO21" i="46"/>
  <c r="BO22" i="46"/>
  <c r="BO23" i="46"/>
  <c r="BO24" i="46"/>
  <c r="BO25" i="46"/>
  <c r="BO27" i="46"/>
  <c r="BO28" i="46"/>
  <c r="BO29" i="46"/>
  <c r="BO30" i="46"/>
  <c r="BN26" i="46"/>
  <c r="BN16" i="46"/>
  <c r="BN17" i="46"/>
  <c r="BN18" i="46"/>
  <c r="BN19" i="46"/>
  <c r="BN20" i="46"/>
  <c r="BN21" i="46"/>
  <c r="BN22" i="46"/>
  <c r="BN23" i="46"/>
  <c r="BN24" i="46"/>
  <c r="BN25" i="46"/>
  <c r="BN27" i="46"/>
  <c r="BN28" i="46"/>
  <c r="BN29" i="46"/>
  <c r="BN30" i="46"/>
  <c r="BS110" i="45" l="1"/>
  <c r="BT110" i="45"/>
  <c r="BU110" i="45"/>
  <c r="BV110" i="45"/>
  <c r="BW110" i="45"/>
  <c r="BX110" i="45"/>
  <c r="BY110" i="45"/>
  <c r="BZ110" i="45"/>
  <c r="CA110" i="45"/>
  <c r="CB110" i="45"/>
  <c r="CC110" i="45"/>
  <c r="CD110" i="45"/>
  <c r="CE110" i="45"/>
  <c r="CF110" i="45"/>
  <c r="CG110" i="45"/>
  <c r="BR110" i="45"/>
  <c r="BR109" i="45"/>
  <c r="BS109" i="45"/>
  <c r="BT109" i="45"/>
  <c r="BU109" i="45"/>
  <c r="BV109" i="45"/>
  <c r="BW109" i="45"/>
  <c r="BX109" i="45"/>
  <c r="BY109" i="45"/>
  <c r="BZ109" i="45"/>
  <c r="CA109" i="45"/>
  <c r="CB109" i="45"/>
  <c r="CC109" i="45"/>
  <c r="CD109" i="45"/>
  <c r="CE109" i="45"/>
  <c r="CF109" i="45"/>
  <c r="CG109" i="45"/>
  <c r="BS106" i="45"/>
  <c r="BT106" i="45"/>
  <c r="BU106" i="45"/>
  <c r="BV106" i="45"/>
  <c r="BW106" i="45"/>
  <c r="BX106" i="45"/>
  <c r="BY106" i="45"/>
  <c r="BZ106" i="45"/>
  <c r="CA106" i="45"/>
  <c r="CB106" i="45"/>
  <c r="CC106" i="45"/>
  <c r="CD106" i="45"/>
  <c r="CE106" i="45"/>
  <c r="CF106" i="45"/>
  <c r="CG106" i="45"/>
  <c r="BR106" i="45"/>
  <c r="BS67" i="45"/>
  <c r="BT67" i="45"/>
  <c r="BU67" i="45"/>
  <c r="BV67" i="45"/>
  <c r="BW67" i="45"/>
  <c r="BX67" i="45"/>
  <c r="BY67" i="45"/>
  <c r="BZ67" i="45"/>
  <c r="CA67" i="45"/>
  <c r="CB67" i="45"/>
  <c r="CC67" i="45"/>
  <c r="CD67" i="45"/>
  <c r="CE67" i="45"/>
  <c r="CF67" i="45"/>
  <c r="CG67" i="45"/>
  <c r="BR67" i="45"/>
  <c r="BS66" i="45"/>
  <c r="BT66" i="45"/>
  <c r="BU66" i="45"/>
  <c r="BV66" i="45"/>
  <c r="BW66" i="45"/>
  <c r="BX66" i="45"/>
  <c r="BY66" i="45"/>
  <c r="BZ66" i="45"/>
  <c r="CA66" i="45"/>
  <c r="CB66" i="45"/>
  <c r="CC66" i="45"/>
  <c r="CD66" i="45"/>
  <c r="CE66" i="45"/>
  <c r="CF66" i="45"/>
  <c r="CG66" i="45"/>
  <c r="BR66" i="45"/>
  <c r="BS63" i="45"/>
  <c r="BT63" i="45"/>
  <c r="BU63" i="45"/>
  <c r="BV63" i="45"/>
  <c r="BW63" i="45"/>
  <c r="BX63" i="45"/>
  <c r="BY63" i="45"/>
  <c r="BZ63" i="45"/>
  <c r="CA63" i="45"/>
  <c r="CB63" i="45"/>
  <c r="CC63" i="45"/>
  <c r="CD63" i="45"/>
  <c r="CE63" i="45"/>
  <c r="CF63" i="45"/>
  <c r="CG63" i="45"/>
  <c r="BR63" i="45"/>
  <c r="BF56" i="45"/>
  <c r="BG56" i="45"/>
  <c r="BF57" i="45"/>
  <c r="BG57" i="45"/>
  <c r="BF58" i="45"/>
  <c r="BG58" i="45"/>
  <c r="BF59" i="45"/>
  <c r="BG59" i="45"/>
  <c r="BF60" i="45"/>
  <c r="BG60" i="45"/>
  <c r="BF61" i="45"/>
  <c r="BG61" i="45"/>
  <c r="BF62" i="45"/>
  <c r="BG62" i="45"/>
  <c r="BF63" i="45"/>
  <c r="BG63" i="45"/>
  <c r="BF64" i="45"/>
  <c r="BG64" i="45"/>
  <c r="BF65" i="45"/>
  <c r="BG65" i="45"/>
  <c r="BF66" i="45"/>
  <c r="BG66" i="45"/>
  <c r="BF67" i="45"/>
  <c r="BG67" i="45"/>
  <c r="BF68" i="45"/>
  <c r="BG68" i="45"/>
  <c r="AZ56" i="45"/>
  <c r="BA56" i="45"/>
  <c r="BB56" i="45"/>
  <c r="BC56" i="45"/>
  <c r="BD56" i="45"/>
  <c r="BE56" i="45"/>
  <c r="AZ57" i="45"/>
  <c r="BA57" i="45"/>
  <c r="BB57" i="45"/>
  <c r="BC57" i="45"/>
  <c r="BD57" i="45"/>
  <c r="BE57" i="45"/>
  <c r="AZ58" i="45"/>
  <c r="BA58" i="45"/>
  <c r="BB58" i="45"/>
  <c r="BC58" i="45"/>
  <c r="BD58" i="45"/>
  <c r="BE58" i="45"/>
  <c r="AZ59" i="45"/>
  <c r="BA59" i="45"/>
  <c r="BB59" i="45"/>
  <c r="BC59" i="45"/>
  <c r="BD59" i="45"/>
  <c r="BE59" i="45"/>
  <c r="AZ60" i="45"/>
  <c r="BA60" i="45"/>
  <c r="BB60" i="45"/>
  <c r="BC60" i="45"/>
  <c r="BD60" i="45"/>
  <c r="BE60" i="45"/>
  <c r="AZ61" i="45"/>
  <c r="BA61" i="45"/>
  <c r="BB61" i="45"/>
  <c r="BC61" i="45"/>
  <c r="BD61" i="45"/>
  <c r="BE61" i="45"/>
  <c r="AZ62" i="45"/>
  <c r="BA62" i="45"/>
  <c r="BB62" i="45"/>
  <c r="BC62" i="45"/>
  <c r="BD62" i="45"/>
  <c r="BE62" i="45"/>
  <c r="AZ63" i="45"/>
  <c r="BA63" i="45"/>
  <c r="BB63" i="45"/>
  <c r="BC63" i="45"/>
  <c r="BD63" i="45"/>
  <c r="BE63" i="45"/>
  <c r="AZ64" i="45"/>
  <c r="BA64" i="45"/>
  <c r="BB64" i="45"/>
  <c r="BC64" i="45"/>
  <c r="BD64" i="45"/>
  <c r="BE64" i="45"/>
  <c r="AZ65" i="45"/>
  <c r="BA65" i="45"/>
  <c r="BB65" i="45"/>
  <c r="BC65" i="45"/>
  <c r="BD65" i="45"/>
  <c r="BE65" i="45"/>
  <c r="AZ66" i="45"/>
  <c r="BA66" i="45"/>
  <c r="BB66" i="45"/>
  <c r="BC66" i="45"/>
  <c r="BD66" i="45"/>
  <c r="BE66" i="45"/>
  <c r="AZ67" i="45"/>
  <c r="BA67" i="45"/>
  <c r="BB67" i="45"/>
  <c r="BC67" i="45"/>
  <c r="BD67" i="45"/>
  <c r="BE67" i="45"/>
  <c r="AZ68" i="45"/>
  <c r="BA68" i="45"/>
  <c r="BB68" i="45"/>
  <c r="BC68" i="45"/>
  <c r="BD68" i="45"/>
  <c r="BE68" i="45"/>
  <c r="AM56" i="45"/>
  <c r="AN56" i="45"/>
  <c r="AO56" i="45"/>
  <c r="AP56" i="45"/>
  <c r="AQ56" i="45"/>
  <c r="AR56" i="45"/>
  <c r="AS56" i="45"/>
  <c r="AT56" i="45"/>
  <c r="AU56" i="45"/>
  <c r="AV56" i="45"/>
  <c r="AW56" i="45"/>
  <c r="AX56" i="45"/>
  <c r="AY56" i="45"/>
  <c r="AM57" i="45"/>
  <c r="AN57" i="45"/>
  <c r="AO57" i="45"/>
  <c r="AP57" i="45"/>
  <c r="AQ57" i="45"/>
  <c r="AR57" i="45"/>
  <c r="AS57" i="45"/>
  <c r="AT57" i="45"/>
  <c r="AU57" i="45"/>
  <c r="AV57" i="45"/>
  <c r="AW57" i="45"/>
  <c r="AX57" i="45"/>
  <c r="AY57" i="45"/>
  <c r="AM58" i="45"/>
  <c r="AN58" i="45"/>
  <c r="AO58" i="45"/>
  <c r="AP58" i="45"/>
  <c r="AQ58" i="45"/>
  <c r="AR58" i="45"/>
  <c r="AS58" i="45"/>
  <c r="AT58" i="45"/>
  <c r="AU58" i="45"/>
  <c r="AV58" i="45"/>
  <c r="AW58" i="45"/>
  <c r="AX58" i="45"/>
  <c r="AY58" i="45"/>
  <c r="AM59" i="45"/>
  <c r="AN59" i="45"/>
  <c r="AO59" i="45"/>
  <c r="AP59" i="45"/>
  <c r="AQ59" i="45"/>
  <c r="AR59" i="45"/>
  <c r="AS59" i="45"/>
  <c r="AT59" i="45"/>
  <c r="AU59" i="45"/>
  <c r="AV59" i="45"/>
  <c r="AW59" i="45"/>
  <c r="AX59" i="45"/>
  <c r="AY59" i="45"/>
  <c r="AM60" i="45"/>
  <c r="AN60" i="45"/>
  <c r="AO60" i="45"/>
  <c r="AP60" i="45"/>
  <c r="AQ60" i="45"/>
  <c r="AR60" i="45"/>
  <c r="AS60" i="45"/>
  <c r="AT60" i="45"/>
  <c r="AU60" i="45"/>
  <c r="AV60" i="45"/>
  <c r="AW60" i="45"/>
  <c r="AX60" i="45"/>
  <c r="AY60" i="45"/>
  <c r="AM61" i="45"/>
  <c r="AN61" i="45"/>
  <c r="AO61" i="45"/>
  <c r="AP61" i="45"/>
  <c r="AQ61" i="45"/>
  <c r="AR61" i="45"/>
  <c r="AS61" i="45"/>
  <c r="AT61" i="45"/>
  <c r="AU61" i="45"/>
  <c r="AV61" i="45"/>
  <c r="AW61" i="45"/>
  <c r="AX61" i="45"/>
  <c r="AY61" i="45"/>
  <c r="AM62" i="45"/>
  <c r="AN62" i="45"/>
  <c r="AO62" i="45"/>
  <c r="AP62" i="45"/>
  <c r="AQ62" i="45"/>
  <c r="AR62" i="45"/>
  <c r="AS62" i="45"/>
  <c r="AT62" i="45"/>
  <c r="AU62" i="45"/>
  <c r="AV62" i="45"/>
  <c r="AW62" i="45"/>
  <c r="AX62" i="45"/>
  <c r="AY62" i="45"/>
  <c r="AM63" i="45"/>
  <c r="AN63" i="45"/>
  <c r="AO63" i="45"/>
  <c r="AP63" i="45"/>
  <c r="AQ63" i="45"/>
  <c r="AR63" i="45"/>
  <c r="AS63" i="45"/>
  <c r="AT63" i="45"/>
  <c r="AU63" i="45"/>
  <c r="AV63" i="45"/>
  <c r="AW63" i="45"/>
  <c r="AX63" i="45"/>
  <c r="AY63" i="45"/>
  <c r="AM64" i="45"/>
  <c r="AN64" i="45"/>
  <c r="AO64" i="45"/>
  <c r="AP64" i="45"/>
  <c r="AQ64" i="45"/>
  <c r="AR64" i="45"/>
  <c r="AS64" i="45"/>
  <c r="AT64" i="45"/>
  <c r="AU64" i="45"/>
  <c r="AV64" i="45"/>
  <c r="AW64" i="45"/>
  <c r="AX64" i="45"/>
  <c r="AY64" i="45"/>
  <c r="AM65" i="45"/>
  <c r="AN65" i="45"/>
  <c r="AO65" i="45"/>
  <c r="AP65" i="45"/>
  <c r="AQ65" i="45"/>
  <c r="AR65" i="45"/>
  <c r="AS65" i="45"/>
  <c r="AT65" i="45"/>
  <c r="AU65" i="45"/>
  <c r="AV65" i="45"/>
  <c r="AW65" i="45"/>
  <c r="AX65" i="45"/>
  <c r="AY65" i="45"/>
  <c r="AM66" i="45"/>
  <c r="AN66" i="45"/>
  <c r="AO66" i="45"/>
  <c r="AP66" i="45"/>
  <c r="AQ66" i="45"/>
  <c r="AR66" i="45"/>
  <c r="AS66" i="45"/>
  <c r="AT66" i="45"/>
  <c r="AU66" i="45"/>
  <c r="AV66" i="45"/>
  <c r="AW66" i="45"/>
  <c r="AX66" i="45"/>
  <c r="AY66" i="45"/>
  <c r="AM67" i="45"/>
  <c r="AN67" i="45"/>
  <c r="AO67" i="45"/>
  <c r="AP67" i="45"/>
  <c r="AQ67" i="45"/>
  <c r="AR67" i="45"/>
  <c r="AS67" i="45"/>
  <c r="AT67" i="45"/>
  <c r="AU67" i="45"/>
  <c r="AV67" i="45"/>
  <c r="AW67" i="45"/>
  <c r="AX67" i="45"/>
  <c r="AY67" i="45"/>
  <c r="AM68" i="45"/>
  <c r="AN68" i="45"/>
  <c r="AO68" i="45"/>
  <c r="AP68" i="45"/>
  <c r="AQ68" i="45"/>
  <c r="AR68" i="45"/>
  <c r="AS68" i="45"/>
  <c r="AT68" i="45"/>
  <c r="AU68" i="45"/>
  <c r="AV68" i="45"/>
  <c r="AW68" i="45"/>
  <c r="AX68" i="45"/>
  <c r="AY68" i="45"/>
  <c r="AE56" i="45"/>
  <c r="AF56" i="45"/>
  <c r="AG56" i="45"/>
  <c r="AH56" i="45"/>
  <c r="AI56" i="45"/>
  <c r="AJ56" i="45"/>
  <c r="AK56" i="45"/>
  <c r="AL56" i="45"/>
  <c r="AE57" i="45"/>
  <c r="AF57" i="45"/>
  <c r="AG57" i="45"/>
  <c r="AH57" i="45"/>
  <c r="AI57" i="45"/>
  <c r="AJ57" i="45"/>
  <c r="AK57" i="45"/>
  <c r="AL57" i="45"/>
  <c r="AE58" i="45"/>
  <c r="AF58" i="45"/>
  <c r="AG58" i="45"/>
  <c r="AH58" i="45"/>
  <c r="AI58" i="45"/>
  <c r="AJ58" i="45"/>
  <c r="AK58" i="45"/>
  <c r="AL58" i="45"/>
  <c r="AE59" i="45"/>
  <c r="AF59" i="45"/>
  <c r="AG59" i="45"/>
  <c r="AH59" i="45"/>
  <c r="AI59" i="45"/>
  <c r="AJ59" i="45"/>
  <c r="AK59" i="45"/>
  <c r="AL59" i="45"/>
  <c r="AE60" i="45"/>
  <c r="AF60" i="45"/>
  <c r="AG60" i="45"/>
  <c r="AH60" i="45"/>
  <c r="AI60" i="45"/>
  <c r="AJ60" i="45"/>
  <c r="AK60" i="45"/>
  <c r="AL60" i="45"/>
  <c r="AE61" i="45"/>
  <c r="AF61" i="45"/>
  <c r="AG61" i="45"/>
  <c r="AH61" i="45"/>
  <c r="AI61" i="45"/>
  <c r="AJ61" i="45"/>
  <c r="AK61" i="45"/>
  <c r="AL61" i="45"/>
  <c r="AE62" i="45"/>
  <c r="AF62" i="45"/>
  <c r="AG62" i="45"/>
  <c r="AH62" i="45"/>
  <c r="AI62" i="45"/>
  <c r="AJ62" i="45"/>
  <c r="AK62" i="45"/>
  <c r="AL62" i="45"/>
  <c r="AE63" i="45"/>
  <c r="AF63" i="45"/>
  <c r="AG63" i="45"/>
  <c r="AH63" i="45"/>
  <c r="AI63" i="45"/>
  <c r="AJ63" i="45"/>
  <c r="AK63" i="45"/>
  <c r="AL63" i="45"/>
  <c r="AE64" i="45"/>
  <c r="AF64" i="45"/>
  <c r="AG64" i="45"/>
  <c r="AH64" i="45"/>
  <c r="AI64" i="45"/>
  <c r="AJ64" i="45"/>
  <c r="AK64" i="45"/>
  <c r="AL64" i="45"/>
  <c r="AE65" i="45"/>
  <c r="AF65" i="45"/>
  <c r="AG65" i="45"/>
  <c r="AH65" i="45"/>
  <c r="AI65" i="45"/>
  <c r="AJ65" i="45"/>
  <c r="AK65" i="45"/>
  <c r="AL65" i="45"/>
  <c r="AE66" i="45"/>
  <c r="AF66" i="45"/>
  <c r="AG66" i="45"/>
  <c r="AH66" i="45"/>
  <c r="AI66" i="45"/>
  <c r="AJ66" i="45"/>
  <c r="AK66" i="45"/>
  <c r="AL66" i="45"/>
  <c r="AE67" i="45"/>
  <c r="AF67" i="45"/>
  <c r="AG67" i="45"/>
  <c r="AH67" i="45"/>
  <c r="AI67" i="45"/>
  <c r="AJ67" i="45"/>
  <c r="AK67" i="45"/>
  <c r="AL67" i="45"/>
  <c r="AE68" i="45"/>
  <c r="AF68" i="45"/>
  <c r="AG68" i="45"/>
  <c r="AH68" i="45"/>
  <c r="AI68" i="45"/>
  <c r="AJ68" i="45"/>
  <c r="AK68" i="45"/>
  <c r="AL68" i="45"/>
  <c r="Z56" i="45"/>
  <c r="AA56" i="45"/>
  <c r="AB56" i="45"/>
  <c r="AC56" i="45"/>
  <c r="AD56" i="45"/>
  <c r="Z57" i="45"/>
  <c r="AA57" i="45"/>
  <c r="AB57" i="45"/>
  <c r="AC57" i="45"/>
  <c r="AD57" i="45"/>
  <c r="Z58" i="45"/>
  <c r="AA58" i="45"/>
  <c r="AB58" i="45"/>
  <c r="AC58" i="45"/>
  <c r="AD58" i="45"/>
  <c r="Z59" i="45"/>
  <c r="AA59" i="45"/>
  <c r="AB59" i="45"/>
  <c r="AC59" i="45"/>
  <c r="AD59" i="45"/>
  <c r="Z60" i="45"/>
  <c r="AA60" i="45"/>
  <c r="AB60" i="45"/>
  <c r="AC60" i="45"/>
  <c r="AD60" i="45"/>
  <c r="Z61" i="45"/>
  <c r="AA61" i="45"/>
  <c r="AB61" i="45"/>
  <c r="AC61" i="45"/>
  <c r="AD61" i="45"/>
  <c r="Z62" i="45"/>
  <c r="AA62" i="45"/>
  <c r="AB62" i="45"/>
  <c r="AC62" i="45"/>
  <c r="AD62" i="45"/>
  <c r="Z63" i="45"/>
  <c r="AA63" i="45"/>
  <c r="AB63" i="45"/>
  <c r="AC63" i="45"/>
  <c r="AD63" i="45"/>
  <c r="Z64" i="45"/>
  <c r="AA64" i="45"/>
  <c r="AB64" i="45"/>
  <c r="AC64" i="45"/>
  <c r="AD64" i="45"/>
  <c r="Z65" i="45"/>
  <c r="AA65" i="45"/>
  <c r="AB65" i="45"/>
  <c r="AC65" i="45"/>
  <c r="AD65" i="45"/>
  <c r="Z66" i="45"/>
  <c r="AA66" i="45"/>
  <c r="AB66" i="45"/>
  <c r="AC66" i="45"/>
  <c r="AD66" i="45"/>
  <c r="Z67" i="45"/>
  <c r="AA67" i="45"/>
  <c r="AB67" i="45"/>
  <c r="AC67" i="45"/>
  <c r="AD67" i="45"/>
  <c r="Z68" i="45"/>
  <c r="AA68" i="45"/>
  <c r="AB68" i="45"/>
  <c r="AC68" i="45"/>
  <c r="AD68" i="45"/>
  <c r="S56" i="45"/>
  <c r="T56" i="45"/>
  <c r="U56" i="45"/>
  <c r="V56" i="45"/>
  <c r="W56" i="45"/>
  <c r="X56" i="45"/>
  <c r="Y56" i="45"/>
  <c r="S57" i="45"/>
  <c r="T57" i="45"/>
  <c r="U57" i="45"/>
  <c r="V57" i="45"/>
  <c r="W57" i="45"/>
  <c r="X57" i="45"/>
  <c r="Y57" i="45"/>
  <c r="S58" i="45"/>
  <c r="T58" i="45"/>
  <c r="U58" i="45"/>
  <c r="V58" i="45"/>
  <c r="W58" i="45"/>
  <c r="X58" i="45"/>
  <c r="Y58" i="45"/>
  <c r="S59" i="45"/>
  <c r="T59" i="45"/>
  <c r="U59" i="45"/>
  <c r="V59" i="45"/>
  <c r="W59" i="45"/>
  <c r="X59" i="45"/>
  <c r="Y59" i="45"/>
  <c r="S60" i="45"/>
  <c r="T60" i="45"/>
  <c r="U60" i="45"/>
  <c r="V60" i="45"/>
  <c r="W60" i="45"/>
  <c r="X60" i="45"/>
  <c r="Y60" i="45"/>
  <c r="S61" i="45"/>
  <c r="T61" i="45"/>
  <c r="U61" i="45"/>
  <c r="V61" i="45"/>
  <c r="W61" i="45"/>
  <c r="X61" i="45"/>
  <c r="Y61" i="45"/>
  <c r="S62" i="45"/>
  <c r="T62" i="45"/>
  <c r="U62" i="45"/>
  <c r="V62" i="45"/>
  <c r="W62" i="45"/>
  <c r="X62" i="45"/>
  <c r="Y62" i="45"/>
  <c r="S63" i="45"/>
  <c r="T63" i="45"/>
  <c r="U63" i="45"/>
  <c r="V63" i="45"/>
  <c r="W63" i="45"/>
  <c r="X63" i="45"/>
  <c r="Y63" i="45"/>
  <c r="S64" i="45"/>
  <c r="T64" i="45"/>
  <c r="U64" i="45"/>
  <c r="V64" i="45"/>
  <c r="W64" i="45"/>
  <c r="X64" i="45"/>
  <c r="Y64" i="45"/>
  <c r="S65" i="45"/>
  <c r="T65" i="45"/>
  <c r="U65" i="45"/>
  <c r="V65" i="45"/>
  <c r="W65" i="45"/>
  <c r="X65" i="45"/>
  <c r="Y65" i="45"/>
  <c r="S66" i="45"/>
  <c r="T66" i="45"/>
  <c r="U66" i="45"/>
  <c r="V66" i="45"/>
  <c r="W66" i="45"/>
  <c r="X66" i="45"/>
  <c r="Y66" i="45"/>
  <c r="S67" i="45"/>
  <c r="T67" i="45"/>
  <c r="U67" i="45"/>
  <c r="V67" i="45"/>
  <c r="W67" i="45"/>
  <c r="X67" i="45"/>
  <c r="Y67" i="45"/>
  <c r="S68" i="45"/>
  <c r="T68" i="45"/>
  <c r="U68" i="45"/>
  <c r="V68" i="45"/>
  <c r="W68" i="45"/>
  <c r="X68" i="45"/>
  <c r="Y68" i="45"/>
  <c r="M56" i="45"/>
  <c r="N56" i="45"/>
  <c r="O56" i="45"/>
  <c r="P56" i="45"/>
  <c r="Q56" i="45"/>
  <c r="R56" i="45"/>
  <c r="M57" i="45"/>
  <c r="N57" i="45"/>
  <c r="O57" i="45"/>
  <c r="P57" i="45"/>
  <c r="Q57" i="45"/>
  <c r="R57" i="45"/>
  <c r="M58" i="45"/>
  <c r="N58" i="45"/>
  <c r="O58" i="45"/>
  <c r="P58" i="45"/>
  <c r="Q58" i="45"/>
  <c r="R58" i="45"/>
  <c r="M59" i="45"/>
  <c r="N59" i="45"/>
  <c r="O59" i="45"/>
  <c r="P59" i="45"/>
  <c r="Q59" i="45"/>
  <c r="R59" i="45"/>
  <c r="M60" i="45"/>
  <c r="N60" i="45"/>
  <c r="O60" i="45"/>
  <c r="P60" i="45"/>
  <c r="Q60" i="45"/>
  <c r="R60" i="45"/>
  <c r="M61" i="45"/>
  <c r="N61" i="45"/>
  <c r="O61" i="45"/>
  <c r="P61" i="45"/>
  <c r="Q61" i="45"/>
  <c r="R61" i="45"/>
  <c r="M62" i="45"/>
  <c r="N62" i="45"/>
  <c r="O62" i="45"/>
  <c r="P62" i="45"/>
  <c r="Q62" i="45"/>
  <c r="R62" i="45"/>
  <c r="M63" i="45"/>
  <c r="N63" i="45"/>
  <c r="O63" i="45"/>
  <c r="P63" i="45"/>
  <c r="Q63" i="45"/>
  <c r="R63" i="45"/>
  <c r="M64" i="45"/>
  <c r="N64" i="45"/>
  <c r="O64" i="45"/>
  <c r="P64" i="45"/>
  <c r="Q64" i="45"/>
  <c r="R64" i="45"/>
  <c r="M65" i="45"/>
  <c r="N65" i="45"/>
  <c r="O65" i="45"/>
  <c r="P65" i="45"/>
  <c r="Q65" i="45"/>
  <c r="R65" i="45"/>
  <c r="M66" i="45"/>
  <c r="N66" i="45"/>
  <c r="O66" i="45"/>
  <c r="P66" i="45"/>
  <c r="Q66" i="45"/>
  <c r="R66" i="45"/>
  <c r="M67" i="45"/>
  <c r="N67" i="45"/>
  <c r="O67" i="45"/>
  <c r="P67" i="45"/>
  <c r="Q67" i="45"/>
  <c r="R67" i="45"/>
  <c r="M68" i="45"/>
  <c r="N68" i="45"/>
  <c r="O68" i="45"/>
  <c r="P68" i="45"/>
  <c r="Q68" i="45"/>
  <c r="R68" i="45"/>
  <c r="D56" i="45"/>
  <c r="E56" i="45"/>
  <c r="F56" i="45"/>
  <c r="G56" i="45"/>
  <c r="H56" i="45"/>
  <c r="I56" i="45"/>
  <c r="J56" i="45"/>
  <c r="K56" i="45"/>
  <c r="L56" i="45"/>
  <c r="D57" i="45"/>
  <c r="E57" i="45"/>
  <c r="F57" i="45"/>
  <c r="G57" i="45"/>
  <c r="H57" i="45"/>
  <c r="I57" i="45"/>
  <c r="J57" i="45"/>
  <c r="K57" i="45"/>
  <c r="L57" i="45"/>
  <c r="D58" i="45"/>
  <c r="E58" i="45"/>
  <c r="F58" i="45"/>
  <c r="G58" i="45"/>
  <c r="H58" i="45"/>
  <c r="I58" i="45"/>
  <c r="J58" i="45"/>
  <c r="K58" i="45"/>
  <c r="L58" i="45"/>
  <c r="D59" i="45"/>
  <c r="E59" i="45"/>
  <c r="F59" i="45"/>
  <c r="G59" i="45"/>
  <c r="H59" i="45"/>
  <c r="I59" i="45"/>
  <c r="J59" i="45"/>
  <c r="K59" i="45"/>
  <c r="L59" i="45"/>
  <c r="D60" i="45"/>
  <c r="E60" i="45"/>
  <c r="F60" i="45"/>
  <c r="G60" i="45"/>
  <c r="H60" i="45"/>
  <c r="I60" i="45"/>
  <c r="J60" i="45"/>
  <c r="K60" i="45"/>
  <c r="L60" i="45"/>
  <c r="D61" i="45"/>
  <c r="E61" i="45"/>
  <c r="F61" i="45"/>
  <c r="G61" i="45"/>
  <c r="H61" i="45"/>
  <c r="I61" i="45"/>
  <c r="J61" i="45"/>
  <c r="K61" i="45"/>
  <c r="L61" i="45"/>
  <c r="D62" i="45"/>
  <c r="E62" i="45"/>
  <c r="F62" i="45"/>
  <c r="G62" i="45"/>
  <c r="H62" i="45"/>
  <c r="I62" i="45"/>
  <c r="J62" i="45"/>
  <c r="K62" i="45"/>
  <c r="L62" i="45"/>
  <c r="D63" i="45"/>
  <c r="E63" i="45"/>
  <c r="F63" i="45"/>
  <c r="G63" i="45"/>
  <c r="H63" i="45"/>
  <c r="I63" i="45"/>
  <c r="J63" i="45"/>
  <c r="K63" i="45"/>
  <c r="L63" i="45"/>
  <c r="D64" i="45"/>
  <c r="E64" i="45"/>
  <c r="F64" i="45"/>
  <c r="G64" i="45"/>
  <c r="H64" i="45"/>
  <c r="I64" i="45"/>
  <c r="J64" i="45"/>
  <c r="K64" i="45"/>
  <c r="L64" i="45"/>
  <c r="D65" i="45"/>
  <c r="E65" i="45"/>
  <c r="F65" i="45"/>
  <c r="G65" i="45"/>
  <c r="H65" i="45"/>
  <c r="I65" i="45"/>
  <c r="J65" i="45"/>
  <c r="K65" i="45"/>
  <c r="L65" i="45"/>
  <c r="D66" i="45"/>
  <c r="E66" i="45"/>
  <c r="F66" i="45"/>
  <c r="G66" i="45"/>
  <c r="H66" i="45"/>
  <c r="I66" i="45"/>
  <c r="J66" i="45"/>
  <c r="K66" i="45"/>
  <c r="L66" i="45"/>
  <c r="D67" i="45"/>
  <c r="E67" i="45"/>
  <c r="F67" i="45"/>
  <c r="G67" i="45"/>
  <c r="H67" i="45"/>
  <c r="I67" i="45"/>
  <c r="J67" i="45"/>
  <c r="K67" i="45"/>
  <c r="L67" i="45"/>
  <c r="D68" i="45"/>
  <c r="E68" i="45"/>
  <c r="F68" i="45"/>
  <c r="G68" i="45"/>
  <c r="H68" i="45"/>
  <c r="I68" i="45"/>
  <c r="J68" i="45"/>
  <c r="K68" i="45"/>
  <c r="L68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56" i="45"/>
  <c r="BK15" i="45" l="1"/>
  <c r="BL16" i="45" l="1"/>
  <c r="BL17" i="45"/>
  <c r="BL18" i="45"/>
  <c r="BL19" i="45"/>
  <c r="BL20" i="45"/>
  <c r="BL21" i="45"/>
  <c r="BL22" i="45"/>
  <c r="BL23" i="45"/>
  <c r="BL24" i="45"/>
  <c r="BL25" i="45"/>
  <c r="BL26" i="45"/>
  <c r="BL27" i="45"/>
  <c r="BL28" i="45"/>
  <c r="BL29" i="45"/>
  <c r="BL30" i="45"/>
  <c r="BL15" i="45"/>
  <c r="BK16" i="45"/>
  <c r="BK17" i="45"/>
  <c r="BK18" i="45"/>
  <c r="BK19" i="45"/>
  <c r="BK20" i="45"/>
  <c r="BK21" i="45"/>
  <c r="BK22" i="45"/>
  <c r="BK23" i="45"/>
  <c r="BK24" i="45"/>
  <c r="BK25" i="45"/>
  <c r="BK26" i="45"/>
  <c r="BK27" i="45"/>
  <c r="BK28" i="45"/>
  <c r="BK29" i="45"/>
  <c r="BK30" i="45"/>
  <c r="CG108" i="45" l="1"/>
  <c r="CF108" i="45"/>
  <c r="CE108" i="45"/>
  <c r="CD108" i="45"/>
  <c r="CC108" i="45"/>
  <c r="CB108" i="45"/>
  <c r="CA108" i="45"/>
  <c r="BZ108" i="45"/>
  <c r="BY108" i="45"/>
  <c r="BX108" i="45"/>
  <c r="BW108" i="45"/>
  <c r="BV108" i="45"/>
  <c r="BU108" i="45"/>
  <c r="BT108" i="45"/>
  <c r="BS108" i="45"/>
  <c r="BR108" i="45"/>
  <c r="BP82" i="45"/>
  <c r="BP83" i="45" s="1"/>
  <c r="BP84" i="45" s="1"/>
  <c r="BP85" i="45" s="1"/>
  <c r="BP86" i="45" s="1"/>
  <c r="BP87" i="45" s="1"/>
  <c r="BP88" i="45" s="1"/>
  <c r="BP89" i="45" s="1"/>
  <c r="BP90" i="45" s="1"/>
  <c r="BP91" i="45" s="1"/>
  <c r="BP92" i="45" s="1"/>
  <c r="BP93" i="45" s="1"/>
  <c r="BP94" i="45" s="1"/>
  <c r="BP95" i="45" s="1"/>
  <c r="BP96" i="45" s="1"/>
  <c r="BP97" i="45" s="1"/>
  <c r="BP98" i="45" s="1"/>
  <c r="BP99" i="45" s="1"/>
  <c r="BP100" i="45" s="1"/>
  <c r="BP101" i="45" s="1"/>
  <c r="BP102" i="45" s="1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X106" i="44" l="1"/>
  <c r="BX63" i="44"/>
  <c r="BX65" i="44" s="1"/>
  <c r="BX66" i="44"/>
  <c r="BX67" i="44"/>
  <c r="BQ16" i="44" l="1"/>
  <c r="BR16" i="44"/>
  <c r="BQ17" i="44"/>
  <c r="BR17" i="44"/>
  <c r="BQ18" i="44"/>
  <c r="BR18" i="44"/>
  <c r="BQ19" i="44"/>
  <c r="BR19" i="44"/>
  <c r="BQ20" i="44"/>
  <c r="BR20" i="44"/>
  <c r="BQ21" i="44"/>
  <c r="BR21" i="44"/>
  <c r="BQ22" i="44"/>
  <c r="BR22" i="44"/>
  <c r="BQ23" i="44"/>
  <c r="BR23" i="44"/>
  <c r="BQ24" i="44"/>
  <c r="BR24" i="44"/>
  <c r="BQ25" i="44"/>
  <c r="BR25" i="44"/>
  <c r="BQ26" i="44"/>
  <c r="BR26" i="44"/>
  <c r="BQ27" i="44"/>
  <c r="BR27" i="44"/>
  <c r="BQ28" i="44"/>
  <c r="BR28" i="44"/>
  <c r="BQ29" i="44"/>
  <c r="BR29" i="44"/>
  <c r="BQ30" i="44"/>
  <c r="BR30" i="44"/>
  <c r="BR15" i="44"/>
  <c r="BQ15" i="44"/>
  <c r="BY110" i="44" l="1"/>
  <c r="BZ110" i="44"/>
  <c r="CA110" i="44"/>
  <c r="CB110" i="44"/>
  <c r="CC110" i="44"/>
  <c r="CD110" i="44"/>
  <c r="CE110" i="44"/>
  <c r="CF110" i="44"/>
  <c r="CG110" i="44"/>
  <c r="CH110" i="44"/>
  <c r="CI110" i="44"/>
  <c r="CJ110" i="44"/>
  <c r="CK110" i="44"/>
  <c r="CL110" i="44"/>
  <c r="CM110" i="44"/>
  <c r="BX110" i="44"/>
  <c r="BY109" i="44"/>
  <c r="BZ109" i="44"/>
  <c r="CA109" i="44"/>
  <c r="CB109" i="44"/>
  <c r="CC109" i="44"/>
  <c r="CD109" i="44"/>
  <c r="CE109" i="44"/>
  <c r="CF109" i="44"/>
  <c r="CG109" i="44"/>
  <c r="CH109" i="44"/>
  <c r="CI109" i="44"/>
  <c r="CJ109" i="44"/>
  <c r="CK109" i="44"/>
  <c r="CL109" i="44"/>
  <c r="CM109" i="44"/>
  <c r="BX109" i="44"/>
  <c r="BY106" i="44"/>
  <c r="BY108" i="44" s="1"/>
  <c r="BZ106" i="44"/>
  <c r="BZ108" i="44" s="1"/>
  <c r="CA106" i="44"/>
  <c r="CB106" i="44"/>
  <c r="CB108" i="44" s="1"/>
  <c r="CC106" i="44"/>
  <c r="CC108" i="44" s="1"/>
  <c r="CD106" i="44"/>
  <c r="CE106" i="44"/>
  <c r="CE108" i="44" s="1"/>
  <c r="CF106" i="44"/>
  <c r="CF108" i="44" s="1"/>
  <c r="CG106" i="44"/>
  <c r="CG108" i="44" s="1"/>
  <c r="CH106" i="44"/>
  <c r="CI106" i="44"/>
  <c r="CJ106" i="44"/>
  <c r="CJ108" i="44" s="1"/>
  <c r="CK106" i="44"/>
  <c r="CK108" i="44" s="1"/>
  <c r="CL106" i="44"/>
  <c r="CM106" i="44"/>
  <c r="CM108" i="44" s="1"/>
  <c r="BX108" i="44"/>
  <c r="CM63" i="44"/>
  <c r="CM65" i="44" s="1"/>
  <c r="BY67" i="44"/>
  <c r="BZ67" i="44"/>
  <c r="CA67" i="44"/>
  <c r="CB67" i="44"/>
  <c r="CC67" i="44"/>
  <c r="CD67" i="44"/>
  <c r="CE67" i="44"/>
  <c r="CF67" i="44"/>
  <c r="CG67" i="44"/>
  <c r="CH67" i="44"/>
  <c r="CI67" i="44"/>
  <c r="CJ67" i="44"/>
  <c r="CK67" i="44"/>
  <c r="CL67" i="44"/>
  <c r="CM67" i="44"/>
  <c r="BY66" i="44"/>
  <c r="BZ66" i="44"/>
  <c r="CA66" i="44"/>
  <c r="CB66" i="44"/>
  <c r="CC66" i="44"/>
  <c r="CD66" i="44"/>
  <c r="CE66" i="44"/>
  <c r="CF66" i="44"/>
  <c r="CG66" i="44"/>
  <c r="CH66" i="44"/>
  <c r="CI66" i="44"/>
  <c r="CJ66" i="44"/>
  <c r="CK66" i="44"/>
  <c r="CL66" i="44"/>
  <c r="CM66" i="44"/>
  <c r="BY63" i="44"/>
  <c r="BY65" i="44" s="1"/>
  <c r="BZ63" i="44"/>
  <c r="BZ65" i="44" s="1"/>
  <c r="CA63" i="44"/>
  <c r="CA65" i="44" s="1"/>
  <c r="CB63" i="44"/>
  <c r="CB65" i="44" s="1"/>
  <c r="CC63" i="44"/>
  <c r="CC65" i="44" s="1"/>
  <c r="CD63" i="44"/>
  <c r="CD65" i="44" s="1"/>
  <c r="CE63" i="44"/>
  <c r="CE65" i="44" s="1"/>
  <c r="CF63" i="44"/>
  <c r="CF65" i="44" s="1"/>
  <c r="CG63" i="44"/>
  <c r="CG65" i="44" s="1"/>
  <c r="CH63" i="44"/>
  <c r="CH65" i="44" s="1"/>
  <c r="CI63" i="44"/>
  <c r="CI65" i="44" s="1"/>
  <c r="CJ63" i="44"/>
  <c r="CJ65" i="44" s="1"/>
  <c r="CK63" i="44"/>
  <c r="CK65" i="44" s="1"/>
  <c r="CL63" i="44"/>
  <c r="CL65" i="44" s="1"/>
  <c r="BV83" i="44"/>
  <c r="BV84" i="44"/>
  <c r="BV85" i="44" s="1"/>
  <c r="BV86" i="44" s="1"/>
  <c r="BV87" i="44" s="1"/>
  <c r="BV88" i="44" s="1"/>
  <c r="BV89" i="44" s="1"/>
  <c r="BV90" i="44" s="1"/>
  <c r="BV91" i="44" s="1"/>
  <c r="BV92" i="44" s="1"/>
  <c r="BV93" i="44" s="1"/>
  <c r="BV94" i="44" s="1"/>
  <c r="BV95" i="44" s="1"/>
  <c r="BV96" i="44" s="1"/>
  <c r="BV97" i="44" s="1"/>
  <c r="BV98" i="44" s="1"/>
  <c r="BV99" i="44" s="1"/>
  <c r="BV100" i="44" s="1"/>
  <c r="BV101" i="44" s="1"/>
  <c r="BV102" i="44" s="1"/>
  <c r="BV82" i="44"/>
  <c r="CL108" i="44"/>
  <c r="CI108" i="44"/>
  <c r="CH108" i="44"/>
  <c r="CD108" i="44"/>
  <c r="CA108" i="44"/>
  <c r="BV106" i="43" l="1"/>
  <c r="BW106" i="43"/>
  <c r="BX106" i="43"/>
  <c r="BY106" i="43"/>
  <c r="BZ106" i="43"/>
  <c r="CA106" i="43"/>
  <c r="CB106" i="43"/>
  <c r="CC106" i="43"/>
  <c r="CD106" i="43"/>
  <c r="CE106" i="43"/>
  <c r="CF106" i="43"/>
  <c r="CG106" i="43"/>
  <c r="CH106" i="43"/>
  <c r="CI106" i="43"/>
  <c r="CJ106" i="43"/>
  <c r="BU106" i="43"/>
  <c r="BN15" i="43"/>
  <c r="BU104" i="43"/>
  <c r="BV64" i="43"/>
  <c r="BW64" i="43"/>
  <c r="BX64" i="43"/>
  <c r="BY64" i="43"/>
  <c r="BZ64" i="43"/>
  <c r="CA64" i="43"/>
  <c r="CB64" i="43"/>
  <c r="CC64" i="43"/>
  <c r="CD64" i="43"/>
  <c r="CE64" i="43"/>
  <c r="CF64" i="43"/>
  <c r="CG64" i="43"/>
  <c r="CH64" i="43"/>
  <c r="CI64" i="43"/>
  <c r="CJ64" i="43"/>
  <c r="BU64" i="43"/>
  <c r="BU62" i="43"/>
  <c r="BU65" i="43"/>
  <c r="BU66" i="43"/>
  <c r="BV108" i="43" l="1"/>
  <c r="BW108" i="43"/>
  <c r="BX108" i="43"/>
  <c r="BY108" i="43"/>
  <c r="BZ108" i="43"/>
  <c r="CA108" i="43"/>
  <c r="CB108" i="43"/>
  <c r="CC108" i="43"/>
  <c r="CD108" i="43"/>
  <c r="CE108" i="43"/>
  <c r="CF108" i="43"/>
  <c r="CG108" i="43"/>
  <c r="CH108" i="43"/>
  <c r="CI108" i="43"/>
  <c r="CJ108" i="43"/>
  <c r="BU108" i="43"/>
  <c r="BV107" i="43"/>
  <c r="BW107" i="43"/>
  <c r="BX107" i="43"/>
  <c r="BY107" i="43"/>
  <c r="BZ107" i="43"/>
  <c r="CA107" i="43"/>
  <c r="CB107" i="43"/>
  <c r="CC107" i="43"/>
  <c r="CD107" i="43"/>
  <c r="CE107" i="43"/>
  <c r="CF107" i="43"/>
  <c r="CG107" i="43"/>
  <c r="CH107" i="43"/>
  <c r="CI107" i="43"/>
  <c r="CJ107" i="43"/>
  <c r="BU107" i="43"/>
  <c r="BV104" i="43"/>
  <c r="BW104" i="43"/>
  <c r="BX104" i="43"/>
  <c r="BY104" i="43"/>
  <c r="BZ104" i="43"/>
  <c r="CA104" i="43"/>
  <c r="CB104" i="43"/>
  <c r="CC104" i="43"/>
  <c r="CD104" i="43"/>
  <c r="CE104" i="43"/>
  <c r="CF104" i="43"/>
  <c r="CG104" i="43"/>
  <c r="CH104" i="43"/>
  <c r="CI104" i="43"/>
  <c r="CJ104" i="43"/>
  <c r="BV66" i="43"/>
  <c r="BW66" i="43"/>
  <c r="BX66" i="43"/>
  <c r="BY66" i="43"/>
  <c r="BZ66" i="43"/>
  <c r="CA66" i="43"/>
  <c r="CB66" i="43"/>
  <c r="CC66" i="43"/>
  <c r="CD66" i="43"/>
  <c r="CE66" i="43"/>
  <c r="CF66" i="43"/>
  <c r="CG66" i="43"/>
  <c r="CH66" i="43"/>
  <c r="CI66" i="43"/>
  <c r="CJ66" i="43"/>
  <c r="BV65" i="43"/>
  <c r="BW65" i="43"/>
  <c r="BX65" i="43"/>
  <c r="BY65" i="43"/>
  <c r="BZ65" i="43"/>
  <c r="CA65" i="43"/>
  <c r="CB65" i="43"/>
  <c r="CC65" i="43"/>
  <c r="CD65" i="43"/>
  <c r="CE65" i="43"/>
  <c r="CF65" i="43"/>
  <c r="CG65" i="43"/>
  <c r="CH65" i="43"/>
  <c r="CI65" i="43"/>
  <c r="CJ65" i="43"/>
  <c r="BV62" i="43"/>
  <c r="BW62" i="43"/>
  <c r="BX62" i="43"/>
  <c r="BY62" i="43"/>
  <c r="BZ62" i="43"/>
  <c r="CA62" i="43"/>
  <c r="CB62" i="43"/>
  <c r="CC62" i="43"/>
  <c r="CD62" i="43"/>
  <c r="CE62" i="43"/>
  <c r="CF62" i="43"/>
  <c r="CG62" i="43"/>
  <c r="CH62" i="43"/>
  <c r="CI62" i="43"/>
  <c r="CJ62" i="43"/>
  <c r="BO15" i="43" l="1"/>
  <c r="BO30" i="43" l="1"/>
  <c r="BN30" i="43"/>
  <c r="BO29" i="43"/>
  <c r="BN29" i="43"/>
  <c r="BO28" i="43"/>
  <c r="BN28" i="43"/>
  <c r="BO27" i="43"/>
  <c r="BN27" i="43"/>
  <c r="BO26" i="43"/>
  <c r="BN26" i="43"/>
  <c r="BO25" i="43"/>
  <c r="BN25" i="43"/>
  <c r="BO24" i="43"/>
  <c r="BN24" i="43"/>
  <c r="BO23" i="43"/>
  <c r="BN23" i="43"/>
  <c r="BO22" i="43"/>
  <c r="BN22" i="43"/>
  <c r="BO21" i="43"/>
  <c r="BN21" i="43"/>
  <c r="BO20" i="43"/>
  <c r="BN20" i="43"/>
  <c r="BO19" i="43"/>
  <c r="BN19" i="43"/>
  <c r="BO18" i="43"/>
  <c r="BN18" i="43"/>
  <c r="BO17" i="43"/>
  <c r="BN17" i="43"/>
  <c r="BO16" i="43"/>
  <c r="BN16" i="43"/>
  <c r="BO16" i="42" l="1"/>
  <c r="BO17" i="42"/>
  <c r="BO18" i="42"/>
  <c r="BO19" i="42"/>
  <c r="BO20" i="42"/>
  <c r="BO21" i="42"/>
  <c r="BO22" i="42"/>
  <c r="BO23" i="42"/>
  <c r="BO24" i="42"/>
  <c r="BO25" i="42"/>
  <c r="BO26" i="42"/>
  <c r="BO27" i="42"/>
  <c r="BO28" i="42"/>
  <c r="BO29" i="42"/>
  <c r="BO30" i="42"/>
  <c r="BO15" i="42"/>
  <c r="BN15" i="42"/>
  <c r="BN16" i="42"/>
  <c r="BN17" i="42"/>
  <c r="BN18" i="42"/>
  <c r="BN19" i="42"/>
  <c r="BN20" i="42"/>
  <c r="BN21" i="42"/>
  <c r="BN22" i="42"/>
  <c r="BN23" i="42"/>
  <c r="BN24" i="42"/>
  <c r="BN25" i="42"/>
  <c r="BN26" i="42"/>
  <c r="BN27" i="42"/>
  <c r="BN28" i="42"/>
  <c r="BN29" i="42"/>
  <c r="BN30" i="42"/>
  <c r="CJ66" i="42" l="1"/>
  <c r="CI66" i="42"/>
  <c r="CH66" i="42"/>
  <c r="CG66" i="42"/>
  <c r="CF66" i="42"/>
  <c r="CE66" i="42"/>
  <c r="CD66" i="42"/>
  <c r="CC66" i="42"/>
  <c r="CB66" i="42"/>
  <c r="CA66" i="42"/>
  <c r="BZ66" i="42"/>
  <c r="BY66" i="42"/>
  <c r="BX66" i="42"/>
  <c r="BW66" i="42"/>
  <c r="BV66" i="42"/>
  <c r="BU66" i="42"/>
  <c r="CJ65" i="42"/>
  <c r="CI65" i="42"/>
  <c r="CH65" i="42"/>
  <c r="CG65" i="42"/>
  <c r="CF65" i="42"/>
  <c r="CE65" i="42"/>
  <c r="CD65" i="42"/>
  <c r="CC65" i="42"/>
  <c r="CB65" i="42"/>
  <c r="CA65" i="42"/>
  <c r="BZ65" i="42"/>
  <c r="BY65" i="42"/>
  <c r="BX65" i="42"/>
  <c r="BW65" i="42"/>
  <c r="BV65" i="42"/>
  <c r="BU65" i="42"/>
  <c r="CJ62" i="42"/>
  <c r="CI62" i="42"/>
  <c r="CH62" i="42"/>
  <c r="CG62" i="42"/>
  <c r="CF62" i="42"/>
  <c r="CE62" i="42"/>
  <c r="CD62" i="42"/>
  <c r="CC62" i="42"/>
  <c r="CB62" i="42"/>
  <c r="CA62" i="42"/>
  <c r="BZ62" i="42"/>
  <c r="BY62" i="42"/>
  <c r="BX62" i="42"/>
  <c r="BW62" i="42"/>
  <c r="BV62" i="42"/>
  <c r="BU62" i="42"/>
  <c r="BY66" i="41" l="1"/>
  <c r="BZ66" i="41"/>
  <c r="CA66" i="41"/>
  <c r="CB66" i="41"/>
  <c r="CC66" i="41"/>
  <c r="CD66" i="41"/>
  <c r="CE66" i="41"/>
  <c r="CF66" i="41"/>
  <c r="CG66" i="41"/>
  <c r="CH66" i="41"/>
  <c r="CI66" i="41"/>
  <c r="CJ66" i="41"/>
  <c r="CK66" i="41"/>
  <c r="CL66" i="41"/>
  <c r="CM66" i="41"/>
  <c r="BX66" i="41"/>
  <c r="BY65" i="41"/>
  <c r="BZ65" i="41"/>
  <c r="CA65" i="41"/>
  <c r="CB65" i="41"/>
  <c r="CC65" i="41"/>
  <c r="CD65" i="41"/>
  <c r="CE65" i="41"/>
  <c r="CF65" i="41"/>
  <c r="CG65" i="41"/>
  <c r="CH65" i="41"/>
  <c r="CI65" i="41"/>
  <c r="CJ65" i="41"/>
  <c r="CK65" i="41"/>
  <c r="CL65" i="41"/>
  <c r="CM65" i="41"/>
  <c r="BX65" i="41"/>
  <c r="BY62" i="41"/>
  <c r="BZ62" i="41"/>
  <c r="CA62" i="41"/>
  <c r="CB62" i="41"/>
  <c r="CC62" i="41"/>
  <c r="CD62" i="41"/>
  <c r="CE62" i="41"/>
  <c r="CF62" i="41"/>
  <c r="CG62" i="41"/>
  <c r="CH62" i="41"/>
  <c r="CI62" i="41"/>
  <c r="CJ62" i="41"/>
  <c r="CK62" i="41"/>
  <c r="CL62" i="41"/>
  <c r="CM62" i="41"/>
  <c r="BX62" i="41"/>
  <c r="BQ16" i="41"/>
  <c r="BR16" i="41"/>
  <c r="BQ17" i="41"/>
  <c r="BR17" i="41"/>
  <c r="BQ18" i="41"/>
  <c r="BR18" i="41"/>
  <c r="BQ19" i="41"/>
  <c r="BR19" i="41"/>
  <c r="BQ20" i="41"/>
  <c r="BR20" i="41"/>
  <c r="BQ21" i="41"/>
  <c r="BR21" i="41"/>
  <c r="BQ22" i="41"/>
  <c r="BR22" i="41"/>
  <c r="BQ23" i="41"/>
  <c r="BR23" i="41"/>
  <c r="BQ24" i="41"/>
  <c r="BR24" i="41"/>
  <c r="BQ25" i="41"/>
  <c r="BR25" i="41"/>
  <c r="BQ26" i="41"/>
  <c r="BR26" i="41"/>
  <c r="BQ27" i="41"/>
  <c r="BR27" i="41"/>
  <c r="BQ28" i="41"/>
  <c r="BR28" i="41"/>
  <c r="BQ29" i="41"/>
  <c r="BR29" i="41"/>
  <c r="BQ30" i="41"/>
  <c r="BR30" i="41"/>
  <c r="BR15" i="41"/>
  <c r="BQ15" i="41"/>
  <c r="BR15" i="40" l="1"/>
  <c r="BQ15" i="40"/>
  <c r="BR16" i="40" l="1"/>
  <c r="BR17" i="40"/>
  <c r="BR18" i="40"/>
  <c r="BR19" i="40"/>
  <c r="BR20" i="40"/>
  <c r="BR21" i="40"/>
  <c r="BR22" i="40"/>
  <c r="BR23" i="40"/>
  <c r="BR24" i="40"/>
  <c r="BR25" i="40"/>
  <c r="BR26" i="40"/>
  <c r="BR27" i="40"/>
  <c r="BR28" i="40"/>
  <c r="BR29" i="40"/>
  <c r="BR30" i="40"/>
  <c r="BQ16" i="40"/>
  <c r="BQ17" i="40"/>
  <c r="BQ18" i="40"/>
  <c r="BQ19" i="40"/>
  <c r="BQ20" i="40"/>
  <c r="BQ21" i="40"/>
  <c r="BQ22" i="40"/>
  <c r="BQ23" i="40"/>
  <c r="BQ24" i="40"/>
  <c r="BQ25" i="40"/>
  <c r="BQ26" i="40"/>
  <c r="BQ27" i="40"/>
  <c r="BQ28" i="40"/>
  <c r="BQ29" i="40"/>
  <c r="BQ30" i="40"/>
  <c r="BI30" i="39" l="1"/>
  <c r="BI15" i="39"/>
  <c r="BI16" i="39"/>
  <c r="BI17" i="39"/>
  <c r="BI18" i="39"/>
  <c r="BI19" i="39"/>
  <c r="BI20" i="39"/>
  <c r="BI21" i="39"/>
  <c r="BI22" i="39"/>
  <c r="BI23" i="39"/>
  <c r="BI24" i="39"/>
  <c r="BI25" i="39"/>
  <c r="BI26" i="39"/>
  <c r="BI27" i="39"/>
  <c r="BI28" i="39"/>
  <c r="BI29" i="39"/>
  <c r="BH16" i="39"/>
  <c r="BH17" i="39"/>
  <c r="BH18" i="39"/>
  <c r="BH19" i="39"/>
  <c r="BH20" i="39"/>
  <c r="BH21" i="39"/>
  <c r="BH22" i="39"/>
  <c r="BH23" i="39"/>
  <c r="BH24" i="39"/>
  <c r="BH25" i="39"/>
  <c r="BH26" i="39"/>
  <c r="BH27" i="39"/>
  <c r="BH28" i="39"/>
  <c r="BH29" i="39"/>
  <c r="BH30" i="39"/>
  <c r="BH15" i="39"/>
  <c r="CD102" i="39" l="1"/>
  <c r="CC102" i="39"/>
  <c r="CB102" i="39"/>
  <c r="CA102" i="39"/>
  <c r="BZ102" i="39"/>
  <c r="BY102" i="39"/>
  <c r="BX102" i="39"/>
  <c r="BW102" i="39"/>
  <c r="BV102" i="39"/>
  <c r="BU102" i="39"/>
  <c r="BT102" i="39"/>
  <c r="BS102" i="39"/>
  <c r="BR102" i="39"/>
  <c r="BQ102" i="39"/>
  <c r="BP102" i="39"/>
  <c r="BO102" i="39"/>
  <c r="CD101" i="39"/>
  <c r="CD104" i="39" s="1"/>
  <c r="CC101" i="39"/>
  <c r="CC104" i="39" s="1"/>
  <c r="CB101" i="39"/>
  <c r="CB104" i="39" s="1"/>
  <c r="CA101" i="39"/>
  <c r="CA104" i="39" s="1"/>
  <c r="BZ101" i="39"/>
  <c r="BZ104" i="39" s="1"/>
  <c r="BY101" i="39"/>
  <c r="BY104" i="39" s="1"/>
  <c r="BX101" i="39"/>
  <c r="BX104" i="39" s="1"/>
  <c r="BW101" i="39"/>
  <c r="BW104" i="39" s="1"/>
  <c r="BV101" i="39"/>
  <c r="BV104" i="39" s="1"/>
  <c r="BU101" i="39"/>
  <c r="BU104" i="39" s="1"/>
  <c r="BT101" i="39"/>
  <c r="BT104" i="39" s="1"/>
  <c r="BS101" i="39"/>
  <c r="BS104" i="39" s="1"/>
  <c r="BR101" i="39"/>
  <c r="BR104" i="39" s="1"/>
  <c r="BQ101" i="39"/>
  <c r="BQ104" i="39" s="1"/>
  <c r="BP101" i="39"/>
  <c r="BP104" i="39" s="1"/>
  <c r="BO101" i="39"/>
  <c r="BO104" i="39" s="1"/>
  <c r="CD98" i="39"/>
  <c r="CD100" i="39" s="1"/>
  <c r="CC98" i="39"/>
  <c r="CC100" i="39" s="1"/>
  <c r="CB98" i="39"/>
  <c r="CB100" i="39" s="1"/>
  <c r="CA98" i="39"/>
  <c r="CA100" i="39" s="1"/>
  <c r="BZ98" i="39"/>
  <c r="BZ100" i="39" s="1"/>
  <c r="BY98" i="39"/>
  <c r="BY100" i="39" s="1"/>
  <c r="BX98" i="39"/>
  <c r="BX100" i="39" s="1"/>
  <c r="BW98" i="39"/>
  <c r="BW100" i="39" s="1"/>
  <c r="BV98" i="39"/>
  <c r="BV100" i="39" s="1"/>
  <c r="BU98" i="39"/>
  <c r="BU100" i="39" s="1"/>
  <c r="BT98" i="39"/>
  <c r="BT100" i="39" s="1"/>
  <c r="BS98" i="39"/>
  <c r="BS100" i="39" s="1"/>
  <c r="BR98" i="39"/>
  <c r="BR100" i="39" s="1"/>
  <c r="BQ98" i="39"/>
  <c r="BQ100" i="39" s="1"/>
  <c r="BP98" i="39"/>
  <c r="BP100" i="39" s="1"/>
  <c r="BO98" i="39"/>
  <c r="BO100" i="39" s="1"/>
  <c r="BC74" i="39"/>
  <c r="BB74" i="39"/>
  <c r="BA74" i="39"/>
  <c r="AZ74" i="39"/>
  <c r="AY74" i="39"/>
  <c r="AW74" i="39"/>
  <c r="AV74" i="39"/>
  <c r="AT74" i="39"/>
  <c r="AS74" i="39"/>
  <c r="AQ74" i="39"/>
  <c r="AP74" i="39"/>
  <c r="AN74" i="39"/>
  <c r="AM74" i="39"/>
  <c r="AK74" i="39"/>
  <c r="AJ74" i="39"/>
  <c r="AH74" i="39"/>
  <c r="AG74" i="39"/>
  <c r="AE74" i="39"/>
  <c r="AD74" i="39"/>
  <c r="AB74" i="39"/>
  <c r="AA74" i="39"/>
  <c r="Y74" i="39"/>
  <c r="X74" i="39"/>
  <c r="V74" i="39"/>
  <c r="U74" i="39"/>
  <c r="S74" i="39"/>
  <c r="R74" i="39"/>
  <c r="P74" i="39"/>
  <c r="O74" i="39"/>
  <c r="M74" i="39"/>
  <c r="L74" i="39"/>
  <c r="K74" i="39"/>
  <c r="J74" i="39"/>
  <c r="I74" i="39"/>
  <c r="G74" i="39"/>
  <c r="F74" i="39"/>
  <c r="D74" i="39"/>
  <c r="C74" i="39"/>
  <c r="BC73" i="39"/>
  <c r="BB73" i="39"/>
  <c r="BA73" i="39"/>
  <c r="AZ73" i="39"/>
  <c r="AY73" i="39"/>
  <c r="AW73" i="39"/>
  <c r="AV73" i="39"/>
  <c r="AT73" i="39"/>
  <c r="AS73" i="39"/>
  <c r="AQ73" i="39"/>
  <c r="AP73" i="39"/>
  <c r="AN73" i="39"/>
  <c r="AM73" i="39"/>
  <c r="AK73" i="39"/>
  <c r="AJ73" i="39"/>
  <c r="AH73" i="39"/>
  <c r="AG73" i="39"/>
  <c r="AE73" i="39"/>
  <c r="AD73" i="39"/>
  <c r="AB73" i="39"/>
  <c r="AA73" i="39"/>
  <c r="Y73" i="39"/>
  <c r="X73" i="39"/>
  <c r="V73" i="39"/>
  <c r="U73" i="39"/>
  <c r="S73" i="39"/>
  <c r="R73" i="39"/>
  <c r="P73" i="39"/>
  <c r="O73" i="39"/>
  <c r="M73" i="39"/>
  <c r="L73" i="39"/>
  <c r="K73" i="39"/>
  <c r="J73" i="39"/>
  <c r="I73" i="39"/>
  <c r="G73" i="39"/>
  <c r="F73" i="39"/>
  <c r="D73" i="39"/>
  <c r="C73" i="39"/>
  <c r="BC72" i="39"/>
  <c r="BB72" i="39"/>
  <c r="BA72" i="39"/>
  <c r="AZ72" i="39"/>
  <c r="AY72" i="39"/>
  <c r="AW72" i="39"/>
  <c r="AV72" i="39"/>
  <c r="AT72" i="39"/>
  <c r="AS72" i="39"/>
  <c r="AQ72" i="39"/>
  <c r="AP72" i="39"/>
  <c r="AN72" i="39"/>
  <c r="AM72" i="39"/>
  <c r="AK72" i="39"/>
  <c r="AJ72" i="39"/>
  <c r="AH72" i="39"/>
  <c r="AG72" i="39"/>
  <c r="AE72" i="39"/>
  <c r="AD72" i="39"/>
  <c r="AB72" i="39"/>
  <c r="AA72" i="39"/>
  <c r="Y72" i="39"/>
  <c r="X72" i="39"/>
  <c r="V72" i="39"/>
  <c r="U72" i="39"/>
  <c r="S72" i="39"/>
  <c r="R72" i="39"/>
  <c r="P72" i="39"/>
  <c r="O72" i="39"/>
  <c r="M72" i="39"/>
  <c r="L72" i="39"/>
  <c r="K72" i="39"/>
  <c r="J72" i="39"/>
  <c r="I72" i="39"/>
  <c r="G72" i="39"/>
  <c r="F72" i="39"/>
  <c r="D72" i="39"/>
  <c r="C72" i="39"/>
  <c r="BC71" i="39"/>
  <c r="BB71" i="39"/>
  <c r="BA71" i="39"/>
  <c r="AZ71" i="39"/>
  <c r="AY71" i="39"/>
  <c r="AW71" i="39"/>
  <c r="AV71" i="39"/>
  <c r="AT71" i="39"/>
  <c r="AS71" i="39"/>
  <c r="AQ71" i="39"/>
  <c r="AP71" i="39"/>
  <c r="AN71" i="39"/>
  <c r="AM71" i="39"/>
  <c r="AK71" i="39"/>
  <c r="AJ71" i="39"/>
  <c r="AH71" i="39"/>
  <c r="AG71" i="39"/>
  <c r="AE71" i="39"/>
  <c r="AD71" i="39"/>
  <c r="AB71" i="39"/>
  <c r="AA71" i="39"/>
  <c r="Y71" i="39"/>
  <c r="X71" i="39"/>
  <c r="V71" i="39"/>
  <c r="U71" i="39"/>
  <c r="S71" i="39"/>
  <c r="R71" i="39"/>
  <c r="P71" i="39"/>
  <c r="O71" i="39"/>
  <c r="M71" i="39"/>
  <c r="L71" i="39"/>
  <c r="K71" i="39"/>
  <c r="J71" i="39"/>
  <c r="I71" i="39"/>
  <c r="G71" i="39"/>
  <c r="F71" i="39"/>
  <c r="D71" i="39"/>
  <c r="C71" i="39"/>
  <c r="BC70" i="39"/>
  <c r="BB70" i="39"/>
  <c r="BA70" i="39"/>
  <c r="AZ70" i="39"/>
  <c r="AY70" i="39"/>
  <c r="AW70" i="39"/>
  <c r="AV70" i="39"/>
  <c r="AT70" i="39"/>
  <c r="AS70" i="39"/>
  <c r="AQ70" i="39"/>
  <c r="AP70" i="39"/>
  <c r="AN70" i="39"/>
  <c r="AM70" i="39"/>
  <c r="AK70" i="39"/>
  <c r="AJ70" i="39"/>
  <c r="AH70" i="39"/>
  <c r="AG70" i="39"/>
  <c r="AE70" i="39"/>
  <c r="AD70" i="39"/>
  <c r="AB70" i="39"/>
  <c r="AA70" i="39"/>
  <c r="Y70" i="39"/>
  <c r="X70" i="39"/>
  <c r="V70" i="39"/>
  <c r="U70" i="39"/>
  <c r="S70" i="39"/>
  <c r="R70" i="39"/>
  <c r="P70" i="39"/>
  <c r="O70" i="39"/>
  <c r="M70" i="39"/>
  <c r="L70" i="39"/>
  <c r="K70" i="39"/>
  <c r="J70" i="39"/>
  <c r="I70" i="39"/>
  <c r="G70" i="39"/>
  <c r="F70" i="39"/>
  <c r="D70" i="39"/>
  <c r="C70" i="39"/>
  <c r="BC69" i="39"/>
  <c r="BB69" i="39"/>
  <c r="BA69" i="39"/>
  <c r="AZ69" i="39"/>
  <c r="AY69" i="39"/>
  <c r="AW69" i="39"/>
  <c r="AV69" i="39"/>
  <c r="AT69" i="39"/>
  <c r="AS69" i="39"/>
  <c r="AQ69" i="39"/>
  <c r="AP69" i="39"/>
  <c r="AN69" i="39"/>
  <c r="AM69" i="39"/>
  <c r="AK69" i="39"/>
  <c r="AJ69" i="39"/>
  <c r="AH69" i="39"/>
  <c r="AG69" i="39"/>
  <c r="AE69" i="39"/>
  <c r="AD69" i="39"/>
  <c r="AB69" i="39"/>
  <c r="AA69" i="39"/>
  <c r="Y69" i="39"/>
  <c r="X69" i="39"/>
  <c r="V69" i="39"/>
  <c r="U69" i="39"/>
  <c r="S69" i="39"/>
  <c r="R69" i="39"/>
  <c r="P69" i="39"/>
  <c r="O69" i="39"/>
  <c r="M69" i="39"/>
  <c r="L69" i="39"/>
  <c r="K69" i="39"/>
  <c r="J69" i="39"/>
  <c r="I69" i="39"/>
  <c r="G69" i="39"/>
  <c r="F69" i="39"/>
  <c r="D69" i="39"/>
  <c r="C69" i="39"/>
  <c r="BU68" i="39"/>
  <c r="BC68" i="39"/>
  <c r="BB68" i="39"/>
  <c r="BA68" i="39"/>
  <c r="AZ68" i="39"/>
  <c r="AY68" i="39"/>
  <c r="AW68" i="39"/>
  <c r="AV68" i="39"/>
  <c r="AT68" i="39"/>
  <c r="AS68" i="39"/>
  <c r="AQ68" i="39"/>
  <c r="AP68" i="39"/>
  <c r="AN68" i="39"/>
  <c r="AM68" i="39"/>
  <c r="AK68" i="39"/>
  <c r="AJ68" i="39"/>
  <c r="AH68" i="39"/>
  <c r="AG68" i="39"/>
  <c r="AE68" i="39"/>
  <c r="AD68" i="39"/>
  <c r="AB68" i="39"/>
  <c r="AA68" i="39"/>
  <c r="Y68" i="39"/>
  <c r="X68" i="39"/>
  <c r="V68" i="39"/>
  <c r="U68" i="39"/>
  <c r="S68" i="39"/>
  <c r="R68" i="39"/>
  <c r="P68" i="39"/>
  <c r="O68" i="39"/>
  <c r="M68" i="39"/>
  <c r="L68" i="39"/>
  <c r="K68" i="39"/>
  <c r="J68" i="39"/>
  <c r="I68" i="39"/>
  <c r="G68" i="39"/>
  <c r="F68" i="39"/>
  <c r="D68" i="39"/>
  <c r="C68" i="39"/>
  <c r="BC67" i="39"/>
  <c r="BB67" i="39"/>
  <c r="BA67" i="39"/>
  <c r="AZ67" i="39"/>
  <c r="AY67" i="39"/>
  <c r="AW67" i="39"/>
  <c r="AV67" i="39"/>
  <c r="AT67" i="39"/>
  <c r="AS67" i="39"/>
  <c r="AQ67" i="39"/>
  <c r="AP67" i="39"/>
  <c r="AN67" i="39"/>
  <c r="AM67" i="39"/>
  <c r="AK67" i="39"/>
  <c r="AJ67" i="39"/>
  <c r="AH67" i="39"/>
  <c r="AG67" i="39"/>
  <c r="AE67" i="39"/>
  <c r="AD67" i="39"/>
  <c r="AB67" i="39"/>
  <c r="AA67" i="39"/>
  <c r="Y67" i="39"/>
  <c r="X67" i="39"/>
  <c r="V67" i="39"/>
  <c r="U67" i="39"/>
  <c r="S67" i="39"/>
  <c r="R67" i="39"/>
  <c r="P67" i="39"/>
  <c r="O67" i="39"/>
  <c r="M67" i="39"/>
  <c r="L67" i="39"/>
  <c r="K67" i="39"/>
  <c r="J67" i="39"/>
  <c r="I67" i="39"/>
  <c r="G67" i="39"/>
  <c r="F67" i="39"/>
  <c r="D67" i="39"/>
  <c r="C67" i="39"/>
  <c r="CD66" i="39"/>
  <c r="CC66" i="39"/>
  <c r="CB66" i="39"/>
  <c r="CA66" i="39"/>
  <c r="BZ66" i="39"/>
  <c r="BY66" i="39"/>
  <c r="BX66" i="39"/>
  <c r="BW66" i="39"/>
  <c r="BV66" i="39"/>
  <c r="BU66" i="39"/>
  <c r="BT66" i="39"/>
  <c r="BS66" i="39"/>
  <c r="BR66" i="39"/>
  <c r="BQ66" i="39"/>
  <c r="BP66" i="39"/>
  <c r="BO66" i="39"/>
  <c r="BC66" i="39"/>
  <c r="BB66" i="39"/>
  <c r="BA66" i="39"/>
  <c r="AZ66" i="39"/>
  <c r="AY66" i="39"/>
  <c r="AW66" i="39"/>
  <c r="AV66" i="39"/>
  <c r="AT66" i="39"/>
  <c r="AS66" i="39"/>
  <c r="AQ66" i="39"/>
  <c r="AP66" i="39"/>
  <c r="AN66" i="39"/>
  <c r="AM66" i="39"/>
  <c r="AK66" i="39"/>
  <c r="AJ66" i="39"/>
  <c r="AH66" i="39"/>
  <c r="AG66" i="39"/>
  <c r="AE66" i="39"/>
  <c r="AD66" i="39"/>
  <c r="AB66" i="39"/>
  <c r="AA66" i="39"/>
  <c r="Y66" i="39"/>
  <c r="X66" i="39"/>
  <c r="V66" i="39"/>
  <c r="U66" i="39"/>
  <c r="S66" i="39"/>
  <c r="R66" i="39"/>
  <c r="P66" i="39"/>
  <c r="O66" i="39"/>
  <c r="M66" i="39"/>
  <c r="L66" i="39"/>
  <c r="K66" i="39"/>
  <c r="J66" i="39"/>
  <c r="I66" i="39"/>
  <c r="G66" i="39"/>
  <c r="F66" i="39"/>
  <c r="D66" i="39"/>
  <c r="C66" i="39"/>
  <c r="CD65" i="39"/>
  <c r="CD68" i="39" s="1"/>
  <c r="CC65" i="39"/>
  <c r="CC68" i="39" s="1"/>
  <c r="CB65" i="39"/>
  <c r="CA65" i="39"/>
  <c r="CA68" i="39" s="1"/>
  <c r="BZ65" i="39"/>
  <c r="BZ68" i="39" s="1"/>
  <c r="BY65" i="39"/>
  <c r="BY68" i="39" s="1"/>
  <c r="BX65" i="39"/>
  <c r="BW65" i="39"/>
  <c r="BW68" i="39" s="1"/>
  <c r="BV65" i="39"/>
  <c r="BV68" i="39" s="1"/>
  <c r="BU65" i="39"/>
  <c r="BT65" i="39"/>
  <c r="BS65" i="39"/>
  <c r="BS68" i="39" s="1"/>
  <c r="BR65" i="39"/>
  <c r="BR68" i="39" s="1"/>
  <c r="BQ65" i="39"/>
  <c r="BQ68" i="39" s="1"/>
  <c r="BP65" i="39"/>
  <c r="BO65" i="39"/>
  <c r="BO68" i="39" s="1"/>
  <c r="BC65" i="39"/>
  <c r="BB65" i="39"/>
  <c r="BA65" i="39"/>
  <c r="AZ65" i="39"/>
  <c r="AY65" i="39"/>
  <c r="AW65" i="39"/>
  <c r="AV65" i="39"/>
  <c r="AT65" i="39"/>
  <c r="AS65" i="39"/>
  <c r="AQ65" i="39"/>
  <c r="AP65" i="39"/>
  <c r="AN65" i="39"/>
  <c r="AM65" i="39"/>
  <c r="AK65" i="39"/>
  <c r="AJ65" i="39"/>
  <c r="AH65" i="39"/>
  <c r="AG65" i="39"/>
  <c r="AE65" i="39"/>
  <c r="AD65" i="39"/>
  <c r="AB65" i="39"/>
  <c r="AA65" i="39"/>
  <c r="Y65" i="39"/>
  <c r="X65" i="39"/>
  <c r="V65" i="39"/>
  <c r="U65" i="39"/>
  <c r="S65" i="39"/>
  <c r="R65" i="39"/>
  <c r="P65" i="39"/>
  <c r="O65" i="39"/>
  <c r="M65" i="39"/>
  <c r="L65" i="39"/>
  <c r="K65" i="39"/>
  <c r="J65" i="39"/>
  <c r="I65" i="39"/>
  <c r="G65" i="39"/>
  <c r="F65" i="39"/>
  <c r="D65" i="39"/>
  <c r="C65" i="39"/>
  <c r="BU64" i="39"/>
  <c r="BC64" i="39"/>
  <c r="BB64" i="39"/>
  <c r="BA64" i="39"/>
  <c r="AZ64" i="39"/>
  <c r="AY64" i="39"/>
  <c r="AW64" i="39"/>
  <c r="AV64" i="39"/>
  <c r="AT64" i="39"/>
  <c r="AS64" i="39"/>
  <c r="AQ64" i="39"/>
  <c r="AP64" i="39"/>
  <c r="AN64" i="39"/>
  <c r="AM64" i="39"/>
  <c r="AK64" i="39"/>
  <c r="AJ64" i="39"/>
  <c r="AH64" i="39"/>
  <c r="AG64" i="39"/>
  <c r="AE64" i="39"/>
  <c r="AD64" i="39"/>
  <c r="AB64" i="39"/>
  <c r="AA64" i="39"/>
  <c r="Y64" i="39"/>
  <c r="X64" i="39"/>
  <c r="V64" i="39"/>
  <c r="U64" i="39"/>
  <c r="S64" i="39"/>
  <c r="R64" i="39"/>
  <c r="P64" i="39"/>
  <c r="O64" i="39"/>
  <c r="M64" i="39"/>
  <c r="L64" i="39"/>
  <c r="K64" i="39"/>
  <c r="J64" i="39"/>
  <c r="I64" i="39"/>
  <c r="G64" i="39"/>
  <c r="F64" i="39"/>
  <c r="D64" i="39"/>
  <c r="C64" i="39"/>
  <c r="BC63" i="39"/>
  <c r="BB63" i="39"/>
  <c r="BA63" i="39"/>
  <c r="AZ63" i="39"/>
  <c r="AY63" i="39"/>
  <c r="AW63" i="39"/>
  <c r="AV63" i="39"/>
  <c r="AT63" i="39"/>
  <c r="AS63" i="39"/>
  <c r="AQ63" i="39"/>
  <c r="AP63" i="39"/>
  <c r="AN63" i="39"/>
  <c r="AM63" i="39"/>
  <c r="AK63" i="39"/>
  <c r="AJ63" i="39"/>
  <c r="AH63" i="39"/>
  <c r="AG63" i="39"/>
  <c r="AE63" i="39"/>
  <c r="AD63" i="39"/>
  <c r="AB63" i="39"/>
  <c r="AA63" i="39"/>
  <c r="Y63" i="39"/>
  <c r="X63" i="39"/>
  <c r="V63" i="39"/>
  <c r="U63" i="39"/>
  <c r="S63" i="39"/>
  <c r="R63" i="39"/>
  <c r="P63" i="39"/>
  <c r="O63" i="39"/>
  <c r="M63" i="39"/>
  <c r="L63" i="39"/>
  <c r="K63" i="39"/>
  <c r="J63" i="39"/>
  <c r="I63" i="39"/>
  <c r="G63" i="39"/>
  <c r="F63" i="39"/>
  <c r="D63" i="39"/>
  <c r="C63" i="39"/>
  <c r="CD62" i="39"/>
  <c r="CD64" i="39" s="1"/>
  <c r="CC62" i="39"/>
  <c r="CC64" i="39" s="1"/>
  <c r="CB62" i="39"/>
  <c r="CB64" i="39" s="1"/>
  <c r="CA62" i="39"/>
  <c r="CA64" i="39" s="1"/>
  <c r="BZ62" i="39"/>
  <c r="BZ64" i="39" s="1"/>
  <c r="BY62" i="39"/>
  <c r="BY64" i="39" s="1"/>
  <c r="BX62" i="39"/>
  <c r="BX64" i="39" s="1"/>
  <c r="BW62" i="39"/>
  <c r="BW64" i="39" s="1"/>
  <c r="BV62" i="39"/>
  <c r="BV64" i="39" s="1"/>
  <c r="BU62" i="39"/>
  <c r="BT62" i="39"/>
  <c r="BT64" i="39" s="1"/>
  <c r="BS62" i="39"/>
  <c r="BS64" i="39" s="1"/>
  <c r="BR62" i="39"/>
  <c r="BR64" i="39" s="1"/>
  <c r="BQ62" i="39"/>
  <c r="BQ64" i="39" s="1"/>
  <c r="BP62" i="39"/>
  <c r="BP64" i="39" s="1"/>
  <c r="BO62" i="39"/>
  <c r="BO64" i="39" s="1"/>
  <c r="BC62" i="39"/>
  <c r="BB62" i="39"/>
  <c r="BA62" i="39"/>
  <c r="AZ62" i="39"/>
  <c r="AY62" i="39"/>
  <c r="AW62" i="39"/>
  <c r="AV62" i="39"/>
  <c r="AT62" i="39"/>
  <c r="AS62" i="39"/>
  <c r="AQ62" i="39"/>
  <c r="AP62" i="39"/>
  <c r="AN62" i="39"/>
  <c r="AM62" i="39"/>
  <c r="AK62" i="39"/>
  <c r="AJ62" i="39"/>
  <c r="AH62" i="39"/>
  <c r="AG62" i="39"/>
  <c r="AE62" i="39"/>
  <c r="AD62" i="39"/>
  <c r="AB62" i="39"/>
  <c r="AA62" i="39"/>
  <c r="Y62" i="39"/>
  <c r="X62" i="39"/>
  <c r="V62" i="39"/>
  <c r="U62" i="39"/>
  <c r="S62" i="39"/>
  <c r="R62" i="39"/>
  <c r="P62" i="39"/>
  <c r="O62" i="39"/>
  <c r="M62" i="39"/>
  <c r="L62" i="39"/>
  <c r="K62" i="39"/>
  <c r="J62" i="39"/>
  <c r="I62" i="39"/>
  <c r="G62" i="39"/>
  <c r="F62" i="39"/>
  <c r="D62" i="39"/>
  <c r="C62" i="39"/>
  <c r="BC61" i="39"/>
  <c r="BB61" i="39"/>
  <c r="BA61" i="39"/>
  <c r="AZ61" i="39"/>
  <c r="AY61" i="39"/>
  <c r="AW61" i="39"/>
  <c r="AV61" i="39"/>
  <c r="AT61" i="39"/>
  <c r="AS61" i="39"/>
  <c r="AQ61" i="39"/>
  <c r="AP61" i="39"/>
  <c r="AN61" i="39"/>
  <c r="AM61" i="39"/>
  <c r="AK61" i="39"/>
  <c r="AJ61" i="39"/>
  <c r="AH61" i="39"/>
  <c r="AG61" i="39"/>
  <c r="AE61" i="39"/>
  <c r="AD61" i="39"/>
  <c r="AB61" i="39"/>
  <c r="AA61" i="39"/>
  <c r="Y61" i="39"/>
  <c r="X61" i="39"/>
  <c r="V61" i="39"/>
  <c r="U61" i="39"/>
  <c r="S61" i="39"/>
  <c r="R61" i="39"/>
  <c r="P61" i="39"/>
  <c r="O61" i="39"/>
  <c r="M61" i="39"/>
  <c r="L61" i="39"/>
  <c r="K61" i="39"/>
  <c r="J61" i="39"/>
  <c r="I61" i="39"/>
  <c r="G61" i="39"/>
  <c r="F61" i="39"/>
  <c r="D61" i="39"/>
  <c r="C61" i="39"/>
  <c r="BC60" i="39"/>
  <c r="BB60" i="39"/>
  <c r="BA60" i="39"/>
  <c r="AZ60" i="39"/>
  <c r="AY60" i="39"/>
  <c r="AW60" i="39"/>
  <c r="AV60" i="39"/>
  <c r="AT60" i="39"/>
  <c r="AS60" i="39"/>
  <c r="AQ60" i="39"/>
  <c r="AP60" i="39"/>
  <c r="AN60" i="39"/>
  <c r="AM60" i="39"/>
  <c r="AK60" i="39"/>
  <c r="AJ60" i="39"/>
  <c r="AH60" i="39"/>
  <c r="AG60" i="39"/>
  <c r="AE60" i="39"/>
  <c r="AD60" i="39"/>
  <c r="AB60" i="39"/>
  <c r="AA60" i="39"/>
  <c r="Y60" i="39"/>
  <c r="X60" i="39"/>
  <c r="V60" i="39"/>
  <c r="U60" i="39"/>
  <c r="S60" i="39"/>
  <c r="R60" i="39"/>
  <c r="P60" i="39"/>
  <c r="O60" i="39"/>
  <c r="M60" i="39"/>
  <c r="L60" i="39"/>
  <c r="K60" i="39"/>
  <c r="J60" i="39"/>
  <c r="I60" i="39"/>
  <c r="G60" i="39"/>
  <c r="F60" i="39"/>
  <c r="D60" i="39"/>
  <c r="C60" i="39"/>
  <c r="BC59" i="39"/>
  <c r="BB59" i="39"/>
  <c r="BA59" i="39"/>
  <c r="AZ59" i="39"/>
  <c r="AY59" i="39"/>
  <c r="AW59" i="39"/>
  <c r="AV59" i="39"/>
  <c r="AT59" i="39"/>
  <c r="AS59" i="39"/>
  <c r="AQ59" i="39"/>
  <c r="AP59" i="39"/>
  <c r="AN59" i="39"/>
  <c r="AM59" i="39"/>
  <c r="AK59" i="39"/>
  <c r="AJ59" i="39"/>
  <c r="AH59" i="39"/>
  <c r="AG59" i="39"/>
  <c r="AE59" i="39"/>
  <c r="AD59" i="39"/>
  <c r="AB59" i="39"/>
  <c r="AA59" i="39"/>
  <c r="Y59" i="39"/>
  <c r="X59" i="39"/>
  <c r="V59" i="39"/>
  <c r="U59" i="39"/>
  <c r="S59" i="39"/>
  <c r="R59" i="39"/>
  <c r="P59" i="39"/>
  <c r="O59" i="39"/>
  <c r="M59" i="39"/>
  <c r="L59" i="39"/>
  <c r="K59" i="39"/>
  <c r="J59" i="39"/>
  <c r="I59" i="39"/>
  <c r="G59" i="39"/>
  <c r="F59" i="39"/>
  <c r="D59" i="39"/>
  <c r="C59" i="39"/>
  <c r="BI74" i="39"/>
  <c r="BH74" i="39"/>
  <c r="BI73" i="39"/>
  <c r="BH73" i="39"/>
  <c r="BI72" i="39"/>
  <c r="BH72" i="39"/>
  <c r="BI71" i="39"/>
  <c r="BH71" i="39"/>
  <c r="BI70" i="39"/>
  <c r="BH70" i="39"/>
  <c r="BI69" i="39"/>
  <c r="BH69" i="39"/>
  <c r="BI68" i="39"/>
  <c r="BH68" i="39"/>
  <c r="BI67" i="39"/>
  <c r="BH67" i="39"/>
  <c r="BI66" i="39"/>
  <c r="BH66" i="39"/>
  <c r="BI65" i="39"/>
  <c r="BH65" i="39"/>
  <c r="BI64" i="39"/>
  <c r="BH64" i="39"/>
  <c r="BI63" i="39"/>
  <c r="BH63" i="39"/>
  <c r="BI62" i="39"/>
  <c r="BH62" i="39"/>
  <c r="BI61" i="39"/>
  <c r="BH61" i="39"/>
  <c r="BI60" i="39"/>
  <c r="BH60" i="39"/>
  <c r="BI59" i="39"/>
  <c r="BH59" i="39"/>
  <c r="BP68" i="39" l="1"/>
  <c r="BT68" i="39"/>
  <c r="BX68" i="39"/>
  <c r="CB68" i="39"/>
  <c r="BS102" i="38"/>
  <c r="BT102" i="38"/>
  <c r="BU102" i="38"/>
  <c r="BV102" i="38"/>
  <c r="BW102" i="38"/>
  <c r="BX102" i="38"/>
  <c r="BY102" i="38"/>
  <c r="BZ102" i="38"/>
  <c r="CA102" i="38"/>
  <c r="CB102" i="38"/>
  <c r="CC102" i="38"/>
  <c r="CD102" i="38"/>
  <c r="CE102" i="38"/>
  <c r="CF102" i="38"/>
  <c r="CG102" i="38"/>
  <c r="BR102" i="38"/>
  <c r="BS101" i="38"/>
  <c r="BT101" i="38"/>
  <c r="BU101" i="38"/>
  <c r="BV101" i="38"/>
  <c r="BW101" i="38"/>
  <c r="BX101" i="38"/>
  <c r="BY101" i="38"/>
  <c r="BZ101" i="38"/>
  <c r="CA101" i="38"/>
  <c r="CB101" i="38"/>
  <c r="CC101" i="38"/>
  <c r="CD101" i="38"/>
  <c r="CE101" i="38"/>
  <c r="CF101" i="38"/>
  <c r="CG101" i="38"/>
  <c r="BR101" i="38"/>
  <c r="BS98" i="38"/>
  <c r="BT98" i="38"/>
  <c r="BU98" i="38"/>
  <c r="BV98" i="38"/>
  <c r="BW98" i="38"/>
  <c r="BX98" i="38"/>
  <c r="BY98" i="38"/>
  <c r="BZ98" i="38"/>
  <c r="CA98" i="38"/>
  <c r="CB98" i="38"/>
  <c r="CC98" i="38"/>
  <c r="CD98" i="38"/>
  <c r="CE98" i="38"/>
  <c r="CF98" i="38"/>
  <c r="CG98" i="38"/>
  <c r="BR98" i="38"/>
  <c r="BR100" i="38" s="1"/>
  <c r="BS66" i="38"/>
  <c r="BT66" i="38"/>
  <c r="BU66" i="38"/>
  <c r="BV66" i="38"/>
  <c r="BW66" i="38"/>
  <c r="BX66" i="38"/>
  <c r="BY66" i="38"/>
  <c r="BZ66" i="38"/>
  <c r="CA66" i="38"/>
  <c r="CB66" i="38"/>
  <c r="CC66" i="38"/>
  <c r="CD66" i="38"/>
  <c r="CE66" i="38"/>
  <c r="CF66" i="38"/>
  <c r="CG66" i="38"/>
  <c r="BR66" i="38"/>
  <c r="BS65" i="38"/>
  <c r="BT65" i="38"/>
  <c r="BU65" i="38"/>
  <c r="BV65" i="38"/>
  <c r="BW65" i="38"/>
  <c r="BX65" i="38"/>
  <c r="BY65" i="38"/>
  <c r="BZ65" i="38"/>
  <c r="CA65" i="38"/>
  <c r="CB65" i="38"/>
  <c r="CC65" i="38"/>
  <c r="CD65" i="38"/>
  <c r="CE65" i="38"/>
  <c r="CF65" i="38"/>
  <c r="CG65" i="38"/>
  <c r="BR65" i="38"/>
  <c r="BS62" i="38"/>
  <c r="BT62" i="38"/>
  <c r="BU62" i="38"/>
  <c r="BV62" i="38"/>
  <c r="BW62" i="38"/>
  <c r="BX62" i="38"/>
  <c r="BY62" i="38"/>
  <c r="BZ62" i="38"/>
  <c r="CA62" i="38"/>
  <c r="CB62" i="38"/>
  <c r="CC62" i="38"/>
  <c r="CD62" i="38"/>
  <c r="CE62" i="38"/>
  <c r="CF62" i="38"/>
  <c r="CG62" i="38"/>
  <c r="BR62" i="38"/>
  <c r="BK30" i="38"/>
  <c r="BL16" i="38"/>
  <c r="BL17" i="38"/>
  <c r="BL18" i="38"/>
  <c r="BL19" i="38"/>
  <c r="BL20" i="38"/>
  <c r="BL21" i="38"/>
  <c r="BL22" i="38"/>
  <c r="BL23" i="38"/>
  <c r="BL24" i="38"/>
  <c r="BL25" i="38"/>
  <c r="BL26" i="38"/>
  <c r="BL27" i="38"/>
  <c r="BL28" i="38"/>
  <c r="BL29" i="38"/>
  <c r="BL30" i="38"/>
  <c r="BL15" i="38"/>
  <c r="BK16" i="38"/>
  <c r="BK17" i="38"/>
  <c r="BK18" i="38"/>
  <c r="BK19" i="38"/>
  <c r="BK20" i="38"/>
  <c r="BK21" i="38"/>
  <c r="BK22" i="38"/>
  <c r="BK23" i="38"/>
  <c r="BK24" i="38"/>
  <c r="BK25" i="38"/>
  <c r="BK26" i="38"/>
  <c r="BK27" i="38"/>
  <c r="BK28" i="38"/>
  <c r="BK29" i="38"/>
  <c r="BK15" i="38"/>
  <c r="BR104" i="38" l="1"/>
  <c r="CG104" i="38"/>
  <c r="CF104" i="38"/>
  <c r="CE104" i="38"/>
  <c r="CC104" i="38"/>
  <c r="CB104" i="38"/>
  <c r="CA104" i="38"/>
  <c r="BZ104" i="38"/>
  <c r="BY104" i="38"/>
  <c r="BX104" i="38"/>
  <c r="BW104" i="38"/>
  <c r="BU104" i="38"/>
  <c r="BT104" i="38"/>
  <c r="BS104" i="38"/>
  <c r="CG100" i="38"/>
  <c r="CF100" i="38"/>
  <c r="CE100" i="38"/>
  <c r="CD100" i="38"/>
  <c r="CC100" i="38"/>
  <c r="CB100" i="38"/>
  <c r="CA100" i="38"/>
  <c r="BZ100" i="38"/>
  <c r="BY100" i="38"/>
  <c r="BX100" i="38"/>
  <c r="BW100" i="38"/>
  <c r="BV100" i="38"/>
  <c r="BU100" i="38"/>
  <c r="BT100" i="38"/>
  <c r="BS100" i="38"/>
  <c r="BI74" i="38"/>
  <c r="BC74" i="38"/>
  <c r="BB74" i="38"/>
  <c r="BA74" i="38"/>
  <c r="AZ74" i="38"/>
  <c r="AY74" i="38"/>
  <c r="AW74" i="38"/>
  <c r="AV74" i="38"/>
  <c r="AT74" i="38"/>
  <c r="AS74" i="38"/>
  <c r="AQ74" i="38"/>
  <c r="AP74" i="38"/>
  <c r="AN74" i="38"/>
  <c r="AM74" i="38"/>
  <c r="AK74" i="38"/>
  <c r="AJ74" i="38"/>
  <c r="AH74" i="38"/>
  <c r="AG74" i="38"/>
  <c r="AE74" i="38"/>
  <c r="AD74" i="38"/>
  <c r="AB74" i="38"/>
  <c r="AA74" i="38"/>
  <c r="Y74" i="38"/>
  <c r="X74" i="38"/>
  <c r="V74" i="38"/>
  <c r="U74" i="38"/>
  <c r="S74" i="38"/>
  <c r="R74" i="38"/>
  <c r="P74" i="38"/>
  <c r="O74" i="38"/>
  <c r="M74" i="38"/>
  <c r="L74" i="38"/>
  <c r="K74" i="38"/>
  <c r="J74" i="38"/>
  <c r="I74" i="38"/>
  <c r="G74" i="38"/>
  <c r="F74" i="38"/>
  <c r="D74" i="38"/>
  <c r="C74" i="38"/>
  <c r="BI73" i="38"/>
  <c r="BC73" i="38"/>
  <c r="BB73" i="38"/>
  <c r="BA73" i="38"/>
  <c r="AZ73" i="38"/>
  <c r="AY73" i="38"/>
  <c r="AW73" i="38"/>
  <c r="AV73" i="38"/>
  <c r="AT73" i="38"/>
  <c r="AS73" i="38"/>
  <c r="AQ73" i="38"/>
  <c r="AP73" i="38"/>
  <c r="AN73" i="38"/>
  <c r="AM73" i="38"/>
  <c r="AK73" i="38"/>
  <c r="AJ73" i="38"/>
  <c r="AH73" i="38"/>
  <c r="AG73" i="38"/>
  <c r="AE73" i="38"/>
  <c r="AD73" i="38"/>
  <c r="AB73" i="38"/>
  <c r="AA73" i="38"/>
  <c r="Y73" i="38"/>
  <c r="X73" i="38"/>
  <c r="V73" i="38"/>
  <c r="U73" i="38"/>
  <c r="S73" i="38"/>
  <c r="R73" i="38"/>
  <c r="P73" i="38"/>
  <c r="O73" i="38"/>
  <c r="M73" i="38"/>
  <c r="L73" i="38"/>
  <c r="K73" i="38"/>
  <c r="J73" i="38"/>
  <c r="I73" i="38"/>
  <c r="G73" i="38"/>
  <c r="F73" i="38"/>
  <c r="D73" i="38"/>
  <c r="C73" i="38"/>
  <c r="BI72" i="38"/>
  <c r="BC72" i="38"/>
  <c r="BB72" i="38"/>
  <c r="BA72" i="38"/>
  <c r="AZ72" i="38"/>
  <c r="AY72" i="38"/>
  <c r="AW72" i="38"/>
  <c r="AV72" i="38"/>
  <c r="AT72" i="38"/>
  <c r="AS72" i="38"/>
  <c r="AQ72" i="38"/>
  <c r="AP72" i="38"/>
  <c r="AN72" i="38"/>
  <c r="AM72" i="38"/>
  <c r="AK72" i="38"/>
  <c r="AJ72" i="38"/>
  <c r="AH72" i="38"/>
  <c r="AG72" i="38"/>
  <c r="AE72" i="38"/>
  <c r="AD72" i="38"/>
  <c r="AB72" i="38"/>
  <c r="AA72" i="38"/>
  <c r="Y72" i="38"/>
  <c r="X72" i="38"/>
  <c r="V72" i="38"/>
  <c r="U72" i="38"/>
  <c r="S72" i="38"/>
  <c r="R72" i="38"/>
  <c r="P72" i="38"/>
  <c r="O72" i="38"/>
  <c r="M72" i="38"/>
  <c r="L72" i="38"/>
  <c r="K72" i="38"/>
  <c r="J72" i="38"/>
  <c r="I72" i="38"/>
  <c r="G72" i="38"/>
  <c r="F72" i="38"/>
  <c r="D72" i="38"/>
  <c r="C72" i="38"/>
  <c r="BI71" i="38"/>
  <c r="BC71" i="38"/>
  <c r="BB71" i="38"/>
  <c r="BA71" i="38"/>
  <c r="AZ71" i="38"/>
  <c r="AY71" i="38"/>
  <c r="AW71" i="38"/>
  <c r="AV71" i="38"/>
  <c r="AT71" i="38"/>
  <c r="AS71" i="38"/>
  <c r="AQ71" i="38"/>
  <c r="AP71" i="38"/>
  <c r="AN71" i="38"/>
  <c r="AM71" i="38"/>
  <c r="AK71" i="38"/>
  <c r="AJ71" i="38"/>
  <c r="AH71" i="38"/>
  <c r="AG71" i="38"/>
  <c r="AE71" i="38"/>
  <c r="AD71" i="38"/>
  <c r="AB71" i="38"/>
  <c r="AA71" i="38"/>
  <c r="Y71" i="38"/>
  <c r="X71" i="38"/>
  <c r="V71" i="38"/>
  <c r="U71" i="38"/>
  <c r="S71" i="38"/>
  <c r="R71" i="38"/>
  <c r="P71" i="38"/>
  <c r="O71" i="38"/>
  <c r="M71" i="38"/>
  <c r="L71" i="38"/>
  <c r="K71" i="38"/>
  <c r="J71" i="38"/>
  <c r="I71" i="38"/>
  <c r="G71" i="38"/>
  <c r="F71" i="38"/>
  <c r="D71" i="38"/>
  <c r="C71" i="38"/>
  <c r="BI70" i="38"/>
  <c r="BC70" i="38"/>
  <c r="BB70" i="38"/>
  <c r="BA70" i="38"/>
  <c r="AZ70" i="38"/>
  <c r="AY70" i="38"/>
  <c r="AW70" i="38"/>
  <c r="AV70" i="38"/>
  <c r="AT70" i="38"/>
  <c r="AS70" i="38"/>
  <c r="AQ70" i="38"/>
  <c r="AP70" i="38"/>
  <c r="AN70" i="38"/>
  <c r="AM70" i="38"/>
  <c r="AK70" i="38"/>
  <c r="AJ70" i="38"/>
  <c r="AH70" i="38"/>
  <c r="AG70" i="38"/>
  <c r="AE70" i="38"/>
  <c r="AD70" i="38"/>
  <c r="AB70" i="38"/>
  <c r="AA70" i="38"/>
  <c r="Y70" i="38"/>
  <c r="X70" i="38"/>
  <c r="V70" i="38"/>
  <c r="U70" i="38"/>
  <c r="S70" i="38"/>
  <c r="R70" i="38"/>
  <c r="P70" i="38"/>
  <c r="O70" i="38"/>
  <c r="M70" i="38"/>
  <c r="L70" i="38"/>
  <c r="K70" i="38"/>
  <c r="J70" i="38"/>
  <c r="I70" i="38"/>
  <c r="G70" i="38"/>
  <c r="F70" i="38"/>
  <c r="D70" i="38"/>
  <c r="C70" i="38"/>
  <c r="BI69" i="38"/>
  <c r="BC69" i="38"/>
  <c r="BB69" i="38"/>
  <c r="BA69" i="38"/>
  <c r="AZ69" i="38"/>
  <c r="AY69" i="38"/>
  <c r="AW69" i="38"/>
  <c r="AV69" i="38"/>
  <c r="AT69" i="38"/>
  <c r="AS69" i="38"/>
  <c r="AQ69" i="38"/>
  <c r="AP69" i="38"/>
  <c r="AN69" i="38"/>
  <c r="AM69" i="38"/>
  <c r="AK69" i="38"/>
  <c r="AJ69" i="38"/>
  <c r="AH69" i="38"/>
  <c r="AG69" i="38"/>
  <c r="AE69" i="38"/>
  <c r="AD69" i="38"/>
  <c r="AB69" i="38"/>
  <c r="AA69" i="38"/>
  <c r="Y69" i="38"/>
  <c r="X69" i="38"/>
  <c r="V69" i="38"/>
  <c r="U69" i="38"/>
  <c r="S69" i="38"/>
  <c r="R69" i="38"/>
  <c r="P69" i="38"/>
  <c r="O69" i="38"/>
  <c r="M69" i="38"/>
  <c r="L69" i="38"/>
  <c r="K69" i="38"/>
  <c r="J69" i="38"/>
  <c r="I69" i="38"/>
  <c r="G69" i="38"/>
  <c r="F69" i="38"/>
  <c r="D69" i="38"/>
  <c r="C69" i="38"/>
  <c r="BI68" i="38"/>
  <c r="BC68" i="38"/>
  <c r="BB68" i="38"/>
  <c r="BA68" i="38"/>
  <c r="AZ68" i="38"/>
  <c r="AY68" i="38"/>
  <c r="AW68" i="38"/>
  <c r="AV68" i="38"/>
  <c r="AT68" i="38"/>
  <c r="AS68" i="38"/>
  <c r="AQ68" i="38"/>
  <c r="AP68" i="38"/>
  <c r="AN68" i="38"/>
  <c r="AM68" i="38"/>
  <c r="AK68" i="38"/>
  <c r="AJ68" i="38"/>
  <c r="AH68" i="38"/>
  <c r="AG68" i="38"/>
  <c r="AE68" i="38"/>
  <c r="AD68" i="38"/>
  <c r="AB68" i="38"/>
  <c r="AA68" i="38"/>
  <c r="Y68" i="38"/>
  <c r="X68" i="38"/>
  <c r="V68" i="38"/>
  <c r="U68" i="38"/>
  <c r="S68" i="38"/>
  <c r="R68" i="38"/>
  <c r="P68" i="38"/>
  <c r="O68" i="38"/>
  <c r="M68" i="38"/>
  <c r="L68" i="38"/>
  <c r="K68" i="38"/>
  <c r="J68" i="38"/>
  <c r="I68" i="38"/>
  <c r="G68" i="38"/>
  <c r="F68" i="38"/>
  <c r="D68" i="38"/>
  <c r="C68" i="38"/>
  <c r="BI67" i="38"/>
  <c r="BC67" i="38"/>
  <c r="BB67" i="38"/>
  <c r="BA67" i="38"/>
  <c r="AZ67" i="38"/>
  <c r="AY67" i="38"/>
  <c r="AW67" i="38"/>
  <c r="AV67" i="38"/>
  <c r="AT67" i="38"/>
  <c r="AS67" i="38"/>
  <c r="AQ67" i="38"/>
  <c r="AP67" i="38"/>
  <c r="AN67" i="38"/>
  <c r="AM67" i="38"/>
  <c r="AK67" i="38"/>
  <c r="AJ67" i="38"/>
  <c r="AH67" i="38"/>
  <c r="AG67" i="38"/>
  <c r="AE67" i="38"/>
  <c r="AD67" i="38"/>
  <c r="AB67" i="38"/>
  <c r="AA67" i="38"/>
  <c r="Y67" i="38"/>
  <c r="X67" i="38"/>
  <c r="V67" i="38"/>
  <c r="U67" i="38"/>
  <c r="S67" i="38"/>
  <c r="R67" i="38"/>
  <c r="P67" i="38"/>
  <c r="O67" i="38"/>
  <c r="M67" i="38"/>
  <c r="L67" i="38"/>
  <c r="K67" i="38"/>
  <c r="J67" i="38"/>
  <c r="I67" i="38"/>
  <c r="G67" i="38"/>
  <c r="F67" i="38"/>
  <c r="D67" i="38"/>
  <c r="C67" i="38"/>
  <c r="BI66" i="38"/>
  <c r="BC66" i="38"/>
  <c r="BB66" i="38"/>
  <c r="BA66" i="38"/>
  <c r="AZ66" i="38"/>
  <c r="AY66" i="38"/>
  <c r="AW66" i="38"/>
  <c r="AV66" i="38"/>
  <c r="AT66" i="38"/>
  <c r="AS66" i="38"/>
  <c r="AQ66" i="38"/>
  <c r="AP66" i="38"/>
  <c r="AN66" i="38"/>
  <c r="AM66" i="38"/>
  <c r="AK66" i="38"/>
  <c r="AJ66" i="38"/>
  <c r="AH66" i="38"/>
  <c r="AG66" i="38"/>
  <c r="AE66" i="38"/>
  <c r="AD66" i="38"/>
  <c r="AB66" i="38"/>
  <c r="AA66" i="38"/>
  <c r="Y66" i="38"/>
  <c r="X66" i="38"/>
  <c r="V66" i="38"/>
  <c r="U66" i="38"/>
  <c r="S66" i="38"/>
  <c r="R66" i="38"/>
  <c r="P66" i="38"/>
  <c r="O66" i="38"/>
  <c r="M66" i="38"/>
  <c r="L66" i="38"/>
  <c r="K66" i="38"/>
  <c r="J66" i="38"/>
  <c r="I66" i="38"/>
  <c r="G66" i="38"/>
  <c r="F66" i="38"/>
  <c r="D66" i="38"/>
  <c r="C66" i="38"/>
  <c r="BI65" i="38"/>
  <c r="BC65" i="38"/>
  <c r="BB65" i="38"/>
  <c r="BA65" i="38"/>
  <c r="AZ65" i="38"/>
  <c r="AY65" i="38"/>
  <c r="AW65" i="38"/>
  <c r="AV65" i="38"/>
  <c r="AT65" i="38"/>
  <c r="AS65" i="38"/>
  <c r="AQ65" i="38"/>
  <c r="AP65" i="38"/>
  <c r="AN65" i="38"/>
  <c r="AM65" i="38"/>
  <c r="AK65" i="38"/>
  <c r="AJ65" i="38"/>
  <c r="AH65" i="38"/>
  <c r="AG65" i="38"/>
  <c r="AE65" i="38"/>
  <c r="AD65" i="38"/>
  <c r="AB65" i="38"/>
  <c r="AA65" i="38"/>
  <c r="Y65" i="38"/>
  <c r="X65" i="38"/>
  <c r="V65" i="38"/>
  <c r="U65" i="38"/>
  <c r="S65" i="38"/>
  <c r="R65" i="38"/>
  <c r="P65" i="38"/>
  <c r="O65" i="38"/>
  <c r="M65" i="38"/>
  <c r="L65" i="38"/>
  <c r="K65" i="38"/>
  <c r="J65" i="38"/>
  <c r="I65" i="38"/>
  <c r="G65" i="38"/>
  <c r="F65" i="38"/>
  <c r="D65" i="38"/>
  <c r="C65" i="38"/>
  <c r="BI64" i="38"/>
  <c r="BC64" i="38"/>
  <c r="BB64" i="38"/>
  <c r="BA64" i="38"/>
  <c r="AZ64" i="38"/>
  <c r="AY64" i="38"/>
  <c r="AW64" i="38"/>
  <c r="AV64" i="38"/>
  <c r="AT64" i="38"/>
  <c r="AS64" i="38"/>
  <c r="AQ64" i="38"/>
  <c r="AP64" i="38"/>
  <c r="AN64" i="38"/>
  <c r="AM64" i="38"/>
  <c r="AK64" i="38"/>
  <c r="AJ64" i="38"/>
  <c r="AH64" i="38"/>
  <c r="AG64" i="38"/>
  <c r="AE64" i="38"/>
  <c r="AD64" i="38"/>
  <c r="AB64" i="38"/>
  <c r="AA64" i="38"/>
  <c r="Y64" i="38"/>
  <c r="X64" i="38"/>
  <c r="V64" i="38"/>
  <c r="U64" i="38"/>
  <c r="S64" i="38"/>
  <c r="R64" i="38"/>
  <c r="P64" i="38"/>
  <c r="O64" i="38"/>
  <c r="M64" i="38"/>
  <c r="L64" i="38"/>
  <c r="K64" i="38"/>
  <c r="J64" i="38"/>
  <c r="I64" i="38"/>
  <c r="G64" i="38"/>
  <c r="F64" i="38"/>
  <c r="D64" i="38"/>
  <c r="C64" i="38"/>
  <c r="BI63" i="38"/>
  <c r="BC63" i="38"/>
  <c r="BB63" i="38"/>
  <c r="BA63" i="38"/>
  <c r="AZ63" i="38"/>
  <c r="AY63" i="38"/>
  <c r="AW63" i="38"/>
  <c r="AV63" i="38"/>
  <c r="AT63" i="38"/>
  <c r="AS63" i="38"/>
  <c r="AQ63" i="38"/>
  <c r="AP63" i="38"/>
  <c r="AN63" i="38"/>
  <c r="AM63" i="38"/>
  <c r="AK63" i="38"/>
  <c r="AJ63" i="38"/>
  <c r="AH63" i="38"/>
  <c r="AG63" i="38"/>
  <c r="AE63" i="38"/>
  <c r="AD63" i="38"/>
  <c r="AB63" i="38"/>
  <c r="AA63" i="38"/>
  <c r="Y63" i="38"/>
  <c r="X63" i="38"/>
  <c r="V63" i="38"/>
  <c r="U63" i="38"/>
  <c r="S63" i="38"/>
  <c r="R63" i="38"/>
  <c r="P63" i="38"/>
  <c r="O63" i="38"/>
  <c r="M63" i="38"/>
  <c r="L63" i="38"/>
  <c r="K63" i="38"/>
  <c r="J63" i="38"/>
  <c r="I63" i="38"/>
  <c r="G63" i="38"/>
  <c r="F63" i="38"/>
  <c r="D63" i="38"/>
  <c r="C63" i="38"/>
  <c r="CG64" i="38"/>
  <c r="CF64" i="38"/>
  <c r="CE64" i="38"/>
  <c r="CD64" i="38"/>
  <c r="CC64" i="38"/>
  <c r="CB64" i="38"/>
  <c r="CA64" i="38"/>
  <c r="BZ64" i="38"/>
  <c r="BY64" i="38"/>
  <c r="BX64" i="38"/>
  <c r="BW64" i="38"/>
  <c r="BV64" i="38"/>
  <c r="BU64" i="38"/>
  <c r="BT64" i="38"/>
  <c r="BS64" i="38"/>
  <c r="BR64" i="38"/>
  <c r="BI62" i="38"/>
  <c r="BC62" i="38"/>
  <c r="BB62" i="38"/>
  <c r="BA62" i="38"/>
  <c r="AZ62" i="38"/>
  <c r="AY62" i="38"/>
  <c r="AW62" i="38"/>
  <c r="AV62" i="38"/>
  <c r="AT62" i="38"/>
  <c r="AS62" i="38"/>
  <c r="AQ62" i="38"/>
  <c r="AP62" i="38"/>
  <c r="AN62" i="38"/>
  <c r="AM62" i="38"/>
  <c r="AK62" i="38"/>
  <c r="AJ62" i="38"/>
  <c r="AH62" i="38"/>
  <c r="AG62" i="38"/>
  <c r="AE62" i="38"/>
  <c r="AD62" i="38"/>
  <c r="AB62" i="38"/>
  <c r="AA62" i="38"/>
  <c r="Y62" i="38"/>
  <c r="X62" i="38"/>
  <c r="V62" i="38"/>
  <c r="U62" i="38"/>
  <c r="S62" i="38"/>
  <c r="R62" i="38"/>
  <c r="P62" i="38"/>
  <c r="O62" i="38"/>
  <c r="M62" i="38"/>
  <c r="L62" i="38"/>
  <c r="K62" i="38"/>
  <c r="J62" i="38"/>
  <c r="I62" i="38"/>
  <c r="G62" i="38"/>
  <c r="F62" i="38"/>
  <c r="D62" i="38"/>
  <c r="C62" i="38"/>
  <c r="BI61" i="38"/>
  <c r="BC61" i="38"/>
  <c r="BB61" i="38"/>
  <c r="BA61" i="38"/>
  <c r="AZ61" i="38"/>
  <c r="AY61" i="38"/>
  <c r="AW61" i="38"/>
  <c r="AV61" i="38"/>
  <c r="AT61" i="38"/>
  <c r="AS61" i="38"/>
  <c r="AQ61" i="38"/>
  <c r="AP61" i="38"/>
  <c r="AN61" i="38"/>
  <c r="AM61" i="38"/>
  <c r="AK61" i="38"/>
  <c r="AJ61" i="38"/>
  <c r="AH61" i="38"/>
  <c r="AG61" i="38"/>
  <c r="AE61" i="38"/>
  <c r="AD61" i="38"/>
  <c r="AB61" i="38"/>
  <c r="AA61" i="38"/>
  <c r="Y61" i="38"/>
  <c r="X61" i="38"/>
  <c r="V61" i="38"/>
  <c r="U61" i="38"/>
  <c r="S61" i="38"/>
  <c r="R61" i="38"/>
  <c r="P61" i="38"/>
  <c r="O61" i="38"/>
  <c r="M61" i="38"/>
  <c r="L61" i="38"/>
  <c r="K61" i="38"/>
  <c r="J61" i="38"/>
  <c r="I61" i="38"/>
  <c r="G61" i="38"/>
  <c r="F61" i="38"/>
  <c r="D61" i="38"/>
  <c r="C61" i="38"/>
  <c r="BI60" i="38"/>
  <c r="BC60" i="38"/>
  <c r="BB60" i="38"/>
  <c r="BA60" i="38"/>
  <c r="AZ60" i="38"/>
  <c r="AY60" i="38"/>
  <c r="AW60" i="38"/>
  <c r="AV60" i="38"/>
  <c r="AT60" i="38"/>
  <c r="AS60" i="38"/>
  <c r="AQ60" i="38"/>
  <c r="AP60" i="38"/>
  <c r="AN60" i="38"/>
  <c r="AM60" i="38"/>
  <c r="AK60" i="38"/>
  <c r="AJ60" i="38"/>
  <c r="AH60" i="38"/>
  <c r="AG60" i="38"/>
  <c r="AE60" i="38"/>
  <c r="AD60" i="38"/>
  <c r="AB60" i="38"/>
  <c r="AA60" i="38"/>
  <c r="Y60" i="38"/>
  <c r="X60" i="38"/>
  <c r="V60" i="38"/>
  <c r="U60" i="38"/>
  <c r="S60" i="38"/>
  <c r="R60" i="38"/>
  <c r="P60" i="38"/>
  <c r="O60" i="38"/>
  <c r="M60" i="38"/>
  <c r="L60" i="38"/>
  <c r="K60" i="38"/>
  <c r="J60" i="38"/>
  <c r="I60" i="38"/>
  <c r="G60" i="38"/>
  <c r="F60" i="38"/>
  <c r="D60" i="38"/>
  <c r="C60" i="38"/>
  <c r="BI59" i="38"/>
  <c r="BC59" i="38"/>
  <c r="BB59" i="38"/>
  <c r="BA59" i="38"/>
  <c r="AZ59" i="38"/>
  <c r="AY59" i="38"/>
  <c r="AW59" i="38"/>
  <c r="AV59" i="38"/>
  <c r="AT59" i="38"/>
  <c r="AS59" i="38"/>
  <c r="AQ59" i="38"/>
  <c r="AP59" i="38"/>
  <c r="AN59" i="38"/>
  <c r="AM59" i="38"/>
  <c r="AK59" i="38"/>
  <c r="AJ59" i="38"/>
  <c r="AH59" i="38"/>
  <c r="AG59" i="38"/>
  <c r="AE59" i="38"/>
  <c r="AD59" i="38"/>
  <c r="AB59" i="38"/>
  <c r="AA59" i="38"/>
  <c r="Y59" i="38"/>
  <c r="X59" i="38"/>
  <c r="V59" i="38"/>
  <c r="U59" i="38"/>
  <c r="S59" i="38"/>
  <c r="R59" i="38"/>
  <c r="P59" i="38"/>
  <c r="O59" i="38"/>
  <c r="M59" i="38"/>
  <c r="L59" i="38"/>
  <c r="K59" i="38"/>
  <c r="J59" i="38"/>
  <c r="I59" i="38"/>
  <c r="G59" i="38"/>
  <c r="F59" i="38"/>
  <c r="D59" i="38"/>
  <c r="C59" i="38"/>
  <c r="BL74" i="38"/>
  <c r="BK74" i="38"/>
  <c r="BL73" i="38"/>
  <c r="BK73" i="38"/>
  <c r="BL72" i="38"/>
  <c r="BK72" i="38"/>
  <c r="BL71" i="38"/>
  <c r="BK71" i="38"/>
  <c r="BL70" i="38"/>
  <c r="BK70" i="38"/>
  <c r="BL69" i="38"/>
  <c r="BK69" i="38"/>
  <c r="BL68" i="38"/>
  <c r="BK68" i="38"/>
  <c r="BL67" i="38"/>
  <c r="BK67" i="38"/>
  <c r="BL66" i="38"/>
  <c r="BK66" i="38"/>
  <c r="BL65" i="38"/>
  <c r="BK65" i="38"/>
  <c r="BL64" i="38"/>
  <c r="BK64" i="38"/>
  <c r="BL63" i="38"/>
  <c r="BK63" i="38"/>
  <c r="BL62" i="38"/>
  <c r="BK62" i="38"/>
  <c r="BL61" i="38"/>
  <c r="BK61" i="38"/>
  <c r="BL60" i="38"/>
  <c r="BK60" i="38"/>
  <c r="BL59" i="38"/>
  <c r="BK59" i="38"/>
  <c r="CD104" i="38" l="1"/>
  <c r="BV104" i="38"/>
  <c r="BT68" i="38"/>
  <c r="BX68" i="38"/>
  <c r="CB68" i="38"/>
  <c r="CF68" i="38"/>
  <c r="BU68" i="38"/>
  <c r="BY68" i="38"/>
  <c r="CC68" i="38"/>
  <c r="CG68" i="38"/>
  <c r="BV68" i="38"/>
  <c r="BZ68" i="38"/>
  <c r="BS68" i="38"/>
  <c r="BW68" i="38"/>
  <c r="CA68" i="38"/>
  <c r="CE68" i="38"/>
  <c r="BR68" i="38"/>
  <c r="CD68" i="38"/>
  <c r="BF15" i="37"/>
  <c r="BE15" i="37"/>
  <c r="C60" i="37" l="1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59" i="37"/>
  <c r="F59" i="37"/>
  <c r="G59" i="37"/>
  <c r="I59" i="37"/>
  <c r="J59" i="37"/>
  <c r="K59" i="37"/>
  <c r="L59" i="37"/>
  <c r="M59" i="37"/>
  <c r="O59" i="37"/>
  <c r="P59" i="37"/>
  <c r="R59" i="37"/>
  <c r="S59" i="37"/>
  <c r="U59" i="37"/>
  <c r="V59" i="37"/>
  <c r="X59" i="37"/>
  <c r="Y59" i="37"/>
  <c r="AA59" i="37"/>
  <c r="AB59" i="37"/>
  <c r="AD59" i="37"/>
  <c r="AE59" i="37"/>
  <c r="AG59" i="37"/>
  <c r="AH59" i="37"/>
  <c r="AJ59" i="37"/>
  <c r="AK59" i="37"/>
  <c r="AM59" i="37"/>
  <c r="AN59" i="37"/>
  <c r="AP59" i="37"/>
  <c r="AQ59" i="37"/>
  <c r="AS59" i="37"/>
  <c r="AT59" i="37"/>
  <c r="AV59" i="37"/>
  <c r="AW59" i="37"/>
  <c r="AY59" i="37"/>
  <c r="AZ59" i="37"/>
  <c r="BA59" i="37"/>
  <c r="BB59" i="37"/>
  <c r="BC59" i="37"/>
  <c r="BD59" i="37"/>
  <c r="BE59" i="37"/>
  <c r="BF59" i="37"/>
  <c r="F60" i="37"/>
  <c r="G60" i="37"/>
  <c r="I60" i="37"/>
  <c r="J60" i="37"/>
  <c r="K60" i="37"/>
  <c r="L60" i="37"/>
  <c r="M60" i="37"/>
  <c r="O60" i="37"/>
  <c r="P60" i="37"/>
  <c r="R60" i="37"/>
  <c r="S60" i="37"/>
  <c r="U60" i="37"/>
  <c r="V60" i="37"/>
  <c r="X60" i="37"/>
  <c r="Y60" i="37"/>
  <c r="AA60" i="37"/>
  <c r="AB60" i="37"/>
  <c r="AD60" i="37"/>
  <c r="AE60" i="37"/>
  <c r="AG60" i="37"/>
  <c r="AH60" i="37"/>
  <c r="AJ60" i="37"/>
  <c r="AK60" i="37"/>
  <c r="AM60" i="37"/>
  <c r="AN60" i="37"/>
  <c r="AP60" i="37"/>
  <c r="AQ60" i="37"/>
  <c r="AS60" i="37"/>
  <c r="AT60" i="37"/>
  <c r="AV60" i="37"/>
  <c r="AW60" i="37"/>
  <c r="AY60" i="37"/>
  <c r="AZ60" i="37"/>
  <c r="BA60" i="37"/>
  <c r="BB60" i="37"/>
  <c r="BC60" i="37"/>
  <c r="BD60" i="37"/>
  <c r="F61" i="37"/>
  <c r="G61" i="37"/>
  <c r="I61" i="37"/>
  <c r="J61" i="37"/>
  <c r="K61" i="37"/>
  <c r="L61" i="37"/>
  <c r="M61" i="37"/>
  <c r="O61" i="37"/>
  <c r="P61" i="37"/>
  <c r="R61" i="37"/>
  <c r="S61" i="37"/>
  <c r="U61" i="37"/>
  <c r="V61" i="37"/>
  <c r="X61" i="37"/>
  <c r="Y61" i="37"/>
  <c r="AA61" i="37"/>
  <c r="AB61" i="37"/>
  <c r="AD61" i="37"/>
  <c r="AE61" i="37"/>
  <c r="AG61" i="37"/>
  <c r="AH61" i="37"/>
  <c r="AJ61" i="37"/>
  <c r="AK61" i="37"/>
  <c r="AM61" i="37"/>
  <c r="AN61" i="37"/>
  <c r="AP61" i="37"/>
  <c r="AQ61" i="37"/>
  <c r="AS61" i="37"/>
  <c r="AT61" i="37"/>
  <c r="AV61" i="37"/>
  <c r="AW61" i="37"/>
  <c r="AY61" i="37"/>
  <c r="AZ61" i="37"/>
  <c r="BA61" i="37"/>
  <c r="BB61" i="37"/>
  <c r="BC61" i="37"/>
  <c r="BD61" i="37"/>
  <c r="F62" i="37"/>
  <c r="G62" i="37"/>
  <c r="I62" i="37"/>
  <c r="J62" i="37"/>
  <c r="K62" i="37"/>
  <c r="L62" i="37"/>
  <c r="M62" i="37"/>
  <c r="O62" i="37"/>
  <c r="P62" i="37"/>
  <c r="R62" i="37"/>
  <c r="S62" i="37"/>
  <c r="U62" i="37"/>
  <c r="V62" i="37"/>
  <c r="X62" i="37"/>
  <c r="Y62" i="37"/>
  <c r="AA62" i="37"/>
  <c r="AB62" i="37"/>
  <c r="AD62" i="37"/>
  <c r="AE62" i="37"/>
  <c r="AG62" i="37"/>
  <c r="AH62" i="37"/>
  <c r="AJ62" i="37"/>
  <c r="AK62" i="37"/>
  <c r="AM62" i="37"/>
  <c r="AN62" i="37"/>
  <c r="AP62" i="37"/>
  <c r="AQ62" i="37"/>
  <c r="AS62" i="37"/>
  <c r="AT62" i="37"/>
  <c r="AV62" i="37"/>
  <c r="AW62" i="37"/>
  <c r="AY62" i="37"/>
  <c r="AZ62" i="37"/>
  <c r="BA62" i="37"/>
  <c r="BB62" i="37"/>
  <c r="BC62" i="37"/>
  <c r="BD62" i="37"/>
  <c r="F63" i="37"/>
  <c r="G63" i="37"/>
  <c r="I63" i="37"/>
  <c r="J63" i="37"/>
  <c r="K63" i="37"/>
  <c r="L63" i="37"/>
  <c r="M63" i="37"/>
  <c r="O63" i="37"/>
  <c r="P63" i="37"/>
  <c r="R63" i="37"/>
  <c r="S63" i="37"/>
  <c r="U63" i="37"/>
  <c r="V63" i="37"/>
  <c r="X63" i="37"/>
  <c r="Y63" i="37"/>
  <c r="AA63" i="37"/>
  <c r="AB63" i="37"/>
  <c r="AD63" i="37"/>
  <c r="AE63" i="37"/>
  <c r="AG63" i="37"/>
  <c r="AH63" i="37"/>
  <c r="AJ63" i="37"/>
  <c r="AK63" i="37"/>
  <c r="AM63" i="37"/>
  <c r="AN63" i="37"/>
  <c r="AP63" i="37"/>
  <c r="AQ63" i="37"/>
  <c r="AS63" i="37"/>
  <c r="AT63" i="37"/>
  <c r="AV63" i="37"/>
  <c r="AW63" i="37"/>
  <c r="AY63" i="37"/>
  <c r="AZ63" i="37"/>
  <c r="BA63" i="37"/>
  <c r="BB63" i="37"/>
  <c r="BC63" i="37"/>
  <c r="BD63" i="37"/>
  <c r="F64" i="37"/>
  <c r="G64" i="37"/>
  <c r="I64" i="37"/>
  <c r="J64" i="37"/>
  <c r="K64" i="37"/>
  <c r="L64" i="37"/>
  <c r="M64" i="37"/>
  <c r="O64" i="37"/>
  <c r="P64" i="37"/>
  <c r="R64" i="37"/>
  <c r="S64" i="37"/>
  <c r="U64" i="37"/>
  <c r="V64" i="37"/>
  <c r="X64" i="37"/>
  <c r="Y64" i="37"/>
  <c r="AA64" i="37"/>
  <c r="AB64" i="37"/>
  <c r="AD64" i="37"/>
  <c r="AE64" i="37"/>
  <c r="AG64" i="37"/>
  <c r="AH64" i="37"/>
  <c r="AJ64" i="37"/>
  <c r="AK64" i="37"/>
  <c r="AM64" i="37"/>
  <c r="AN64" i="37"/>
  <c r="AP64" i="37"/>
  <c r="AQ64" i="37"/>
  <c r="AS64" i="37"/>
  <c r="AT64" i="37"/>
  <c r="AV64" i="37"/>
  <c r="AW64" i="37"/>
  <c r="AY64" i="37"/>
  <c r="AZ64" i="37"/>
  <c r="BA64" i="37"/>
  <c r="BB64" i="37"/>
  <c r="BC64" i="37"/>
  <c r="BD64" i="37"/>
  <c r="F65" i="37"/>
  <c r="G65" i="37"/>
  <c r="I65" i="37"/>
  <c r="J65" i="37"/>
  <c r="K65" i="37"/>
  <c r="L65" i="37"/>
  <c r="M65" i="37"/>
  <c r="O65" i="37"/>
  <c r="P65" i="37"/>
  <c r="R65" i="37"/>
  <c r="S65" i="37"/>
  <c r="U65" i="37"/>
  <c r="V65" i="37"/>
  <c r="X65" i="37"/>
  <c r="Y65" i="37"/>
  <c r="AA65" i="37"/>
  <c r="AB65" i="37"/>
  <c r="AD65" i="37"/>
  <c r="AE65" i="37"/>
  <c r="AG65" i="37"/>
  <c r="AH65" i="37"/>
  <c r="AJ65" i="37"/>
  <c r="AK65" i="37"/>
  <c r="AM65" i="37"/>
  <c r="AN65" i="37"/>
  <c r="AP65" i="37"/>
  <c r="AQ65" i="37"/>
  <c r="AS65" i="37"/>
  <c r="AT65" i="37"/>
  <c r="AV65" i="37"/>
  <c r="AW65" i="37"/>
  <c r="AY65" i="37"/>
  <c r="AZ65" i="37"/>
  <c r="BA65" i="37"/>
  <c r="BB65" i="37"/>
  <c r="BC65" i="37"/>
  <c r="BD65" i="37"/>
  <c r="F66" i="37"/>
  <c r="G66" i="37"/>
  <c r="I66" i="37"/>
  <c r="J66" i="37"/>
  <c r="K66" i="37"/>
  <c r="L66" i="37"/>
  <c r="M66" i="37"/>
  <c r="O66" i="37"/>
  <c r="P66" i="37"/>
  <c r="R66" i="37"/>
  <c r="S66" i="37"/>
  <c r="U66" i="37"/>
  <c r="V66" i="37"/>
  <c r="X66" i="37"/>
  <c r="Y66" i="37"/>
  <c r="AA66" i="37"/>
  <c r="AB66" i="37"/>
  <c r="AD66" i="37"/>
  <c r="AE66" i="37"/>
  <c r="AG66" i="37"/>
  <c r="AH66" i="37"/>
  <c r="AJ66" i="37"/>
  <c r="AK66" i="37"/>
  <c r="AM66" i="37"/>
  <c r="AN66" i="37"/>
  <c r="AP66" i="37"/>
  <c r="AQ66" i="37"/>
  <c r="AS66" i="37"/>
  <c r="AT66" i="37"/>
  <c r="AV66" i="37"/>
  <c r="AW66" i="37"/>
  <c r="AY66" i="37"/>
  <c r="AZ66" i="37"/>
  <c r="BA66" i="37"/>
  <c r="BB66" i="37"/>
  <c r="BC66" i="37"/>
  <c r="BD66" i="37"/>
  <c r="F67" i="37"/>
  <c r="G67" i="37"/>
  <c r="I67" i="37"/>
  <c r="J67" i="37"/>
  <c r="K67" i="37"/>
  <c r="L67" i="37"/>
  <c r="M67" i="37"/>
  <c r="O67" i="37"/>
  <c r="P67" i="37"/>
  <c r="R67" i="37"/>
  <c r="S67" i="37"/>
  <c r="U67" i="37"/>
  <c r="V67" i="37"/>
  <c r="X67" i="37"/>
  <c r="Y67" i="37"/>
  <c r="AA67" i="37"/>
  <c r="AB67" i="37"/>
  <c r="AD67" i="37"/>
  <c r="AE67" i="37"/>
  <c r="AG67" i="37"/>
  <c r="AH67" i="37"/>
  <c r="AJ67" i="37"/>
  <c r="AK67" i="37"/>
  <c r="AM67" i="37"/>
  <c r="AN67" i="37"/>
  <c r="AP67" i="37"/>
  <c r="AQ67" i="37"/>
  <c r="AS67" i="37"/>
  <c r="AT67" i="37"/>
  <c r="AV67" i="37"/>
  <c r="AW67" i="37"/>
  <c r="AY67" i="37"/>
  <c r="AZ67" i="37"/>
  <c r="BA67" i="37"/>
  <c r="BB67" i="37"/>
  <c r="BC67" i="37"/>
  <c r="BD67" i="37"/>
  <c r="F68" i="37"/>
  <c r="G68" i="37"/>
  <c r="I68" i="37"/>
  <c r="J68" i="37"/>
  <c r="K68" i="37"/>
  <c r="L68" i="37"/>
  <c r="M68" i="37"/>
  <c r="O68" i="37"/>
  <c r="P68" i="37"/>
  <c r="R68" i="37"/>
  <c r="S68" i="37"/>
  <c r="U68" i="37"/>
  <c r="V68" i="37"/>
  <c r="X68" i="37"/>
  <c r="Y68" i="37"/>
  <c r="AA68" i="37"/>
  <c r="AB68" i="37"/>
  <c r="AD68" i="37"/>
  <c r="AE68" i="37"/>
  <c r="AG68" i="37"/>
  <c r="AH68" i="37"/>
  <c r="AJ68" i="37"/>
  <c r="AK68" i="37"/>
  <c r="AM68" i="37"/>
  <c r="AN68" i="37"/>
  <c r="AP68" i="37"/>
  <c r="AQ68" i="37"/>
  <c r="AS68" i="37"/>
  <c r="AT68" i="37"/>
  <c r="AV68" i="37"/>
  <c r="AW68" i="37"/>
  <c r="AY68" i="37"/>
  <c r="AZ68" i="37"/>
  <c r="BA68" i="37"/>
  <c r="BB68" i="37"/>
  <c r="BC68" i="37"/>
  <c r="BD68" i="37"/>
  <c r="F69" i="37"/>
  <c r="G69" i="37"/>
  <c r="I69" i="37"/>
  <c r="J69" i="37"/>
  <c r="K69" i="37"/>
  <c r="L69" i="37"/>
  <c r="M69" i="37"/>
  <c r="O69" i="37"/>
  <c r="P69" i="37"/>
  <c r="R69" i="37"/>
  <c r="S69" i="37"/>
  <c r="U69" i="37"/>
  <c r="V69" i="37"/>
  <c r="X69" i="37"/>
  <c r="Y69" i="37"/>
  <c r="AA69" i="37"/>
  <c r="AB69" i="37"/>
  <c r="AD69" i="37"/>
  <c r="AE69" i="37"/>
  <c r="AG69" i="37"/>
  <c r="AH69" i="37"/>
  <c r="AJ69" i="37"/>
  <c r="AK69" i="37"/>
  <c r="AM69" i="37"/>
  <c r="AN69" i="37"/>
  <c r="AP69" i="37"/>
  <c r="AQ69" i="37"/>
  <c r="AS69" i="37"/>
  <c r="AT69" i="37"/>
  <c r="AV69" i="37"/>
  <c r="AW69" i="37"/>
  <c r="AY69" i="37"/>
  <c r="AZ69" i="37"/>
  <c r="BA69" i="37"/>
  <c r="BB69" i="37"/>
  <c r="BC69" i="37"/>
  <c r="BD69" i="37"/>
  <c r="F70" i="37"/>
  <c r="G70" i="37"/>
  <c r="I70" i="37"/>
  <c r="J70" i="37"/>
  <c r="K70" i="37"/>
  <c r="L70" i="37"/>
  <c r="M70" i="37"/>
  <c r="O70" i="37"/>
  <c r="P70" i="37"/>
  <c r="R70" i="37"/>
  <c r="S70" i="37"/>
  <c r="U70" i="37"/>
  <c r="V70" i="37"/>
  <c r="X70" i="37"/>
  <c r="Y70" i="37"/>
  <c r="AA70" i="37"/>
  <c r="AB70" i="37"/>
  <c r="AD70" i="37"/>
  <c r="AE70" i="37"/>
  <c r="AG70" i="37"/>
  <c r="AH70" i="37"/>
  <c r="AJ70" i="37"/>
  <c r="AK70" i="37"/>
  <c r="AM70" i="37"/>
  <c r="AN70" i="37"/>
  <c r="AP70" i="37"/>
  <c r="AQ70" i="37"/>
  <c r="AS70" i="37"/>
  <c r="AT70" i="37"/>
  <c r="AV70" i="37"/>
  <c r="AW70" i="37"/>
  <c r="AY70" i="37"/>
  <c r="AZ70" i="37"/>
  <c r="BA70" i="37"/>
  <c r="BB70" i="37"/>
  <c r="BC70" i="37"/>
  <c r="BD70" i="37"/>
  <c r="F71" i="37"/>
  <c r="G71" i="37"/>
  <c r="I71" i="37"/>
  <c r="J71" i="37"/>
  <c r="K71" i="37"/>
  <c r="L71" i="37"/>
  <c r="M71" i="37"/>
  <c r="O71" i="37"/>
  <c r="P71" i="37"/>
  <c r="R71" i="37"/>
  <c r="S71" i="37"/>
  <c r="U71" i="37"/>
  <c r="V71" i="37"/>
  <c r="X71" i="37"/>
  <c r="Y71" i="37"/>
  <c r="AA71" i="37"/>
  <c r="AB71" i="37"/>
  <c r="AD71" i="37"/>
  <c r="AE71" i="37"/>
  <c r="AG71" i="37"/>
  <c r="AH71" i="37"/>
  <c r="AJ71" i="37"/>
  <c r="AK71" i="37"/>
  <c r="AM71" i="37"/>
  <c r="AN71" i="37"/>
  <c r="AP71" i="37"/>
  <c r="AQ71" i="37"/>
  <c r="AS71" i="37"/>
  <c r="AT71" i="37"/>
  <c r="AV71" i="37"/>
  <c r="AW71" i="37"/>
  <c r="AY71" i="37"/>
  <c r="AZ71" i="37"/>
  <c r="BA71" i="37"/>
  <c r="BB71" i="37"/>
  <c r="BC71" i="37"/>
  <c r="BD71" i="37"/>
  <c r="F72" i="37"/>
  <c r="G72" i="37"/>
  <c r="I72" i="37"/>
  <c r="J72" i="37"/>
  <c r="K72" i="37"/>
  <c r="L72" i="37"/>
  <c r="M72" i="37"/>
  <c r="O72" i="37"/>
  <c r="P72" i="37"/>
  <c r="R72" i="37"/>
  <c r="S72" i="37"/>
  <c r="U72" i="37"/>
  <c r="V72" i="37"/>
  <c r="X72" i="37"/>
  <c r="Y72" i="37"/>
  <c r="AA72" i="37"/>
  <c r="AB72" i="37"/>
  <c r="AD72" i="37"/>
  <c r="AE72" i="37"/>
  <c r="AG72" i="37"/>
  <c r="AH72" i="37"/>
  <c r="AJ72" i="37"/>
  <c r="AK72" i="37"/>
  <c r="AM72" i="37"/>
  <c r="AN72" i="37"/>
  <c r="AP72" i="37"/>
  <c r="AQ72" i="37"/>
  <c r="AS72" i="37"/>
  <c r="AT72" i="37"/>
  <c r="AV72" i="37"/>
  <c r="AW72" i="37"/>
  <c r="AY72" i="37"/>
  <c r="AZ72" i="37"/>
  <c r="BA72" i="37"/>
  <c r="BB72" i="37"/>
  <c r="BC72" i="37"/>
  <c r="BD72" i="37"/>
  <c r="F73" i="37"/>
  <c r="G73" i="37"/>
  <c r="I73" i="37"/>
  <c r="J73" i="37"/>
  <c r="K73" i="37"/>
  <c r="L73" i="37"/>
  <c r="M73" i="37"/>
  <c r="O73" i="37"/>
  <c r="P73" i="37"/>
  <c r="R73" i="37"/>
  <c r="S73" i="37"/>
  <c r="U73" i="37"/>
  <c r="V73" i="37"/>
  <c r="X73" i="37"/>
  <c r="Y73" i="37"/>
  <c r="AA73" i="37"/>
  <c r="AB73" i="37"/>
  <c r="AD73" i="37"/>
  <c r="AE73" i="37"/>
  <c r="AG73" i="37"/>
  <c r="AH73" i="37"/>
  <c r="AJ73" i="37"/>
  <c r="AK73" i="37"/>
  <c r="AM73" i="37"/>
  <c r="AN73" i="37"/>
  <c r="AP73" i="37"/>
  <c r="AQ73" i="37"/>
  <c r="AS73" i="37"/>
  <c r="AT73" i="37"/>
  <c r="AV73" i="37"/>
  <c r="AW73" i="37"/>
  <c r="AY73" i="37"/>
  <c r="AZ73" i="37"/>
  <c r="BA73" i="37"/>
  <c r="BB73" i="37"/>
  <c r="BC73" i="37"/>
  <c r="BD73" i="37"/>
  <c r="F74" i="37"/>
  <c r="G74" i="37"/>
  <c r="I74" i="37"/>
  <c r="J74" i="37"/>
  <c r="K74" i="37"/>
  <c r="L74" i="37"/>
  <c r="M74" i="37"/>
  <c r="O74" i="37"/>
  <c r="P74" i="37"/>
  <c r="R74" i="37"/>
  <c r="S74" i="37"/>
  <c r="U74" i="37"/>
  <c r="V74" i="37"/>
  <c r="X74" i="37"/>
  <c r="Y74" i="37"/>
  <c r="AA74" i="37"/>
  <c r="AB74" i="37"/>
  <c r="AD74" i="37"/>
  <c r="AE74" i="37"/>
  <c r="AG74" i="37"/>
  <c r="AH74" i="37"/>
  <c r="AJ74" i="37"/>
  <c r="AK74" i="37"/>
  <c r="AM74" i="37"/>
  <c r="AN74" i="37"/>
  <c r="AP74" i="37"/>
  <c r="AQ74" i="37"/>
  <c r="AS74" i="37"/>
  <c r="AT74" i="37"/>
  <c r="AV74" i="37"/>
  <c r="AW74" i="37"/>
  <c r="AY74" i="37"/>
  <c r="AZ74" i="37"/>
  <c r="BA74" i="37"/>
  <c r="BB74" i="37"/>
  <c r="BC74" i="37"/>
  <c r="BD74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59" i="37"/>
  <c r="BL101" i="37"/>
  <c r="BL98" i="37"/>
  <c r="BF16" i="37" l="1"/>
  <c r="BF60" i="37" s="1"/>
  <c r="BF17" i="37"/>
  <c r="BF61" i="37" s="1"/>
  <c r="BF18" i="37"/>
  <c r="BF62" i="37" s="1"/>
  <c r="BF19" i="37"/>
  <c r="BF63" i="37" s="1"/>
  <c r="BF20" i="37"/>
  <c r="BF64" i="37" s="1"/>
  <c r="BF21" i="37"/>
  <c r="BF65" i="37" s="1"/>
  <c r="BF22" i="37"/>
  <c r="BF66" i="37" s="1"/>
  <c r="BF23" i="37"/>
  <c r="BF67" i="37" s="1"/>
  <c r="BF24" i="37"/>
  <c r="BF68" i="37" s="1"/>
  <c r="BF25" i="37"/>
  <c r="BF69" i="37" s="1"/>
  <c r="BF26" i="37"/>
  <c r="BF70" i="37" s="1"/>
  <c r="BF27" i="37"/>
  <c r="BF71" i="37" s="1"/>
  <c r="BF28" i="37"/>
  <c r="BF72" i="37" s="1"/>
  <c r="BF29" i="37"/>
  <c r="BF73" i="37" s="1"/>
  <c r="BF30" i="37"/>
  <c r="BF74" i="37" s="1"/>
  <c r="BE16" i="37"/>
  <c r="BE60" i="37" s="1"/>
  <c r="BE17" i="37"/>
  <c r="BE61" i="37" s="1"/>
  <c r="BE18" i="37"/>
  <c r="BE62" i="37" s="1"/>
  <c r="BE19" i="37"/>
  <c r="BE63" i="37" s="1"/>
  <c r="BE20" i="37"/>
  <c r="BE64" i="37" s="1"/>
  <c r="BE21" i="37"/>
  <c r="BE65" i="37" s="1"/>
  <c r="BE22" i="37"/>
  <c r="BE66" i="37" s="1"/>
  <c r="BE23" i="37"/>
  <c r="BE67" i="37" s="1"/>
  <c r="BE24" i="37"/>
  <c r="BE68" i="37" s="1"/>
  <c r="BE25" i="37"/>
  <c r="BE69" i="37" s="1"/>
  <c r="BE26" i="37"/>
  <c r="BE70" i="37" s="1"/>
  <c r="BE27" i="37"/>
  <c r="BE71" i="37" s="1"/>
  <c r="BE28" i="37"/>
  <c r="BE72" i="37" s="1"/>
  <c r="BE29" i="37"/>
  <c r="BE73" i="37" s="1"/>
  <c r="BE30" i="37"/>
  <c r="BE74" i="37" s="1"/>
  <c r="BM102" i="37"/>
  <c r="BN102" i="37"/>
  <c r="BO102" i="37"/>
  <c r="BP102" i="37"/>
  <c r="BQ102" i="37"/>
  <c r="BR102" i="37"/>
  <c r="BS102" i="37"/>
  <c r="BT102" i="37"/>
  <c r="BU102" i="37"/>
  <c r="BV102" i="37"/>
  <c r="BW102" i="37"/>
  <c r="BX102" i="37"/>
  <c r="BY102" i="37"/>
  <c r="BZ102" i="37"/>
  <c r="CA102" i="37"/>
  <c r="BL102" i="37"/>
  <c r="BM101" i="37"/>
  <c r="BN101" i="37"/>
  <c r="BO101" i="37"/>
  <c r="BP101" i="37"/>
  <c r="BQ101" i="37"/>
  <c r="BR101" i="37"/>
  <c r="BS101" i="37"/>
  <c r="BT101" i="37"/>
  <c r="BU101" i="37"/>
  <c r="BV101" i="37"/>
  <c r="BW101" i="37"/>
  <c r="BX101" i="37"/>
  <c r="BY101" i="37"/>
  <c r="BZ101" i="37"/>
  <c r="CA101" i="37"/>
  <c r="BM98" i="37"/>
  <c r="BN98" i="37"/>
  <c r="BO98" i="37"/>
  <c r="BP98" i="37"/>
  <c r="BQ98" i="37"/>
  <c r="BR98" i="37"/>
  <c r="BS98" i="37"/>
  <c r="BT98" i="37"/>
  <c r="BU98" i="37"/>
  <c r="BV98" i="37"/>
  <c r="BW98" i="37"/>
  <c r="BX98" i="37"/>
  <c r="BY98" i="37"/>
  <c r="BZ98" i="37"/>
  <c r="CA98" i="37"/>
  <c r="BL100" i="37"/>
  <c r="BM66" i="37"/>
  <c r="BN66" i="37"/>
  <c r="BO66" i="37"/>
  <c r="BP66" i="37"/>
  <c r="BQ66" i="37"/>
  <c r="BR66" i="37"/>
  <c r="BS66" i="37"/>
  <c r="BT66" i="37"/>
  <c r="BU66" i="37"/>
  <c r="BV66" i="37"/>
  <c r="BW66" i="37"/>
  <c r="BX66" i="37"/>
  <c r="BY66" i="37"/>
  <c r="BZ66" i="37"/>
  <c r="CA66" i="37"/>
  <c r="BL66" i="37"/>
  <c r="BM65" i="37"/>
  <c r="BN65" i="37"/>
  <c r="BO65" i="37"/>
  <c r="BP65" i="37"/>
  <c r="BQ65" i="37"/>
  <c r="BR65" i="37"/>
  <c r="BS65" i="37"/>
  <c r="BT65" i="37"/>
  <c r="BU65" i="37"/>
  <c r="BV65" i="37"/>
  <c r="BW65" i="37"/>
  <c r="BX65" i="37"/>
  <c r="BY65" i="37"/>
  <c r="BZ65" i="37"/>
  <c r="CA65" i="37"/>
  <c r="BL65" i="37"/>
  <c r="BM62" i="37"/>
  <c r="BN62" i="37"/>
  <c r="BO62" i="37"/>
  <c r="BP62" i="37"/>
  <c r="BQ62" i="37"/>
  <c r="BR62" i="37"/>
  <c r="BS62" i="37"/>
  <c r="BT62" i="37"/>
  <c r="BU62" i="37"/>
  <c r="BV62" i="37"/>
  <c r="BW62" i="37"/>
  <c r="BX62" i="37"/>
  <c r="BY62" i="37"/>
  <c r="BZ62" i="37"/>
  <c r="CA62" i="37"/>
  <c r="BL62" i="37"/>
  <c r="BL64" i="37" s="1"/>
  <c r="CA104" i="37" l="1"/>
  <c r="BZ104" i="37"/>
  <c r="BW104" i="37"/>
  <c r="BV104" i="37"/>
  <c r="BS104" i="37"/>
  <c r="BR104" i="37"/>
  <c r="BO104" i="37"/>
  <c r="BN104" i="37"/>
  <c r="BL104" i="37"/>
  <c r="CA100" i="37"/>
  <c r="BZ100" i="37"/>
  <c r="BY100" i="37"/>
  <c r="BX100" i="37"/>
  <c r="BW100" i="37"/>
  <c r="BV100" i="37"/>
  <c r="BU100" i="37"/>
  <c r="BT100" i="37"/>
  <c r="BS100" i="37"/>
  <c r="BR100" i="37"/>
  <c r="BQ100" i="37"/>
  <c r="BP100" i="37"/>
  <c r="BO100" i="37"/>
  <c r="BN100" i="37"/>
  <c r="BM100" i="37"/>
  <c r="BL68" i="37"/>
  <c r="CA68" i="37"/>
  <c r="BZ68" i="37"/>
  <c r="BY68" i="37"/>
  <c r="BX68" i="37"/>
  <c r="BW68" i="37"/>
  <c r="BV68" i="37"/>
  <c r="BU68" i="37"/>
  <c r="BT68" i="37"/>
  <c r="BS68" i="37"/>
  <c r="BR68" i="37"/>
  <c r="BQ68" i="37"/>
  <c r="BO68" i="37"/>
  <c r="BN68" i="37"/>
  <c r="BM68" i="37"/>
  <c r="CA64" i="37"/>
  <c r="BZ64" i="37"/>
  <c r="BY64" i="37"/>
  <c r="BX64" i="37"/>
  <c r="BW64" i="37"/>
  <c r="BV64" i="37"/>
  <c r="BU64" i="37"/>
  <c r="BT64" i="37"/>
  <c r="BS64" i="37"/>
  <c r="BR64" i="37"/>
  <c r="BQ64" i="37"/>
  <c r="BP64" i="37"/>
  <c r="BO64" i="37"/>
  <c r="BN64" i="37"/>
  <c r="BM64" i="37"/>
  <c r="BP104" i="37" l="1"/>
  <c r="BT104" i="37"/>
  <c r="BX104" i="37"/>
  <c r="BM104" i="37"/>
  <c r="BQ104" i="37"/>
  <c r="BU104" i="37"/>
  <c r="BY104" i="37"/>
  <c r="BP68" i="37"/>
  <c r="BK15" i="36"/>
  <c r="BL15" i="36" l="1"/>
  <c r="CG102" i="36" l="1"/>
  <c r="CF102" i="36"/>
  <c r="CE102" i="36"/>
  <c r="CD102" i="36"/>
  <c r="CC102" i="36"/>
  <c r="CB102" i="36"/>
  <c r="CA102" i="36"/>
  <c r="BZ102" i="36"/>
  <c r="BY102" i="36"/>
  <c r="BX102" i="36"/>
  <c r="BW102" i="36"/>
  <c r="BV102" i="36"/>
  <c r="BU102" i="36"/>
  <c r="BT102" i="36"/>
  <c r="BS102" i="36"/>
  <c r="BR102" i="36"/>
  <c r="CG101" i="36"/>
  <c r="CG104" i="36" s="1"/>
  <c r="CF101" i="36"/>
  <c r="CF104" i="36" s="1"/>
  <c r="CE101" i="36"/>
  <c r="CE104" i="36" s="1"/>
  <c r="CD101" i="36"/>
  <c r="CD104" i="36" s="1"/>
  <c r="CC101" i="36"/>
  <c r="CC104" i="36" s="1"/>
  <c r="CB101" i="36"/>
  <c r="CB104" i="36" s="1"/>
  <c r="CA101" i="36"/>
  <c r="CA104" i="36" s="1"/>
  <c r="BZ101" i="36"/>
  <c r="BZ104" i="36" s="1"/>
  <c r="BY101" i="36"/>
  <c r="BY104" i="36" s="1"/>
  <c r="BX101" i="36"/>
  <c r="BX104" i="36" s="1"/>
  <c r="BW101" i="36"/>
  <c r="BW104" i="36" s="1"/>
  <c r="BV101" i="36"/>
  <c r="BV104" i="36" s="1"/>
  <c r="BU101" i="36"/>
  <c r="BU104" i="36" s="1"/>
  <c r="BT101" i="36"/>
  <c r="BT104" i="36" s="1"/>
  <c r="BS101" i="36"/>
  <c r="BS104" i="36" s="1"/>
  <c r="BR101" i="36"/>
  <c r="BR104" i="36" s="1"/>
  <c r="CG98" i="36"/>
  <c r="CG100" i="36" s="1"/>
  <c r="CF98" i="36"/>
  <c r="CF100" i="36" s="1"/>
  <c r="CE98" i="36"/>
  <c r="CE100" i="36" s="1"/>
  <c r="CD98" i="36"/>
  <c r="CD100" i="36" s="1"/>
  <c r="CC98" i="36"/>
  <c r="CC100" i="36" s="1"/>
  <c r="CB98" i="36"/>
  <c r="CB100" i="36" s="1"/>
  <c r="CA98" i="36"/>
  <c r="CA100" i="36" s="1"/>
  <c r="BZ98" i="36"/>
  <c r="BZ100" i="36" s="1"/>
  <c r="BY98" i="36"/>
  <c r="BY100" i="36" s="1"/>
  <c r="BX98" i="36"/>
  <c r="BX100" i="36" s="1"/>
  <c r="BW98" i="36"/>
  <c r="BW100" i="36" s="1"/>
  <c r="BV98" i="36"/>
  <c r="BV100" i="36" s="1"/>
  <c r="BU98" i="36"/>
  <c r="BU100" i="36" s="1"/>
  <c r="BT98" i="36"/>
  <c r="BT100" i="36" s="1"/>
  <c r="BS98" i="36"/>
  <c r="BS100" i="36" s="1"/>
  <c r="BR98" i="36"/>
  <c r="BR100" i="36" s="1"/>
  <c r="CG66" i="36"/>
  <c r="CF66" i="36"/>
  <c r="CE66" i="36"/>
  <c r="CD66" i="36"/>
  <c r="CC66" i="36"/>
  <c r="CB66" i="36"/>
  <c r="CA66" i="36"/>
  <c r="BZ66" i="36"/>
  <c r="BY66" i="36"/>
  <c r="BX66" i="36"/>
  <c r="BW66" i="36"/>
  <c r="BV66" i="36"/>
  <c r="BU66" i="36"/>
  <c r="BT66" i="36"/>
  <c r="BS66" i="36"/>
  <c r="BR66" i="36"/>
  <c r="CG65" i="36"/>
  <c r="CG68" i="36" s="1"/>
  <c r="CF65" i="36"/>
  <c r="CF68" i="36" s="1"/>
  <c r="CE65" i="36"/>
  <c r="CE68" i="36" s="1"/>
  <c r="CD65" i="36"/>
  <c r="CD68" i="36" s="1"/>
  <c r="CC65" i="36"/>
  <c r="CC68" i="36" s="1"/>
  <c r="CB65" i="36"/>
  <c r="CB68" i="36" s="1"/>
  <c r="CA65" i="36"/>
  <c r="CA68" i="36" s="1"/>
  <c r="BZ65" i="36"/>
  <c r="BZ68" i="36" s="1"/>
  <c r="BY65" i="36"/>
  <c r="BY68" i="36" s="1"/>
  <c r="BX65" i="36"/>
  <c r="BX68" i="36" s="1"/>
  <c r="BW65" i="36"/>
  <c r="BW68" i="36" s="1"/>
  <c r="BV65" i="36"/>
  <c r="BV68" i="36" s="1"/>
  <c r="BU65" i="36"/>
  <c r="BU68" i="36" s="1"/>
  <c r="BT65" i="36"/>
  <c r="BT68" i="36" s="1"/>
  <c r="BS65" i="36"/>
  <c r="BS68" i="36" s="1"/>
  <c r="BR65" i="36"/>
  <c r="BR68" i="36" s="1"/>
  <c r="CG62" i="36"/>
  <c r="CG64" i="36" s="1"/>
  <c r="CF62" i="36"/>
  <c r="CF64" i="36" s="1"/>
  <c r="CE62" i="36"/>
  <c r="CE64" i="36" s="1"/>
  <c r="CD62" i="36"/>
  <c r="CD64" i="36" s="1"/>
  <c r="CC62" i="36"/>
  <c r="CC64" i="36" s="1"/>
  <c r="CB62" i="36"/>
  <c r="CB64" i="36" s="1"/>
  <c r="CA62" i="36"/>
  <c r="CA64" i="36" s="1"/>
  <c r="BZ62" i="36"/>
  <c r="BZ64" i="36" s="1"/>
  <c r="BY62" i="36"/>
  <c r="BY64" i="36" s="1"/>
  <c r="BX62" i="36"/>
  <c r="BX64" i="36" s="1"/>
  <c r="BW62" i="36"/>
  <c r="BW64" i="36" s="1"/>
  <c r="BV62" i="36"/>
  <c r="BV64" i="36" s="1"/>
  <c r="BU62" i="36"/>
  <c r="BU64" i="36" s="1"/>
  <c r="BT62" i="36"/>
  <c r="BT64" i="36" s="1"/>
  <c r="BS62" i="36"/>
  <c r="BS64" i="36" s="1"/>
  <c r="BR62" i="36"/>
  <c r="BR64" i="36" s="1"/>
  <c r="BL30" i="36"/>
  <c r="BK30" i="36"/>
  <c r="BL29" i="36"/>
  <c r="BK29" i="36"/>
  <c r="BL28" i="36"/>
  <c r="BK28" i="36"/>
  <c r="BL27" i="36"/>
  <c r="BK27" i="36"/>
  <c r="BL26" i="36"/>
  <c r="BK26" i="36"/>
  <c r="BL25" i="36"/>
  <c r="BK25" i="36"/>
  <c r="BL24" i="36"/>
  <c r="BK24" i="36"/>
  <c r="BL23" i="36"/>
  <c r="BK23" i="36"/>
  <c r="BL22" i="36"/>
  <c r="BK22" i="36"/>
  <c r="BL21" i="36"/>
  <c r="BK21" i="36"/>
  <c r="BL20" i="36"/>
  <c r="BK20" i="36"/>
  <c r="BL19" i="36"/>
  <c r="BK19" i="36"/>
  <c r="BL18" i="36"/>
  <c r="BK18" i="36"/>
  <c r="BL17" i="36"/>
  <c r="BK17" i="36"/>
  <c r="BL16" i="36"/>
  <c r="BK16" i="36"/>
  <c r="BK16" i="35" l="1"/>
  <c r="BL16" i="35"/>
  <c r="BK17" i="35"/>
  <c r="BL17" i="35"/>
  <c r="BK18" i="35"/>
  <c r="BL18" i="35"/>
  <c r="BK19" i="35"/>
  <c r="BL19" i="35"/>
  <c r="BK20" i="35"/>
  <c r="BL20" i="35"/>
  <c r="BK21" i="35"/>
  <c r="BL21" i="35"/>
  <c r="BK22" i="35"/>
  <c r="BL22" i="35"/>
  <c r="BK23" i="35"/>
  <c r="BL23" i="35"/>
  <c r="BK24" i="35"/>
  <c r="BL24" i="35"/>
  <c r="BK25" i="35"/>
  <c r="BL25" i="35"/>
  <c r="BK26" i="35"/>
  <c r="BL26" i="35"/>
  <c r="BK27" i="35"/>
  <c r="BL27" i="35"/>
  <c r="BK28" i="35"/>
  <c r="BL28" i="35"/>
  <c r="BK29" i="35"/>
  <c r="BL29" i="35"/>
  <c r="BK30" i="35"/>
  <c r="BL30" i="35"/>
  <c r="BL15" i="35"/>
  <c r="BK15" i="35"/>
  <c r="BR62" i="35" l="1"/>
  <c r="BS102" i="35"/>
  <c r="BT102" i="35"/>
  <c r="BU102" i="35"/>
  <c r="BV102" i="35"/>
  <c r="BW102" i="35"/>
  <c r="BX102" i="35"/>
  <c r="BY102" i="35"/>
  <c r="BZ102" i="35"/>
  <c r="CA102" i="35"/>
  <c r="CB102" i="35"/>
  <c r="CC102" i="35"/>
  <c r="CD102" i="35"/>
  <c r="CE102" i="35"/>
  <c r="CF102" i="35"/>
  <c r="CG102" i="35"/>
  <c r="BR102" i="35"/>
  <c r="BS101" i="35"/>
  <c r="BT101" i="35"/>
  <c r="BU101" i="35"/>
  <c r="BV101" i="35"/>
  <c r="BW101" i="35"/>
  <c r="BX101" i="35"/>
  <c r="BY101" i="35"/>
  <c r="BZ101" i="35"/>
  <c r="CA101" i="35"/>
  <c r="CB101" i="35"/>
  <c r="CC101" i="35"/>
  <c r="CD101" i="35"/>
  <c r="CE101" i="35"/>
  <c r="CF101" i="35"/>
  <c r="CG101" i="35"/>
  <c r="BR101" i="35"/>
  <c r="BS98" i="35"/>
  <c r="BS100" i="35" s="1"/>
  <c r="BT98" i="35"/>
  <c r="BT100" i="35" s="1"/>
  <c r="BU98" i="35"/>
  <c r="BU100" i="35" s="1"/>
  <c r="BV98" i="35"/>
  <c r="BW98" i="35"/>
  <c r="BX98" i="35"/>
  <c r="BY98" i="35"/>
  <c r="BZ98" i="35"/>
  <c r="CA98" i="35"/>
  <c r="CB98" i="35"/>
  <c r="CC98" i="35"/>
  <c r="CD98" i="35"/>
  <c r="CE98" i="35"/>
  <c r="CF98" i="35"/>
  <c r="CG98" i="35"/>
  <c r="BR98" i="35"/>
  <c r="BS66" i="35"/>
  <c r="BT66" i="35"/>
  <c r="BU66" i="35"/>
  <c r="BV66" i="35"/>
  <c r="BW66" i="35"/>
  <c r="BX66" i="35"/>
  <c r="BY66" i="35"/>
  <c r="BZ66" i="35"/>
  <c r="CA66" i="35"/>
  <c r="CB66" i="35"/>
  <c r="CC66" i="35"/>
  <c r="CD66" i="35"/>
  <c r="CE66" i="35"/>
  <c r="CF66" i="35"/>
  <c r="CG66" i="35"/>
  <c r="BR66" i="35"/>
  <c r="BS65" i="35"/>
  <c r="BT65" i="35"/>
  <c r="BU65" i="35"/>
  <c r="BV65" i="35"/>
  <c r="BW65" i="35"/>
  <c r="BX65" i="35"/>
  <c r="BY65" i="35"/>
  <c r="BZ65" i="35"/>
  <c r="CA65" i="35"/>
  <c r="CB65" i="35"/>
  <c r="CC65" i="35"/>
  <c r="CD65" i="35"/>
  <c r="CE65" i="35"/>
  <c r="CF65" i="35"/>
  <c r="CG65" i="35"/>
  <c r="BR65" i="35"/>
  <c r="BS62" i="35"/>
  <c r="BT62" i="35"/>
  <c r="BU62" i="35"/>
  <c r="BV62" i="35"/>
  <c r="BW62" i="35"/>
  <c r="BX62" i="35"/>
  <c r="BY62" i="35"/>
  <c r="BZ62" i="35"/>
  <c r="CA62" i="35"/>
  <c r="CB62" i="35"/>
  <c r="CC62" i="35"/>
  <c r="CD62" i="35"/>
  <c r="CE62" i="35"/>
  <c r="CF62" i="35"/>
  <c r="CG62" i="35"/>
  <c r="BR100" i="35"/>
  <c r="CG100" i="35" l="1"/>
  <c r="CG104" i="35" l="1"/>
  <c r="CG68" i="35"/>
  <c r="CG64" i="35"/>
  <c r="BR64" i="35" l="1"/>
  <c r="BR68" i="35" l="1"/>
  <c r="BR104" i="35" l="1"/>
  <c r="CF100" i="35" l="1"/>
  <c r="CE100" i="35"/>
  <c r="CD100" i="35"/>
  <c r="CC100" i="35"/>
  <c r="CB100" i="35"/>
  <c r="CA100" i="35"/>
  <c r="BZ100" i="35"/>
  <c r="BY100" i="35"/>
  <c r="BX100" i="35"/>
  <c r="BW100" i="35"/>
  <c r="BV100" i="35"/>
  <c r="CF64" i="35"/>
  <c r="CE64" i="35"/>
  <c r="CD64" i="35"/>
  <c r="CC64" i="35"/>
  <c r="CB64" i="35"/>
  <c r="CA64" i="35"/>
  <c r="BZ64" i="35"/>
  <c r="BY64" i="35"/>
  <c r="BX64" i="35"/>
  <c r="BW64" i="35"/>
  <c r="BV64" i="35"/>
  <c r="BU64" i="35"/>
  <c r="BT64" i="35"/>
  <c r="BS64" i="35"/>
  <c r="BU68" i="35" l="1"/>
  <c r="BY68" i="35"/>
  <c r="CC68" i="35"/>
  <c r="CF104" i="35"/>
  <c r="BS68" i="35"/>
  <c r="BW68" i="35"/>
  <c r="CA68" i="35"/>
  <c r="CE68" i="35"/>
  <c r="BX104" i="35"/>
  <c r="CB104" i="35"/>
  <c r="BT104" i="35"/>
  <c r="BU104" i="35"/>
  <c r="BY104" i="35"/>
  <c r="CC104" i="35"/>
  <c r="BT68" i="35"/>
  <c r="BX68" i="35"/>
  <c r="CB68" i="35"/>
  <c r="CF68" i="35"/>
  <c r="BV68" i="35"/>
  <c r="BZ68" i="35"/>
  <c r="CD68" i="35"/>
  <c r="BV104" i="35"/>
  <c r="BZ104" i="35"/>
  <c r="CD104" i="35"/>
  <c r="BS104" i="35"/>
  <c r="BW104" i="35"/>
  <c r="CA104" i="35"/>
  <c r="CE104" i="35"/>
</calcChain>
</file>

<file path=xl/sharedStrings.xml><?xml version="1.0" encoding="utf-8"?>
<sst xmlns="http://schemas.openxmlformats.org/spreadsheetml/2006/main" count="3369" uniqueCount="432">
  <si>
    <t/>
  </si>
  <si>
    <t xml:space="preserve">   </t>
  </si>
  <si>
    <t xml:space="preserve">         KURSI  MESATAR</t>
  </si>
  <si>
    <t>Kursi</t>
  </si>
  <si>
    <t>(sipas fix.)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</si>
  <si>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</si>
  <si>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</si>
  <si>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</si>
  <si>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</si>
  <si>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</si>
  <si>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</si>
  <si>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</si>
  <si>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</si>
  <si>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</si>
  <si>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</si>
  <si>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</si>
  <si>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</si>
  <si>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</si>
  <si>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usd</t>
  </si>
  <si>
    <t xml:space="preserve">Lek për njësi </t>
  </si>
  <si>
    <t>Monedhat e huaja</t>
  </si>
  <si>
    <t xml:space="preserve"> të monedhës</t>
  </si>
  <si>
    <t xml:space="preserve"> së huaj</t>
  </si>
  <si>
    <t>Kundrejt  një USD</t>
  </si>
  <si>
    <t>Kundrejt një USD</t>
  </si>
  <si>
    <t>Dollari Australian (AUD)</t>
  </si>
  <si>
    <t>Dollari Kanadez (CAD)</t>
  </si>
  <si>
    <t>Spec. Drawing RIGHTS (SDR)</t>
  </si>
  <si>
    <t>lek</t>
  </si>
  <si>
    <t>max</t>
  </si>
  <si>
    <t>min</t>
  </si>
  <si>
    <t xml:space="preserve">    Kurset e Këmbimit</t>
  </si>
  <si>
    <t>Juani Kinez (onshore) CNY</t>
  </si>
  <si>
    <t>Juani Kinez (offshore) CNH</t>
  </si>
  <si>
    <t>Lira turke (TRY)</t>
  </si>
  <si>
    <t>14.01.2019</t>
  </si>
  <si>
    <t>15.01.2019</t>
  </si>
  <si>
    <t>16.01.2019</t>
  </si>
  <si>
    <t>17.01.2019</t>
  </si>
  <si>
    <t>21.01.2019</t>
  </si>
  <si>
    <t>22.01.2019</t>
  </si>
  <si>
    <t>23.01.2019</t>
  </si>
  <si>
    <t>24.01.2019</t>
  </si>
  <si>
    <t>28.01.2019</t>
  </si>
  <si>
    <t>29.01.2019</t>
  </si>
  <si>
    <t>30.01.2019</t>
  </si>
  <si>
    <t>31.01.2019</t>
  </si>
  <si>
    <t>Janar' 2020</t>
  </si>
  <si>
    <t xml:space="preserve">    DT. 07.01.2020</t>
  </si>
  <si>
    <t xml:space="preserve">    DT.09.01.2020</t>
  </si>
  <si>
    <t xml:space="preserve">    DT.14.01.2020</t>
  </si>
  <si>
    <t xml:space="preserve">    DT.17.01.2020</t>
  </si>
  <si>
    <t xml:space="preserve">    DT.21.01.2020</t>
  </si>
  <si>
    <t xml:space="preserve">    DT.22.01.2020</t>
  </si>
  <si>
    <t xml:space="preserve">    DT.23.01.2020</t>
  </si>
  <si>
    <t xml:space="preserve">    DT.24.01.2020</t>
  </si>
  <si>
    <t xml:space="preserve">    DT.28.01.2020</t>
  </si>
  <si>
    <t xml:space="preserve">    DT.29.01.2020</t>
  </si>
  <si>
    <t xml:space="preserve">    DT.30.01.2020</t>
  </si>
  <si>
    <t xml:space="preserve">    DT.31.01.2020</t>
  </si>
  <si>
    <t xml:space="preserve">    DT. 06.01.2020</t>
  </si>
  <si>
    <t xml:space="preserve">    DT. 08.01.2020</t>
  </si>
  <si>
    <t xml:space="preserve">    DT.10.01.2020</t>
  </si>
  <si>
    <t xml:space="preserve">    DT. 13.01.2020</t>
  </si>
  <si>
    <t xml:space="preserve">    DT.15.01.2020</t>
  </si>
  <si>
    <t xml:space="preserve">    DT. 16.01.2020</t>
  </si>
  <si>
    <t xml:space="preserve">    DT.20.01.2020</t>
  </si>
  <si>
    <t xml:space="preserve">    DT.27.01.2020</t>
  </si>
  <si>
    <t>06.01.2020</t>
  </si>
  <si>
    <t>07.01.2020</t>
  </si>
  <si>
    <t>08.01.2020</t>
  </si>
  <si>
    <t>09.01.2020</t>
  </si>
  <si>
    <t>10.01.2020</t>
  </si>
  <si>
    <t>13.01.2019</t>
  </si>
  <si>
    <t>17.01.2020</t>
  </si>
  <si>
    <t>16.01.2020</t>
  </si>
  <si>
    <t>20.01.2019</t>
  </si>
  <si>
    <t>27.01.2019</t>
  </si>
  <si>
    <t>Shkurt' 2020</t>
  </si>
  <si>
    <t xml:space="preserve">    DT. 03.02.2020</t>
  </si>
  <si>
    <t xml:space="preserve">    DT.21.02.2020</t>
  </si>
  <si>
    <t xml:space="preserve">    DT.28.02.2020</t>
  </si>
  <si>
    <t xml:space="preserve">    DT. 04.02.2020</t>
  </si>
  <si>
    <t xml:space="preserve">    DT. 05.02.2020</t>
  </si>
  <si>
    <t xml:space="preserve">    DT.06.02.2020</t>
  </si>
  <si>
    <t xml:space="preserve">    DT.07.02.2020</t>
  </si>
  <si>
    <t xml:space="preserve">    DT. 10.02.2020</t>
  </si>
  <si>
    <t xml:space="preserve">    DT.11.02.2020</t>
  </si>
  <si>
    <t xml:space="preserve">    DT.12.02.2020</t>
  </si>
  <si>
    <t xml:space="preserve">    DT. 13.02.2020</t>
  </si>
  <si>
    <t xml:space="preserve">    DT.14.02.2020</t>
  </si>
  <si>
    <t xml:space="preserve">    DT.17.02.2020</t>
  </si>
  <si>
    <t xml:space="preserve">    DT.18.02.2020</t>
  </si>
  <si>
    <t xml:space="preserve">    DT.19.02.2020</t>
  </si>
  <si>
    <t xml:space="preserve">    DT.20.02.2020</t>
  </si>
  <si>
    <t xml:space="preserve">    DT.24.02.2020</t>
  </si>
  <si>
    <t xml:space="preserve">    DT.25.02.2020</t>
  </si>
  <si>
    <t xml:space="preserve">    DT.26.02.2020</t>
  </si>
  <si>
    <t xml:space="preserve">    DT.27.02.2020</t>
  </si>
  <si>
    <t xml:space="preserve">    DT. 02.03.2020</t>
  </si>
  <si>
    <t>Mars' 2020</t>
  </si>
  <si>
    <t xml:space="preserve">    DT. 03.03.2020</t>
  </si>
  <si>
    <t xml:space="preserve">    DT. 04.03.2020</t>
  </si>
  <si>
    <t xml:space="preserve">    DT.05.03.2020</t>
  </si>
  <si>
    <t xml:space="preserve">    DT.06.03.2020</t>
  </si>
  <si>
    <t xml:space="preserve">    DT. 09.03.2020</t>
  </si>
  <si>
    <t xml:space="preserve">    DT.10.03.2020</t>
  </si>
  <si>
    <t xml:space="preserve">    DT.11.03.2020</t>
  </si>
  <si>
    <t xml:space="preserve">    DT. 12.03.2020</t>
  </si>
  <si>
    <t xml:space="preserve">    DT.17.03.2020</t>
  </si>
  <si>
    <t xml:space="preserve">    DT.18.03.2020</t>
  </si>
  <si>
    <t xml:space="preserve">    DT.19.03.2020</t>
  </si>
  <si>
    <t xml:space="preserve">    DT.24.03.2020</t>
  </si>
  <si>
    <t xml:space="preserve">    DT.26.03.2020</t>
  </si>
  <si>
    <t xml:space="preserve">    DT.25.03.2020</t>
  </si>
  <si>
    <t>02.03.2020</t>
  </si>
  <si>
    <t>03.03.2020</t>
  </si>
  <si>
    <t>04.03.2020</t>
  </si>
  <si>
    <t>05.03.2020</t>
  </si>
  <si>
    <t>06.03.2020</t>
  </si>
  <si>
    <t>09.03.2020</t>
  </si>
  <si>
    <t>10.03.2020</t>
  </si>
  <si>
    <t>11.03.2020</t>
  </si>
  <si>
    <t>12.03.2020</t>
  </si>
  <si>
    <t>17.03.2020</t>
  </si>
  <si>
    <t>18.03.2020</t>
  </si>
  <si>
    <t>19.03.2020</t>
  </si>
  <si>
    <t>24.03.2020</t>
  </si>
  <si>
    <t>25.03.2020</t>
  </si>
  <si>
    <t>26.03.2020</t>
  </si>
  <si>
    <t>27.03.2020</t>
  </si>
  <si>
    <t xml:space="preserve">    DT.27.03.2020</t>
  </si>
  <si>
    <t xml:space="preserve">    DT.30.03.2020</t>
  </si>
  <si>
    <t>30.03.2020</t>
  </si>
  <si>
    <t>31.03.2020</t>
  </si>
  <si>
    <t xml:space="preserve">    DT.31.03.2020</t>
  </si>
  <si>
    <t>Prill' 2020</t>
  </si>
  <si>
    <t xml:space="preserve">    DT. 01.04.2020</t>
  </si>
  <si>
    <t>01.04.2020</t>
  </si>
  <si>
    <t xml:space="preserve">    DT. 02.04.2020</t>
  </si>
  <si>
    <t>02.04.2020</t>
  </si>
  <si>
    <t>03.04.2020</t>
  </si>
  <si>
    <t xml:space="preserve">    DT. 03.04.2020</t>
  </si>
  <si>
    <t xml:space="preserve">    DT.06.04.2020</t>
  </si>
  <si>
    <t>06.04.2020</t>
  </si>
  <si>
    <t xml:space="preserve">    DT.07.04.2020</t>
  </si>
  <si>
    <t>07.04.2020</t>
  </si>
  <si>
    <t xml:space="preserve">    DT. 08.04.2020</t>
  </si>
  <si>
    <t>08.04.2020</t>
  </si>
  <si>
    <t xml:space="preserve">    DT.09.04.2020</t>
  </si>
  <si>
    <t>09.04.2020</t>
  </si>
  <si>
    <t>10.04.2020</t>
  </si>
  <si>
    <t xml:space="preserve">    DT.10.04.2020</t>
  </si>
  <si>
    <t xml:space="preserve">    DT. 14.04.2020</t>
  </si>
  <si>
    <t>14.04.2020</t>
  </si>
  <si>
    <t>15.04.2020</t>
  </si>
  <si>
    <t xml:space="preserve">    DT.15.04.2020</t>
  </si>
  <si>
    <t xml:space="preserve">    DT.16.04.2020</t>
  </si>
  <si>
    <t>16.04.2020</t>
  </si>
  <si>
    <t xml:space="preserve">    DT.17.04.2020</t>
  </si>
  <si>
    <t>17.04.2020</t>
  </si>
  <si>
    <t>21.04.2020</t>
  </si>
  <si>
    <t xml:space="preserve">    DT.21.04.2020</t>
  </si>
  <si>
    <t xml:space="preserve">    DT.22.04.2020</t>
  </si>
  <si>
    <t>22.04.2020</t>
  </si>
  <si>
    <t xml:space="preserve">    DT.23.04.2020</t>
  </si>
  <si>
    <t>23.04.2020</t>
  </si>
  <si>
    <t xml:space="preserve">    DT.24.04.2020</t>
  </si>
  <si>
    <t>24.04.2020</t>
  </si>
  <si>
    <t>27.04.2020</t>
  </si>
  <si>
    <t xml:space="preserve">    DT.27.04.2020</t>
  </si>
  <si>
    <t xml:space="preserve">    DT.28.04.2020</t>
  </si>
  <si>
    <t xml:space="preserve">    DT.29.04.2020</t>
  </si>
  <si>
    <t xml:space="preserve">    DT.30.04.2020</t>
  </si>
  <si>
    <t>28.04.2020</t>
  </si>
  <si>
    <t>29.04.2020</t>
  </si>
  <si>
    <t>30.04.2020</t>
  </si>
  <si>
    <t>Maj' 2020</t>
  </si>
  <si>
    <t xml:space="preserve">    DT. 04.05.2020</t>
  </si>
  <si>
    <t xml:space="preserve">    DT.07.05.2020</t>
  </si>
  <si>
    <t xml:space="preserve">    DT. 14.05.2020</t>
  </si>
  <si>
    <t xml:space="preserve">    DT.15.05.2020</t>
  </si>
  <si>
    <t xml:space="preserve">    DT.21.05.2020</t>
  </si>
  <si>
    <t xml:space="preserve">    DT.22.05.2020</t>
  </si>
  <si>
    <t xml:space="preserve">    DT.27.05.2020</t>
  </si>
  <si>
    <t xml:space="preserve">    DT.28.05.2020</t>
  </si>
  <si>
    <t xml:space="preserve">    DT.29.05.2020</t>
  </si>
  <si>
    <t xml:space="preserve">    DT. 05.05.2020</t>
  </si>
  <si>
    <t xml:space="preserve">    DT. 06.05.2020</t>
  </si>
  <si>
    <t xml:space="preserve">    DT.08.05.2020</t>
  </si>
  <si>
    <t xml:space="preserve">    DT.11.05.2020</t>
  </si>
  <si>
    <t xml:space="preserve">    DT.12.05.2020</t>
  </si>
  <si>
    <t xml:space="preserve">    DT.13.05.2020</t>
  </si>
  <si>
    <t xml:space="preserve">    DT.18.05.2020</t>
  </si>
  <si>
    <t xml:space="preserve">    DT.19.05.2020</t>
  </si>
  <si>
    <t xml:space="preserve">    DT.20.05.2020</t>
  </si>
  <si>
    <t xml:space="preserve">    DT.26.05.2020</t>
  </si>
  <si>
    <t>Qershor' 2020</t>
  </si>
  <si>
    <t xml:space="preserve">    DT. 01.06.2020</t>
  </si>
  <si>
    <t xml:space="preserve">    DT. 02.06.2020</t>
  </si>
  <si>
    <t xml:space="preserve">    DT. 03.06.2020</t>
  </si>
  <si>
    <t xml:space="preserve">    DT.04.06.2020</t>
  </si>
  <si>
    <t xml:space="preserve">    DT.05.06.2020</t>
  </si>
  <si>
    <t xml:space="preserve">    DT.08.06.2020</t>
  </si>
  <si>
    <t xml:space="preserve">    DT.09.06.2020</t>
  </si>
  <si>
    <t xml:space="preserve">    DT.10.06.2020</t>
  </si>
  <si>
    <t xml:space="preserve">    DT.11.06.2020</t>
  </si>
  <si>
    <t xml:space="preserve">    DT.12.06.2020</t>
  </si>
  <si>
    <t xml:space="preserve">    DT.15.06.2020</t>
  </si>
  <si>
    <t xml:space="preserve">    DT.16.06.2020</t>
  </si>
  <si>
    <t xml:space="preserve">    DT.17.06.2020</t>
  </si>
  <si>
    <t xml:space="preserve">    DT.18.06.2020</t>
  </si>
  <si>
    <t xml:space="preserve">    DT.19.06.2020</t>
  </si>
  <si>
    <t xml:space="preserve">    DT.22.06.2020</t>
  </si>
  <si>
    <t xml:space="preserve">    DT.23.06.2020</t>
  </si>
  <si>
    <t xml:space="preserve">    DT.24.06.2020</t>
  </si>
  <si>
    <t xml:space="preserve">    DT.25.06.2020</t>
  </si>
  <si>
    <t xml:space="preserve">    DT.26.06.2020</t>
  </si>
  <si>
    <t xml:space="preserve">    DT.29.06.2020</t>
  </si>
  <si>
    <t xml:space="preserve">    DT.30.06.2020</t>
  </si>
  <si>
    <t>01.06.2020</t>
  </si>
  <si>
    <t>02.06.2020</t>
  </si>
  <si>
    <t>03.06.2020</t>
  </si>
  <si>
    <t>04.06.2020</t>
  </si>
  <si>
    <t>05.06.2020</t>
  </si>
  <si>
    <t>08.06.2020</t>
  </si>
  <si>
    <t>09.06.2020</t>
  </si>
  <si>
    <t>10.06.2020</t>
  </si>
  <si>
    <t>11.06.2020</t>
  </si>
  <si>
    <t>12.06.2020</t>
  </si>
  <si>
    <t>15.06.2020</t>
  </si>
  <si>
    <t>16.06.2020</t>
  </si>
  <si>
    <t>17.06.2020</t>
  </si>
  <si>
    <t>Korrik' 2020</t>
  </si>
  <si>
    <t xml:space="preserve">    DT. 01.07.2020</t>
  </si>
  <si>
    <t xml:space="preserve">    DT. 02.07.2020</t>
  </si>
  <si>
    <t xml:space="preserve">    DT. 03.07.2020</t>
  </si>
  <si>
    <t xml:space="preserve">    DT.08.07.2020</t>
  </si>
  <si>
    <t xml:space="preserve">    DT.09.07.2020</t>
  </si>
  <si>
    <t xml:space="preserve">    DT.10.07.2020</t>
  </si>
  <si>
    <t xml:space="preserve">    DT.15.07.2020</t>
  </si>
  <si>
    <t xml:space="preserve">    DT.16.07.2020</t>
  </si>
  <si>
    <t xml:space="preserve">    DT.17.07.2020</t>
  </si>
  <si>
    <t xml:space="preserve">    DT.22.07.2020</t>
  </si>
  <si>
    <t xml:space="preserve">    DT.23.07.2020</t>
  </si>
  <si>
    <t xml:space="preserve">    DT.24.07.2020</t>
  </si>
  <si>
    <t xml:space="preserve">    DT.29.07.2020</t>
  </si>
  <si>
    <t xml:space="preserve">    DT.30.07.2020</t>
  </si>
  <si>
    <t xml:space="preserve">    DT.06.07.2020</t>
  </si>
  <si>
    <t xml:space="preserve">    DT.07.07.2020</t>
  </si>
  <si>
    <t xml:space="preserve">    DT.13.07.2020</t>
  </si>
  <si>
    <t xml:space="preserve">    DT.14.07.2020</t>
  </si>
  <si>
    <t xml:space="preserve">    DT.20.07.2020</t>
  </si>
  <si>
    <t xml:space="preserve">    DT.21.07.2020</t>
  </si>
  <si>
    <t xml:space="preserve">    DT.27.07.2020</t>
  </si>
  <si>
    <t xml:space="preserve">    DT.28.07.2020</t>
  </si>
  <si>
    <t xml:space="preserve">     01.07.2020</t>
  </si>
  <si>
    <t xml:space="preserve">               02.07.2020</t>
  </si>
  <si>
    <t xml:space="preserve">    03.07.2020</t>
  </si>
  <si>
    <t xml:space="preserve">    06.07.2020</t>
  </si>
  <si>
    <t xml:space="preserve">    07.07.2020</t>
  </si>
  <si>
    <t xml:space="preserve">   08.07.2020</t>
  </si>
  <si>
    <t xml:space="preserve">             09.07.2020</t>
  </si>
  <si>
    <t xml:space="preserve">   10.07.2020</t>
  </si>
  <si>
    <t xml:space="preserve">  13.07.2020</t>
  </si>
  <si>
    <t xml:space="preserve">    14.07.2020</t>
  </si>
  <si>
    <t xml:space="preserve">   15.07.2020</t>
  </si>
  <si>
    <t xml:space="preserve">   16.07.2020</t>
  </si>
  <si>
    <t xml:space="preserve">   17.07.2020</t>
  </si>
  <si>
    <t xml:space="preserve">   20.07.2020</t>
  </si>
  <si>
    <t xml:space="preserve">    21.07.2020</t>
  </si>
  <si>
    <t xml:space="preserve">    22.07.2020</t>
  </si>
  <si>
    <t xml:space="preserve">    23.07.2020</t>
  </si>
  <si>
    <t xml:space="preserve">    24.07.2020</t>
  </si>
  <si>
    <t xml:space="preserve">   27.07.2020</t>
  </si>
  <si>
    <t xml:space="preserve">   28.07.2020</t>
  </si>
  <si>
    <t xml:space="preserve">   29.07.2020</t>
  </si>
  <si>
    <t xml:space="preserve">    30.07.2020</t>
  </si>
  <si>
    <t>Max</t>
  </si>
  <si>
    <t>Min</t>
  </si>
  <si>
    <t>dif(+-)</t>
  </si>
  <si>
    <t>Gusht' 2020</t>
  </si>
  <si>
    <t xml:space="preserve">    DT. 03.08.2020</t>
  </si>
  <si>
    <t xml:space="preserve">    DT.06.08.2020</t>
  </si>
  <si>
    <t xml:space="preserve">    DT.07.08.2020</t>
  </si>
  <si>
    <t xml:space="preserve">    DT.10.08.2020</t>
  </si>
  <si>
    <t xml:space="preserve">    DT.13.08.2020</t>
  </si>
  <si>
    <t xml:space="preserve">    DT.14.08.2020</t>
  </si>
  <si>
    <t xml:space="preserve">    DT.17.08.2020</t>
  </si>
  <si>
    <t xml:space="preserve">    DT.20.08.2020</t>
  </si>
  <si>
    <t xml:space="preserve">    DT.21.08.2020</t>
  </si>
  <si>
    <t xml:space="preserve">    DT.24.08.2020</t>
  </si>
  <si>
    <t xml:space="preserve">    DT.27.08.2020</t>
  </si>
  <si>
    <t xml:space="preserve">    DT.28.08.2020</t>
  </si>
  <si>
    <t xml:space="preserve">    DT.04.08.2020</t>
  </si>
  <si>
    <t xml:space="preserve">    DT. 05.08.2020</t>
  </si>
  <si>
    <t xml:space="preserve">    DT.11.08.2020</t>
  </si>
  <si>
    <t xml:space="preserve">    DT.12.08.2020</t>
  </si>
  <si>
    <t xml:space="preserve">    DT.18.08.2020</t>
  </si>
  <si>
    <t xml:space="preserve">    DT.19.08.2020</t>
  </si>
  <si>
    <t xml:space="preserve">    DT.25.08.2020</t>
  </si>
  <si>
    <t xml:space="preserve">    DT.26.08.2020</t>
  </si>
  <si>
    <t xml:space="preserve">    DT.31.08.2020</t>
  </si>
  <si>
    <t>Shtator' 2020</t>
  </si>
  <si>
    <t xml:space="preserve">    DT. 01.09.2020</t>
  </si>
  <si>
    <t xml:space="preserve">    DT.14.09.2020</t>
  </si>
  <si>
    <t xml:space="preserve">    DT.21.09.2020</t>
  </si>
  <si>
    <t xml:space="preserve">    DT.24.09.2020</t>
  </si>
  <si>
    <t xml:space="preserve">    DT.28.09.2020</t>
  </si>
  <si>
    <t xml:space="preserve">    DT.02.09.2020</t>
  </si>
  <si>
    <t xml:space="preserve">    DT. 03.09.2020</t>
  </si>
  <si>
    <t xml:space="preserve">    DT.04.09.2020</t>
  </si>
  <si>
    <t xml:space="preserve">    DT.08.09.2020</t>
  </si>
  <si>
    <t xml:space="preserve">    DT.09.09.2020</t>
  </si>
  <si>
    <t xml:space="preserve">    DT.10.09.2020</t>
  </si>
  <si>
    <t xml:space="preserve">    DT.11.09.2020</t>
  </si>
  <si>
    <t xml:space="preserve">    DT.16.09.2020</t>
  </si>
  <si>
    <t xml:space="preserve">    DT.15.09.2020</t>
  </si>
  <si>
    <t xml:space="preserve">    DT.17.09.2020</t>
  </si>
  <si>
    <t xml:space="preserve">    DT.18.09.2020</t>
  </si>
  <si>
    <t xml:space="preserve">    DT.22.09.2020</t>
  </si>
  <si>
    <t xml:space="preserve">    DT.23.09.2020</t>
  </si>
  <si>
    <t xml:space="preserve">    DT.25.09.2020</t>
  </si>
  <si>
    <t xml:space="preserve">    DT.29.09.2020</t>
  </si>
  <si>
    <t xml:space="preserve">    DT.30.09.2020</t>
  </si>
  <si>
    <t>01.09.2020</t>
  </si>
  <si>
    <t>02.09.2020</t>
  </si>
  <si>
    <t>03.09.2020</t>
  </si>
  <si>
    <t>04.09.2020</t>
  </si>
  <si>
    <t>08.09.2020</t>
  </si>
  <si>
    <t>09.09.2020</t>
  </si>
  <si>
    <t>10.09.2020</t>
  </si>
  <si>
    <t>11.09.2020</t>
  </si>
  <si>
    <t>14.09.2020</t>
  </si>
  <si>
    <t>15.09.2020</t>
  </si>
  <si>
    <t>16.09.2020</t>
  </si>
  <si>
    <t>17.09.2020</t>
  </si>
  <si>
    <t>18.09.2020</t>
  </si>
  <si>
    <t>21.09.2020</t>
  </si>
  <si>
    <t>22.09.2020</t>
  </si>
  <si>
    <t>23.09.2020</t>
  </si>
  <si>
    <t>24.09.2020</t>
  </si>
  <si>
    <t>25.09.2020</t>
  </si>
  <si>
    <t>28.09.2020</t>
  </si>
  <si>
    <t>29.09.2020</t>
  </si>
  <si>
    <t>30.09.2020</t>
  </si>
  <si>
    <t>Tetor' 2020</t>
  </si>
  <si>
    <t>28.10.2020</t>
  </si>
  <si>
    <t>27.10.2020</t>
  </si>
  <si>
    <t xml:space="preserve">    DT.28.10.2020</t>
  </si>
  <si>
    <t xml:space="preserve">    DT.27.10.2020</t>
  </si>
  <si>
    <t xml:space="preserve">    DT.26.10.2020</t>
  </si>
  <si>
    <t>26.10.2020</t>
  </si>
  <si>
    <t xml:space="preserve">    DT.23.10.2020</t>
  </si>
  <si>
    <t>23.10.2020</t>
  </si>
  <si>
    <t>22.10.2020</t>
  </si>
  <si>
    <t xml:space="preserve">    DT.22.10.2020</t>
  </si>
  <si>
    <t xml:space="preserve">    DT.21.10.2020</t>
  </si>
  <si>
    <t>21.10.2020</t>
  </si>
  <si>
    <t xml:space="preserve">    DT.20.10.2020</t>
  </si>
  <si>
    <t>20.10.2020</t>
  </si>
  <si>
    <t xml:space="preserve">    DT.19.10.2020</t>
  </si>
  <si>
    <t>19.10.2020</t>
  </si>
  <si>
    <t>16.10.2020</t>
  </si>
  <si>
    <t>15.10.2020</t>
  </si>
  <si>
    <t>14.10.2020</t>
  </si>
  <si>
    <t xml:space="preserve">    DT.14.10.2020</t>
  </si>
  <si>
    <t xml:space="preserve">    DT.15.10.2020</t>
  </si>
  <si>
    <t xml:space="preserve">    DT.16.10.2020</t>
  </si>
  <si>
    <t xml:space="preserve">    DT.13.10.2020</t>
  </si>
  <si>
    <t>13.10.2020</t>
  </si>
  <si>
    <t xml:space="preserve">    DT.12.10.2020</t>
  </si>
  <si>
    <t>12.10.2020</t>
  </si>
  <si>
    <t>09.10.2020</t>
  </si>
  <si>
    <t xml:space="preserve">    DT.08.10.2020</t>
  </si>
  <si>
    <t xml:space="preserve">    DT.09.10.2020</t>
  </si>
  <si>
    <t>08.10.2020</t>
  </si>
  <si>
    <t xml:space="preserve">    DT.07.10.2020</t>
  </si>
  <si>
    <t>07.10.2020</t>
  </si>
  <si>
    <t>06.10.2020</t>
  </si>
  <si>
    <t xml:space="preserve">    DT. 06.09.2020</t>
  </si>
  <si>
    <t xml:space="preserve">    DT.05.10.2020</t>
  </si>
  <si>
    <t>05.10.2020</t>
  </si>
  <si>
    <t xml:space="preserve">    DT. 02.10.2020</t>
  </si>
  <si>
    <t>02.10.2020</t>
  </si>
  <si>
    <t xml:space="preserve">    DT. 01.10.2020</t>
  </si>
  <si>
    <t>01.10.2020</t>
  </si>
  <si>
    <t xml:space="preserve">    DT.29.10.2020</t>
  </si>
  <si>
    <t xml:space="preserve">    DT.30.10.2020</t>
  </si>
  <si>
    <t>Nëntor' 2020</t>
  </si>
  <si>
    <t xml:space="preserve">    DT. 02.11.2020</t>
  </si>
  <si>
    <t xml:space="preserve">    DT.05.11.2020</t>
  </si>
  <si>
    <t xml:space="preserve">    DT. 06.11.2020</t>
  </si>
  <si>
    <t xml:space="preserve">    DT. 03.11.2020</t>
  </si>
  <si>
    <t xml:space="preserve">    DT.09.11.2020</t>
  </si>
  <si>
    <t xml:space="preserve">    DT.12.11.2020</t>
  </si>
  <si>
    <t xml:space="preserve">    DT.13.11.2020</t>
  </si>
  <si>
    <t xml:space="preserve">    DT.16.11.2020</t>
  </si>
  <si>
    <t xml:space="preserve">    DT.19.11.2020</t>
  </si>
  <si>
    <t xml:space="preserve">    DT.20.11.2020</t>
  </si>
  <si>
    <t xml:space="preserve">    DT.23.11.2020</t>
  </si>
  <si>
    <t xml:space="preserve">    DT.26.11.2020</t>
  </si>
  <si>
    <t xml:space="preserve">    DT.27.11.2020</t>
  </si>
  <si>
    <t xml:space="preserve">    DT.10.11.2020</t>
  </si>
  <si>
    <t xml:space="preserve">    DT.11.11.2020</t>
  </si>
  <si>
    <t xml:space="preserve">    DT.18.11.2020</t>
  </si>
  <si>
    <t xml:space="preserve">    DT.17.11.2020</t>
  </si>
  <si>
    <t xml:space="preserve">    DT.25.11.2020</t>
  </si>
  <si>
    <t xml:space="preserve">    DT.24.11.2020</t>
  </si>
  <si>
    <t xml:space="preserve">    DT.04.11.2020</t>
  </si>
  <si>
    <t>Dhjetor' 2020</t>
  </si>
  <si>
    <t xml:space="preserve">    DT.04.12.2020</t>
  </si>
  <si>
    <t xml:space="preserve">    DT.09.12.2020</t>
  </si>
  <si>
    <t xml:space="preserve">    DT.10.12.2020</t>
  </si>
  <si>
    <t xml:space="preserve">    DT.11.12.2020</t>
  </si>
  <si>
    <t xml:space="preserve">    DT.16.12.2020</t>
  </si>
  <si>
    <t xml:space="preserve">    DT.17.12.2020</t>
  </si>
  <si>
    <t xml:space="preserve">    DT.18.12.2020</t>
  </si>
  <si>
    <t xml:space="preserve">    DT.23.12.2020</t>
  </si>
  <si>
    <t xml:space="preserve">    DT.24.12.2020</t>
  </si>
  <si>
    <t xml:space="preserve">    DT. 01.12.2020</t>
  </si>
  <si>
    <t xml:space="preserve">    DT. 02.12.2020</t>
  </si>
  <si>
    <t xml:space="preserve">    DT.03.12.2020</t>
  </si>
  <si>
    <t xml:space="preserve">    DT. 07.12.2020</t>
  </si>
  <si>
    <t xml:space="preserve">    DT.14.12.2020</t>
  </si>
  <si>
    <t xml:space="preserve">    DT.15.12.2020</t>
  </si>
  <si>
    <t xml:space="preserve">    DT.21.12.2020</t>
  </si>
  <si>
    <t xml:space="preserve">    DT.22.12.2020</t>
  </si>
  <si>
    <t xml:space="preserve">    DT.28.12.2020</t>
  </si>
  <si>
    <t xml:space="preserve">    DT.29.12.2020</t>
  </si>
  <si>
    <t xml:space="preserve">    DT.30.12.2020</t>
  </si>
  <si>
    <t xml:space="preserve">    DT.31.12.2020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</si>
</sst>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00_)"/>
    <numFmt numFmtId="165" formatCode="0.0000"/>
    <numFmt numFmtId="166" formatCode="_(* #,##0.0000_);_(* \(#,##0.0000\);_(* &quot;-&quot;??_);_(@_)"/>
    <numFmt numFmtId="167" formatCode="_(* #,##0_);_(* \(#,##0\);_(* &quot;-&quot;??_);_(@_)"/>
    <numFmt numFmtId="168" formatCode="#,##0.0000_);\(#,##0.0000\)"/>
    <numFmt numFmtId="169" formatCode="#,##0.00000_);\(#,##0.00000\)"/>
    <numFmt numFmtId="170" formatCode="_(* #,##0.000_);_(* \(#,##0.000\);_(* &quot;-&quot;??_);_(@_)"/>
    <numFmt numFmtId="171" formatCode="0.00_)"/>
  </numFmts>
  <fonts count="27" x14ac:knownFonts="1">
    <font>
      <sz val="10"/>
      <name val="Arial"/>
    </font>
    <font>
      <sz val="10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name val="Times New Roman"/>
      <family val="1"/>
    </font>
    <font>
      <sz val="12"/>
      <color rgb="FF0000FF"/>
      <name val="Times New Roman"/>
      <family val="1"/>
    </font>
    <font>
      <b/>
      <sz val="12"/>
      <name val="Times New Roman"/>
      <family val="1"/>
    </font>
    <font>
      <b/>
      <sz val="12"/>
      <color rgb="FF0000FF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316">
    <xf numFmtId="0" fontId="0" fillId="0" borderId="0" xfId="0"/>
    <xf numFmtId="167" fontId="3" fillId="0" borderId="0" xfId="1" applyNumberFormat="1" applyFont="1" applyFill="1"/>
    <xf numFmtId="164" fontId="3" fillId="0" borderId="0" xfId="5" applyNumberFormat="1" applyFont="1" applyFill="1"/>
    <xf numFmtId="164" fontId="3" fillId="0" borderId="0" xfId="5" applyNumberFormat="1" applyFont="1" applyFill="1" applyBorder="1"/>
    <xf numFmtId="164" fontId="4" fillId="0" borderId="0" xfId="5" applyNumberFormat="1" applyFont="1" applyFill="1"/>
    <xf numFmtId="164" fontId="3" fillId="0" borderId="1" xfId="5" applyNumberFormat="1" applyFont="1" applyFill="1" applyBorder="1"/>
    <xf numFmtId="164" fontId="3" fillId="0" borderId="3" xfId="5" applyNumberFormat="1" applyFont="1" applyFill="1" applyBorder="1"/>
    <xf numFmtId="164" fontId="4" fillId="0" borderId="0" xfId="5" applyNumberFormat="1" applyFont="1" applyFill="1" applyBorder="1"/>
    <xf numFmtId="164" fontId="3" fillId="0" borderId="4" xfId="5" applyNumberFormat="1" applyFont="1" applyFill="1" applyBorder="1"/>
    <xf numFmtId="164" fontId="3" fillId="0" borderId="0" xfId="5" applyNumberFormat="1" applyFont="1" applyFill="1" applyAlignment="1"/>
    <xf numFmtId="164" fontId="3" fillId="0" borderId="0" xfId="5" applyNumberFormat="1" applyFont="1" applyFill="1" applyBorder="1" applyAlignment="1"/>
    <xf numFmtId="167" fontId="2" fillId="0" borderId="0" xfId="1" applyNumberFormat="1" applyFont="1" applyFill="1" applyBorder="1" applyAlignment="1" applyProtection="1">
      <alignment horizontal="left"/>
    </xf>
    <xf numFmtId="164" fontId="2" fillId="0" borderId="0" xfId="5" applyNumberFormat="1" applyFont="1" applyFill="1" applyBorder="1" applyProtection="1"/>
    <xf numFmtId="164" fontId="4" fillId="0" borderId="0" xfId="5" applyNumberFormat="1" applyFont="1" applyFill="1" applyBorder="1" applyProtection="1"/>
    <xf numFmtId="164" fontId="4" fillId="0" borderId="0" xfId="5" applyNumberFormat="1" applyFont="1" applyFill="1" applyBorder="1" applyAlignment="1" applyProtection="1">
      <alignment horizontal="left"/>
    </xf>
    <xf numFmtId="167" fontId="4" fillId="0" borderId="0" xfId="1" applyNumberFormat="1" applyFont="1" applyFill="1" applyBorder="1" applyProtection="1"/>
    <xf numFmtId="164" fontId="2" fillId="0" borderId="0" xfId="5" applyNumberFormat="1" applyFont="1" applyFill="1" applyBorder="1" applyAlignment="1" applyProtection="1">
      <alignment horizontal="right"/>
    </xf>
    <xf numFmtId="164" fontId="2" fillId="0" borderId="0" xfId="5" applyNumberFormat="1" applyFont="1" applyFill="1" applyBorder="1" applyAlignment="1" applyProtection="1">
      <alignment horizontal="left"/>
    </xf>
    <xf numFmtId="164" fontId="8" fillId="0" borderId="0" xfId="5" applyNumberFormat="1" applyFont="1" applyFill="1" applyBorder="1" applyAlignment="1" applyProtection="1">
      <alignment horizontal="left"/>
    </xf>
    <xf numFmtId="167" fontId="4" fillId="0" borderId="3" xfId="1" applyNumberFormat="1" applyFont="1" applyFill="1" applyBorder="1" applyAlignment="1" applyProtection="1">
      <alignment horizontal="left"/>
    </xf>
    <xf numFmtId="164" fontId="4" fillId="0" borderId="3" xfId="5" applyNumberFormat="1" applyFont="1" applyFill="1" applyBorder="1" applyProtection="1"/>
    <xf numFmtId="164" fontId="2" fillId="0" borderId="3" xfId="5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left"/>
    </xf>
    <xf numFmtId="164" fontId="8" fillId="0" borderId="0" xfId="5" applyNumberFormat="1" applyFont="1" applyFill="1" applyBorder="1" applyAlignment="1" applyProtection="1">
      <alignment horizontal="center"/>
    </xf>
    <xf numFmtId="164" fontId="4" fillId="0" borderId="1" xfId="5" applyNumberFormat="1" applyFont="1" applyFill="1" applyBorder="1" applyProtection="1"/>
    <xf numFmtId="164" fontId="4" fillId="0" borderId="0" xfId="5" applyNumberFormat="1" applyFont="1" applyFill="1" applyBorder="1" applyAlignment="1" applyProtection="1">
      <alignment horizontal="center"/>
    </xf>
    <xf numFmtId="164" fontId="3" fillId="0" borderId="0" xfId="5" applyNumberFormat="1" applyFont="1" applyFill="1" applyBorder="1" applyAlignment="1" applyProtection="1">
      <alignment horizontal="center"/>
    </xf>
    <xf numFmtId="167" fontId="2" fillId="0" borderId="0" xfId="1" applyNumberFormat="1" applyFont="1" applyFill="1" applyBorder="1" applyProtection="1"/>
    <xf numFmtId="164" fontId="2" fillId="0" borderId="1" xfId="5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/>
    <xf numFmtId="164" fontId="4" fillId="0" borderId="1" xfId="5" applyNumberFormat="1" applyFont="1" applyFill="1" applyBorder="1" applyAlignment="1" applyProtection="1"/>
    <xf numFmtId="167" fontId="4" fillId="0" borderId="4" xfId="1" applyNumberFormat="1" applyFont="1" applyFill="1" applyBorder="1" applyProtection="1"/>
    <xf numFmtId="164" fontId="4" fillId="0" borderId="5" xfId="5" applyNumberFormat="1" applyFont="1" applyFill="1" applyBorder="1" applyProtection="1"/>
    <xf numFmtId="164" fontId="4" fillId="0" borderId="4" xfId="5" applyNumberFormat="1" applyFont="1" applyFill="1" applyBorder="1" applyProtection="1"/>
    <xf numFmtId="164" fontId="4" fillId="0" borderId="4" xfId="5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>
      <alignment horizontal="left"/>
    </xf>
    <xf numFmtId="164" fontId="2" fillId="0" borderId="1" xfId="5" applyNumberFormat="1" applyFont="1" applyFill="1" applyBorder="1" applyAlignment="1" applyProtection="1">
      <alignment horizontal="left"/>
    </xf>
    <xf numFmtId="166" fontId="4" fillId="0" borderId="0" xfId="1" applyNumberFormat="1" applyFont="1" applyFill="1" applyBorder="1" applyProtection="1"/>
    <xf numFmtId="43" fontId="4" fillId="0" borderId="0" xfId="1" applyFont="1" applyFill="1" applyBorder="1" applyProtection="1"/>
    <xf numFmtId="43" fontId="4" fillId="0" borderId="0" xfId="1" applyNumberFormat="1" applyFont="1" applyFill="1" applyBorder="1" applyProtection="1"/>
    <xf numFmtId="43" fontId="3" fillId="0" borderId="0" xfId="1" applyNumberFormat="1" applyFont="1" applyFill="1" applyBorder="1" applyProtection="1"/>
    <xf numFmtId="43" fontId="4" fillId="0" borderId="0" xfId="1" applyFont="1" applyFill="1" applyBorder="1" applyAlignment="1" applyProtection="1">
      <alignment horizontal="right"/>
    </xf>
    <xf numFmtId="166" fontId="4" fillId="0" borderId="0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Protection="1"/>
    <xf numFmtId="164" fontId="2" fillId="0" borderId="2" xfId="5" applyNumberFormat="1" applyFont="1" applyFill="1" applyBorder="1" applyAlignment="1" applyProtection="1">
      <alignment horizontal="left"/>
    </xf>
    <xf numFmtId="166" fontId="4" fillId="0" borderId="3" xfId="1" applyNumberFormat="1" applyFont="1" applyFill="1" applyBorder="1" applyProtection="1"/>
    <xf numFmtId="43" fontId="4" fillId="0" borderId="3" xfId="1" applyFont="1" applyFill="1" applyBorder="1" applyProtection="1"/>
    <xf numFmtId="43" fontId="4" fillId="0" borderId="3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7" fillId="0" borderId="0" xfId="5" applyNumberFormat="1" applyFont="1" applyFill="1" applyBorder="1"/>
    <xf numFmtId="43" fontId="7" fillId="0" borderId="0" xfId="1" applyFont="1" applyFill="1" applyBorder="1"/>
    <xf numFmtId="166" fontId="7" fillId="0" borderId="0" xfId="1" applyNumberFormat="1" applyFont="1" applyFill="1" applyBorder="1"/>
    <xf numFmtId="164" fontId="7" fillId="0" borderId="0" xfId="5" applyNumberFormat="1" applyFont="1" applyFill="1" applyBorder="1" applyProtection="1"/>
    <xf numFmtId="164" fontId="9" fillId="0" borderId="0" xfId="5" applyNumberFormat="1" applyFont="1" applyFill="1" applyBorder="1" applyAlignment="1" applyProtection="1">
      <alignment horizontal="left"/>
    </xf>
    <xf numFmtId="164" fontId="7" fillId="0" borderId="0" xfId="5" applyNumberFormat="1" applyFont="1" applyFill="1" applyBorder="1" applyAlignment="1" applyProtection="1">
      <alignment horizontal="center"/>
    </xf>
    <xf numFmtId="43" fontId="7" fillId="0" borderId="0" xfId="1" applyFont="1" applyFill="1" applyBorder="1" applyAlignment="1"/>
    <xf numFmtId="164" fontId="7" fillId="0" borderId="0" xfId="5" applyNumberFormat="1" applyFont="1" applyFill="1" applyBorder="1" applyAlignment="1"/>
    <xf numFmtId="166" fontId="7" fillId="0" borderId="0" xfId="1" applyNumberFormat="1" applyFont="1" applyFill="1" applyBorder="1" applyAlignment="1"/>
    <xf numFmtId="43" fontId="7" fillId="0" borderId="0" xfId="1" applyFont="1" applyFill="1" applyBorder="1" applyProtection="1"/>
    <xf numFmtId="164" fontId="7" fillId="0" borderId="0" xfId="1" applyNumberFormat="1" applyFont="1" applyFill="1" applyBorder="1" applyProtection="1"/>
    <xf numFmtId="164" fontId="7" fillId="0" borderId="0" xfId="5" applyNumberFormat="1" applyFont="1" applyFill="1" applyBorder="1" applyAlignment="1" applyProtection="1">
      <alignment horizontal="right"/>
    </xf>
    <xf numFmtId="39" fontId="7" fillId="0" borderId="0" xfId="1" applyNumberFormat="1" applyFont="1" applyFill="1" applyBorder="1" applyProtection="1"/>
    <xf numFmtId="39" fontId="7" fillId="0" borderId="0" xfId="1" applyNumberFormat="1" applyFont="1" applyFill="1" applyBorder="1" applyProtection="1"/>
    <xf numFmtId="164" fontId="7" fillId="0" borderId="0" xfId="5" applyNumberFormat="1" applyFont="1" applyFill="1"/>
    <xf numFmtId="164" fontId="7" fillId="0" borderId="0" xfId="5" applyNumberFormat="1" applyFont="1" applyFill="1" applyBorder="1" applyAlignment="1">
      <alignment horizontal="center"/>
    </xf>
    <xf numFmtId="164" fontId="10" fillId="0" borderId="0" xfId="5" applyNumberFormat="1" applyFont="1" applyFill="1" applyBorder="1" applyProtection="1"/>
    <xf numFmtId="164" fontId="10" fillId="0" borderId="0" xfId="5" applyNumberFormat="1" applyFont="1" applyFill="1" applyBorder="1"/>
    <xf numFmtId="164" fontId="10" fillId="0" borderId="0" xfId="1" applyNumberFormat="1" applyFont="1" applyFill="1" applyBorder="1" applyProtection="1"/>
    <xf numFmtId="43" fontId="10" fillId="0" borderId="0" xfId="1" applyFont="1" applyFill="1" applyBorder="1"/>
    <xf numFmtId="166" fontId="10" fillId="0" borderId="0" xfId="1" applyNumberFormat="1" applyFont="1" applyFill="1" applyBorder="1"/>
    <xf numFmtId="164" fontId="10" fillId="0" borderId="0" xfId="5" applyNumberFormat="1" applyFont="1" applyFill="1"/>
    <xf numFmtId="167" fontId="11" fillId="0" borderId="0" xfId="1" applyNumberFormat="1" applyFont="1" applyFill="1" applyBorder="1" applyProtection="1"/>
    <xf numFmtId="164" fontId="11" fillId="0" borderId="0" xfId="5" applyNumberFormat="1" applyFont="1" applyFill="1" applyBorder="1" applyAlignment="1" applyProtection="1">
      <alignment horizontal="left"/>
    </xf>
    <xf numFmtId="43" fontId="10" fillId="0" borderId="0" xfId="1" applyFont="1" applyFill="1" applyBorder="1" applyProtection="1"/>
    <xf numFmtId="166" fontId="10" fillId="0" borderId="0" xfId="1" applyNumberFormat="1" applyFont="1" applyFill="1" applyBorder="1" applyProtection="1"/>
    <xf numFmtId="167" fontId="10" fillId="0" borderId="0" xfId="1" applyNumberFormat="1" applyFont="1" applyFill="1"/>
    <xf numFmtId="164" fontId="10" fillId="0" borderId="1" xfId="5" applyNumberFormat="1" applyFont="1" applyFill="1" applyBorder="1"/>
    <xf numFmtId="164" fontId="7" fillId="0" borderId="4" xfId="5" applyNumberFormat="1" applyFont="1" applyFill="1" applyBorder="1" applyProtection="1"/>
    <xf numFmtId="167" fontId="9" fillId="0" borderId="0" xfId="1" applyNumberFormat="1" applyFont="1" applyFill="1" applyBorder="1" applyProtection="1"/>
    <xf numFmtId="1" fontId="7" fillId="0" borderId="0" xfId="5" applyNumberFormat="1" applyFont="1"/>
    <xf numFmtId="164" fontId="9" fillId="0" borderId="1" xfId="5" applyNumberFormat="1" applyFont="1" applyFill="1" applyBorder="1" applyAlignment="1" applyProtection="1">
      <alignment horizontal="left"/>
    </xf>
    <xf numFmtId="0" fontId="7" fillId="0" borderId="0" xfId="5" applyFont="1"/>
    <xf numFmtId="0" fontId="7" fillId="0" borderId="0" xfId="5" applyFont="1" applyFill="1" applyBorder="1"/>
    <xf numFmtId="0" fontId="7" fillId="0" borderId="0" xfId="5" applyFont="1" applyFill="1"/>
    <xf numFmtId="166" fontId="7" fillId="0" borderId="0" xfId="1" applyNumberFormat="1" applyFont="1" applyFill="1"/>
    <xf numFmtId="43" fontId="7" fillId="0" borderId="0" xfId="1" applyFont="1" applyFill="1"/>
    <xf numFmtId="166" fontId="7" fillId="0" borderId="0" xfId="1" applyNumberFormat="1" applyFont="1" applyFill="1" applyBorder="1" applyProtection="1"/>
    <xf numFmtId="43" fontId="7" fillId="0" borderId="0" xfId="5" applyNumberFormat="1" applyFont="1"/>
    <xf numFmtId="164" fontId="7" fillId="0" borderId="0" xfId="5" applyNumberFormat="1" applyFont="1" applyFill="1" applyBorder="1" applyAlignment="1" applyProtection="1">
      <alignment wrapText="1"/>
    </xf>
    <xf numFmtId="1" fontId="9" fillId="0" borderId="0" xfId="1" applyNumberFormat="1" applyFont="1" applyFill="1" applyBorder="1" applyProtection="1"/>
    <xf numFmtId="165" fontId="9" fillId="0" borderId="0" xfId="5" applyNumberFormat="1" applyFont="1" applyFill="1" applyBorder="1" applyAlignment="1" applyProtection="1">
      <alignment horizontal="left"/>
    </xf>
    <xf numFmtId="165" fontId="7" fillId="0" borderId="0" xfId="5" applyNumberFormat="1" applyFont="1" applyFill="1" applyBorder="1" applyProtection="1"/>
    <xf numFmtId="1" fontId="7" fillId="0" borderId="0" xfId="5" applyNumberFormat="1" applyFont="1" applyFill="1"/>
    <xf numFmtId="1" fontId="7" fillId="0" borderId="0" xfId="1" applyNumberFormat="1" applyFont="1" applyFill="1" applyBorder="1" applyProtection="1"/>
    <xf numFmtId="43" fontId="7" fillId="0" borderId="0" xfId="1" applyFont="1" applyFill="1" applyBorder="1" applyAlignment="1" applyProtection="1">
      <alignment horizontal="right"/>
    </xf>
    <xf numFmtId="165" fontId="7" fillId="0" borderId="0" xfId="5" applyNumberFormat="1" applyFont="1" applyFill="1" applyBorder="1"/>
    <xf numFmtId="165" fontId="7" fillId="0" borderId="0" xfId="5" applyNumberFormat="1" applyFont="1" applyFill="1"/>
    <xf numFmtId="1" fontId="7" fillId="0" borderId="0" xfId="1" applyNumberFormat="1" applyFont="1" applyFill="1" applyBorder="1"/>
    <xf numFmtId="1" fontId="7" fillId="0" borderId="0" xfId="1" applyNumberFormat="1" applyFont="1" applyFill="1"/>
    <xf numFmtId="165" fontId="7" fillId="0" borderId="0" xfId="1" applyNumberFormat="1" applyFont="1" applyFill="1"/>
    <xf numFmtId="43" fontId="7" fillId="0" borderId="0" xfId="1" applyNumberFormat="1" applyFont="1" applyFill="1" applyBorder="1" applyProtection="1"/>
    <xf numFmtId="168" fontId="7" fillId="0" borderId="0" xfId="1" applyNumberFormat="1" applyFont="1" applyFill="1" applyBorder="1" applyProtection="1"/>
    <xf numFmtId="166" fontId="7" fillId="0" borderId="0" xfId="1" applyNumberFormat="1" applyFont="1" applyFill="1" applyBorder="1" applyAlignment="1" applyProtection="1">
      <alignment horizontal="center"/>
    </xf>
    <xf numFmtId="43" fontId="7" fillId="0" borderId="0" xfId="1" applyFont="1" applyFill="1" applyBorder="1" applyAlignment="1" applyProtection="1">
      <alignment horizontal="center"/>
    </xf>
    <xf numFmtId="39" fontId="7" fillId="0" borderId="0" xfId="1" applyNumberFormat="1" applyFont="1" applyFill="1"/>
    <xf numFmtId="39" fontId="7" fillId="0" borderId="0" xfId="1" applyNumberFormat="1" applyFont="1" applyFill="1" applyBorder="1"/>
    <xf numFmtId="39" fontId="7" fillId="0" borderId="0" xfId="1" applyNumberFormat="1" applyFont="1" applyFill="1" applyBorder="1" applyAlignment="1" applyProtection="1">
      <alignment horizontal="center"/>
    </xf>
    <xf numFmtId="43" fontId="7" fillId="0" borderId="1" xfId="1" applyFont="1" applyFill="1" applyBorder="1"/>
    <xf numFmtId="167" fontId="7" fillId="0" borderId="0" xfId="1" applyNumberFormat="1" applyFont="1" applyFill="1"/>
    <xf numFmtId="164" fontId="7" fillId="0" borderId="1" xfId="5" applyNumberFormat="1" applyFont="1" applyFill="1" applyBorder="1"/>
    <xf numFmtId="2" fontId="7" fillId="0" borderId="0" xfId="5" applyNumberFormat="1" applyFont="1" applyFill="1"/>
    <xf numFmtId="2" fontId="7" fillId="0" borderId="0" xfId="5" applyNumberFormat="1" applyFont="1" applyFill="1" applyBorder="1"/>
    <xf numFmtId="169" fontId="7" fillId="0" borderId="0" xfId="1" applyNumberFormat="1" applyFont="1" applyFill="1" applyBorder="1" applyProtection="1"/>
    <xf numFmtId="43" fontId="3" fillId="0" borderId="0" xfId="1" applyFont="1" applyFill="1" applyBorder="1"/>
    <xf numFmtId="166" fontId="3" fillId="0" borderId="0" xfId="1" applyNumberFormat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164" fontId="8" fillId="0" borderId="0" xfId="5" applyNumberFormat="1" applyFont="1" applyFill="1" applyBorder="1" applyProtection="1"/>
    <xf numFmtId="164" fontId="3" fillId="0" borderId="0" xfId="5" applyNumberFormat="1" applyFont="1" applyFill="1" applyBorder="1" applyProtection="1"/>
    <xf numFmtId="164" fontId="3" fillId="0" borderId="0" xfId="5" applyNumberFormat="1" applyFont="1" applyFill="1" applyBorder="1" applyAlignment="1" applyProtection="1">
      <alignment horizontal="left"/>
    </xf>
    <xf numFmtId="167" fontId="3" fillId="0" borderId="0" xfId="1" applyNumberFormat="1" applyFont="1" applyFill="1" applyBorder="1" applyProtection="1"/>
    <xf numFmtId="167" fontId="3" fillId="0" borderId="3" xfId="1" applyNumberFormat="1" applyFont="1" applyFill="1" applyBorder="1" applyAlignment="1" applyProtection="1">
      <alignment horizontal="left"/>
    </xf>
    <xf numFmtId="164" fontId="3" fillId="0" borderId="0" xfId="5" applyNumberFormat="1" applyFont="1" applyFill="1" applyBorder="1" applyAlignment="1">
      <alignment horizontal="center"/>
    </xf>
    <xf numFmtId="167" fontId="8" fillId="0" borderId="0" xfId="1" applyNumberFormat="1" applyFont="1" applyFill="1" applyBorder="1" applyProtection="1"/>
    <xf numFmtId="167" fontId="3" fillId="0" borderId="0" xfId="1" applyNumberFormat="1" applyFont="1" applyFill="1" applyBorder="1" applyAlignment="1" applyProtection="1"/>
    <xf numFmtId="43" fontId="3" fillId="0" borderId="0" xfId="1" applyFont="1" applyFill="1" applyBorder="1" applyAlignment="1"/>
    <xf numFmtId="166" fontId="3" fillId="0" borderId="0" xfId="1" applyNumberFormat="1" applyFont="1" applyFill="1" applyBorder="1" applyAlignment="1"/>
    <xf numFmtId="43" fontId="3" fillId="0" borderId="0" xfId="1" applyFont="1" applyFill="1" applyBorder="1" applyProtection="1"/>
    <xf numFmtId="167" fontId="3" fillId="0" borderId="4" xfId="1" applyNumberFormat="1" applyFont="1" applyFill="1" applyBorder="1" applyProtection="1"/>
    <xf numFmtId="167" fontId="3" fillId="0" borderId="0" xfId="1" applyNumberFormat="1" applyFont="1" applyFill="1" applyBorder="1" applyAlignment="1" applyProtection="1">
      <alignment horizontal="left"/>
    </xf>
    <xf numFmtId="166" fontId="3" fillId="0" borderId="0" xfId="1" applyNumberFormat="1" applyFont="1" applyFill="1" applyBorder="1" applyProtection="1"/>
    <xf numFmtId="39" fontId="3" fillId="0" borderId="0" xfId="1" applyNumberFormat="1" applyFont="1" applyFill="1" applyBorder="1" applyProtection="1"/>
    <xf numFmtId="164" fontId="3" fillId="0" borderId="0" xfId="1" applyNumberFormat="1" applyFont="1" applyFill="1" applyBorder="1" applyProtection="1"/>
    <xf numFmtId="164" fontId="3" fillId="0" borderId="0" xfId="5" applyNumberFormat="1" applyFont="1" applyFill="1" applyBorder="1" applyAlignment="1" applyProtection="1">
      <alignment horizontal="right"/>
    </xf>
    <xf numFmtId="0" fontId="3" fillId="0" borderId="0" xfId="5" applyFont="1" applyFill="1" applyBorder="1"/>
    <xf numFmtId="0" fontId="3" fillId="0" borderId="0" xfId="5" applyFont="1" applyFill="1"/>
    <xf numFmtId="166" fontId="3" fillId="0" borderId="0" xfId="1" applyNumberFormat="1" applyFont="1" applyFill="1"/>
    <xf numFmtId="43" fontId="3" fillId="0" borderId="0" xfId="1" applyFont="1" applyFill="1"/>
    <xf numFmtId="1" fontId="3" fillId="0" borderId="0" xfId="1" applyNumberFormat="1" applyFont="1" applyFill="1" applyBorder="1" applyProtection="1"/>
    <xf numFmtId="165" fontId="3" fillId="0" borderId="0" xfId="5" applyNumberFormat="1" applyFont="1" applyFill="1" applyBorder="1"/>
    <xf numFmtId="168" fontId="3" fillId="0" borderId="0" xfId="1" applyNumberFormat="1" applyFont="1" applyFill="1" applyBorder="1" applyProtection="1"/>
    <xf numFmtId="164" fontId="12" fillId="0" borderId="0" xfId="5" applyNumberFormat="1" applyFont="1" applyFill="1" applyBorder="1" applyAlignment="1" applyProtection="1">
      <alignment horizontal="right"/>
    </xf>
    <xf numFmtId="164" fontId="13" fillId="0" borderId="0" xfId="5" applyNumberFormat="1" applyFont="1" applyFill="1" applyBorder="1" applyProtection="1"/>
    <xf numFmtId="164" fontId="12" fillId="0" borderId="0" xfId="5" applyNumberFormat="1" applyFont="1" applyFill="1" applyBorder="1" applyAlignment="1" applyProtection="1">
      <alignment horizontal="left"/>
    </xf>
    <xf numFmtId="164" fontId="13" fillId="0" borderId="3" xfId="5" applyNumberFormat="1" applyFont="1" applyFill="1" applyBorder="1" applyProtection="1"/>
    <xf numFmtId="164" fontId="12" fillId="0" borderId="3" xfId="5" applyNumberFormat="1" applyFont="1" applyFill="1" applyBorder="1" applyAlignment="1" applyProtection="1">
      <alignment horizontal="center"/>
    </xf>
    <xf numFmtId="164" fontId="12" fillId="0" borderId="3" xfId="5" applyNumberFormat="1" applyFont="1" applyFill="1" applyBorder="1" applyProtection="1"/>
    <xf numFmtId="164" fontId="12" fillId="0" borderId="3" xfId="5" applyNumberFormat="1" applyFont="1" applyFill="1" applyBorder="1" applyAlignment="1" applyProtection="1">
      <alignment horizontal="left"/>
    </xf>
    <xf numFmtId="164" fontId="13" fillId="0" borderId="1" xfId="5" applyNumberFormat="1" applyFont="1" applyFill="1" applyBorder="1" applyProtection="1"/>
    <xf numFmtId="164" fontId="13" fillId="0" borderId="0" xfId="5" applyNumberFormat="1" applyFont="1" applyFill="1" applyBorder="1" applyAlignment="1" applyProtection="1">
      <alignment horizontal="center"/>
    </xf>
    <xf numFmtId="164" fontId="12" fillId="0" borderId="1" xfId="5" applyNumberFormat="1" applyFont="1" applyFill="1" applyBorder="1" applyAlignment="1" applyProtection="1">
      <alignment horizontal="center"/>
    </xf>
    <xf numFmtId="164" fontId="13" fillId="0" borderId="1" xfId="5" applyNumberFormat="1" applyFont="1" applyFill="1" applyBorder="1" applyAlignment="1" applyProtection="1"/>
    <xf numFmtId="164" fontId="13" fillId="0" borderId="5" xfId="5" applyNumberFormat="1" applyFont="1" applyFill="1" applyBorder="1" applyProtection="1"/>
    <xf numFmtId="164" fontId="13" fillId="0" borderId="4" xfId="5" applyNumberFormat="1" applyFont="1" applyFill="1" applyBorder="1" applyProtection="1"/>
    <xf numFmtId="164" fontId="13" fillId="0" borderId="4" xfId="5" applyNumberFormat="1" applyFont="1" applyFill="1" applyBorder="1" applyAlignment="1" applyProtection="1">
      <alignment horizontal="center"/>
    </xf>
    <xf numFmtId="164" fontId="12" fillId="0" borderId="0" xfId="5" applyNumberFormat="1" applyFont="1" applyFill="1" applyBorder="1" applyProtection="1"/>
    <xf numFmtId="43" fontId="13" fillId="0" borderId="0" xfId="1" applyNumberFormat="1" applyFont="1" applyFill="1" applyBorder="1" applyProtection="1"/>
    <xf numFmtId="166" fontId="13" fillId="0" borderId="0" xfId="1" applyNumberFormat="1" applyFont="1" applyFill="1" applyBorder="1" applyProtection="1"/>
    <xf numFmtId="164" fontId="12" fillId="0" borderId="1" xfId="5" applyNumberFormat="1" applyFont="1" applyFill="1" applyBorder="1" applyAlignment="1" applyProtection="1">
      <alignment horizontal="left"/>
    </xf>
    <xf numFmtId="43" fontId="13" fillId="0" borderId="0" xfId="1" applyFont="1" applyFill="1" applyBorder="1" applyProtection="1"/>
    <xf numFmtId="43" fontId="13" fillId="0" borderId="0" xfId="1" applyFont="1" applyFill="1" applyBorder="1" applyAlignment="1" applyProtection="1">
      <alignment horizontal="right"/>
    </xf>
    <xf numFmtId="166" fontId="13" fillId="0" borderId="0" xfId="1" applyNumberFormat="1" applyFont="1" applyFill="1" applyBorder="1" applyAlignment="1" applyProtection="1">
      <alignment horizontal="right"/>
    </xf>
    <xf numFmtId="164" fontId="12" fillId="0" borderId="2" xfId="5" applyNumberFormat="1" applyFont="1" applyFill="1" applyBorder="1" applyAlignment="1" applyProtection="1">
      <alignment horizontal="left"/>
    </xf>
    <xf numFmtId="166" fontId="13" fillId="0" borderId="3" xfId="1" applyNumberFormat="1" applyFont="1" applyFill="1" applyBorder="1" applyProtection="1"/>
    <xf numFmtId="43" fontId="13" fillId="0" borderId="3" xfId="1" applyFont="1" applyFill="1" applyBorder="1" applyProtection="1"/>
    <xf numFmtId="43" fontId="13" fillId="0" borderId="3" xfId="1" applyNumberFormat="1" applyFont="1" applyFill="1" applyBorder="1" applyProtection="1"/>
    <xf numFmtId="167" fontId="12" fillId="0" borderId="0" xfId="1" applyNumberFormat="1" applyFont="1" applyFill="1" applyBorder="1" applyProtection="1"/>
    <xf numFmtId="167" fontId="12" fillId="0" borderId="3" xfId="1" applyNumberFormat="1" applyFont="1" applyFill="1" applyBorder="1" applyProtection="1"/>
    <xf numFmtId="164" fontId="12" fillId="0" borderId="3" xfId="5" applyNumberFormat="1" applyFont="1" applyFill="1" applyBorder="1" applyAlignment="1" applyProtection="1">
      <alignment horizontal="center"/>
    </xf>
    <xf numFmtId="165" fontId="3" fillId="0" borderId="0" xfId="5" applyNumberFormat="1" applyFont="1" applyFill="1"/>
    <xf numFmtId="166" fontId="3" fillId="0" borderId="0" xfId="1" applyNumberFormat="1" applyFont="1" applyFill="1" applyBorder="1" applyAlignment="1" applyProtection="1">
      <alignment horizontal="center"/>
    </xf>
    <xf numFmtId="43" fontId="3" fillId="0" borderId="0" xfId="1" applyFont="1" applyFill="1" applyBorder="1" applyAlignment="1" applyProtection="1">
      <alignment horizontal="center"/>
    </xf>
    <xf numFmtId="39" fontId="3" fillId="0" borderId="0" xfId="1" applyNumberFormat="1" applyFont="1" applyFill="1"/>
    <xf numFmtId="39" fontId="3" fillId="0" borderId="0" xfId="1" applyNumberFormat="1" applyFont="1" applyFill="1" applyBorder="1"/>
    <xf numFmtId="39" fontId="3" fillId="0" borderId="0" xfId="1" applyNumberFormat="1" applyFont="1" applyFill="1" applyBorder="1" applyAlignment="1" applyProtection="1">
      <alignment horizontal="center"/>
    </xf>
    <xf numFmtId="43" fontId="3" fillId="0" borderId="1" xfId="1" applyFont="1" applyFill="1" applyBorder="1"/>
    <xf numFmtId="2" fontId="3" fillId="0" borderId="0" xfId="5" applyNumberFormat="1" applyFont="1" applyFill="1" applyBorder="1"/>
    <xf numFmtId="169" fontId="3" fillId="0" borderId="0" xfId="1" applyNumberFormat="1" applyFont="1" applyFill="1" applyBorder="1" applyProtection="1"/>
    <xf numFmtId="164" fontId="12" fillId="0" borderId="3" xfId="5" applyNumberFormat="1" applyFont="1" applyFill="1" applyBorder="1" applyAlignment="1" applyProtection="1">
      <alignment horizontal="center"/>
    </xf>
    <xf numFmtId="164" fontId="12" fillId="0" borderId="3" xfId="5" applyNumberFormat="1" applyFont="1" applyFill="1" applyBorder="1" applyAlignment="1" applyProtection="1">
      <alignment horizontal="center"/>
    </xf>
    <xf numFmtId="165" fontId="3" fillId="0" borderId="0" xfId="5" applyNumberFormat="1" applyFont="1" applyFill="1" applyBorder="1" applyProtection="1"/>
    <xf numFmtId="166" fontId="7" fillId="0" borderId="0" xfId="1" applyNumberFormat="1" applyFont="1" applyFill="1" applyBorder="1" applyAlignment="1" applyProtection="1">
      <alignment horizontal="right"/>
    </xf>
    <xf numFmtId="1" fontId="7" fillId="0" borderId="0" xfId="5" applyNumberFormat="1" applyFont="1" applyBorder="1"/>
    <xf numFmtId="0" fontId="7" fillId="0" borderId="0" xfId="5" applyFont="1" applyBorder="1"/>
    <xf numFmtId="1" fontId="7" fillId="0" borderId="0" xfId="5" applyNumberFormat="1" applyFont="1" applyFill="1" applyBorder="1"/>
    <xf numFmtId="165" fontId="7" fillId="0" borderId="0" xfId="1" applyNumberFormat="1" applyFont="1" applyFill="1" applyBorder="1"/>
    <xf numFmtId="167" fontId="7" fillId="0" borderId="0" xfId="1" applyNumberFormat="1" applyFont="1" applyFill="1" applyBorder="1"/>
    <xf numFmtId="167" fontId="14" fillId="0" borderId="0" xfId="1" applyNumberFormat="1" applyFont="1" applyFill="1" applyBorder="1" applyProtection="1"/>
    <xf numFmtId="164" fontId="15" fillId="0" borderId="1" xfId="5" applyNumberFormat="1" applyFont="1" applyFill="1" applyBorder="1" applyProtection="1"/>
    <xf numFmtId="164" fontId="15" fillId="0" borderId="0" xfId="5" applyNumberFormat="1" applyFont="1" applyFill="1" applyBorder="1" applyProtection="1"/>
    <xf numFmtId="164" fontId="15" fillId="0" borderId="0" xfId="5" applyNumberFormat="1" applyFont="1" applyFill="1" applyBorder="1" applyAlignment="1" applyProtection="1">
      <alignment horizontal="center"/>
    </xf>
    <xf numFmtId="167" fontId="16" fillId="0" borderId="0" xfId="1" applyNumberFormat="1" applyFont="1" applyFill="1" applyBorder="1" applyProtection="1"/>
    <xf numFmtId="164" fontId="17" fillId="0" borderId="1" xfId="5" applyNumberFormat="1" applyFont="1" applyFill="1" applyBorder="1" applyAlignment="1" applyProtection="1">
      <alignment horizontal="center"/>
    </xf>
    <xf numFmtId="167" fontId="14" fillId="0" borderId="0" xfId="1" applyNumberFormat="1" applyFont="1" applyFill="1" applyBorder="1" applyAlignment="1" applyProtection="1"/>
    <xf numFmtId="164" fontId="15" fillId="0" borderId="1" xfId="5" applyNumberFormat="1" applyFont="1" applyFill="1" applyBorder="1" applyAlignment="1" applyProtection="1"/>
    <xf numFmtId="167" fontId="14" fillId="0" borderId="4" xfId="1" applyNumberFormat="1" applyFont="1" applyFill="1" applyBorder="1" applyProtection="1"/>
    <xf numFmtId="164" fontId="15" fillId="0" borderId="5" xfId="5" applyNumberFormat="1" applyFont="1" applyFill="1" applyBorder="1" applyProtection="1"/>
    <xf numFmtId="164" fontId="15" fillId="0" borderId="4" xfId="5" applyNumberFormat="1" applyFont="1" applyFill="1" applyBorder="1" applyProtection="1"/>
    <xf numFmtId="164" fontId="15" fillId="0" borderId="4" xfId="5" applyNumberFormat="1" applyFont="1" applyFill="1" applyBorder="1" applyAlignment="1" applyProtection="1">
      <alignment horizontal="center"/>
    </xf>
    <xf numFmtId="167" fontId="14" fillId="0" borderId="0" xfId="1" applyNumberFormat="1" applyFont="1" applyFill="1" applyBorder="1" applyAlignment="1" applyProtection="1">
      <alignment horizontal="left"/>
    </xf>
    <xf numFmtId="164" fontId="17" fillId="0" borderId="0" xfId="5" applyNumberFormat="1" applyFont="1" applyFill="1" applyBorder="1" applyProtection="1"/>
    <xf numFmtId="166" fontId="15" fillId="0" borderId="0" xfId="1" applyNumberFormat="1" applyFont="1" applyFill="1" applyBorder="1" applyProtection="1"/>
    <xf numFmtId="43" fontId="15" fillId="0" borderId="0" xfId="1" applyNumberFormat="1" applyFont="1" applyFill="1" applyBorder="1" applyProtection="1"/>
    <xf numFmtId="167" fontId="17" fillId="0" borderId="0" xfId="1" applyNumberFormat="1" applyFont="1" applyFill="1" applyBorder="1" applyProtection="1"/>
    <xf numFmtId="164" fontId="17" fillId="0" borderId="1" xfId="5" applyNumberFormat="1" applyFont="1" applyFill="1" applyBorder="1" applyAlignment="1" applyProtection="1">
      <alignment horizontal="left"/>
    </xf>
    <xf numFmtId="43" fontId="15" fillId="0" borderId="0" xfId="1" applyFont="1" applyFill="1" applyBorder="1" applyProtection="1"/>
    <xf numFmtId="43" fontId="15" fillId="0" borderId="0" xfId="1" applyFont="1" applyFill="1" applyBorder="1" applyAlignment="1" applyProtection="1">
      <alignment horizontal="right"/>
    </xf>
    <xf numFmtId="166" fontId="15" fillId="0" borderId="0" xfId="1" applyNumberFormat="1" applyFont="1" applyFill="1" applyBorder="1" applyAlignment="1" applyProtection="1">
      <alignment horizontal="right"/>
    </xf>
    <xf numFmtId="167" fontId="17" fillId="0" borderId="3" xfId="1" applyNumberFormat="1" applyFont="1" applyFill="1" applyBorder="1" applyProtection="1"/>
    <xf numFmtId="164" fontId="17" fillId="0" borderId="2" xfId="5" applyNumberFormat="1" applyFont="1" applyFill="1" applyBorder="1" applyAlignment="1" applyProtection="1">
      <alignment horizontal="left"/>
    </xf>
    <xf numFmtId="166" fontId="15" fillId="0" borderId="3" xfId="1" applyNumberFormat="1" applyFont="1" applyFill="1" applyBorder="1" applyProtection="1"/>
    <xf numFmtId="43" fontId="15" fillId="0" borderId="3" xfId="1" applyFont="1" applyFill="1" applyBorder="1" applyProtection="1"/>
    <xf numFmtId="164" fontId="15" fillId="0" borderId="3" xfId="5" applyNumberFormat="1" applyFont="1" applyFill="1" applyBorder="1" applyProtection="1"/>
    <xf numFmtId="43" fontId="15" fillId="0" borderId="3" xfId="1" applyNumberFormat="1" applyFont="1" applyFill="1" applyBorder="1" applyProtection="1"/>
    <xf numFmtId="167" fontId="16" fillId="0" borderId="0" xfId="1" applyNumberFormat="1" applyFont="1" applyFill="1" applyBorder="1" applyAlignment="1" applyProtection="1">
      <alignment horizontal="left"/>
    </xf>
    <xf numFmtId="164" fontId="16" fillId="0" borderId="0" xfId="5" applyNumberFormat="1" applyFont="1" applyFill="1" applyBorder="1" applyProtection="1"/>
    <xf numFmtId="164" fontId="14" fillId="0" borderId="0" xfId="5" applyNumberFormat="1" applyFont="1" applyFill="1" applyBorder="1" applyProtection="1"/>
    <xf numFmtId="164" fontId="14" fillId="0" borderId="0" xfId="5" applyNumberFormat="1" applyFont="1" applyFill="1" applyBorder="1" applyAlignment="1" applyProtection="1">
      <alignment horizontal="left"/>
    </xf>
    <xf numFmtId="164" fontId="14" fillId="0" borderId="0" xfId="5" applyNumberFormat="1" applyFont="1" applyFill="1" applyBorder="1"/>
    <xf numFmtId="164" fontId="17" fillId="0" borderId="0" xfId="5" applyNumberFormat="1" applyFont="1" applyFill="1" applyBorder="1" applyAlignment="1" applyProtection="1">
      <alignment horizontal="right"/>
    </xf>
    <xf numFmtId="164" fontId="17" fillId="0" borderId="0" xfId="5" applyNumberFormat="1" applyFont="1" applyFill="1" applyBorder="1" applyAlignment="1" applyProtection="1">
      <alignment horizontal="left"/>
    </xf>
    <xf numFmtId="167" fontId="14" fillId="0" borderId="3" xfId="1" applyNumberFormat="1" applyFont="1" applyFill="1" applyBorder="1" applyAlignment="1" applyProtection="1">
      <alignment horizontal="left"/>
    </xf>
    <xf numFmtId="164" fontId="17" fillId="0" borderId="3" xfId="5" applyNumberFormat="1" applyFont="1" applyFill="1" applyBorder="1" applyAlignment="1" applyProtection="1">
      <alignment horizontal="center"/>
    </xf>
    <xf numFmtId="164" fontId="17" fillId="0" borderId="3" xfId="5" applyNumberFormat="1" applyFont="1" applyFill="1" applyBorder="1" applyProtection="1"/>
    <xf numFmtId="164" fontId="17" fillId="0" borderId="3" xfId="5" applyNumberFormat="1" applyFont="1" applyFill="1" applyBorder="1" applyAlignment="1" applyProtection="1">
      <alignment horizontal="left"/>
    </xf>
    <xf numFmtId="164" fontId="17" fillId="0" borderId="3" xfId="5" applyNumberFormat="1" applyFont="1" applyFill="1" applyBorder="1" applyAlignment="1" applyProtection="1">
      <alignment horizontal="center"/>
    </xf>
    <xf numFmtId="164" fontId="17" fillId="0" borderId="3" xfId="5" applyNumberFormat="1" applyFont="1" applyFill="1" applyBorder="1" applyAlignment="1" applyProtection="1">
      <alignment horizontal="center"/>
    </xf>
    <xf numFmtId="164" fontId="17" fillId="0" borderId="3" xfId="5" applyNumberFormat="1" applyFont="1" applyFill="1" applyBorder="1" applyAlignment="1" applyProtection="1">
      <alignment horizontal="center"/>
    </xf>
    <xf numFmtId="164" fontId="17" fillId="0" borderId="3" xfId="5" applyNumberFormat="1" applyFont="1" applyFill="1" applyBorder="1" applyAlignment="1" applyProtection="1">
      <alignment horizontal="center"/>
    </xf>
    <xf numFmtId="1" fontId="7" fillId="0" borderId="0" xfId="5" applyNumberFormat="1" applyFont="1" applyFill="1" applyBorder="1" applyAlignment="1">
      <alignment horizontal="right"/>
    </xf>
    <xf numFmtId="1" fontId="7" fillId="0" borderId="0" xfId="1" applyNumberFormat="1" applyFont="1" applyFill="1" applyBorder="1" applyAlignment="1" applyProtection="1">
      <alignment horizontal="right"/>
    </xf>
    <xf numFmtId="43" fontId="18" fillId="0" borderId="0" xfId="1" applyFont="1" applyFill="1" applyBorder="1" applyProtection="1"/>
    <xf numFmtId="43" fontId="18" fillId="0" borderId="0" xfId="1" applyFont="1" applyFill="1" applyBorder="1" applyAlignment="1" applyProtection="1">
      <alignment horizontal="right"/>
    </xf>
    <xf numFmtId="43" fontId="19" fillId="0" borderId="0" xfId="1" applyFont="1" applyFill="1" applyBorder="1" applyAlignment="1" applyProtection="1">
      <alignment horizontal="right"/>
    </xf>
    <xf numFmtId="164" fontId="20" fillId="0" borderId="0" xfId="5" applyNumberFormat="1" applyFont="1" applyFill="1" applyBorder="1" applyAlignment="1" applyProtection="1">
      <alignment horizontal="center"/>
    </xf>
    <xf numFmtId="164" fontId="20" fillId="0" borderId="0" xfId="5" applyNumberFormat="1" applyFont="1" applyFill="1" applyBorder="1" applyProtection="1"/>
    <xf numFmtId="164" fontId="21" fillId="0" borderId="0" xfId="5" applyNumberFormat="1" applyFont="1" applyFill="1" applyBorder="1" applyAlignment="1" applyProtection="1">
      <alignment horizontal="center"/>
    </xf>
    <xf numFmtId="164" fontId="20" fillId="0" borderId="0" xfId="5" applyNumberFormat="1" applyFont="1" applyFill="1" applyBorder="1" applyAlignment="1" applyProtection="1">
      <alignment horizontal="left"/>
    </xf>
    <xf numFmtId="170" fontId="18" fillId="0" borderId="0" xfId="1" applyNumberFormat="1" applyFont="1" applyFill="1" applyBorder="1" applyProtection="1"/>
    <xf numFmtId="170" fontId="18" fillId="0" borderId="0" xfId="1" applyNumberFormat="1" applyFont="1" applyFill="1" applyBorder="1" applyAlignment="1" applyProtection="1">
      <alignment horizontal="right"/>
    </xf>
    <xf numFmtId="164" fontId="17" fillId="0" borderId="3" xfId="5" applyNumberFormat="1" applyFont="1" applyFill="1" applyBorder="1" applyAlignment="1" applyProtection="1">
      <alignment horizontal="center"/>
    </xf>
    <xf numFmtId="164" fontId="17" fillId="0" borderId="3" xfId="5" applyNumberFormat="1" applyFont="1" applyFill="1" applyBorder="1" applyAlignment="1" applyProtection="1">
      <alignment horizontal="center"/>
    </xf>
    <xf numFmtId="166" fontId="18" fillId="0" borderId="0" xfId="1" applyNumberFormat="1" applyFont="1" applyFill="1" applyBorder="1" applyProtection="1"/>
    <xf numFmtId="166" fontId="18" fillId="0" borderId="0" xfId="1" applyNumberFormat="1" applyFont="1" applyFill="1" applyBorder="1" applyAlignment="1" applyProtection="1">
      <alignment horizontal="right"/>
    </xf>
    <xf numFmtId="171" fontId="18" fillId="0" borderId="0" xfId="5" applyNumberFormat="1" applyFont="1" applyFill="1" applyBorder="1"/>
    <xf numFmtId="171" fontId="18" fillId="0" borderId="0" xfId="1" applyNumberFormat="1" applyFont="1" applyFill="1" applyBorder="1" applyProtection="1"/>
    <xf numFmtId="164" fontId="18" fillId="0" borderId="0" xfId="5" applyNumberFormat="1" applyFont="1" applyFill="1" applyBorder="1"/>
    <xf numFmtId="164" fontId="17" fillId="0" borderId="3" xfId="5" applyNumberFormat="1" applyFont="1" applyFill="1" applyBorder="1" applyAlignment="1" applyProtection="1">
      <alignment horizontal="center"/>
    </xf>
    <xf numFmtId="164" fontId="17" fillId="0" borderId="0" xfId="5" applyNumberFormat="1" applyFont="1" applyFill="1" applyBorder="1" applyAlignment="1" applyProtection="1">
      <alignment horizontal="center"/>
    </xf>
    <xf numFmtId="164" fontId="15" fillId="0" borderId="0" xfId="5" applyNumberFormat="1" applyFont="1" applyFill="1" applyBorder="1" applyAlignment="1" applyProtection="1"/>
    <xf numFmtId="164" fontId="15" fillId="0" borderId="0" xfId="5" applyNumberFormat="1" applyFont="1" applyFill="1" applyBorder="1" applyAlignment="1" applyProtection="1">
      <alignment horizontal="right"/>
    </xf>
    <xf numFmtId="164" fontId="15" fillId="0" borderId="3" xfId="5" applyNumberFormat="1" applyFont="1" applyFill="1" applyBorder="1" applyAlignment="1" applyProtection="1">
      <alignment horizontal="right"/>
    </xf>
    <xf numFmtId="164" fontId="18" fillId="0" borderId="0" xfId="5" applyNumberFormat="1" applyFont="1" applyFill="1" applyBorder="1" applyAlignment="1" applyProtection="1">
      <alignment horizontal="right"/>
    </xf>
    <xf numFmtId="171" fontId="18" fillId="0" borderId="0" xfId="5" applyNumberFormat="1" applyFont="1" applyFill="1" applyBorder="1" applyAlignment="1" applyProtection="1">
      <alignment horizontal="right"/>
    </xf>
    <xf numFmtId="171" fontId="18" fillId="0" borderId="0" xfId="1" applyNumberFormat="1" applyFont="1" applyFill="1" applyBorder="1" applyAlignment="1" applyProtection="1">
      <alignment horizontal="right"/>
    </xf>
    <xf numFmtId="43" fontId="18" fillId="0" borderId="0" xfId="1" applyNumberFormat="1" applyFont="1" applyFill="1" applyBorder="1" applyProtection="1"/>
    <xf numFmtId="43" fontId="18" fillId="0" borderId="0" xfId="1" applyNumberFormat="1" applyFont="1" applyFill="1" applyBorder="1" applyAlignment="1" applyProtection="1">
      <alignment horizontal="right"/>
    </xf>
    <xf numFmtId="166" fontId="15" fillId="2" borderId="0" xfId="1" applyNumberFormat="1" applyFont="1" applyFill="1" applyBorder="1" applyProtection="1"/>
    <xf numFmtId="166" fontId="15" fillId="2" borderId="0" xfId="1" applyNumberFormat="1" applyFont="1" applyFill="1" applyBorder="1" applyAlignment="1" applyProtection="1">
      <alignment horizontal="right"/>
    </xf>
    <xf numFmtId="1" fontId="3" fillId="0" borderId="0" xfId="5" applyNumberFormat="1" applyFont="1" applyFill="1" applyBorder="1" applyAlignment="1">
      <alignment horizontal="right"/>
    </xf>
    <xf numFmtId="43" fontId="22" fillId="0" borderId="0" xfId="1" applyFont="1" applyFill="1" applyBorder="1" applyAlignment="1" applyProtection="1">
      <alignment horizontal="right"/>
    </xf>
    <xf numFmtId="164" fontId="16" fillId="0" borderId="0" xfId="5" applyNumberFormat="1" applyFont="1" applyFill="1" applyBorder="1" applyAlignment="1" applyProtection="1">
      <alignment horizontal="center"/>
    </xf>
    <xf numFmtId="43" fontId="14" fillId="0" borderId="0" xfId="1" applyNumberFormat="1" applyFont="1" applyFill="1" applyBorder="1" applyProtection="1"/>
    <xf numFmtId="43" fontId="14" fillId="0" borderId="0" xfId="1" applyNumberFormat="1" applyFont="1" applyFill="1" applyBorder="1" applyAlignment="1" applyProtection="1">
      <alignment horizontal="right"/>
    </xf>
    <xf numFmtId="170" fontId="14" fillId="0" borderId="0" xfId="1" applyNumberFormat="1" applyFont="1" applyFill="1" applyBorder="1" applyProtection="1"/>
    <xf numFmtId="171" fontId="14" fillId="0" borderId="0" xfId="5" applyNumberFormat="1" applyFont="1" applyFill="1" applyBorder="1"/>
    <xf numFmtId="43" fontId="18" fillId="0" borderId="3" xfId="1" applyFont="1" applyFill="1" applyBorder="1" applyProtection="1"/>
    <xf numFmtId="167" fontId="23" fillId="0" borderId="0" xfId="1" applyNumberFormat="1" applyFont="1" applyFill="1" applyBorder="1" applyAlignment="1" applyProtection="1">
      <alignment horizontal="left"/>
    </xf>
    <xf numFmtId="164" fontId="23" fillId="0" borderId="0" xfId="5" applyNumberFormat="1" applyFont="1" applyFill="1" applyBorder="1" applyProtection="1"/>
    <xf numFmtId="164" fontId="24" fillId="0" borderId="0" xfId="5" applyNumberFormat="1" applyFont="1" applyFill="1" applyBorder="1" applyProtection="1"/>
    <xf numFmtId="164" fontId="24" fillId="0" borderId="0" xfId="5" applyNumberFormat="1" applyFont="1" applyFill="1" applyBorder="1" applyAlignment="1" applyProtection="1">
      <alignment horizontal="left"/>
    </xf>
    <xf numFmtId="164" fontId="24" fillId="0" borderId="0" xfId="5" applyNumberFormat="1" applyFont="1" applyFill="1" applyBorder="1"/>
    <xf numFmtId="167" fontId="24" fillId="0" borderId="0" xfId="1" applyNumberFormat="1" applyFont="1" applyFill="1" applyBorder="1" applyProtection="1"/>
    <xf numFmtId="164" fontId="25" fillId="0" borderId="0" xfId="5" applyNumberFormat="1" applyFont="1" applyFill="1" applyBorder="1" applyAlignment="1" applyProtection="1">
      <alignment horizontal="right"/>
    </xf>
    <xf numFmtId="164" fontId="26" fillId="0" borderId="0" xfId="5" applyNumberFormat="1" applyFont="1" applyFill="1" applyBorder="1" applyProtection="1"/>
    <xf numFmtId="164" fontId="25" fillId="0" borderId="0" xfId="5" applyNumberFormat="1" applyFont="1" applyFill="1" applyBorder="1" applyAlignment="1" applyProtection="1">
      <alignment horizontal="left"/>
    </xf>
    <xf numFmtId="167" fontId="24" fillId="0" borderId="3" xfId="1" applyNumberFormat="1" applyFont="1" applyFill="1" applyBorder="1" applyAlignment="1" applyProtection="1">
      <alignment horizontal="left"/>
    </xf>
    <xf numFmtId="164" fontId="26" fillId="0" borderId="3" xfId="5" applyNumberFormat="1" applyFont="1" applyFill="1" applyBorder="1" applyProtection="1"/>
    <xf numFmtId="164" fontId="25" fillId="0" borderId="3" xfId="5" applyNumberFormat="1" applyFont="1" applyFill="1" applyBorder="1" applyAlignment="1" applyProtection="1">
      <alignment horizontal="center"/>
    </xf>
    <xf numFmtId="164" fontId="25" fillId="0" borderId="3" xfId="5" applyNumberFormat="1" applyFont="1" applyFill="1" applyBorder="1" applyProtection="1"/>
    <xf numFmtId="164" fontId="25" fillId="0" borderId="3" xfId="5" applyNumberFormat="1" applyFont="1" applyFill="1" applyBorder="1" applyAlignment="1" applyProtection="1">
      <alignment horizontal="left"/>
    </xf>
    <xf numFmtId="164" fontId="26" fillId="0" borderId="1" xfId="5" applyNumberFormat="1" applyFont="1" applyFill="1" applyBorder="1" applyProtection="1"/>
    <xf numFmtId="164" fontId="26" fillId="0" borderId="0" xfId="5" applyNumberFormat="1" applyFont="1" applyFill="1" applyBorder="1" applyAlignment="1" applyProtection="1">
      <alignment horizontal="center"/>
    </xf>
    <xf numFmtId="167" fontId="23" fillId="0" borderId="0" xfId="1" applyNumberFormat="1" applyFont="1" applyFill="1" applyBorder="1" applyProtection="1"/>
    <xf numFmtId="164" fontId="25" fillId="0" borderId="1" xfId="5" applyNumberFormat="1" applyFont="1" applyFill="1" applyBorder="1" applyAlignment="1" applyProtection="1">
      <alignment horizontal="center"/>
    </xf>
    <xf numFmtId="164" fontId="25" fillId="0" borderId="0" xfId="5" applyNumberFormat="1" applyFont="1" applyFill="1" applyBorder="1" applyAlignment="1" applyProtection="1">
      <alignment horizontal="center"/>
    </xf>
    <xf numFmtId="167" fontId="24" fillId="0" borderId="0" xfId="1" applyNumberFormat="1" applyFont="1" applyFill="1" applyBorder="1" applyAlignment="1" applyProtection="1"/>
    <xf numFmtId="164" fontId="26" fillId="0" borderId="1" xfId="5" applyNumberFormat="1" applyFont="1" applyFill="1" applyBorder="1" applyAlignment="1" applyProtection="1"/>
    <xf numFmtId="164" fontId="26" fillId="0" borderId="0" xfId="5" applyNumberFormat="1" applyFont="1" applyFill="1" applyBorder="1" applyAlignment="1" applyProtection="1"/>
    <xf numFmtId="164" fontId="24" fillId="0" borderId="0" xfId="5" applyNumberFormat="1" applyFont="1" applyFill="1" applyAlignment="1"/>
    <xf numFmtId="167" fontId="24" fillId="0" borderId="4" xfId="1" applyNumberFormat="1" applyFont="1" applyFill="1" applyBorder="1" applyProtection="1"/>
    <xf numFmtId="164" fontId="26" fillId="0" borderId="5" xfId="5" applyNumberFormat="1" applyFont="1" applyFill="1" applyBorder="1" applyProtection="1"/>
    <xf numFmtId="164" fontId="26" fillId="0" borderId="4" xfId="5" applyNumberFormat="1" applyFont="1" applyFill="1" applyBorder="1" applyProtection="1"/>
    <xf numFmtId="164" fontId="26" fillId="0" borderId="4" xfId="5" applyNumberFormat="1" applyFont="1" applyFill="1" applyBorder="1" applyAlignment="1" applyProtection="1">
      <alignment horizontal="center"/>
    </xf>
    <xf numFmtId="167" fontId="24" fillId="0" borderId="0" xfId="1" applyNumberFormat="1" applyFont="1" applyFill="1" applyBorder="1" applyAlignment="1" applyProtection="1">
      <alignment horizontal="left"/>
    </xf>
    <xf numFmtId="164" fontId="25" fillId="0" borderId="0" xfId="5" applyNumberFormat="1" applyFont="1" applyFill="1" applyBorder="1" applyProtection="1"/>
    <xf numFmtId="166" fontId="26" fillId="0" borderId="0" xfId="1" applyNumberFormat="1" applyFont="1" applyFill="1" applyBorder="1" applyProtection="1"/>
    <xf numFmtId="43" fontId="26" fillId="0" borderId="0" xfId="1" applyNumberFormat="1" applyFont="1" applyFill="1" applyBorder="1" applyProtection="1"/>
    <xf numFmtId="167" fontId="25" fillId="0" borderId="0" xfId="1" applyNumberFormat="1" applyFont="1" applyFill="1" applyBorder="1" applyProtection="1"/>
    <xf numFmtId="164" fontId="25" fillId="0" borderId="1" xfId="5" applyNumberFormat="1" applyFont="1" applyFill="1" applyBorder="1" applyAlignment="1" applyProtection="1">
      <alignment horizontal="left"/>
    </xf>
    <xf numFmtId="164" fontId="26" fillId="0" borderId="0" xfId="5" applyNumberFormat="1" applyFont="1" applyFill="1" applyBorder="1" applyAlignment="1" applyProtection="1">
      <alignment horizontal="right"/>
    </xf>
    <xf numFmtId="43" fontId="26" fillId="0" borderId="0" xfId="1" applyFont="1" applyFill="1" applyBorder="1" applyProtection="1"/>
    <xf numFmtId="43" fontId="26" fillId="0" borderId="0" xfId="1" applyFont="1" applyFill="1" applyBorder="1" applyAlignment="1" applyProtection="1">
      <alignment horizontal="right"/>
    </xf>
    <xf numFmtId="166" fontId="26" fillId="0" borderId="0" xfId="1" applyNumberFormat="1" applyFont="1" applyFill="1" applyBorder="1" applyAlignment="1" applyProtection="1">
      <alignment horizontal="right"/>
    </xf>
    <xf numFmtId="167" fontId="25" fillId="0" borderId="3" xfId="1" applyNumberFormat="1" applyFont="1" applyFill="1" applyBorder="1" applyProtection="1"/>
    <xf numFmtId="164" fontId="25" fillId="0" borderId="2" xfId="5" applyNumberFormat="1" applyFont="1" applyFill="1" applyBorder="1" applyAlignment="1" applyProtection="1">
      <alignment horizontal="left"/>
    </xf>
    <xf numFmtId="164" fontId="26" fillId="0" borderId="3" xfId="5" applyNumberFormat="1" applyFont="1" applyFill="1" applyBorder="1" applyAlignment="1" applyProtection="1">
      <alignment horizontal="right"/>
    </xf>
    <xf numFmtId="166" fontId="26" fillId="0" borderId="3" xfId="1" applyNumberFormat="1" applyFont="1" applyFill="1" applyBorder="1" applyProtection="1"/>
    <xf numFmtId="43" fontId="26" fillId="0" borderId="3" xfId="1" applyFont="1" applyFill="1" applyBorder="1" applyProtection="1"/>
    <xf numFmtId="43" fontId="26" fillId="0" borderId="3" xfId="1" applyNumberFormat="1" applyFont="1" applyFill="1" applyBorder="1" applyProtection="1"/>
    <xf numFmtId="164" fontId="25" fillId="0" borderId="3" xfId="5" applyNumberFormat="1" applyFont="1" applyFill="1" applyBorder="1" applyAlignment="1" applyProtection="1">
      <alignment horizontal="center"/>
    </xf>
    <xf numFmtId="164" fontId="25" fillId="0" borderId="3" xfId="5" applyNumberFormat="1" applyFont="1" applyFill="1" applyBorder="1" applyAlignment="1" applyProtection="1">
      <alignment horizontal="center"/>
    </xf>
    <xf numFmtId="164" fontId="25" fillId="0" borderId="0" xfId="5" applyNumberFormat="1" applyFont="1" applyFill="1" applyBorder="1" applyAlignment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12" fillId="0" borderId="3" xfId="5" applyNumberFormat="1" applyFont="1" applyFill="1" applyBorder="1" applyAlignment="1" applyProtection="1">
      <alignment horizontal="center"/>
    </xf>
    <xf numFmtId="164" fontId="17" fillId="0" borderId="3" xfId="5" applyNumberFormat="1" applyFont="1" applyFill="1" applyBorder="1" applyAlignment="1" applyProtection="1">
      <alignment horizontal="center"/>
    </xf>
    <xf numFmtId="164" fontId="25" fillId="0" borderId="3" xfId="5" applyNumberFormat="1" applyFont="1" applyFill="1" applyBorder="1" applyAlignment="1" applyProtection="1">
      <alignment horizontal="center"/>
    </xf>
  </cellXfs>
  <cellStyles count="7">
    <cellStyle name="Comma" xfId="1" builtinId="3"/>
    <cellStyle name="Comma 2" xfId="2"/>
    <cellStyle name="Comma 3" xfId="3"/>
    <cellStyle name="Comma 4" xfId="6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K262"/>
  <sheetViews>
    <sheetView zoomScale="60" zoomScaleNormal="60" workbookViewId="0">
      <pane xSplit="2" ySplit="13" topLeftCell="BI14" activePane="bottomRight" state="frozen"/>
      <selection activeCell="G35" sqref="G35"/>
      <selection pane="topRight" activeCell="G35" sqref="G35"/>
      <selection pane="bottomLeft" activeCell="G35" sqref="G35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3.42578125" style="2" customWidth="1"/>
    <col min="4" max="4" width="17.7109375" style="2" customWidth="1"/>
    <col min="5" max="5" width="9.42578125" style="2" customWidth="1"/>
    <col min="6" max="6" width="17.7109375" style="2" customWidth="1"/>
    <col min="7" max="7" width="20.42578125" style="2" customWidth="1"/>
    <col min="8" max="8" width="8.7109375" style="2" customWidth="1"/>
    <col min="9" max="9" width="20.42578125" style="2" customWidth="1"/>
    <col min="10" max="10" width="18.42578125" style="2" customWidth="1"/>
    <col min="11" max="11" width="6.5703125" style="2" customWidth="1"/>
    <col min="12" max="12" width="16.42578125" style="2" bestFit="1" customWidth="1"/>
    <col min="13" max="13" width="12.42578125" style="2" bestFit="1" customWidth="1"/>
    <col min="14" max="14" width="11" style="2" customWidth="1"/>
    <col min="15" max="15" width="16.42578125" style="2" bestFit="1" customWidth="1"/>
    <col min="16" max="16" width="12.42578125" style="2" bestFit="1" customWidth="1"/>
    <col min="17" max="17" width="12.5703125" style="2" customWidth="1"/>
    <col min="18" max="18" width="16.42578125" style="2" bestFit="1" customWidth="1"/>
    <col min="19" max="19" width="12.42578125" style="2" bestFit="1" customWidth="1"/>
    <col min="20" max="20" width="10.42578125" style="2" customWidth="1"/>
    <col min="21" max="21" width="16.42578125" style="2" bestFit="1" customWidth="1"/>
    <col min="22" max="22" width="12.42578125" style="2" bestFit="1" customWidth="1"/>
    <col min="23" max="23" width="10.42578125" style="2" customWidth="1"/>
    <col min="24" max="24" width="19.5703125" style="2" customWidth="1"/>
    <col min="25" max="25" width="18.42578125" style="2" customWidth="1"/>
    <col min="26" max="26" width="9" style="2" customWidth="1"/>
    <col min="27" max="28" width="18.42578125" style="2" customWidth="1"/>
    <col min="29" max="29" width="10.5703125" style="2" customWidth="1"/>
    <col min="30" max="30" width="19.5703125" style="2" customWidth="1"/>
    <col min="31" max="31" width="18.42578125" style="2" customWidth="1"/>
    <col min="32" max="32" width="10" style="2" customWidth="1"/>
    <col min="33" max="33" width="20.42578125" style="2" customWidth="1"/>
    <col min="34" max="34" width="19.42578125" style="2" customWidth="1"/>
    <col min="35" max="35" width="10.5703125" style="2" customWidth="1"/>
    <col min="36" max="36" width="20.42578125" style="2" customWidth="1"/>
    <col min="37" max="37" width="17.5703125" style="2" customWidth="1"/>
    <col min="38" max="38" width="9.7109375" style="2" customWidth="1"/>
    <col min="39" max="39" width="18.42578125" style="2" customWidth="1"/>
    <col min="40" max="40" width="17.28515625" style="2" customWidth="1"/>
    <col min="41" max="41" width="10.42578125" style="2" customWidth="1"/>
    <col min="42" max="42" width="20.28515625" style="2" customWidth="1"/>
    <col min="43" max="43" width="18.5703125" style="2" customWidth="1"/>
    <col min="44" max="44" width="9.710937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21.42578125" style="2" customWidth="1"/>
    <col min="49" max="49" width="19.7109375" style="2" customWidth="1"/>
    <col min="50" max="50" width="10" style="2" customWidth="1"/>
    <col min="51" max="52" width="19.7109375" style="2" customWidth="1"/>
    <col min="53" max="53" width="10.5703125" style="2" customWidth="1"/>
    <col min="54" max="54" width="18" style="2" customWidth="1"/>
    <col min="55" max="55" width="16.28515625" style="2" customWidth="1"/>
    <col min="56" max="56" width="8.5703125" style="2" customWidth="1"/>
    <col min="57" max="57" width="21.5703125" style="2" customWidth="1"/>
    <col min="58" max="58" width="18" style="2" customWidth="1"/>
    <col min="59" max="59" width="9.7109375" style="2" customWidth="1"/>
    <col min="60" max="61" width="18.42578125" style="2" customWidth="1"/>
    <col min="62" max="62" width="10.5703125" style="2" customWidth="1"/>
    <col min="63" max="63" width="18.5703125" style="4" customWidth="1"/>
    <col min="64" max="64" width="16.5703125" style="4" customWidth="1"/>
    <col min="65" max="66" width="20.42578125" style="2" customWidth="1"/>
    <col min="67" max="67" width="14.5703125" style="49" customWidth="1"/>
    <col min="68" max="68" width="14.28515625" style="49" customWidth="1"/>
    <col min="69" max="69" width="18.5703125" style="49" customWidth="1"/>
    <col min="70" max="70" width="22.7109375" style="49" customWidth="1"/>
    <col min="71" max="71" width="10.7109375" style="49" customWidth="1"/>
    <col min="72" max="72" width="10.42578125" style="49" customWidth="1"/>
    <col min="73" max="73" width="10.28515625" style="50" customWidth="1"/>
    <col min="74" max="74" width="17.7109375" style="49" customWidth="1"/>
    <col min="75" max="75" width="13.28515625" style="49" customWidth="1"/>
    <col min="76" max="76" width="11.42578125" style="49" customWidth="1"/>
    <col min="77" max="80" width="11.5703125" style="49" customWidth="1"/>
    <col min="81" max="81" width="12.5703125" style="51" customWidth="1"/>
    <col min="82" max="82" width="11.5703125" style="50" customWidth="1"/>
    <col min="83" max="95" width="13.42578125" style="49" customWidth="1"/>
    <col min="96" max="164" width="13.42578125" style="3" customWidth="1"/>
    <col min="165" max="16384" width="9.28515625" style="2"/>
  </cols>
  <sheetData>
    <row r="1" spans="1:167" x14ac:dyDescent="0.2">
      <c r="B1" s="3"/>
      <c r="BK1" s="2"/>
      <c r="BL1" s="2"/>
      <c r="BO1" s="63"/>
      <c r="BP1" s="63"/>
      <c r="BU1" s="49"/>
      <c r="BW1" s="50"/>
      <c r="CC1" s="49"/>
      <c r="CD1" s="49"/>
      <c r="CE1" s="51"/>
      <c r="CF1" s="50"/>
      <c r="FI1" s="3"/>
      <c r="FJ1" s="3"/>
      <c r="FK1" s="3"/>
    </row>
    <row r="2" spans="1:167" x14ac:dyDescent="0.2">
      <c r="B2" s="3"/>
      <c r="BK2" s="2"/>
      <c r="BL2" s="2"/>
      <c r="BO2" s="63"/>
      <c r="BP2" s="63"/>
      <c r="BU2" s="49"/>
      <c r="BW2" s="50"/>
      <c r="CC2" s="49"/>
      <c r="CD2" s="49"/>
      <c r="CE2" s="51"/>
      <c r="CF2" s="50"/>
      <c r="FI2" s="3"/>
      <c r="FJ2" s="3"/>
      <c r="FK2" s="3"/>
    </row>
    <row r="3" spans="1:167" x14ac:dyDescent="0.2">
      <c r="A3" s="11" t="s">
        <v>31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0</v>
      </c>
      <c r="AO3" s="13"/>
      <c r="AP3" s="13"/>
      <c r="AQ3" s="13"/>
      <c r="AR3" s="13"/>
      <c r="AS3" s="13"/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7"/>
      <c r="BL3" s="7"/>
      <c r="BM3" s="3"/>
      <c r="BN3" s="3"/>
      <c r="BU3" s="49"/>
      <c r="BV3" s="50"/>
    </row>
    <row r="4" spans="1:167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7"/>
      <c r="BL4" s="7"/>
      <c r="BM4" s="3"/>
      <c r="BN4" s="3"/>
      <c r="BU4" s="49"/>
      <c r="BV4" s="50"/>
    </row>
    <row r="5" spans="1:167" x14ac:dyDescent="0.2">
      <c r="A5" s="15"/>
      <c r="B5" s="16" t="s">
        <v>47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7"/>
      <c r="BL5" s="17"/>
      <c r="BM5" s="18"/>
      <c r="BN5" s="18"/>
      <c r="BO5" s="53"/>
      <c r="BP5" s="52"/>
      <c r="BQ5" s="52"/>
      <c r="BR5" s="52"/>
      <c r="BS5" s="52"/>
      <c r="BU5" s="49"/>
      <c r="BV5" s="50"/>
    </row>
    <row r="6" spans="1:167" s="6" customFormat="1" ht="13.5" thickBot="1" x14ac:dyDescent="0.25">
      <c r="A6" s="19" t="s">
        <v>1</v>
      </c>
      <c r="B6" s="20"/>
      <c r="C6" s="312" t="s">
        <v>60</v>
      </c>
      <c r="D6" s="312"/>
      <c r="E6" s="48"/>
      <c r="F6" s="312" t="s">
        <v>48</v>
      </c>
      <c r="G6" s="312"/>
      <c r="H6" s="21"/>
      <c r="I6" s="312" t="s">
        <v>61</v>
      </c>
      <c r="J6" s="312"/>
      <c r="K6" s="21"/>
      <c r="L6" s="312" t="s">
        <v>49</v>
      </c>
      <c r="M6" s="312"/>
      <c r="N6" s="22"/>
      <c r="O6" s="312" t="s">
        <v>62</v>
      </c>
      <c r="P6" s="312"/>
      <c r="Q6" s="48"/>
      <c r="R6" s="312" t="s">
        <v>63</v>
      </c>
      <c r="S6" s="312"/>
      <c r="T6" s="48"/>
      <c r="U6" s="312" t="s">
        <v>50</v>
      </c>
      <c r="V6" s="312"/>
      <c r="W6" s="21"/>
      <c r="X6" s="312" t="s">
        <v>64</v>
      </c>
      <c r="Y6" s="312"/>
      <c r="Z6" s="48"/>
      <c r="AA6" s="312" t="s">
        <v>65</v>
      </c>
      <c r="AB6" s="312"/>
      <c r="AC6" s="21"/>
      <c r="AD6" s="312" t="s">
        <v>51</v>
      </c>
      <c r="AE6" s="312"/>
      <c r="AF6" s="22"/>
      <c r="AG6" s="312" t="s">
        <v>66</v>
      </c>
      <c r="AH6" s="312"/>
      <c r="AI6" s="22"/>
      <c r="AJ6" s="312" t="s">
        <v>52</v>
      </c>
      <c r="AK6" s="312"/>
      <c r="AL6" s="21"/>
      <c r="AM6" s="312" t="s">
        <v>53</v>
      </c>
      <c r="AN6" s="312"/>
      <c r="AO6" s="21"/>
      <c r="AP6" s="312" t="s">
        <v>54</v>
      </c>
      <c r="AQ6" s="312"/>
      <c r="AR6" s="21"/>
      <c r="AS6" s="312" t="s">
        <v>55</v>
      </c>
      <c r="AT6" s="312"/>
      <c r="AU6" s="21"/>
      <c r="AV6" s="312" t="s">
        <v>67</v>
      </c>
      <c r="AW6" s="312"/>
      <c r="AX6" s="48"/>
      <c r="AY6" s="312" t="s">
        <v>56</v>
      </c>
      <c r="AZ6" s="312"/>
      <c r="BA6" s="21"/>
      <c r="BB6" s="312" t="s">
        <v>57</v>
      </c>
      <c r="BC6" s="312"/>
      <c r="BD6" s="21"/>
      <c r="BE6" s="312" t="s">
        <v>58</v>
      </c>
      <c r="BF6" s="312"/>
      <c r="BG6" s="21"/>
      <c r="BH6" s="312" t="s">
        <v>59</v>
      </c>
      <c r="BI6" s="312"/>
      <c r="BJ6" s="21"/>
      <c r="BK6" s="312" t="s">
        <v>2</v>
      </c>
      <c r="BL6" s="312"/>
      <c r="BM6" s="23"/>
      <c r="BN6" s="23"/>
      <c r="BO6" s="64"/>
      <c r="BP6" s="53"/>
      <c r="BQ6" s="53"/>
      <c r="BR6" s="53"/>
      <c r="BS6" s="53"/>
      <c r="BT6" s="53"/>
      <c r="BU6" s="52"/>
      <c r="BV6" s="50"/>
      <c r="BW6" s="49"/>
      <c r="BX6" s="49"/>
      <c r="BY6" s="49"/>
      <c r="BZ6" s="49"/>
      <c r="CA6" s="49"/>
      <c r="CB6" s="49"/>
      <c r="CC6" s="51"/>
      <c r="CD6" s="50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</row>
    <row r="7" spans="1:167" ht="13.5" thickTop="1" x14ac:dyDescent="0.2">
      <c r="A7" s="15"/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25"/>
      <c r="BL7" s="25"/>
      <c r="BM7" s="26"/>
      <c r="BN7" s="26"/>
      <c r="BO7" s="54"/>
      <c r="BP7" s="52"/>
      <c r="BQ7" s="52"/>
      <c r="BR7" s="52"/>
      <c r="BS7" s="52"/>
      <c r="BT7" s="52"/>
      <c r="BU7" s="52"/>
      <c r="BV7" s="50"/>
    </row>
    <row r="8" spans="1:167" x14ac:dyDescent="0.2">
      <c r="A8" s="15"/>
      <c r="B8" s="24"/>
      <c r="C8" s="25"/>
      <c r="D8" s="25" t="s">
        <v>3</v>
      </c>
      <c r="E8" s="25"/>
      <c r="F8" s="25"/>
      <c r="G8" s="25" t="s">
        <v>3</v>
      </c>
      <c r="H8" s="13"/>
      <c r="I8" s="25"/>
      <c r="J8" s="25" t="s">
        <v>3</v>
      </c>
      <c r="K8" s="13"/>
      <c r="L8" s="25"/>
      <c r="M8" s="25" t="s">
        <v>3</v>
      </c>
      <c r="N8" s="13"/>
      <c r="O8" s="25"/>
      <c r="P8" s="25" t="s">
        <v>3</v>
      </c>
      <c r="Q8" s="25"/>
      <c r="R8" s="25"/>
      <c r="S8" s="25" t="s">
        <v>3</v>
      </c>
      <c r="T8" s="25"/>
      <c r="U8" s="25"/>
      <c r="V8" s="25" t="s">
        <v>3</v>
      </c>
      <c r="W8" s="13"/>
      <c r="X8" s="25"/>
      <c r="Y8" s="25" t="s">
        <v>3</v>
      </c>
      <c r="Z8" s="25"/>
      <c r="AA8" s="25"/>
      <c r="AB8" s="25" t="s">
        <v>3</v>
      </c>
      <c r="AC8" s="13"/>
      <c r="AD8" s="25"/>
      <c r="AE8" s="25" t="s">
        <v>3</v>
      </c>
      <c r="AF8" s="13"/>
      <c r="AG8" s="25"/>
      <c r="AH8" s="25" t="s">
        <v>3</v>
      </c>
      <c r="AI8" s="13"/>
      <c r="AJ8" s="25"/>
      <c r="AK8" s="25" t="s">
        <v>3</v>
      </c>
      <c r="AL8" s="13"/>
      <c r="AM8" s="25"/>
      <c r="AN8" s="25" t="s">
        <v>3</v>
      </c>
      <c r="AO8" s="13"/>
      <c r="AP8" s="25"/>
      <c r="AQ8" s="25" t="s">
        <v>3</v>
      </c>
      <c r="AR8" s="13"/>
      <c r="AS8" s="25"/>
      <c r="AT8" s="25" t="s">
        <v>3</v>
      </c>
      <c r="AU8" s="13"/>
      <c r="AV8" s="25"/>
      <c r="AW8" s="25" t="s">
        <v>3</v>
      </c>
      <c r="AX8" s="25"/>
      <c r="AY8" s="25"/>
      <c r="AZ8" s="25" t="s">
        <v>3</v>
      </c>
      <c r="BA8" s="13"/>
      <c r="BB8" s="25"/>
      <c r="BC8" s="25" t="s">
        <v>3</v>
      </c>
      <c r="BD8" s="13"/>
      <c r="BE8" s="25"/>
      <c r="BF8" s="25" t="s">
        <v>3</v>
      </c>
      <c r="BG8" s="13"/>
      <c r="BH8" s="25"/>
      <c r="BI8" s="25" t="s">
        <v>3</v>
      </c>
      <c r="BJ8" s="13"/>
      <c r="BK8" s="25"/>
      <c r="BL8" s="25" t="s">
        <v>3</v>
      </c>
      <c r="BM8" s="26"/>
      <c r="BN8" s="26"/>
      <c r="BO8" s="54"/>
      <c r="BP8" s="52"/>
      <c r="BQ8" s="52"/>
      <c r="BR8" s="52"/>
      <c r="BS8" s="52"/>
      <c r="BT8" s="52"/>
      <c r="BU8" s="52"/>
      <c r="BV8" s="50"/>
    </row>
    <row r="9" spans="1:167" x14ac:dyDescent="0.2">
      <c r="A9" s="27"/>
      <c r="B9" s="24"/>
      <c r="C9" s="25" t="s">
        <v>3</v>
      </c>
      <c r="D9" s="25" t="s">
        <v>19</v>
      </c>
      <c r="E9" s="25"/>
      <c r="F9" s="25" t="s">
        <v>3</v>
      </c>
      <c r="G9" s="25" t="s">
        <v>19</v>
      </c>
      <c r="H9" s="25"/>
      <c r="I9" s="25" t="s">
        <v>3</v>
      </c>
      <c r="J9" s="25" t="s">
        <v>19</v>
      </c>
      <c r="K9" s="25"/>
      <c r="L9" s="25" t="s">
        <v>3</v>
      </c>
      <c r="M9" s="25" t="s">
        <v>19</v>
      </c>
      <c r="N9" s="25"/>
      <c r="O9" s="25" t="s">
        <v>3</v>
      </c>
      <c r="P9" s="25" t="s">
        <v>19</v>
      </c>
      <c r="Q9" s="25"/>
      <c r="R9" s="25" t="s">
        <v>3</v>
      </c>
      <c r="S9" s="25" t="s">
        <v>19</v>
      </c>
      <c r="T9" s="25"/>
      <c r="U9" s="25" t="s">
        <v>3</v>
      </c>
      <c r="V9" s="25" t="s">
        <v>19</v>
      </c>
      <c r="W9" s="25"/>
      <c r="X9" s="25" t="s">
        <v>3</v>
      </c>
      <c r="Y9" s="25" t="s">
        <v>19</v>
      </c>
      <c r="Z9" s="25"/>
      <c r="AA9" s="25" t="s">
        <v>3</v>
      </c>
      <c r="AB9" s="25" t="s">
        <v>19</v>
      </c>
      <c r="AC9" s="25"/>
      <c r="AD9" s="25" t="s">
        <v>3</v>
      </c>
      <c r="AE9" s="25" t="s">
        <v>19</v>
      </c>
      <c r="AF9" s="25"/>
      <c r="AG9" s="25" t="s">
        <v>3</v>
      </c>
      <c r="AH9" s="25" t="s">
        <v>19</v>
      </c>
      <c r="AI9" s="25"/>
      <c r="AJ9" s="25" t="s">
        <v>3</v>
      </c>
      <c r="AK9" s="25" t="s">
        <v>19</v>
      </c>
      <c r="AL9" s="25"/>
      <c r="AM9" s="25" t="s">
        <v>3</v>
      </c>
      <c r="AN9" s="25" t="s">
        <v>19</v>
      </c>
      <c r="AO9" s="25"/>
      <c r="AP9" s="25" t="s">
        <v>3</v>
      </c>
      <c r="AQ9" s="25" t="s">
        <v>19</v>
      </c>
      <c r="AR9" s="25"/>
      <c r="AS9" s="25" t="s">
        <v>3</v>
      </c>
      <c r="AT9" s="25" t="s">
        <v>19</v>
      </c>
      <c r="AU9" s="25"/>
      <c r="AV9" s="25" t="s">
        <v>3</v>
      </c>
      <c r="AW9" s="25" t="s">
        <v>19</v>
      </c>
      <c r="AX9" s="25"/>
      <c r="AY9" s="25" t="s">
        <v>3</v>
      </c>
      <c r="AZ9" s="25" t="s">
        <v>19</v>
      </c>
      <c r="BA9" s="25"/>
      <c r="BB9" s="25" t="s">
        <v>3</v>
      </c>
      <c r="BC9" s="25" t="s">
        <v>19</v>
      </c>
      <c r="BD9" s="25"/>
      <c r="BE9" s="25" t="s">
        <v>3</v>
      </c>
      <c r="BF9" s="25" t="s">
        <v>19</v>
      </c>
      <c r="BG9" s="25"/>
      <c r="BH9" s="25" t="s">
        <v>3</v>
      </c>
      <c r="BI9" s="25" t="s">
        <v>19</v>
      </c>
      <c r="BJ9" s="25"/>
      <c r="BK9" s="25" t="s">
        <v>3</v>
      </c>
      <c r="BL9" s="25" t="s">
        <v>19</v>
      </c>
      <c r="BM9" s="26"/>
      <c r="BN9" s="26"/>
      <c r="BO9" s="54"/>
      <c r="BP9" s="54"/>
      <c r="BQ9" s="54"/>
      <c r="BR9" s="54"/>
      <c r="BS9" s="54"/>
      <c r="BT9" s="54"/>
      <c r="BU9" s="54"/>
      <c r="BV9" s="50"/>
    </row>
    <row r="10" spans="1:167" x14ac:dyDescent="0.2">
      <c r="A10" s="15"/>
      <c r="B10" s="28" t="s">
        <v>20</v>
      </c>
      <c r="C10" s="25" t="s">
        <v>23</v>
      </c>
      <c r="D10" s="25" t="s">
        <v>21</v>
      </c>
      <c r="E10" s="25"/>
      <c r="F10" s="25" t="s">
        <v>23</v>
      </c>
      <c r="G10" s="25" t="s">
        <v>21</v>
      </c>
      <c r="H10" s="25"/>
      <c r="I10" s="25" t="s">
        <v>23</v>
      </c>
      <c r="J10" s="25" t="s">
        <v>21</v>
      </c>
      <c r="K10" s="25"/>
      <c r="L10" s="25" t="s">
        <v>23</v>
      </c>
      <c r="M10" s="25" t="s">
        <v>21</v>
      </c>
      <c r="N10" s="25"/>
      <c r="O10" s="25" t="s">
        <v>23</v>
      </c>
      <c r="P10" s="25" t="s">
        <v>21</v>
      </c>
      <c r="Q10" s="25"/>
      <c r="R10" s="25" t="s">
        <v>23</v>
      </c>
      <c r="S10" s="25" t="s">
        <v>21</v>
      </c>
      <c r="T10" s="25"/>
      <c r="U10" s="25" t="s">
        <v>23</v>
      </c>
      <c r="V10" s="25" t="s">
        <v>21</v>
      </c>
      <c r="W10" s="25"/>
      <c r="X10" s="25" t="s">
        <v>23</v>
      </c>
      <c r="Y10" s="25" t="s">
        <v>21</v>
      </c>
      <c r="Z10" s="25"/>
      <c r="AA10" s="25" t="s">
        <v>23</v>
      </c>
      <c r="AB10" s="25" t="s">
        <v>21</v>
      </c>
      <c r="AC10" s="25"/>
      <c r="AD10" s="25" t="s">
        <v>23</v>
      </c>
      <c r="AE10" s="25" t="s">
        <v>21</v>
      </c>
      <c r="AF10" s="25"/>
      <c r="AG10" s="25" t="s">
        <v>23</v>
      </c>
      <c r="AH10" s="25" t="s">
        <v>21</v>
      </c>
      <c r="AI10" s="25"/>
      <c r="AJ10" s="25" t="s">
        <v>23</v>
      </c>
      <c r="AK10" s="25" t="s">
        <v>21</v>
      </c>
      <c r="AL10" s="25"/>
      <c r="AM10" s="25" t="s">
        <v>23</v>
      </c>
      <c r="AN10" s="25" t="s">
        <v>21</v>
      </c>
      <c r="AO10" s="25"/>
      <c r="AP10" s="25" t="s">
        <v>23</v>
      </c>
      <c r="AQ10" s="25" t="s">
        <v>21</v>
      </c>
      <c r="AR10" s="25"/>
      <c r="AS10" s="25" t="s">
        <v>23</v>
      </c>
      <c r="AT10" s="25" t="s">
        <v>21</v>
      </c>
      <c r="AU10" s="25"/>
      <c r="AV10" s="25" t="s">
        <v>23</v>
      </c>
      <c r="AW10" s="25" t="s">
        <v>21</v>
      </c>
      <c r="AX10" s="25"/>
      <c r="AY10" s="25" t="s">
        <v>23</v>
      </c>
      <c r="AZ10" s="25" t="s">
        <v>21</v>
      </c>
      <c r="BA10" s="25"/>
      <c r="BB10" s="25" t="s">
        <v>23</v>
      </c>
      <c r="BC10" s="25" t="s">
        <v>21</v>
      </c>
      <c r="BD10" s="25"/>
      <c r="BE10" s="25" t="s">
        <v>23</v>
      </c>
      <c r="BF10" s="25" t="s">
        <v>21</v>
      </c>
      <c r="BG10" s="25"/>
      <c r="BH10" s="25" t="s">
        <v>23</v>
      </c>
      <c r="BI10" s="25" t="s">
        <v>21</v>
      </c>
      <c r="BJ10" s="25"/>
      <c r="BK10" s="25" t="s">
        <v>24</v>
      </c>
      <c r="BL10" s="25" t="s">
        <v>21</v>
      </c>
      <c r="BM10" s="26"/>
      <c r="BN10" s="26"/>
      <c r="BO10" s="54"/>
      <c r="BP10" s="54"/>
      <c r="BQ10" s="54"/>
      <c r="BR10" s="54"/>
      <c r="BS10" s="54"/>
      <c r="BT10" s="54"/>
      <c r="BU10" s="54"/>
      <c r="BV10" s="50"/>
    </row>
    <row r="11" spans="1:167" s="9" customFormat="1" ht="15.75" customHeight="1" x14ac:dyDescent="0.2">
      <c r="A11" s="29"/>
      <c r="B11" s="30"/>
      <c r="C11" s="25"/>
      <c r="D11" s="25" t="s">
        <v>22</v>
      </c>
      <c r="E11" s="25"/>
      <c r="F11" s="25"/>
      <c r="G11" s="25" t="s">
        <v>22</v>
      </c>
      <c r="H11" s="25"/>
      <c r="I11" s="25"/>
      <c r="J11" s="25" t="s">
        <v>22</v>
      </c>
      <c r="K11" s="25"/>
      <c r="L11" s="25"/>
      <c r="M11" s="25" t="s">
        <v>22</v>
      </c>
      <c r="N11" s="25"/>
      <c r="O11" s="25"/>
      <c r="P11" s="25" t="s">
        <v>22</v>
      </c>
      <c r="Q11" s="25"/>
      <c r="R11" s="25"/>
      <c r="S11" s="25" t="s">
        <v>22</v>
      </c>
      <c r="T11" s="25"/>
      <c r="U11" s="25"/>
      <c r="V11" s="25" t="s">
        <v>22</v>
      </c>
      <c r="W11" s="25"/>
      <c r="X11" s="25"/>
      <c r="Y11" s="25" t="s">
        <v>22</v>
      </c>
      <c r="Z11" s="25"/>
      <c r="AA11" s="25"/>
      <c r="AB11" s="25" t="s">
        <v>22</v>
      </c>
      <c r="AC11" s="25"/>
      <c r="AD11" s="25"/>
      <c r="AE11" s="25" t="s">
        <v>22</v>
      </c>
      <c r="AF11" s="25"/>
      <c r="AG11" s="25"/>
      <c r="AH11" s="25" t="s">
        <v>22</v>
      </c>
      <c r="AI11" s="25"/>
      <c r="AJ11" s="25"/>
      <c r="AK11" s="25" t="s">
        <v>22</v>
      </c>
      <c r="AL11" s="25"/>
      <c r="AM11" s="25"/>
      <c r="AN11" s="25" t="s">
        <v>22</v>
      </c>
      <c r="AO11" s="25"/>
      <c r="AP11" s="25"/>
      <c r="AQ11" s="25" t="s">
        <v>22</v>
      </c>
      <c r="AR11" s="25"/>
      <c r="AS11" s="25"/>
      <c r="AT11" s="25" t="s">
        <v>22</v>
      </c>
      <c r="AU11" s="25"/>
      <c r="AV11" s="25"/>
      <c r="AW11" s="25" t="s">
        <v>22</v>
      </c>
      <c r="AX11" s="25"/>
      <c r="AY11" s="25"/>
      <c r="AZ11" s="25" t="s">
        <v>22</v>
      </c>
      <c r="BA11" s="25"/>
      <c r="BB11" s="25"/>
      <c r="BC11" s="25" t="s">
        <v>22</v>
      </c>
      <c r="BD11" s="25"/>
      <c r="BE11" s="25"/>
      <c r="BF11" s="25" t="s">
        <v>22</v>
      </c>
      <c r="BG11" s="25"/>
      <c r="BH11" s="25"/>
      <c r="BI11" s="25" t="s">
        <v>22</v>
      </c>
      <c r="BJ11" s="25"/>
      <c r="BK11" s="25"/>
      <c r="BL11" s="25" t="s">
        <v>22</v>
      </c>
      <c r="BM11" s="26"/>
      <c r="BN11" s="26"/>
      <c r="BO11" s="54"/>
      <c r="BP11" s="54"/>
      <c r="BQ11" s="54"/>
      <c r="BR11" s="54"/>
      <c r="BS11" s="54"/>
      <c r="BT11" s="54"/>
      <c r="BU11" s="54"/>
      <c r="BV11" s="55"/>
      <c r="BW11" s="56"/>
      <c r="BX11" s="56"/>
      <c r="BY11" s="56"/>
      <c r="BZ11" s="56"/>
      <c r="CA11" s="56"/>
      <c r="CB11" s="56"/>
      <c r="CC11" s="57"/>
      <c r="CD11" s="55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</row>
    <row r="12" spans="1:167" x14ac:dyDescent="0.2">
      <c r="A12" s="15"/>
      <c r="B12" s="24"/>
      <c r="C12" s="25"/>
      <c r="D12" s="25" t="s">
        <v>4</v>
      </c>
      <c r="E12" s="25"/>
      <c r="F12" s="25"/>
      <c r="G12" s="25" t="s">
        <v>4</v>
      </c>
      <c r="H12" s="25"/>
      <c r="I12" s="25"/>
      <c r="J12" s="25" t="s">
        <v>4</v>
      </c>
      <c r="K12" s="25"/>
      <c r="L12" s="25"/>
      <c r="M12" s="25" t="s">
        <v>4</v>
      </c>
      <c r="N12" s="13"/>
      <c r="O12" s="25"/>
      <c r="P12" s="25" t="s">
        <v>4</v>
      </c>
      <c r="Q12" s="25"/>
      <c r="R12" s="25"/>
      <c r="S12" s="25" t="s">
        <v>4</v>
      </c>
      <c r="T12" s="25"/>
      <c r="U12" s="25"/>
      <c r="V12" s="25" t="s">
        <v>4</v>
      </c>
      <c r="W12" s="25"/>
      <c r="X12" s="25"/>
      <c r="Y12" s="25" t="s">
        <v>4</v>
      </c>
      <c r="Z12" s="25"/>
      <c r="AA12" s="25"/>
      <c r="AB12" s="25" t="s">
        <v>4</v>
      </c>
      <c r="AC12" s="25"/>
      <c r="AD12" s="25"/>
      <c r="AE12" s="25" t="s">
        <v>4</v>
      </c>
      <c r="AF12" s="25"/>
      <c r="AG12" s="25"/>
      <c r="AH12" s="25" t="s">
        <v>4</v>
      </c>
      <c r="AI12" s="25"/>
      <c r="AJ12" s="25"/>
      <c r="AK12" s="25" t="s">
        <v>4</v>
      </c>
      <c r="AL12" s="25"/>
      <c r="AM12" s="25"/>
      <c r="AN12" s="25" t="s">
        <v>4</v>
      </c>
      <c r="AO12" s="25"/>
      <c r="AP12" s="25"/>
      <c r="AQ12" s="25" t="s">
        <v>4</v>
      </c>
      <c r="AR12" s="25"/>
      <c r="AS12" s="25"/>
      <c r="AT12" s="25" t="s">
        <v>4</v>
      </c>
      <c r="AU12" s="25"/>
      <c r="AV12" s="25"/>
      <c r="AW12" s="25" t="s">
        <v>4</v>
      </c>
      <c r="AX12" s="25"/>
      <c r="AY12" s="25"/>
      <c r="AZ12" s="25" t="s">
        <v>4</v>
      </c>
      <c r="BA12" s="25"/>
      <c r="BB12" s="25"/>
      <c r="BC12" s="25" t="s">
        <v>4</v>
      </c>
      <c r="BD12" s="25"/>
      <c r="BE12" s="25"/>
      <c r="BF12" s="25" t="s">
        <v>4</v>
      </c>
      <c r="BG12" s="25"/>
      <c r="BH12" s="25"/>
      <c r="BI12" s="25" t="s">
        <v>4</v>
      </c>
      <c r="BJ12" s="25"/>
      <c r="BK12" s="25"/>
      <c r="BL12" s="25" t="s">
        <v>4</v>
      </c>
      <c r="BM12" s="26"/>
      <c r="BN12" s="26"/>
      <c r="BO12" s="54"/>
      <c r="BP12" s="52"/>
      <c r="BQ12" s="54"/>
      <c r="BR12" s="54"/>
      <c r="BS12" s="54"/>
      <c r="BT12" s="54"/>
      <c r="BU12" s="54"/>
      <c r="BV12" s="58"/>
    </row>
    <row r="13" spans="1:167" s="8" customFormat="1" x14ac:dyDescent="0.2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77"/>
      <c r="BI13" s="77"/>
      <c r="BJ13" s="33"/>
      <c r="BK13" s="33"/>
      <c r="BL13" s="34"/>
      <c r="BM13" s="26"/>
      <c r="BN13" s="26"/>
      <c r="BO13" s="54"/>
      <c r="BP13" s="52"/>
      <c r="BQ13" s="52"/>
      <c r="BR13" s="52"/>
      <c r="BS13" s="52"/>
      <c r="BT13" s="52"/>
      <c r="BU13" s="52"/>
      <c r="BV13" s="50"/>
      <c r="BW13" s="49"/>
      <c r="BX13" s="49"/>
      <c r="BY13" s="49"/>
      <c r="BZ13" s="49"/>
      <c r="CA13" s="49"/>
      <c r="CB13" s="49"/>
      <c r="CC13" s="51"/>
      <c r="CD13" s="50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</row>
    <row r="14" spans="1:167" x14ac:dyDescent="0.2">
      <c r="A14" s="35" t="s">
        <v>1</v>
      </c>
      <c r="B14" s="24"/>
      <c r="C14" s="12"/>
      <c r="D14" s="13"/>
      <c r="E14" s="13"/>
      <c r="F14" s="13"/>
      <c r="G14" s="13"/>
      <c r="H14" s="13"/>
      <c r="I14" s="12"/>
      <c r="J14" s="13"/>
      <c r="K14" s="13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39"/>
      <c r="BI14" s="39"/>
      <c r="BJ14" s="13"/>
      <c r="BK14" s="37"/>
      <c r="BL14" s="39"/>
      <c r="BM14" s="26"/>
      <c r="BN14" s="26"/>
      <c r="BO14" s="54"/>
      <c r="BP14" s="52"/>
      <c r="BQ14" s="52"/>
      <c r="BR14" s="52"/>
      <c r="BS14" s="52"/>
      <c r="BT14" s="52"/>
      <c r="BU14" s="52"/>
      <c r="BV14" s="50"/>
    </row>
    <row r="15" spans="1:167" x14ac:dyDescent="0.2">
      <c r="A15" s="27">
        <v>1</v>
      </c>
      <c r="B15" s="36" t="s">
        <v>5</v>
      </c>
      <c r="C15" s="37">
        <v>107.99000000000001</v>
      </c>
      <c r="D15" s="38">
        <v>100.92</v>
      </c>
      <c r="E15" s="38"/>
      <c r="F15" s="37">
        <v>108.4</v>
      </c>
      <c r="G15" s="38">
        <v>100.73</v>
      </c>
      <c r="H15" s="13"/>
      <c r="I15" s="37">
        <v>108.47</v>
      </c>
      <c r="J15" s="38">
        <v>101.22</v>
      </c>
      <c r="K15" s="13"/>
      <c r="L15" s="37">
        <v>109.44</v>
      </c>
      <c r="M15" s="38">
        <v>100.51</v>
      </c>
      <c r="N15" s="13"/>
      <c r="O15" s="37">
        <v>109.60000000000001</v>
      </c>
      <c r="P15" s="38">
        <v>100.34</v>
      </c>
      <c r="Q15" s="38"/>
      <c r="R15" s="37">
        <v>109.91</v>
      </c>
      <c r="S15" s="38">
        <v>99.74</v>
      </c>
      <c r="T15" s="38"/>
      <c r="U15" s="37">
        <v>110.05</v>
      </c>
      <c r="V15" s="38">
        <v>99.5</v>
      </c>
      <c r="W15" s="13"/>
      <c r="X15" s="37">
        <v>109.89</v>
      </c>
      <c r="Y15" s="38">
        <v>99.73</v>
      </c>
      <c r="Z15" s="38"/>
      <c r="AA15" s="37">
        <v>109.97</v>
      </c>
      <c r="AB15" s="38">
        <v>99.51</v>
      </c>
      <c r="AC15" s="13"/>
      <c r="AD15" s="37">
        <v>110.12</v>
      </c>
      <c r="AE15" s="38">
        <v>99.74</v>
      </c>
      <c r="AF15" s="13"/>
      <c r="AG15" s="37">
        <v>110.16</v>
      </c>
      <c r="AH15" s="38">
        <v>99.99</v>
      </c>
      <c r="AI15" s="13"/>
      <c r="AJ15" s="37">
        <v>109.97</v>
      </c>
      <c r="AK15" s="38">
        <v>99.99</v>
      </c>
      <c r="AL15" s="13"/>
      <c r="AM15" s="37">
        <v>109.96000000000001</v>
      </c>
      <c r="AN15" s="38">
        <v>100.04</v>
      </c>
      <c r="AO15" s="13"/>
      <c r="AP15" s="37">
        <v>109.56</v>
      </c>
      <c r="AQ15" s="38">
        <v>100.44</v>
      </c>
      <c r="AR15" s="13"/>
      <c r="AS15" s="37">
        <v>109.56</v>
      </c>
      <c r="AT15" s="38">
        <v>100.78</v>
      </c>
      <c r="AU15" s="13"/>
      <c r="AV15" s="37">
        <v>108.87</v>
      </c>
      <c r="AW15" s="38">
        <v>101.72</v>
      </c>
      <c r="AX15" s="38"/>
      <c r="AY15" s="37">
        <v>108.86</v>
      </c>
      <c r="AZ15" s="38">
        <v>102.09</v>
      </c>
      <c r="BA15" s="13"/>
      <c r="BB15" s="37">
        <v>109.07000000000001</v>
      </c>
      <c r="BC15" s="38">
        <v>101.94</v>
      </c>
      <c r="BD15" s="13"/>
      <c r="BE15" s="37">
        <v>108.91</v>
      </c>
      <c r="BF15" s="38">
        <v>101.88</v>
      </c>
      <c r="BG15" s="13"/>
      <c r="BH15" s="37">
        <v>108.88</v>
      </c>
      <c r="BI15" s="39">
        <v>101.68</v>
      </c>
      <c r="BJ15" s="13"/>
      <c r="BK15" s="37">
        <f>(C15+F15+I15+L15+O15+R15+U15+X15+AA15+AD15+AG15+AJ15+AM15+AP15+AS15+AV15+AY15+BB15+BE15+BH15)/20</f>
        <v>109.38199999999999</v>
      </c>
      <c r="BL15" s="39">
        <f>(D15+G15+J15+M15+P15+S15+V15+Y15+AB15+AE15+AH15+AK15+AN15+AQ15+AT15+AW15+AZ15+BC15+BF15+BI15)/20</f>
        <v>100.6245</v>
      </c>
      <c r="BM15" s="40"/>
      <c r="BN15" s="40"/>
      <c r="BO15" s="40"/>
      <c r="BP15" s="61"/>
      <c r="BQ15" s="61"/>
      <c r="BR15" s="52"/>
      <c r="BS15" s="59"/>
      <c r="BT15" s="59"/>
      <c r="BU15" s="52"/>
      <c r="BV15" s="50"/>
    </row>
    <row r="16" spans="1:167" s="7" customFormat="1" x14ac:dyDescent="0.2">
      <c r="A16" s="27">
        <v>2</v>
      </c>
      <c r="B16" s="36" t="s">
        <v>6</v>
      </c>
      <c r="C16" s="37">
        <v>0.75987841945288748</v>
      </c>
      <c r="D16" s="38">
        <v>143.41999999999999</v>
      </c>
      <c r="E16" s="38"/>
      <c r="F16" s="37">
        <v>0.75999392004863953</v>
      </c>
      <c r="G16" s="38">
        <v>143.66999999999999</v>
      </c>
      <c r="H16" s="13"/>
      <c r="I16" s="37">
        <v>0.76173065204143819</v>
      </c>
      <c r="J16" s="38">
        <v>144.13</v>
      </c>
      <c r="K16" s="13"/>
      <c r="L16" s="37">
        <v>0.76681236101525951</v>
      </c>
      <c r="M16" s="38">
        <v>143.44999999999999</v>
      </c>
      <c r="N16" s="13"/>
      <c r="O16" s="37">
        <v>0.76563815940586477</v>
      </c>
      <c r="P16" s="38">
        <v>143.63</v>
      </c>
      <c r="Q16" s="38"/>
      <c r="R16" s="37">
        <v>0.77053475111727532</v>
      </c>
      <c r="S16" s="38">
        <v>142.26</v>
      </c>
      <c r="T16" s="38"/>
      <c r="U16" s="37">
        <v>0.77053475111727532</v>
      </c>
      <c r="V16" s="38">
        <v>142.11000000000001</v>
      </c>
      <c r="W16" s="13"/>
      <c r="X16" s="37">
        <v>0.76970443349753692</v>
      </c>
      <c r="Y16" s="38">
        <v>142.38</v>
      </c>
      <c r="Z16" s="38"/>
      <c r="AA16" s="37">
        <v>0.76581406034614796</v>
      </c>
      <c r="AB16" s="38">
        <v>142.88999999999999</v>
      </c>
      <c r="AC16" s="13"/>
      <c r="AD16" s="37">
        <v>0.76640098099325571</v>
      </c>
      <c r="AE16" s="38">
        <v>143.31</v>
      </c>
      <c r="AF16" s="13"/>
      <c r="AG16" s="37">
        <v>0.7702380035430948</v>
      </c>
      <c r="AH16" s="38">
        <v>143.01</v>
      </c>
      <c r="AI16" s="13"/>
      <c r="AJ16" s="37">
        <v>0.76663600122661757</v>
      </c>
      <c r="AK16" s="38">
        <v>143.43</v>
      </c>
      <c r="AL16" s="13"/>
      <c r="AM16" s="37">
        <v>0.76587271195527296</v>
      </c>
      <c r="AN16" s="38">
        <v>143.63</v>
      </c>
      <c r="AO16" s="13"/>
      <c r="AP16" s="37">
        <v>0.76149862930246714</v>
      </c>
      <c r="AQ16" s="38">
        <v>144.5</v>
      </c>
      <c r="AR16" s="13"/>
      <c r="AS16" s="37">
        <v>0.76330051141134259</v>
      </c>
      <c r="AT16" s="38">
        <v>144.66</v>
      </c>
      <c r="AU16" s="13"/>
      <c r="AV16" s="37">
        <v>0.76388358414177671</v>
      </c>
      <c r="AW16" s="38">
        <v>144.97</v>
      </c>
      <c r="AX16" s="38"/>
      <c r="AY16" s="37">
        <v>0.76822616578320657</v>
      </c>
      <c r="AZ16" s="38">
        <v>144.66</v>
      </c>
      <c r="BA16" s="13"/>
      <c r="BB16" s="37">
        <v>0.76863950807071479</v>
      </c>
      <c r="BC16" s="38">
        <v>144.66</v>
      </c>
      <c r="BD16" s="13"/>
      <c r="BE16" s="37">
        <v>0.76787222606158334</v>
      </c>
      <c r="BF16" s="38">
        <v>144.5</v>
      </c>
      <c r="BG16" s="13"/>
      <c r="BH16" s="37">
        <v>0.76300930871356631</v>
      </c>
      <c r="BI16" s="39">
        <v>145.1</v>
      </c>
      <c r="BJ16" s="13"/>
      <c r="BK16" s="37">
        <f t="shared" ref="BK16:BK30" si="0">(C16+F16+I16+L16+O16+R16+U16+X16+AA16+AD16+AG16+AJ16+AM16+AP16+AS16+AV16+AY16+BB16+BE16+BH16)/20</f>
        <v>0.7658109569622612</v>
      </c>
      <c r="BL16" s="39">
        <f t="shared" ref="BL16:BL30" si="1">(D16+G16+J16+M16+P16+S16+V16+Y16+AB16+AE16+AH16+AK16+AN16+AQ16+AT16+AW16+AZ16+BC16+BF16+BI16)/20</f>
        <v>143.71849999999998</v>
      </c>
      <c r="BM16" s="40"/>
      <c r="BN16" s="40"/>
      <c r="BO16" s="40"/>
      <c r="BP16" s="61"/>
      <c r="BQ16" s="61"/>
      <c r="BR16" s="52"/>
      <c r="BS16" s="59"/>
      <c r="BT16" s="59"/>
      <c r="BU16" s="52"/>
      <c r="BV16" s="50"/>
      <c r="BW16" s="49"/>
      <c r="BX16" s="49"/>
      <c r="BY16" s="49"/>
      <c r="BZ16" s="49"/>
      <c r="CA16" s="49"/>
      <c r="CB16" s="49"/>
      <c r="CC16" s="51"/>
      <c r="CD16" s="50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</row>
    <row r="17" spans="1:164" x14ac:dyDescent="0.2">
      <c r="A17" s="27">
        <v>3</v>
      </c>
      <c r="B17" s="36" t="s">
        <v>7</v>
      </c>
      <c r="C17" s="37">
        <v>0.96860000000000002</v>
      </c>
      <c r="D17" s="38">
        <v>112.51</v>
      </c>
      <c r="E17" s="38"/>
      <c r="F17" s="37">
        <v>0.97070000000000001</v>
      </c>
      <c r="G17" s="38">
        <v>112.49</v>
      </c>
      <c r="H17" s="13"/>
      <c r="I17" s="37">
        <v>0.97150000000000003</v>
      </c>
      <c r="J17" s="38">
        <v>113.01</v>
      </c>
      <c r="K17" s="13"/>
      <c r="L17" s="37">
        <v>0.97370000000000001</v>
      </c>
      <c r="M17" s="38">
        <v>112.97</v>
      </c>
      <c r="N17" s="13"/>
      <c r="O17" s="37">
        <v>0.9748</v>
      </c>
      <c r="P17" s="38">
        <v>112.81</v>
      </c>
      <c r="Q17" s="38"/>
      <c r="R17" s="37">
        <v>0.97300000000000009</v>
      </c>
      <c r="S17" s="38">
        <v>112.66</v>
      </c>
      <c r="T17" s="38"/>
      <c r="U17" s="37">
        <v>0.96860000000000002</v>
      </c>
      <c r="V17" s="38">
        <v>113.05</v>
      </c>
      <c r="W17" s="13"/>
      <c r="X17" s="37">
        <v>0.96579999999999999</v>
      </c>
      <c r="Y17" s="38">
        <v>113.47</v>
      </c>
      <c r="Z17" s="38"/>
      <c r="AA17" s="37">
        <v>0.96260000000000001</v>
      </c>
      <c r="AB17" s="38">
        <v>113.68</v>
      </c>
      <c r="AC17" s="13"/>
      <c r="AD17" s="37">
        <v>0.96590000000000009</v>
      </c>
      <c r="AE17" s="38">
        <v>113.71</v>
      </c>
      <c r="AF17" s="13"/>
      <c r="AG17" s="37">
        <v>0.96870000000000001</v>
      </c>
      <c r="AH17" s="38">
        <v>113.71</v>
      </c>
      <c r="AI17" s="13"/>
      <c r="AJ17" s="37">
        <v>0.96679999999999999</v>
      </c>
      <c r="AK17" s="38">
        <v>113.74</v>
      </c>
      <c r="AL17" s="13"/>
      <c r="AM17" s="37">
        <v>0.9709000000000001</v>
      </c>
      <c r="AN17" s="38">
        <v>113.3</v>
      </c>
      <c r="AO17" s="13"/>
      <c r="AP17" s="37">
        <v>0.96900000000000008</v>
      </c>
      <c r="AQ17" s="38">
        <v>113.56</v>
      </c>
      <c r="AR17" s="13"/>
      <c r="AS17" s="37">
        <v>0.97060000000000002</v>
      </c>
      <c r="AT17" s="38">
        <v>113.76</v>
      </c>
      <c r="AU17" s="13"/>
      <c r="AV17" s="37">
        <v>0.96910000000000007</v>
      </c>
      <c r="AW17" s="38">
        <v>114.27</v>
      </c>
      <c r="AX17" s="38"/>
      <c r="AY17" s="37">
        <v>0.96879999999999999</v>
      </c>
      <c r="AZ17" s="38">
        <v>114.71</v>
      </c>
      <c r="BA17" s="13"/>
      <c r="BB17" s="37">
        <v>0.9748</v>
      </c>
      <c r="BC17" s="38">
        <v>114.06</v>
      </c>
      <c r="BD17" s="13"/>
      <c r="BE17" s="37">
        <v>0.97110000000000007</v>
      </c>
      <c r="BF17" s="38">
        <v>114.26</v>
      </c>
      <c r="BG17" s="13"/>
      <c r="BH17" s="37">
        <v>0.96879999999999999</v>
      </c>
      <c r="BI17" s="39">
        <v>114.28</v>
      </c>
      <c r="BJ17" s="13"/>
      <c r="BK17" s="37">
        <f t="shared" si="0"/>
        <v>0.96968999999999994</v>
      </c>
      <c r="BL17" s="39">
        <f t="shared" si="1"/>
        <v>113.50050000000002</v>
      </c>
      <c r="BM17" s="40"/>
      <c r="BN17" s="40"/>
      <c r="BO17" s="40"/>
      <c r="BP17" s="61"/>
      <c r="BQ17" s="61"/>
      <c r="BR17" s="52"/>
      <c r="BS17" s="59"/>
      <c r="BT17" s="59"/>
      <c r="BU17" s="52"/>
      <c r="BV17" s="50"/>
    </row>
    <row r="18" spans="1:164" x14ac:dyDescent="0.2">
      <c r="A18" s="27">
        <v>4</v>
      </c>
      <c r="B18" s="36" t="s">
        <v>8</v>
      </c>
      <c r="C18" s="37">
        <v>0.89301661010894795</v>
      </c>
      <c r="D18" s="38">
        <v>121.97</v>
      </c>
      <c r="E18" s="38"/>
      <c r="F18" s="37">
        <v>0.89493466976910685</v>
      </c>
      <c r="G18" s="38">
        <v>122.1</v>
      </c>
      <c r="H18" s="13"/>
      <c r="I18" s="37">
        <v>0.89863407620416969</v>
      </c>
      <c r="J18" s="38">
        <v>122.19</v>
      </c>
      <c r="K18" s="13"/>
      <c r="L18" s="37">
        <v>0.90025207057976231</v>
      </c>
      <c r="M18" s="38">
        <v>122.19</v>
      </c>
      <c r="N18" s="13"/>
      <c r="O18" s="37">
        <v>0.90155066714749377</v>
      </c>
      <c r="P18" s="38">
        <v>122</v>
      </c>
      <c r="Q18" s="38"/>
      <c r="R18" s="37">
        <v>0.89976606082418575</v>
      </c>
      <c r="S18" s="38">
        <v>121.86</v>
      </c>
      <c r="T18" s="38"/>
      <c r="U18" s="37">
        <v>0.89814981138853967</v>
      </c>
      <c r="V18" s="38">
        <v>121.85</v>
      </c>
      <c r="W18" s="13"/>
      <c r="X18" s="37">
        <v>0.89847259658580414</v>
      </c>
      <c r="Y18" s="38">
        <v>121.9</v>
      </c>
      <c r="Z18" s="38"/>
      <c r="AA18" s="37">
        <v>0.8961376467425396</v>
      </c>
      <c r="AB18" s="38">
        <v>122.08</v>
      </c>
      <c r="AC18" s="13"/>
      <c r="AD18" s="37">
        <v>0.89928057553956831</v>
      </c>
      <c r="AE18" s="38">
        <v>122.14</v>
      </c>
      <c r="AF18" s="13"/>
      <c r="AG18" s="37">
        <v>0.90211998195760035</v>
      </c>
      <c r="AH18" s="38">
        <v>122.13</v>
      </c>
      <c r="AI18" s="13"/>
      <c r="AJ18" s="37">
        <v>0.90041419052764271</v>
      </c>
      <c r="AK18" s="38">
        <v>122.07</v>
      </c>
      <c r="AL18" s="13"/>
      <c r="AM18" s="37">
        <v>0.90187590187590183</v>
      </c>
      <c r="AN18" s="38">
        <v>121.98</v>
      </c>
      <c r="AO18" s="13"/>
      <c r="AP18" s="37">
        <v>0.90220137134608436</v>
      </c>
      <c r="AQ18" s="38">
        <v>121.98</v>
      </c>
      <c r="AR18" s="13"/>
      <c r="AS18" s="37">
        <v>0.90596122485957586</v>
      </c>
      <c r="AT18" s="38">
        <v>121.94</v>
      </c>
      <c r="AU18" s="13"/>
      <c r="AV18" s="37">
        <v>0.90702947845804982</v>
      </c>
      <c r="AW18" s="38">
        <v>122.12</v>
      </c>
      <c r="AX18" s="38"/>
      <c r="AY18" s="37">
        <v>0.90752336872674466</v>
      </c>
      <c r="AZ18" s="38">
        <v>122.46</v>
      </c>
      <c r="BA18" s="13"/>
      <c r="BB18" s="37">
        <v>0.90917356123283921</v>
      </c>
      <c r="BC18" s="38">
        <v>122.32</v>
      </c>
      <c r="BD18" s="13"/>
      <c r="BE18" s="37">
        <v>0.90818272636454456</v>
      </c>
      <c r="BF18" s="38">
        <v>122.19</v>
      </c>
      <c r="BG18" s="13"/>
      <c r="BH18" s="37">
        <v>0.90653612546459983</v>
      </c>
      <c r="BI18" s="39">
        <v>122.13</v>
      </c>
      <c r="BJ18" s="13"/>
      <c r="BK18" s="37">
        <f t="shared" si="0"/>
        <v>0.90156063578518508</v>
      </c>
      <c r="BL18" s="39">
        <f t="shared" si="1"/>
        <v>122.08000000000004</v>
      </c>
      <c r="BM18" s="40"/>
      <c r="BN18" s="40"/>
      <c r="BO18" s="40"/>
      <c r="BP18" s="61"/>
      <c r="BQ18" s="61"/>
      <c r="BR18" s="52"/>
      <c r="BS18" s="59"/>
      <c r="BT18" s="59"/>
      <c r="BU18" s="52"/>
      <c r="BV18" s="50"/>
    </row>
    <row r="19" spans="1:164" x14ac:dyDescent="0.2">
      <c r="A19" s="27">
        <v>5</v>
      </c>
      <c r="B19" s="36" t="s">
        <v>9</v>
      </c>
      <c r="C19" s="37">
        <v>1576.9960000000001</v>
      </c>
      <c r="D19" s="41">
        <v>171861.02</v>
      </c>
      <c r="E19" s="41"/>
      <c r="F19" s="42">
        <v>1565.5195000000001</v>
      </c>
      <c r="G19" s="41">
        <v>170939.07</v>
      </c>
      <c r="H19" s="13"/>
      <c r="I19" s="37">
        <v>1581.21</v>
      </c>
      <c r="J19" s="41">
        <v>173601.05</v>
      </c>
      <c r="K19" s="13"/>
      <c r="L19" s="37">
        <v>1547</v>
      </c>
      <c r="M19" s="41">
        <v>170170</v>
      </c>
      <c r="N19" s="13"/>
      <c r="O19" s="37">
        <v>1548.6542000000002</v>
      </c>
      <c r="P19" s="41">
        <v>170305.5</v>
      </c>
      <c r="Q19" s="41"/>
      <c r="R19" s="42">
        <v>1549.9146000000001</v>
      </c>
      <c r="S19" s="41">
        <v>169901.64</v>
      </c>
      <c r="T19" s="41"/>
      <c r="U19" s="42">
        <v>1544.4</v>
      </c>
      <c r="V19" s="41">
        <v>169111.8</v>
      </c>
      <c r="W19" s="13"/>
      <c r="X19" s="37">
        <v>1551.8383000000001</v>
      </c>
      <c r="Y19" s="41">
        <v>170065.96</v>
      </c>
      <c r="Z19" s="41"/>
      <c r="AA19" s="37">
        <v>1554.8000000000002</v>
      </c>
      <c r="AB19" s="41">
        <v>170141.76</v>
      </c>
      <c r="AC19" s="13"/>
      <c r="AD19" s="37">
        <v>1555.5901000000001</v>
      </c>
      <c r="AE19" s="41">
        <v>170850.46</v>
      </c>
      <c r="AF19" s="13"/>
      <c r="AG19" s="37">
        <v>1559.38</v>
      </c>
      <c r="AH19" s="41">
        <v>171765.71</v>
      </c>
      <c r="AI19" s="13"/>
      <c r="AJ19" s="37">
        <v>1555.8000000000002</v>
      </c>
      <c r="AK19" s="41">
        <v>171075.77</v>
      </c>
      <c r="AL19" s="13"/>
      <c r="AM19" s="37">
        <v>1557.7405000000001</v>
      </c>
      <c r="AN19" s="41">
        <v>171351.46</v>
      </c>
      <c r="AO19" s="13"/>
      <c r="AP19" s="37">
        <v>1553.8192000000001</v>
      </c>
      <c r="AQ19" s="41">
        <v>170982.26</v>
      </c>
      <c r="AR19" s="13"/>
      <c r="AS19" s="37">
        <v>1561</v>
      </c>
      <c r="AT19" s="41">
        <v>172365.62</v>
      </c>
      <c r="AU19" s="13"/>
      <c r="AV19" s="37">
        <v>1585.14</v>
      </c>
      <c r="AW19" s="41">
        <v>175538.4</v>
      </c>
      <c r="AX19" s="41"/>
      <c r="AY19" s="42">
        <v>1578.7860000000001</v>
      </c>
      <c r="AZ19" s="41">
        <v>175450.49</v>
      </c>
      <c r="BA19" s="13"/>
      <c r="BB19" s="42">
        <v>1571.0359000000001</v>
      </c>
      <c r="BC19" s="41">
        <v>174683.48</v>
      </c>
      <c r="BD19" s="13"/>
      <c r="BE19" s="37">
        <v>1579.79</v>
      </c>
      <c r="BF19" s="41">
        <v>175293.5</v>
      </c>
      <c r="BG19" s="13"/>
      <c r="BH19" s="37">
        <v>1580.3605</v>
      </c>
      <c r="BI19" s="39">
        <v>174961.71</v>
      </c>
      <c r="BJ19" s="13"/>
      <c r="BK19" s="37">
        <f t="shared" si="0"/>
        <v>1562.9387400000001</v>
      </c>
      <c r="BL19" s="39">
        <f t="shared" si="1"/>
        <v>172020.83299999998</v>
      </c>
      <c r="BM19" s="40"/>
      <c r="BN19" s="40"/>
      <c r="BO19" s="40"/>
      <c r="BP19" s="61"/>
      <c r="BQ19" s="61"/>
      <c r="BR19" s="60"/>
      <c r="BS19" s="59"/>
      <c r="BT19" s="59"/>
      <c r="BU19" s="52"/>
      <c r="BV19" s="50"/>
    </row>
    <row r="20" spans="1:164" x14ac:dyDescent="0.2">
      <c r="A20" s="27">
        <v>6</v>
      </c>
      <c r="B20" s="36" t="s">
        <v>10</v>
      </c>
      <c r="C20" s="37">
        <v>18.3904</v>
      </c>
      <c r="D20" s="38">
        <v>2004.19</v>
      </c>
      <c r="E20" s="38"/>
      <c r="F20" s="37">
        <v>18.113900000000001</v>
      </c>
      <c r="G20" s="38">
        <v>1977.86</v>
      </c>
      <c r="H20" s="13"/>
      <c r="I20" s="37">
        <v>18.407600000000002</v>
      </c>
      <c r="J20" s="38">
        <v>2020.97</v>
      </c>
      <c r="K20" s="13"/>
      <c r="L20" s="37">
        <v>17.920000000000002</v>
      </c>
      <c r="M20" s="38">
        <v>1971.2</v>
      </c>
      <c r="N20" s="13"/>
      <c r="O20" s="37">
        <v>17.87</v>
      </c>
      <c r="P20" s="38">
        <v>1965.16</v>
      </c>
      <c r="Q20" s="38"/>
      <c r="R20" s="37">
        <v>17.9573</v>
      </c>
      <c r="S20" s="38">
        <v>1968.48</v>
      </c>
      <c r="T20" s="38"/>
      <c r="U20" s="37">
        <v>17.792100000000001</v>
      </c>
      <c r="V20" s="38">
        <v>1948.23</v>
      </c>
      <c r="W20" s="13"/>
      <c r="X20" s="37">
        <v>17.830500000000001</v>
      </c>
      <c r="Y20" s="38">
        <v>1954.04</v>
      </c>
      <c r="Z20" s="38"/>
      <c r="AA20" s="37">
        <v>17.91</v>
      </c>
      <c r="AB20" s="38">
        <v>1959.89</v>
      </c>
      <c r="AC20" s="13"/>
      <c r="AD20" s="37">
        <v>18.0565</v>
      </c>
      <c r="AE20" s="38">
        <v>1983.15</v>
      </c>
      <c r="AF20" s="13"/>
      <c r="AG20" s="37">
        <v>18</v>
      </c>
      <c r="AH20" s="38">
        <v>1982.7</v>
      </c>
      <c r="AI20" s="13"/>
      <c r="AJ20" s="37">
        <v>17.9955</v>
      </c>
      <c r="AK20" s="38">
        <v>1978.79</v>
      </c>
      <c r="AL20" s="13"/>
      <c r="AM20" s="37">
        <v>17.817500000000003</v>
      </c>
      <c r="AN20" s="38">
        <v>1959.93</v>
      </c>
      <c r="AO20" s="13"/>
      <c r="AP20" s="37">
        <v>17.693300000000001</v>
      </c>
      <c r="AQ20" s="38">
        <v>1946.97</v>
      </c>
      <c r="AR20" s="13"/>
      <c r="AS20" s="37">
        <v>17.834900000000001</v>
      </c>
      <c r="AT20" s="38">
        <v>1969.33</v>
      </c>
      <c r="AU20" s="13"/>
      <c r="AV20" s="37">
        <v>18.311800000000002</v>
      </c>
      <c r="AW20" s="38">
        <v>2027.85</v>
      </c>
      <c r="AX20" s="38"/>
      <c r="AY20" s="37">
        <v>18.028600000000001</v>
      </c>
      <c r="AZ20" s="38">
        <v>2003.52</v>
      </c>
      <c r="BA20" s="13"/>
      <c r="BB20" s="37">
        <v>17.508500000000002</v>
      </c>
      <c r="BC20" s="38">
        <v>1946.77</v>
      </c>
      <c r="BD20" s="13"/>
      <c r="BE20" s="37">
        <v>17.7441</v>
      </c>
      <c r="BF20" s="38">
        <v>1968.89</v>
      </c>
      <c r="BG20" s="13"/>
      <c r="BH20" s="37">
        <v>17.877500000000001</v>
      </c>
      <c r="BI20" s="39">
        <v>1979.22</v>
      </c>
      <c r="BJ20" s="13"/>
      <c r="BK20" s="37">
        <f t="shared" si="0"/>
        <v>17.952999999999999</v>
      </c>
      <c r="BL20" s="39">
        <f t="shared" si="1"/>
        <v>1975.857</v>
      </c>
      <c r="BM20" s="40"/>
      <c r="BN20" s="40"/>
      <c r="BO20" s="40"/>
      <c r="BP20" s="61"/>
      <c r="BQ20" s="61"/>
      <c r="BR20" s="52"/>
      <c r="BS20" s="59"/>
      <c r="BT20" s="59"/>
      <c r="BU20" s="52"/>
      <c r="BV20" s="50"/>
    </row>
    <row r="21" spans="1:164" x14ac:dyDescent="0.2">
      <c r="A21" s="27">
        <v>7</v>
      </c>
      <c r="B21" s="36" t="s">
        <v>25</v>
      </c>
      <c r="C21" s="37">
        <v>1.4380212827149841</v>
      </c>
      <c r="D21" s="38">
        <v>75.78</v>
      </c>
      <c r="E21" s="38"/>
      <c r="F21" s="37">
        <v>1.4536996656490768</v>
      </c>
      <c r="G21" s="38">
        <v>75.11</v>
      </c>
      <c r="H21" s="13"/>
      <c r="I21" s="37">
        <v>1.4566642388929352</v>
      </c>
      <c r="J21" s="38">
        <v>75.37</v>
      </c>
      <c r="K21" s="13"/>
      <c r="L21" s="37">
        <v>1.4575134819997084</v>
      </c>
      <c r="M21" s="38">
        <v>75.47</v>
      </c>
      <c r="N21" s="13"/>
      <c r="O21" s="37">
        <v>1.4549687181725592</v>
      </c>
      <c r="P21" s="38">
        <v>75.58</v>
      </c>
      <c r="Q21" s="38"/>
      <c r="R21" s="37">
        <v>1.4496955639315743</v>
      </c>
      <c r="S21" s="38">
        <v>75.62</v>
      </c>
      <c r="T21" s="38"/>
      <c r="U21" s="37">
        <v>1.4501160092807426</v>
      </c>
      <c r="V21" s="38">
        <v>75.510000000000005</v>
      </c>
      <c r="W21" s="13"/>
      <c r="X21" s="37">
        <v>1.451800232288037</v>
      </c>
      <c r="Y21" s="38">
        <v>75.489999999999995</v>
      </c>
      <c r="Z21" s="38"/>
      <c r="AA21" s="37">
        <v>1.445086705202312</v>
      </c>
      <c r="AB21" s="38">
        <v>75.73</v>
      </c>
      <c r="AC21" s="13"/>
      <c r="AD21" s="37">
        <v>1.4492753623188404</v>
      </c>
      <c r="AE21" s="38">
        <v>75.78</v>
      </c>
      <c r="AF21" s="13"/>
      <c r="AG21" s="37">
        <v>1.4564520827264784</v>
      </c>
      <c r="AH21" s="38">
        <v>75.63</v>
      </c>
      <c r="AI21" s="13"/>
      <c r="AJ21" s="37">
        <v>1.4581510644502769</v>
      </c>
      <c r="AK21" s="38">
        <v>75.41</v>
      </c>
      <c r="AL21" s="13"/>
      <c r="AM21" s="37">
        <v>1.4615609470914936</v>
      </c>
      <c r="AN21" s="38">
        <v>75.260000000000005</v>
      </c>
      <c r="AO21" s="13"/>
      <c r="AP21" s="37">
        <v>1.4558159848595136</v>
      </c>
      <c r="AQ21" s="38">
        <v>75.59</v>
      </c>
      <c r="AR21" s="13"/>
      <c r="AS21" s="37">
        <v>1.4615609470914936</v>
      </c>
      <c r="AT21" s="38">
        <v>75.55</v>
      </c>
      <c r="AU21" s="13"/>
      <c r="AV21" s="37">
        <v>1.476886722788362</v>
      </c>
      <c r="AW21" s="38">
        <v>74.98</v>
      </c>
      <c r="AX21" s="38"/>
      <c r="AY21" s="37">
        <v>1.4823599169878448</v>
      </c>
      <c r="AZ21" s="38">
        <v>74.97</v>
      </c>
      <c r="BA21" s="13"/>
      <c r="BB21" s="37">
        <v>1.4817009927396649</v>
      </c>
      <c r="BC21" s="38">
        <v>75.040000000000006</v>
      </c>
      <c r="BD21" s="13"/>
      <c r="BE21" s="37">
        <v>1.486546751895347</v>
      </c>
      <c r="BF21" s="38">
        <v>74.64</v>
      </c>
      <c r="BG21" s="13"/>
      <c r="BH21" s="37">
        <v>1.4947683109118086</v>
      </c>
      <c r="BI21" s="39">
        <v>74.06</v>
      </c>
      <c r="BJ21" s="13"/>
      <c r="BK21" s="37">
        <f t="shared" si="0"/>
        <v>1.4611322490996526</v>
      </c>
      <c r="BL21" s="39">
        <f t="shared" si="1"/>
        <v>75.328499999999991</v>
      </c>
      <c r="BM21" s="40"/>
      <c r="BN21" s="40"/>
      <c r="BO21" s="40"/>
      <c r="BP21" s="61"/>
      <c r="BQ21" s="61"/>
      <c r="BR21" s="52"/>
      <c r="BS21" s="59"/>
      <c r="BT21" s="59"/>
      <c r="BU21" s="52"/>
      <c r="BV21" s="50"/>
    </row>
    <row r="22" spans="1:164" x14ac:dyDescent="0.2">
      <c r="A22" s="27">
        <v>8</v>
      </c>
      <c r="B22" s="36" t="s">
        <v>26</v>
      </c>
      <c r="C22" s="37">
        <v>1.2964</v>
      </c>
      <c r="D22" s="38">
        <v>84.06</v>
      </c>
      <c r="E22" s="38"/>
      <c r="F22" s="37">
        <v>1.298</v>
      </c>
      <c r="G22" s="38">
        <v>84.12</v>
      </c>
      <c r="H22" s="13"/>
      <c r="I22" s="37">
        <v>1.3011000000000001</v>
      </c>
      <c r="J22" s="38">
        <v>84.38</v>
      </c>
      <c r="K22" s="13"/>
      <c r="L22" s="37">
        <v>1.3049000000000002</v>
      </c>
      <c r="M22" s="38">
        <v>84.3</v>
      </c>
      <c r="N22" s="13"/>
      <c r="O22" s="37">
        <v>1.3073000000000001</v>
      </c>
      <c r="P22" s="38">
        <v>84.12</v>
      </c>
      <c r="Q22" s="38"/>
      <c r="R22" s="37">
        <v>1.3062</v>
      </c>
      <c r="S22" s="38">
        <v>83.92</v>
      </c>
      <c r="T22" s="38"/>
      <c r="U22" s="37">
        <v>1.3070000000000002</v>
      </c>
      <c r="V22" s="38">
        <v>83.78</v>
      </c>
      <c r="W22" s="13"/>
      <c r="X22" s="37">
        <v>1.3075000000000001</v>
      </c>
      <c r="Y22" s="38">
        <v>83.82</v>
      </c>
      <c r="Z22" s="38"/>
      <c r="AA22" s="37">
        <v>1.3035000000000001</v>
      </c>
      <c r="AB22" s="38">
        <v>83.95</v>
      </c>
      <c r="AC22" s="13"/>
      <c r="AD22" s="37">
        <v>1.304</v>
      </c>
      <c r="AE22" s="38">
        <v>84.23</v>
      </c>
      <c r="AF22" s="13"/>
      <c r="AG22" s="37">
        <v>1.3069000000000002</v>
      </c>
      <c r="AH22" s="38">
        <v>84.28</v>
      </c>
      <c r="AI22" s="13"/>
      <c r="AJ22" s="37">
        <v>1.3064</v>
      </c>
      <c r="AK22" s="38">
        <v>84.17</v>
      </c>
      <c r="AL22" s="13"/>
      <c r="AM22" s="37">
        <v>1.3066</v>
      </c>
      <c r="AN22" s="38">
        <v>84.19</v>
      </c>
      <c r="AO22" s="13"/>
      <c r="AP22" s="37">
        <v>1.3163</v>
      </c>
      <c r="AQ22" s="38">
        <v>83.6</v>
      </c>
      <c r="AR22" s="13"/>
      <c r="AS22" s="37">
        <v>1.3139000000000001</v>
      </c>
      <c r="AT22" s="38">
        <v>84.04</v>
      </c>
      <c r="AU22" s="13"/>
      <c r="AV22" s="37">
        <v>1.3182</v>
      </c>
      <c r="AW22" s="38">
        <v>84.01</v>
      </c>
      <c r="AX22" s="38"/>
      <c r="AY22" s="37">
        <v>1.3197000000000001</v>
      </c>
      <c r="AZ22" s="38">
        <v>84.21</v>
      </c>
      <c r="BA22" s="13"/>
      <c r="BB22" s="37">
        <v>1.3177000000000001</v>
      </c>
      <c r="BC22" s="38">
        <v>84.38</v>
      </c>
      <c r="BD22" s="13"/>
      <c r="BE22" s="37">
        <v>1.3222</v>
      </c>
      <c r="BF22" s="38">
        <v>83.92</v>
      </c>
      <c r="BG22" s="13"/>
      <c r="BH22" s="37">
        <v>1.3237000000000001</v>
      </c>
      <c r="BI22" s="39">
        <v>83.64</v>
      </c>
      <c r="BJ22" s="13"/>
      <c r="BK22" s="37">
        <f t="shared" si="0"/>
        <v>1.309375</v>
      </c>
      <c r="BL22" s="39">
        <f t="shared" si="1"/>
        <v>84.056000000000012</v>
      </c>
      <c r="BM22" s="40"/>
      <c r="BN22" s="40"/>
      <c r="BO22" s="40"/>
      <c r="BP22" s="61"/>
      <c r="BQ22" s="61"/>
      <c r="BR22" s="52"/>
      <c r="BS22" s="59"/>
      <c r="BT22" s="59"/>
      <c r="BU22" s="52"/>
      <c r="BV22" s="50"/>
    </row>
    <row r="23" spans="1:164" x14ac:dyDescent="0.2">
      <c r="A23" s="27">
        <v>9</v>
      </c>
      <c r="B23" s="36" t="s">
        <v>13</v>
      </c>
      <c r="C23" s="37">
        <v>9.4004000000000012</v>
      </c>
      <c r="D23" s="38">
        <v>11.59</v>
      </c>
      <c r="E23" s="38"/>
      <c r="F23" s="37">
        <v>9.4176000000000002</v>
      </c>
      <c r="G23" s="38">
        <v>11.59</v>
      </c>
      <c r="H23" s="13"/>
      <c r="I23" s="37">
        <v>9.4476000000000013</v>
      </c>
      <c r="J23" s="38">
        <v>11.62</v>
      </c>
      <c r="K23" s="13"/>
      <c r="L23" s="37">
        <v>9.4717000000000002</v>
      </c>
      <c r="M23" s="38">
        <v>11.61</v>
      </c>
      <c r="N23" s="13"/>
      <c r="O23" s="37">
        <v>9.5076000000000001</v>
      </c>
      <c r="P23" s="38">
        <v>11.57</v>
      </c>
      <c r="Q23" s="38"/>
      <c r="R23" s="37">
        <v>9.5191999999999997</v>
      </c>
      <c r="S23" s="38">
        <v>11.52</v>
      </c>
      <c r="T23" s="38"/>
      <c r="U23" s="37">
        <v>9.4600000000000009</v>
      </c>
      <c r="V23" s="38">
        <v>11.58</v>
      </c>
      <c r="W23" s="13"/>
      <c r="X23" s="37">
        <v>9.4786000000000001</v>
      </c>
      <c r="Y23" s="38">
        <v>11.56</v>
      </c>
      <c r="Z23" s="38"/>
      <c r="AA23" s="37">
        <v>9.4641000000000002</v>
      </c>
      <c r="AB23" s="38">
        <v>11.56</v>
      </c>
      <c r="AC23" s="13"/>
      <c r="AD23" s="37">
        <v>9.4814000000000007</v>
      </c>
      <c r="AE23" s="38">
        <v>11.58</v>
      </c>
      <c r="AF23" s="13"/>
      <c r="AG23" s="37">
        <v>9.5208000000000013</v>
      </c>
      <c r="AH23" s="38">
        <v>11.57</v>
      </c>
      <c r="AI23" s="13"/>
      <c r="AJ23" s="37">
        <v>9.5010000000000012</v>
      </c>
      <c r="AK23" s="38">
        <v>11.57</v>
      </c>
      <c r="AL23" s="13"/>
      <c r="AM23" s="37">
        <v>9.5042000000000009</v>
      </c>
      <c r="AN23" s="38">
        <v>11.57</v>
      </c>
      <c r="AO23" s="13"/>
      <c r="AP23" s="37">
        <v>9.503400000000001</v>
      </c>
      <c r="AQ23" s="38">
        <v>11.58</v>
      </c>
      <c r="AR23" s="13"/>
      <c r="AS23" s="37">
        <v>9.5446000000000009</v>
      </c>
      <c r="AT23" s="38">
        <v>11.57</v>
      </c>
      <c r="AU23" s="13"/>
      <c r="AV23" s="37">
        <v>9.5914000000000001</v>
      </c>
      <c r="AW23" s="38">
        <v>11.55</v>
      </c>
      <c r="AX23" s="38"/>
      <c r="AY23" s="37">
        <v>9.628400000000001</v>
      </c>
      <c r="AZ23" s="38">
        <v>11.54</v>
      </c>
      <c r="BA23" s="13"/>
      <c r="BB23" s="37">
        <v>9.6098999999999997</v>
      </c>
      <c r="BC23" s="38">
        <v>11.57</v>
      </c>
      <c r="BD23" s="13"/>
      <c r="BE23" s="37">
        <v>9.6545000000000005</v>
      </c>
      <c r="BF23" s="38">
        <v>11.49</v>
      </c>
      <c r="BG23" s="13"/>
      <c r="BH23" s="37">
        <v>9.6675000000000004</v>
      </c>
      <c r="BI23" s="39">
        <v>11.45</v>
      </c>
      <c r="BJ23" s="13"/>
      <c r="BK23" s="37">
        <f t="shared" si="0"/>
        <v>9.518695000000001</v>
      </c>
      <c r="BL23" s="39">
        <f t="shared" si="1"/>
        <v>11.561999999999999</v>
      </c>
      <c r="BM23" s="40"/>
      <c r="BN23" s="40"/>
      <c r="BO23" s="40"/>
      <c r="BP23" s="61"/>
      <c r="BQ23" s="61"/>
      <c r="BR23" s="52"/>
      <c r="BS23" s="59"/>
      <c r="BT23" s="59"/>
      <c r="BU23" s="52"/>
      <c r="BV23" s="50"/>
    </row>
    <row r="24" spans="1:164" x14ac:dyDescent="0.2">
      <c r="A24" s="27">
        <v>10</v>
      </c>
      <c r="B24" s="36" t="s">
        <v>14</v>
      </c>
      <c r="C24" s="37">
        <v>8.7999000000000009</v>
      </c>
      <c r="D24" s="38">
        <v>12.38</v>
      </c>
      <c r="E24" s="38"/>
      <c r="F24" s="37">
        <v>8.8045000000000009</v>
      </c>
      <c r="G24" s="38">
        <v>12.4</v>
      </c>
      <c r="H24" s="13"/>
      <c r="I24" s="37">
        <v>8.8628999999999998</v>
      </c>
      <c r="J24" s="38">
        <v>12.39</v>
      </c>
      <c r="K24" s="13"/>
      <c r="L24" s="37">
        <v>8.8796999999999997</v>
      </c>
      <c r="M24" s="38">
        <v>12.39</v>
      </c>
      <c r="N24" s="13"/>
      <c r="O24" s="37">
        <v>8.8961000000000006</v>
      </c>
      <c r="P24" s="38">
        <v>12.36</v>
      </c>
      <c r="Q24" s="38"/>
      <c r="R24" s="37">
        <v>8.8940999999999999</v>
      </c>
      <c r="S24" s="38">
        <v>12.33</v>
      </c>
      <c r="T24" s="38"/>
      <c r="U24" s="37">
        <v>8.8971999999999998</v>
      </c>
      <c r="V24" s="38">
        <v>12.31</v>
      </c>
      <c r="W24" s="13"/>
      <c r="X24" s="37">
        <v>8.8825000000000003</v>
      </c>
      <c r="Y24" s="38">
        <v>12.34</v>
      </c>
      <c r="Z24" s="38"/>
      <c r="AA24" s="37">
        <v>8.8588000000000005</v>
      </c>
      <c r="AB24" s="38">
        <v>12.35</v>
      </c>
      <c r="AC24" s="13"/>
      <c r="AD24" s="37">
        <v>8.8902000000000001</v>
      </c>
      <c r="AE24" s="38">
        <v>12.35</v>
      </c>
      <c r="AF24" s="13"/>
      <c r="AG24" s="37">
        <v>8.9114000000000004</v>
      </c>
      <c r="AH24" s="38">
        <v>12.36</v>
      </c>
      <c r="AI24" s="13"/>
      <c r="AJ24" s="37">
        <v>8.9428000000000001</v>
      </c>
      <c r="AK24" s="38">
        <v>12.3</v>
      </c>
      <c r="AL24" s="13"/>
      <c r="AM24" s="37">
        <v>8.9625000000000004</v>
      </c>
      <c r="AN24" s="38">
        <v>12.27</v>
      </c>
      <c r="AO24" s="13"/>
      <c r="AP24" s="37">
        <v>8.9844000000000008</v>
      </c>
      <c r="AQ24" s="38">
        <v>12.25</v>
      </c>
      <c r="AR24" s="13"/>
      <c r="AS24" s="37">
        <v>9.0022000000000002</v>
      </c>
      <c r="AT24" s="38">
        <v>12.27</v>
      </c>
      <c r="AU24" s="13"/>
      <c r="AV24" s="37">
        <v>9.0919000000000008</v>
      </c>
      <c r="AW24" s="38">
        <v>12.18</v>
      </c>
      <c r="AX24" s="38"/>
      <c r="AY24" s="37">
        <v>9.1603000000000012</v>
      </c>
      <c r="AZ24" s="38">
        <v>12.13</v>
      </c>
      <c r="BA24" s="13"/>
      <c r="BB24" s="37">
        <v>9.136000000000001</v>
      </c>
      <c r="BC24" s="38">
        <v>12.17</v>
      </c>
      <c r="BD24" s="13"/>
      <c r="BE24" s="37">
        <v>9.2042000000000002</v>
      </c>
      <c r="BF24" s="38">
        <v>12.06</v>
      </c>
      <c r="BG24" s="13"/>
      <c r="BH24" s="37">
        <v>9.2301000000000002</v>
      </c>
      <c r="BI24" s="39">
        <v>11.99</v>
      </c>
      <c r="BJ24" s="13"/>
      <c r="BK24" s="37">
        <f t="shared" si="0"/>
        <v>8.9645849999999996</v>
      </c>
      <c r="BL24" s="39">
        <f t="shared" si="1"/>
        <v>12.279</v>
      </c>
      <c r="BM24" s="40"/>
      <c r="BN24" s="40"/>
      <c r="BO24" s="40"/>
      <c r="BP24" s="61"/>
      <c r="BQ24" s="61"/>
      <c r="BR24" s="52"/>
      <c r="BS24" s="59"/>
      <c r="BT24" s="59"/>
      <c r="BU24" s="52"/>
      <c r="BV24" s="50"/>
    </row>
    <row r="25" spans="1:164" x14ac:dyDescent="0.2">
      <c r="A25" s="27">
        <v>11</v>
      </c>
      <c r="B25" s="36" t="s">
        <v>15</v>
      </c>
      <c r="C25" s="37">
        <v>6.6737000000000002</v>
      </c>
      <c r="D25" s="38">
        <v>16.329999999999998</v>
      </c>
      <c r="E25" s="38"/>
      <c r="F25" s="37">
        <v>6.6863999999999999</v>
      </c>
      <c r="G25" s="38">
        <v>16.329999999999998</v>
      </c>
      <c r="H25" s="13"/>
      <c r="I25" s="37">
        <v>6.7145999999999999</v>
      </c>
      <c r="J25" s="38">
        <v>16.350000000000001</v>
      </c>
      <c r="K25" s="13"/>
      <c r="L25" s="37">
        <v>6.7254000000000005</v>
      </c>
      <c r="M25" s="38">
        <v>16.36</v>
      </c>
      <c r="N25" s="13"/>
      <c r="O25" s="37">
        <v>6.7356000000000007</v>
      </c>
      <c r="P25" s="38">
        <v>16.329999999999998</v>
      </c>
      <c r="Q25" s="38"/>
      <c r="R25" s="37">
        <v>6.7224000000000004</v>
      </c>
      <c r="S25" s="38">
        <v>16.309999999999999</v>
      </c>
      <c r="T25" s="38"/>
      <c r="U25" s="37">
        <v>6.7115</v>
      </c>
      <c r="V25" s="38">
        <v>16.32</v>
      </c>
      <c r="W25" s="13"/>
      <c r="X25" s="37">
        <v>6.7133000000000003</v>
      </c>
      <c r="Y25" s="38">
        <v>16.32</v>
      </c>
      <c r="Z25" s="38"/>
      <c r="AA25" s="37">
        <v>6.6953000000000005</v>
      </c>
      <c r="AB25" s="38">
        <v>16.34</v>
      </c>
      <c r="AC25" s="13"/>
      <c r="AD25" s="37">
        <v>6.7187000000000001</v>
      </c>
      <c r="AE25" s="38">
        <v>16.350000000000001</v>
      </c>
      <c r="AF25" s="13"/>
      <c r="AG25" s="37">
        <v>6.7401</v>
      </c>
      <c r="AH25" s="38">
        <v>16.34</v>
      </c>
      <c r="AI25" s="13"/>
      <c r="AJ25" s="37">
        <v>6.7274000000000003</v>
      </c>
      <c r="AK25" s="38">
        <v>16.350000000000001</v>
      </c>
      <c r="AL25" s="13"/>
      <c r="AM25" s="37">
        <v>6.7377000000000002</v>
      </c>
      <c r="AN25" s="38">
        <v>16.329999999999998</v>
      </c>
      <c r="AO25" s="13"/>
      <c r="AP25" s="37">
        <v>6.7411000000000003</v>
      </c>
      <c r="AQ25" s="38">
        <v>16.32</v>
      </c>
      <c r="AR25" s="13"/>
      <c r="AS25" s="37">
        <v>6.7695000000000007</v>
      </c>
      <c r="AT25" s="38">
        <v>16.309999999999999</v>
      </c>
      <c r="AU25" s="13"/>
      <c r="AV25" s="37">
        <v>6.7766999999999999</v>
      </c>
      <c r="AW25" s="38">
        <v>16.34</v>
      </c>
      <c r="AX25" s="38"/>
      <c r="AY25" s="37">
        <v>6.7807000000000004</v>
      </c>
      <c r="AZ25" s="38">
        <v>16.39</v>
      </c>
      <c r="BA25" s="13"/>
      <c r="BB25" s="37">
        <v>6.7932000000000006</v>
      </c>
      <c r="BC25" s="38">
        <v>16.37</v>
      </c>
      <c r="BD25" s="13"/>
      <c r="BE25" s="37">
        <v>6.7850000000000001</v>
      </c>
      <c r="BF25" s="38">
        <v>16.350000000000001</v>
      </c>
      <c r="BG25" s="13"/>
      <c r="BH25" s="37">
        <v>6.7738000000000005</v>
      </c>
      <c r="BI25" s="39">
        <v>16.34</v>
      </c>
      <c r="BJ25" s="13"/>
      <c r="BK25" s="37">
        <f t="shared" si="0"/>
        <v>6.7361050000000002</v>
      </c>
      <c r="BL25" s="39">
        <f t="shared" si="1"/>
        <v>16.338999999999999</v>
      </c>
      <c r="BM25" s="40"/>
      <c r="BN25" s="40"/>
      <c r="BO25" s="40"/>
      <c r="BP25" s="61"/>
      <c r="BQ25" s="61"/>
      <c r="BR25" s="52"/>
      <c r="BS25" s="59"/>
      <c r="BT25" s="59"/>
      <c r="BU25" s="52"/>
      <c r="BV25" s="50"/>
    </row>
    <row r="26" spans="1:164" x14ac:dyDescent="0.2">
      <c r="A26" s="27">
        <v>12</v>
      </c>
      <c r="B26" s="36" t="s">
        <v>34</v>
      </c>
      <c r="C26" s="37">
        <v>5.9725000000000001</v>
      </c>
      <c r="D26" s="38">
        <v>18.25</v>
      </c>
      <c r="E26" s="38"/>
      <c r="F26" s="37">
        <v>5.9697000000000005</v>
      </c>
      <c r="G26" s="38">
        <v>18.29</v>
      </c>
      <c r="H26" s="13"/>
      <c r="I26" s="37">
        <v>5.9578000000000007</v>
      </c>
      <c r="J26" s="38">
        <v>18.43</v>
      </c>
      <c r="K26" s="13"/>
      <c r="L26" s="37">
        <v>5.8768000000000002</v>
      </c>
      <c r="M26" s="38">
        <v>18.72</v>
      </c>
      <c r="N26" s="13"/>
      <c r="O26" s="37">
        <v>5.8770000000000007</v>
      </c>
      <c r="P26" s="38">
        <v>18.71</v>
      </c>
      <c r="Q26" s="38"/>
      <c r="R26" s="37">
        <v>5.8526000000000007</v>
      </c>
      <c r="S26" s="38">
        <v>18.73</v>
      </c>
      <c r="T26" s="38"/>
      <c r="U26" s="37">
        <v>5.8877000000000006</v>
      </c>
      <c r="V26" s="38">
        <v>18.600000000000001</v>
      </c>
      <c r="W26" s="13"/>
      <c r="X26" s="37">
        <v>5.8929</v>
      </c>
      <c r="Y26" s="38">
        <v>18.600000000000001</v>
      </c>
      <c r="Z26" s="38"/>
      <c r="AA26" s="37">
        <v>5.8717000000000006</v>
      </c>
      <c r="AB26" s="38">
        <v>18.64</v>
      </c>
      <c r="AC26" s="13"/>
      <c r="AD26" s="37">
        <v>5.8715000000000002</v>
      </c>
      <c r="AE26" s="38">
        <v>18.71</v>
      </c>
      <c r="AF26" s="13"/>
      <c r="AG26" s="37">
        <v>5.8974000000000002</v>
      </c>
      <c r="AH26" s="38">
        <v>18.68</v>
      </c>
      <c r="AI26" s="13"/>
      <c r="AJ26" s="37">
        <v>5.9215</v>
      </c>
      <c r="AK26" s="38">
        <v>18.57</v>
      </c>
      <c r="AL26" s="13"/>
      <c r="AM26" s="37">
        <v>5.9335000000000004</v>
      </c>
      <c r="AN26" s="38">
        <v>18.54</v>
      </c>
      <c r="AO26" s="13"/>
      <c r="AP26" s="37">
        <v>5.9226999999999999</v>
      </c>
      <c r="AQ26" s="38">
        <v>18.579999999999998</v>
      </c>
      <c r="AR26" s="13"/>
      <c r="AS26" s="37">
        <v>5.9420000000000002</v>
      </c>
      <c r="AT26" s="38">
        <v>18.579999999999998</v>
      </c>
      <c r="AU26" s="13"/>
      <c r="AV26" s="37">
        <v>5.9447000000000001</v>
      </c>
      <c r="AW26" s="38">
        <v>18.63</v>
      </c>
      <c r="AX26" s="38"/>
      <c r="AY26" s="37">
        <v>5.9435000000000002</v>
      </c>
      <c r="AZ26" s="38">
        <v>18.7</v>
      </c>
      <c r="BA26" s="13"/>
      <c r="BB26" s="37">
        <v>5.9445000000000006</v>
      </c>
      <c r="BC26" s="38">
        <v>18.7</v>
      </c>
      <c r="BD26" s="13"/>
      <c r="BE26" s="37">
        <v>5.9813000000000001</v>
      </c>
      <c r="BF26" s="38">
        <v>18.55</v>
      </c>
      <c r="BG26" s="13"/>
      <c r="BH26" s="37">
        <v>5.9811000000000005</v>
      </c>
      <c r="BI26" s="39">
        <v>18.510000000000002</v>
      </c>
      <c r="BJ26" s="13"/>
      <c r="BK26" s="37">
        <f t="shared" si="0"/>
        <v>5.9221200000000005</v>
      </c>
      <c r="BL26" s="39">
        <f t="shared" si="1"/>
        <v>18.585999999999999</v>
      </c>
      <c r="BM26" s="40"/>
      <c r="BN26" s="40"/>
      <c r="BO26" s="40"/>
      <c r="BP26" s="62"/>
      <c r="BQ26" s="62"/>
      <c r="BR26" s="52"/>
      <c r="BS26" s="59"/>
      <c r="BT26" s="59"/>
      <c r="BU26" s="52"/>
      <c r="BV26" s="50"/>
    </row>
    <row r="27" spans="1:164" x14ac:dyDescent="0.2">
      <c r="A27" s="27">
        <v>13</v>
      </c>
      <c r="B27" s="17" t="s">
        <v>17</v>
      </c>
      <c r="C27" s="37">
        <v>1</v>
      </c>
      <c r="D27" s="38">
        <v>108.98</v>
      </c>
      <c r="E27" s="38"/>
      <c r="F27" s="37">
        <v>1</v>
      </c>
      <c r="G27" s="38">
        <v>109.19</v>
      </c>
      <c r="H27" s="38"/>
      <c r="I27" s="37">
        <v>1</v>
      </c>
      <c r="J27" s="38">
        <v>109.79</v>
      </c>
      <c r="K27" s="38"/>
      <c r="L27" s="37">
        <v>1</v>
      </c>
      <c r="M27" s="38">
        <v>110</v>
      </c>
      <c r="N27" s="38"/>
      <c r="O27" s="37">
        <v>1</v>
      </c>
      <c r="P27" s="38">
        <v>109.97</v>
      </c>
      <c r="Q27" s="38"/>
      <c r="R27" s="37">
        <v>1</v>
      </c>
      <c r="S27" s="38">
        <v>109.62</v>
      </c>
      <c r="T27" s="38"/>
      <c r="U27" s="37">
        <v>1</v>
      </c>
      <c r="V27" s="38">
        <v>109.5</v>
      </c>
      <c r="W27" s="38"/>
      <c r="X27" s="37">
        <v>1</v>
      </c>
      <c r="Y27" s="38">
        <v>109.59</v>
      </c>
      <c r="Z27" s="38"/>
      <c r="AA27" s="37">
        <v>1</v>
      </c>
      <c r="AB27" s="38">
        <v>109.43</v>
      </c>
      <c r="AC27" s="38"/>
      <c r="AD27" s="37">
        <v>1</v>
      </c>
      <c r="AE27" s="38">
        <v>109.83</v>
      </c>
      <c r="AF27" s="38"/>
      <c r="AG27" s="37">
        <v>1</v>
      </c>
      <c r="AH27" s="38">
        <v>110.15</v>
      </c>
      <c r="AI27" s="38"/>
      <c r="AJ27" s="37">
        <v>1</v>
      </c>
      <c r="AK27" s="38">
        <v>109.96</v>
      </c>
      <c r="AL27" s="38"/>
      <c r="AM27" s="37">
        <v>1</v>
      </c>
      <c r="AN27" s="38">
        <v>110</v>
      </c>
      <c r="AO27" s="38"/>
      <c r="AP27" s="37">
        <v>1</v>
      </c>
      <c r="AQ27" s="38">
        <v>110.04</v>
      </c>
      <c r="AR27" s="38"/>
      <c r="AS27" s="37">
        <v>1</v>
      </c>
      <c r="AT27" s="38">
        <v>110.42</v>
      </c>
      <c r="AU27" s="38"/>
      <c r="AV27" s="37">
        <v>1</v>
      </c>
      <c r="AW27" s="38">
        <v>110.74</v>
      </c>
      <c r="AX27" s="38"/>
      <c r="AY27" s="37">
        <v>1</v>
      </c>
      <c r="AZ27" s="38">
        <v>111.13</v>
      </c>
      <c r="BA27" s="38"/>
      <c r="BB27" s="37">
        <v>1</v>
      </c>
      <c r="BC27" s="38">
        <v>111.19</v>
      </c>
      <c r="BD27" s="38"/>
      <c r="BE27" s="37">
        <v>1</v>
      </c>
      <c r="BF27" s="38">
        <v>110.96</v>
      </c>
      <c r="BG27" s="38"/>
      <c r="BH27" s="37">
        <v>1</v>
      </c>
      <c r="BI27" s="39">
        <v>110.71</v>
      </c>
      <c r="BJ27" s="39"/>
      <c r="BK27" s="37">
        <f t="shared" si="0"/>
        <v>1</v>
      </c>
      <c r="BL27" s="39">
        <f t="shared" si="1"/>
        <v>110.06000000000002</v>
      </c>
      <c r="BM27" s="40"/>
      <c r="BN27" s="40"/>
      <c r="BO27" s="40"/>
      <c r="BP27" s="61"/>
      <c r="BQ27" s="61"/>
      <c r="BR27" s="52"/>
      <c r="BS27" s="59"/>
      <c r="BT27" s="59"/>
      <c r="BU27" s="52"/>
      <c r="BV27" s="50"/>
    </row>
    <row r="28" spans="1:164" x14ac:dyDescent="0.2">
      <c r="A28" s="27">
        <v>14</v>
      </c>
      <c r="B28" s="36" t="s">
        <v>27</v>
      </c>
      <c r="C28" s="37">
        <v>0.72397141760843287</v>
      </c>
      <c r="D28" s="38">
        <v>150.53</v>
      </c>
      <c r="E28" s="38"/>
      <c r="F28" s="37">
        <v>0.72203730044694103</v>
      </c>
      <c r="G28" s="38">
        <v>151.22</v>
      </c>
      <c r="H28" s="38"/>
      <c r="I28" s="37">
        <v>0.72237632917244565</v>
      </c>
      <c r="J28" s="38">
        <v>151.97999999999999</v>
      </c>
      <c r="K28" s="13"/>
      <c r="L28" s="37">
        <v>0.72384040766691771</v>
      </c>
      <c r="M28" s="38">
        <v>151.97</v>
      </c>
      <c r="N28" s="13"/>
      <c r="O28" s="37">
        <v>0.72496864510609915</v>
      </c>
      <c r="P28" s="38">
        <v>151.69</v>
      </c>
      <c r="Q28" s="38"/>
      <c r="R28" s="37">
        <v>0.72496338934883797</v>
      </c>
      <c r="S28" s="38">
        <v>151.21</v>
      </c>
      <c r="T28" s="38"/>
      <c r="U28" s="37">
        <v>0.72462192850880058</v>
      </c>
      <c r="V28" s="38">
        <v>151.11000000000001</v>
      </c>
      <c r="W28" s="13"/>
      <c r="X28" s="37">
        <v>0.72431226550390404</v>
      </c>
      <c r="Y28" s="38">
        <v>151.30000000000001</v>
      </c>
      <c r="Z28" s="38"/>
      <c r="AA28" s="37">
        <v>0.72387184572843233</v>
      </c>
      <c r="AB28" s="38">
        <v>151.16999999999999</v>
      </c>
      <c r="AC28" s="13"/>
      <c r="AD28" s="37">
        <v>0.72340579448041376</v>
      </c>
      <c r="AE28" s="38">
        <v>151.82</v>
      </c>
      <c r="AF28" s="38"/>
      <c r="AG28" s="37">
        <v>0.72431751182448345</v>
      </c>
      <c r="AH28" s="38">
        <v>152.07</v>
      </c>
      <c r="AI28" s="13"/>
      <c r="AJ28" s="37">
        <v>0.72431751182448345</v>
      </c>
      <c r="AK28" s="38">
        <v>151.81</v>
      </c>
      <c r="AL28" s="13"/>
      <c r="AM28" s="37">
        <v>0.72479524534319062</v>
      </c>
      <c r="AN28" s="38">
        <v>151.77000000000001</v>
      </c>
      <c r="AO28" s="13"/>
      <c r="AP28" s="37">
        <v>0.72512635326705677</v>
      </c>
      <c r="AQ28" s="38">
        <v>151.75</v>
      </c>
      <c r="AR28" s="13"/>
      <c r="AS28" s="37">
        <v>0.72484778196578725</v>
      </c>
      <c r="AT28" s="38">
        <v>152.34</v>
      </c>
      <c r="AU28" s="13"/>
      <c r="AV28" s="37">
        <v>0.72619004393449771</v>
      </c>
      <c r="AW28" s="38">
        <v>152.49</v>
      </c>
      <c r="AX28" s="38"/>
      <c r="AY28" s="37">
        <v>0.72661745044468995</v>
      </c>
      <c r="AZ28" s="38">
        <v>152.94</v>
      </c>
      <c r="BA28" s="13"/>
      <c r="BB28" s="37">
        <v>0.72718282103303589</v>
      </c>
      <c r="BC28" s="38">
        <v>152.91</v>
      </c>
      <c r="BD28" s="13"/>
      <c r="BE28" s="37">
        <v>0.72725685985033051</v>
      </c>
      <c r="BF28" s="38">
        <v>152.57</v>
      </c>
      <c r="BG28" s="13"/>
      <c r="BH28" s="37">
        <v>0.72679172329585517</v>
      </c>
      <c r="BI28" s="39">
        <v>152.33000000000001</v>
      </c>
      <c r="BJ28" s="39"/>
      <c r="BK28" s="37">
        <f t="shared" si="0"/>
        <v>0.7247906313177318</v>
      </c>
      <c r="BL28" s="39">
        <f t="shared" si="1"/>
        <v>151.84899999999999</v>
      </c>
      <c r="BM28" s="40"/>
      <c r="BN28" s="40"/>
      <c r="BO28" s="40"/>
      <c r="BP28" s="61"/>
      <c r="BQ28" s="61"/>
      <c r="BR28" s="52"/>
      <c r="BS28" s="59"/>
      <c r="BT28" s="59"/>
      <c r="BU28" s="52"/>
      <c r="BV28" s="50"/>
    </row>
    <row r="29" spans="1:164" x14ac:dyDescent="0.2">
      <c r="A29" s="27">
        <v>15</v>
      </c>
      <c r="B29" s="17" t="s">
        <v>32</v>
      </c>
      <c r="C29" s="37">
        <v>6.9710000000000001</v>
      </c>
      <c r="D29" s="38">
        <v>15.63</v>
      </c>
      <c r="E29" s="38"/>
      <c r="F29" s="37">
        <v>6.9401000000000002</v>
      </c>
      <c r="G29" s="38">
        <v>15.73</v>
      </c>
      <c r="H29" s="38"/>
      <c r="I29" s="37">
        <v>6.9434000000000005</v>
      </c>
      <c r="J29" s="38">
        <v>15.81</v>
      </c>
      <c r="K29" s="13"/>
      <c r="L29" s="37">
        <v>6.9314</v>
      </c>
      <c r="M29" s="38">
        <v>15.87</v>
      </c>
      <c r="N29" s="13"/>
      <c r="O29" s="37">
        <v>6.9214000000000002</v>
      </c>
      <c r="P29" s="38">
        <v>15.89</v>
      </c>
      <c r="Q29" s="38"/>
      <c r="R29" s="37">
        <v>6.8898999999999999</v>
      </c>
      <c r="S29" s="38">
        <v>15.91</v>
      </c>
      <c r="T29" s="38"/>
      <c r="U29" s="37">
        <v>6.8836000000000004</v>
      </c>
      <c r="V29" s="38">
        <v>15.91</v>
      </c>
      <c r="W29" s="13"/>
      <c r="X29" s="37">
        <v>6.8869000000000007</v>
      </c>
      <c r="Y29" s="38">
        <v>15.91</v>
      </c>
      <c r="Z29" s="38"/>
      <c r="AA29" s="37">
        <v>6.8791000000000002</v>
      </c>
      <c r="AB29" s="38">
        <v>15.91</v>
      </c>
      <c r="AC29" s="13"/>
      <c r="AD29" s="37">
        <v>6.8587000000000007</v>
      </c>
      <c r="AE29" s="38">
        <v>16.010000000000002</v>
      </c>
      <c r="AF29" s="38"/>
      <c r="AG29" s="37">
        <v>6.8637000000000006</v>
      </c>
      <c r="AH29" s="38">
        <v>16.05</v>
      </c>
      <c r="AI29" s="13"/>
      <c r="AJ29" s="37">
        <v>6.9005000000000001</v>
      </c>
      <c r="AK29" s="38">
        <v>15.94</v>
      </c>
      <c r="AL29" s="13"/>
      <c r="AM29" s="37">
        <v>6.9023000000000003</v>
      </c>
      <c r="AN29" s="38">
        <v>15.94</v>
      </c>
      <c r="AO29" s="13"/>
      <c r="AP29" s="37">
        <v>6.9309000000000003</v>
      </c>
      <c r="AQ29" s="38">
        <v>15.88</v>
      </c>
      <c r="AR29" s="13"/>
      <c r="AS29" s="37">
        <v>6.9363999999999999</v>
      </c>
      <c r="AT29" s="38">
        <v>15.92</v>
      </c>
      <c r="AU29" s="13"/>
      <c r="AV29" s="37">
        <v>6.9363999999999999</v>
      </c>
      <c r="AW29" s="38">
        <v>15.97</v>
      </c>
      <c r="AX29" s="38"/>
      <c r="AY29" s="37">
        <v>6.9363999999999999</v>
      </c>
      <c r="AZ29" s="38">
        <v>16.02</v>
      </c>
      <c r="BA29" s="13"/>
      <c r="BB29" s="37">
        <v>6.9363999999999999</v>
      </c>
      <c r="BC29" s="38">
        <v>16.03</v>
      </c>
      <c r="BD29" s="13"/>
      <c r="BE29" s="37">
        <v>6.9363999999999999</v>
      </c>
      <c r="BF29" s="38">
        <v>16</v>
      </c>
      <c r="BG29" s="13"/>
      <c r="BH29" s="37">
        <v>6.9363999999999999</v>
      </c>
      <c r="BI29" s="39">
        <v>15.96</v>
      </c>
      <c r="BJ29" s="13"/>
      <c r="BK29" s="37">
        <f t="shared" si="0"/>
        <v>6.9160650000000006</v>
      </c>
      <c r="BL29" s="39">
        <f t="shared" si="1"/>
        <v>15.914499999999995</v>
      </c>
      <c r="BM29" s="40"/>
      <c r="BN29" s="40"/>
      <c r="BO29" s="40"/>
      <c r="BP29" s="61"/>
      <c r="BQ29" s="61"/>
      <c r="BR29" s="52"/>
      <c r="BS29" s="59"/>
      <c r="BT29" s="59"/>
      <c r="BU29" s="52"/>
      <c r="BV29" s="50"/>
    </row>
    <row r="30" spans="1:164" s="6" customFormat="1" ht="13.5" thickBot="1" x14ac:dyDescent="0.25">
      <c r="A30" s="43">
        <v>16</v>
      </c>
      <c r="B30" s="44" t="s">
        <v>33</v>
      </c>
      <c r="C30" s="45">
        <v>6.9678000000000004</v>
      </c>
      <c r="D30" s="46">
        <v>15.64</v>
      </c>
      <c r="E30" s="46"/>
      <c r="F30" s="45">
        <v>6.9378000000000002</v>
      </c>
      <c r="G30" s="46">
        <v>15.74</v>
      </c>
      <c r="H30" s="46"/>
      <c r="I30" s="45">
        <v>6.9436</v>
      </c>
      <c r="J30" s="46">
        <v>15.81</v>
      </c>
      <c r="K30" s="20"/>
      <c r="L30" s="45">
        <v>6.9285000000000005</v>
      </c>
      <c r="M30" s="46">
        <v>15.88</v>
      </c>
      <c r="N30" s="20"/>
      <c r="O30" s="45">
        <v>6.9198000000000004</v>
      </c>
      <c r="P30" s="46">
        <v>15.89</v>
      </c>
      <c r="Q30" s="46"/>
      <c r="R30" s="45">
        <v>6.8902000000000001</v>
      </c>
      <c r="S30" s="46">
        <v>15.91</v>
      </c>
      <c r="T30" s="46"/>
      <c r="U30" s="45">
        <v>6.8840000000000003</v>
      </c>
      <c r="V30" s="46">
        <v>15.91</v>
      </c>
      <c r="W30" s="20"/>
      <c r="X30" s="45">
        <v>6.8909000000000002</v>
      </c>
      <c r="Y30" s="46">
        <v>15.9</v>
      </c>
      <c r="Z30" s="46"/>
      <c r="AA30" s="45">
        <v>6.8828000000000005</v>
      </c>
      <c r="AB30" s="46">
        <v>15.9</v>
      </c>
      <c r="AC30" s="20"/>
      <c r="AD30" s="45">
        <v>6.8637000000000006</v>
      </c>
      <c r="AE30" s="46">
        <v>16</v>
      </c>
      <c r="AF30" s="46"/>
      <c r="AG30" s="45">
        <v>6.8673000000000002</v>
      </c>
      <c r="AH30" s="46">
        <v>16.04</v>
      </c>
      <c r="AI30" s="20"/>
      <c r="AJ30" s="45">
        <v>6.9046000000000003</v>
      </c>
      <c r="AK30" s="46">
        <v>15.93</v>
      </c>
      <c r="AL30" s="20"/>
      <c r="AM30" s="45">
        <v>6.9080000000000004</v>
      </c>
      <c r="AN30" s="46">
        <v>15.92</v>
      </c>
      <c r="AO30" s="20"/>
      <c r="AP30" s="45">
        <v>6.9277000000000006</v>
      </c>
      <c r="AQ30" s="46">
        <v>15.88</v>
      </c>
      <c r="AR30" s="20"/>
      <c r="AS30" s="45">
        <v>6.9350000000000005</v>
      </c>
      <c r="AT30" s="46">
        <v>15.92</v>
      </c>
      <c r="AU30" s="20"/>
      <c r="AV30" s="45">
        <v>6.9858000000000002</v>
      </c>
      <c r="AW30" s="46">
        <v>15.85</v>
      </c>
      <c r="AX30" s="46"/>
      <c r="AY30" s="45">
        <v>6.9817</v>
      </c>
      <c r="AZ30" s="46">
        <v>15.92</v>
      </c>
      <c r="BA30" s="20"/>
      <c r="BB30" s="45">
        <v>6.9599000000000002</v>
      </c>
      <c r="BC30" s="46">
        <v>15.98</v>
      </c>
      <c r="BD30" s="20"/>
      <c r="BE30" s="45">
        <v>6.9943</v>
      </c>
      <c r="BF30" s="46">
        <v>15.86</v>
      </c>
      <c r="BG30" s="20"/>
      <c r="BH30" s="45">
        <v>6.9868000000000006</v>
      </c>
      <c r="BI30" s="47">
        <v>15.85</v>
      </c>
      <c r="BJ30" s="20"/>
      <c r="BK30" s="45">
        <f t="shared" si="0"/>
        <v>6.9280100000000004</v>
      </c>
      <c r="BL30" s="47">
        <f t="shared" si="1"/>
        <v>15.886500000000002</v>
      </c>
      <c r="BM30" s="40"/>
      <c r="BN30" s="40"/>
      <c r="BO30" s="40"/>
      <c r="BP30" s="61"/>
      <c r="BQ30" s="61"/>
      <c r="BR30" s="52"/>
      <c r="BS30" s="59"/>
      <c r="BT30" s="59"/>
      <c r="BU30" s="52"/>
      <c r="BV30" s="50"/>
      <c r="BW30" s="49"/>
      <c r="BX30" s="49"/>
      <c r="BY30" s="49"/>
      <c r="BZ30" s="49"/>
      <c r="CA30" s="49"/>
      <c r="CB30" s="49"/>
      <c r="CC30" s="51"/>
      <c r="CD30" s="50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</row>
    <row r="31" spans="1:164" s="70" customFormat="1" ht="13.5" thickTop="1" x14ac:dyDescent="0.2">
      <c r="A31" s="71"/>
      <c r="B31" s="72"/>
      <c r="C31" s="65"/>
      <c r="D31" s="65"/>
      <c r="E31" s="65"/>
      <c r="F31" s="65"/>
      <c r="G31" s="65"/>
      <c r="H31" s="73"/>
      <c r="I31" s="65"/>
      <c r="J31" s="73"/>
      <c r="K31" s="73"/>
      <c r="L31" s="73"/>
      <c r="M31" s="73"/>
      <c r="N31" s="65"/>
      <c r="O31" s="73"/>
      <c r="P31" s="73"/>
      <c r="Q31" s="73"/>
      <c r="R31" s="73"/>
      <c r="S31" s="73"/>
      <c r="T31" s="73"/>
      <c r="U31" s="73"/>
      <c r="V31" s="73"/>
      <c r="W31" s="65"/>
      <c r="X31" s="73"/>
      <c r="Y31" s="73"/>
      <c r="Z31" s="73"/>
      <c r="AA31" s="73"/>
      <c r="AB31" s="73"/>
      <c r="AC31" s="65"/>
      <c r="AD31" s="65"/>
      <c r="AE31" s="73"/>
      <c r="AF31" s="73"/>
      <c r="AG31" s="73"/>
      <c r="AH31" s="73"/>
      <c r="AI31" s="65"/>
      <c r="AJ31" s="73"/>
      <c r="AK31" s="73"/>
      <c r="AL31" s="65"/>
      <c r="AM31" s="73"/>
      <c r="AN31" s="73"/>
      <c r="AO31" s="65"/>
      <c r="AP31" s="73"/>
      <c r="AQ31" s="73"/>
      <c r="AR31" s="65"/>
      <c r="AS31" s="73"/>
      <c r="AT31" s="73"/>
      <c r="AU31" s="65"/>
      <c r="AV31" s="73"/>
      <c r="AW31" s="73"/>
      <c r="AX31" s="73"/>
      <c r="AY31" s="73"/>
      <c r="AZ31" s="73"/>
      <c r="BA31" s="65"/>
      <c r="BB31" s="73"/>
      <c r="BC31" s="73"/>
      <c r="BD31" s="65"/>
      <c r="BE31" s="73"/>
      <c r="BF31" s="73"/>
      <c r="BG31" s="73"/>
      <c r="BH31" s="73"/>
      <c r="BI31" s="73"/>
      <c r="BJ31" s="65"/>
      <c r="BK31" s="74"/>
      <c r="BL31" s="65"/>
      <c r="BM31" s="65"/>
      <c r="BN31" s="65"/>
      <c r="BO31" s="65"/>
      <c r="BP31" s="66"/>
      <c r="BQ31" s="65"/>
      <c r="BR31" s="65"/>
      <c r="BS31" s="67"/>
      <c r="BT31" s="67"/>
      <c r="BU31" s="65"/>
      <c r="BV31" s="68"/>
      <c r="BW31" s="66"/>
      <c r="BX31" s="66"/>
      <c r="BY31" s="66"/>
      <c r="BZ31" s="66"/>
      <c r="CA31" s="66"/>
      <c r="CB31" s="66"/>
      <c r="CC31" s="69"/>
      <c r="CD31" s="68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</row>
    <row r="32" spans="1:164" s="63" customFormat="1" x14ac:dyDescent="0.2">
      <c r="A32" s="78"/>
      <c r="B32" s="53"/>
      <c r="C32" s="58"/>
      <c r="D32" s="58"/>
      <c r="E32" s="58"/>
      <c r="F32" s="58"/>
      <c r="G32" s="58"/>
      <c r="H32" s="58"/>
      <c r="I32" s="52"/>
      <c r="J32" s="52"/>
      <c r="K32" s="52"/>
      <c r="L32" s="58"/>
      <c r="M32" s="58"/>
      <c r="N32" s="52"/>
      <c r="O32" s="58"/>
      <c r="P32" s="58"/>
      <c r="Q32" s="58"/>
      <c r="R32" s="58"/>
      <c r="S32" s="58"/>
      <c r="T32" s="58"/>
      <c r="U32" s="58"/>
      <c r="V32" s="58"/>
      <c r="W32" s="52"/>
      <c r="X32" s="58"/>
      <c r="Y32" s="58"/>
      <c r="Z32" s="58"/>
      <c r="AA32" s="58"/>
      <c r="AB32" s="58"/>
      <c r="AC32" s="52"/>
      <c r="AD32" s="52"/>
      <c r="AE32" s="52"/>
      <c r="AF32" s="52"/>
      <c r="AG32" s="58"/>
      <c r="AH32" s="58"/>
      <c r="AI32" s="52"/>
      <c r="AJ32" s="58"/>
      <c r="AK32" s="58"/>
      <c r="AL32" s="52"/>
      <c r="AM32" s="58"/>
      <c r="AN32" s="58"/>
      <c r="AO32" s="52"/>
      <c r="AP32" s="58"/>
      <c r="AQ32" s="58"/>
      <c r="AR32" s="52"/>
      <c r="AS32" s="58"/>
      <c r="AT32" s="58"/>
      <c r="AU32" s="52"/>
      <c r="AV32" s="58"/>
      <c r="AW32" s="58"/>
      <c r="AX32" s="58"/>
      <c r="AY32" s="58"/>
      <c r="AZ32" s="58"/>
      <c r="BA32" s="52"/>
      <c r="BB32" s="58"/>
      <c r="BC32" s="58"/>
      <c r="BD32" s="52"/>
      <c r="BE32" s="58"/>
      <c r="BF32" s="58"/>
      <c r="BG32" s="58"/>
      <c r="BH32" s="58"/>
      <c r="BI32" s="58"/>
      <c r="BJ32" s="52"/>
      <c r="BK32" s="52"/>
      <c r="BL32" s="52"/>
      <c r="BM32" s="52"/>
      <c r="BN32" s="52"/>
      <c r="BO32" s="52"/>
      <c r="BP32" s="49"/>
      <c r="BQ32" s="52"/>
      <c r="BR32" s="52"/>
      <c r="BS32" s="59"/>
      <c r="BT32" s="59"/>
      <c r="BU32" s="52"/>
      <c r="BV32" s="50"/>
      <c r="BW32" s="49"/>
      <c r="BX32" s="49"/>
      <c r="BY32" s="49"/>
      <c r="BZ32" s="49"/>
      <c r="CA32" s="49"/>
      <c r="CB32" s="49"/>
      <c r="CC32" s="51"/>
      <c r="CD32" s="50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</row>
    <row r="33" spans="1:164" s="63" customFormat="1" x14ac:dyDescent="0.2">
      <c r="A33" s="79"/>
      <c r="B33" s="80" t="s">
        <v>27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P33" s="49"/>
      <c r="BQ33" s="82" t="s">
        <v>28</v>
      </c>
      <c r="BR33" s="82"/>
      <c r="BS33" s="82"/>
      <c r="BT33" s="82"/>
      <c r="BU33" s="82"/>
      <c r="BV33" s="82"/>
      <c r="BW33" s="83"/>
      <c r="BX33" s="83"/>
      <c r="BY33" s="83"/>
      <c r="BZ33" s="83"/>
      <c r="CA33" s="83"/>
      <c r="CB33" s="83"/>
      <c r="CC33" s="84"/>
      <c r="CD33" s="85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4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</row>
    <row r="34" spans="1:164" s="63" customFormat="1" x14ac:dyDescent="0.2">
      <c r="A34" s="79"/>
      <c r="B34" s="53" t="s">
        <v>17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6"/>
      <c r="BI34" s="81"/>
      <c r="BJ34" s="81"/>
      <c r="BP34" s="49"/>
      <c r="BQ34" s="82"/>
      <c r="BR34" s="82"/>
      <c r="BS34" s="82"/>
      <c r="BT34" s="82"/>
      <c r="BU34" s="82"/>
      <c r="BV34" s="82"/>
      <c r="BW34" s="83"/>
      <c r="BX34" s="83"/>
      <c r="BY34" s="83"/>
      <c r="BZ34" s="83"/>
      <c r="CA34" s="83"/>
      <c r="CB34" s="83"/>
      <c r="CC34" s="84"/>
      <c r="CD34" s="85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4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</row>
    <row r="35" spans="1:164" s="63" customFormat="1" ht="14.25" customHeight="1" x14ac:dyDescent="0.2">
      <c r="A35" s="79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7"/>
      <c r="BK35" s="83"/>
      <c r="BL35" s="83"/>
      <c r="BM35" s="83"/>
      <c r="BN35" s="83"/>
      <c r="BO35" s="83"/>
      <c r="BP35" s="49"/>
      <c r="BQ35" s="82"/>
      <c r="BR35" s="52" t="s">
        <v>5</v>
      </c>
      <c r="BS35" s="52" t="s">
        <v>6</v>
      </c>
      <c r="BT35" s="52" t="s">
        <v>7</v>
      </c>
      <c r="BU35" s="52" t="s">
        <v>8</v>
      </c>
      <c r="BV35" s="50" t="s">
        <v>9</v>
      </c>
      <c r="BW35" s="49" t="s">
        <v>10</v>
      </c>
      <c r="BX35" s="49" t="s">
        <v>25</v>
      </c>
      <c r="BY35" s="49" t="s">
        <v>26</v>
      </c>
      <c r="BZ35" s="49" t="s">
        <v>13</v>
      </c>
      <c r="CA35" s="49" t="s">
        <v>14</v>
      </c>
      <c r="CB35" s="49" t="s">
        <v>15</v>
      </c>
      <c r="CC35" s="63" t="s">
        <v>34</v>
      </c>
      <c r="CD35" s="51" t="s">
        <v>27</v>
      </c>
      <c r="CE35" s="50" t="s">
        <v>17</v>
      </c>
      <c r="CF35" s="88" t="s">
        <v>32</v>
      </c>
      <c r="CG35" s="88" t="s">
        <v>33</v>
      </c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4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</row>
    <row r="36" spans="1:164" s="96" customFormat="1" x14ac:dyDescent="0.2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87"/>
      <c r="BK36" s="91"/>
      <c r="BL36" s="91"/>
      <c r="BM36" s="91"/>
      <c r="BN36" s="91"/>
      <c r="BO36" s="91"/>
      <c r="BP36" s="92">
        <v>1</v>
      </c>
      <c r="BQ36" s="93" t="s">
        <v>68</v>
      </c>
      <c r="BR36" s="58">
        <v>100.92</v>
      </c>
      <c r="BS36" s="58">
        <v>143.41999999999999</v>
      </c>
      <c r="BT36" s="58">
        <v>112.51</v>
      </c>
      <c r="BU36" s="58">
        <v>121.97</v>
      </c>
      <c r="BV36" s="94">
        <v>171861.02</v>
      </c>
      <c r="BW36" s="58">
        <v>2004.19</v>
      </c>
      <c r="BX36" s="58">
        <v>75.78</v>
      </c>
      <c r="BY36" s="58">
        <v>84.06</v>
      </c>
      <c r="BZ36" s="58">
        <v>11.59</v>
      </c>
      <c r="CA36" s="58">
        <v>12.38</v>
      </c>
      <c r="CB36" s="58">
        <v>16.329999999999998</v>
      </c>
      <c r="CC36" s="58">
        <v>18.25</v>
      </c>
      <c r="CD36" s="58">
        <v>108.98</v>
      </c>
      <c r="CE36" s="58">
        <v>150.53</v>
      </c>
      <c r="CF36" s="58">
        <v>15.63</v>
      </c>
      <c r="CG36" s="58">
        <v>15.64</v>
      </c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</row>
    <row r="37" spans="1:164" s="96" customFormat="1" x14ac:dyDescent="0.2">
      <c r="A37" s="97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87"/>
      <c r="BK37" s="91"/>
      <c r="BL37" s="91"/>
      <c r="BM37" s="91"/>
      <c r="BN37" s="91"/>
      <c r="BO37" s="91"/>
      <c r="BP37" s="92">
        <v>2</v>
      </c>
      <c r="BQ37" s="93" t="s">
        <v>69</v>
      </c>
      <c r="BR37" s="58">
        <v>100.73</v>
      </c>
      <c r="BS37" s="58">
        <v>143.66999999999999</v>
      </c>
      <c r="BT37" s="58">
        <v>112.49</v>
      </c>
      <c r="BU37" s="58">
        <v>122.1</v>
      </c>
      <c r="BV37" s="94">
        <v>170939.07</v>
      </c>
      <c r="BW37" s="58">
        <v>1977.86</v>
      </c>
      <c r="BX37" s="58">
        <v>75.11</v>
      </c>
      <c r="BY37" s="58">
        <v>84.12</v>
      </c>
      <c r="BZ37" s="58">
        <v>11.59</v>
      </c>
      <c r="CA37" s="58">
        <v>12.4</v>
      </c>
      <c r="CB37" s="58">
        <v>16.329999999999998</v>
      </c>
      <c r="CC37" s="58">
        <v>18.29</v>
      </c>
      <c r="CD37" s="58">
        <v>109.19</v>
      </c>
      <c r="CE37" s="58">
        <v>151.22</v>
      </c>
      <c r="CF37" s="58">
        <v>15.73</v>
      </c>
      <c r="CG37" s="58">
        <v>15.74</v>
      </c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</row>
    <row r="38" spans="1:164" s="96" customFormat="1" x14ac:dyDescent="0.2">
      <c r="A38" s="98"/>
      <c r="B38" s="95"/>
      <c r="C38" s="95"/>
      <c r="BJ38" s="87"/>
      <c r="BO38" s="95"/>
      <c r="BP38" s="92">
        <v>3</v>
      </c>
      <c r="BQ38" s="93" t="s">
        <v>70</v>
      </c>
      <c r="BR38" s="58">
        <v>101.22</v>
      </c>
      <c r="BS38" s="58">
        <v>144.13</v>
      </c>
      <c r="BT38" s="58">
        <v>113.01</v>
      </c>
      <c r="BU38" s="58">
        <v>122.19</v>
      </c>
      <c r="BV38" s="94">
        <v>173601.05</v>
      </c>
      <c r="BW38" s="58">
        <v>2020.97</v>
      </c>
      <c r="BX38" s="58">
        <v>75.37</v>
      </c>
      <c r="BY38" s="58">
        <v>84.38</v>
      </c>
      <c r="BZ38" s="58">
        <v>11.62</v>
      </c>
      <c r="CA38" s="58">
        <v>12.39</v>
      </c>
      <c r="CB38" s="58">
        <v>16.350000000000001</v>
      </c>
      <c r="CC38" s="58">
        <v>18.43</v>
      </c>
      <c r="CD38" s="58">
        <v>109.79</v>
      </c>
      <c r="CE38" s="58">
        <v>151.97999999999999</v>
      </c>
      <c r="CF38" s="58">
        <v>15.81</v>
      </c>
      <c r="CG38" s="58">
        <v>15.81</v>
      </c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</row>
    <row r="39" spans="1:164" s="96" customFormat="1" x14ac:dyDescent="0.2">
      <c r="A39" s="98"/>
      <c r="B39" s="95"/>
      <c r="C39" s="95"/>
      <c r="BJ39" s="87"/>
      <c r="BO39" s="95"/>
      <c r="BP39" s="92">
        <v>4</v>
      </c>
      <c r="BQ39" s="93" t="s">
        <v>71</v>
      </c>
      <c r="BR39" s="58">
        <v>100.51</v>
      </c>
      <c r="BS39" s="58">
        <v>143.44999999999999</v>
      </c>
      <c r="BT39" s="58">
        <v>112.97</v>
      </c>
      <c r="BU39" s="58">
        <v>122.19</v>
      </c>
      <c r="BV39" s="94">
        <v>170170</v>
      </c>
      <c r="BW39" s="58">
        <v>1971.2</v>
      </c>
      <c r="BX39" s="58">
        <v>75.47</v>
      </c>
      <c r="BY39" s="58">
        <v>84.3</v>
      </c>
      <c r="BZ39" s="58">
        <v>11.61</v>
      </c>
      <c r="CA39" s="58">
        <v>12.39</v>
      </c>
      <c r="CB39" s="58">
        <v>16.36</v>
      </c>
      <c r="CC39" s="58">
        <v>18.72</v>
      </c>
      <c r="CD39" s="58">
        <v>110</v>
      </c>
      <c r="CE39" s="58">
        <v>151.97</v>
      </c>
      <c r="CF39" s="58">
        <v>15.87</v>
      </c>
      <c r="CG39" s="58">
        <v>15.88</v>
      </c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</row>
    <row r="40" spans="1:164" s="96" customFormat="1" x14ac:dyDescent="0.2">
      <c r="A40" s="98"/>
      <c r="B40" s="95"/>
      <c r="C40" s="95"/>
      <c r="BJ40" s="87"/>
      <c r="BO40" s="95"/>
      <c r="BP40" s="92">
        <v>5</v>
      </c>
      <c r="BQ40" s="93" t="s">
        <v>72</v>
      </c>
      <c r="BR40" s="58">
        <v>100.34</v>
      </c>
      <c r="BS40" s="58">
        <v>143.63</v>
      </c>
      <c r="BT40" s="58">
        <v>112.81</v>
      </c>
      <c r="BU40" s="58">
        <v>122</v>
      </c>
      <c r="BV40" s="94">
        <v>170305.5</v>
      </c>
      <c r="BW40" s="58">
        <v>1965.16</v>
      </c>
      <c r="BX40" s="58">
        <v>75.58</v>
      </c>
      <c r="BY40" s="58">
        <v>84.12</v>
      </c>
      <c r="BZ40" s="58">
        <v>11.57</v>
      </c>
      <c r="CA40" s="58">
        <v>12.36</v>
      </c>
      <c r="CB40" s="58">
        <v>16.329999999999998</v>
      </c>
      <c r="CC40" s="58">
        <v>18.71</v>
      </c>
      <c r="CD40" s="58">
        <v>109.97</v>
      </c>
      <c r="CE40" s="58">
        <v>151.69</v>
      </c>
      <c r="CF40" s="58">
        <v>15.89</v>
      </c>
      <c r="CG40" s="58">
        <v>15.89</v>
      </c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</row>
    <row r="41" spans="1:164" s="96" customFormat="1" x14ac:dyDescent="0.2">
      <c r="A41" s="98"/>
      <c r="B41" s="95"/>
      <c r="C41" s="95"/>
      <c r="BJ41" s="87"/>
      <c r="BO41" s="95"/>
      <c r="BP41" s="92">
        <v>6</v>
      </c>
      <c r="BQ41" s="93" t="s">
        <v>73</v>
      </c>
      <c r="BR41" s="58">
        <v>99.74</v>
      </c>
      <c r="BS41" s="58">
        <v>142.26</v>
      </c>
      <c r="BT41" s="58">
        <v>112.66</v>
      </c>
      <c r="BU41" s="58">
        <v>121.86</v>
      </c>
      <c r="BV41" s="94">
        <v>169901.64</v>
      </c>
      <c r="BW41" s="58">
        <v>1968.48</v>
      </c>
      <c r="BX41" s="58">
        <v>75.62</v>
      </c>
      <c r="BY41" s="58">
        <v>83.92</v>
      </c>
      <c r="BZ41" s="58">
        <v>11.52</v>
      </c>
      <c r="CA41" s="58">
        <v>12.33</v>
      </c>
      <c r="CB41" s="58">
        <v>16.309999999999999</v>
      </c>
      <c r="CC41" s="58">
        <v>18.73</v>
      </c>
      <c r="CD41" s="58">
        <v>109.62</v>
      </c>
      <c r="CE41" s="58">
        <v>151.21</v>
      </c>
      <c r="CF41" s="58">
        <v>15.91</v>
      </c>
      <c r="CG41" s="58">
        <v>15.91</v>
      </c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</row>
    <row r="42" spans="1:164" s="96" customFormat="1" x14ac:dyDescent="0.2">
      <c r="A42" s="98"/>
      <c r="B42" s="95"/>
      <c r="C42" s="95"/>
      <c r="BJ42" s="87"/>
      <c r="BO42" s="95"/>
      <c r="BP42" s="92">
        <v>7</v>
      </c>
      <c r="BQ42" s="93" t="s">
        <v>35</v>
      </c>
      <c r="BR42" s="58">
        <v>99.5</v>
      </c>
      <c r="BS42" s="58">
        <v>142.11000000000001</v>
      </c>
      <c r="BT42" s="58">
        <v>113.05</v>
      </c>
      <c r="BU42" s="58">
        <v>121.85</v>
      </c>
      <c r="BV42" s="94">
        <v>169111.8</v>
      </c>
      <c r="BW42" s="58">
        <v>1948.23</v>
      </c>
      <c r="BX42" s="58">
        <v>75.510000000000005</v>
      </c>
      <c r="BY42" s="58">
        <v>83.78</v>
      </c>
      <c r="BZ42" s="58">
        <v>11.58</v>
      </c>
      <c r="CA42" s="58">
        <v>12.31</v>
      </c>
      <c r="CB42" s="58">
        <v>16.32</v>
      </c>
      <c r="CC42" s="58">
        <v>18.600000000000001</v>
      </c>
      <c r="CD42" s="58">
        <v>109.5</v>
      </c>
      <c r="CE42" s="58">
        <v>151.11000000000001</v>
      </c>
      <c r="CF42" s="58">
        <v>15.91</v>
      </c>
      <c r="CG42" s="58">
        <v>15.91</v>
      </c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</row>
    <row r="43" spans="1:164" s="96" customFormat="1" x14ac:dyDescent="0.2">
      <c r="A43" s="98"/>
      <c r="B43" s="95"/>
      <c r="C43" s="95"/>
      <c r="BJ43" s="87"/>
      <c r="BO43" s="95"/>
      <c r="BP43" s="92">
        <v>8</v>
      </c>
      <c r="BQ43" s="93" t="s">
        <v>36</v>
      </c>
      <c r="BR43" s="58">
        <v>99.73</v>
      </c>
      <c r="BS43" s="58">
        <v>142.38</v>
      </c>
      <c r="BT43" s="58">
        <v>113.47</v>
      </c>
      <c r="BU43" s="58">
        <v>121.9</v>
      </c>
      <c r="BV43" s="94">
        <v>170065.96</v>
      </c>
      <c r="BW43" s="58">
        <v>1954.04</v>
      </c>
      <c r="BX43" s="58">
        <v>75.489999999999995</v>
      </c>
      <c r="BY43" s="58">
        <v>83.82</v>
      </c>
      <c r="BZ43" s="58">
        <v>11.56</v>
      </c>
      <c r="CA43" s="58">
        <v>12.34</v>
      </c>
      <c r="CB43" s="58">
        <v>16.32</v>
      </c>
      <c r="CC43" s="58">
        <v>18.600000000000001</v>
      </c>
      <c r="CD43" s="58">
        <v>109.59</v>
      </c>
      <c r="CE43" s="58">
        <v>151.30000000000001</v>
      </c>
      <c r="CF43" s="58">
        <v>15.91</v>
      </c>
      <c r="CG43" s="58">
        <v>15.9</v>
      </c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</row>
    <row r="44" spans="1:164" s="96" customFormat="1" x14ac:dyDescent="0.2">
      <c r="A44" s="98"/>
      <c r="B44" s="95"/>
      <c r="C44" s="95"/>
      <c r="BJ44" s="87"/>
      <c r="BO44" s="95"/>
      <c r="BP44" s="92">
        <v>9</v>
      </c>
      <c r="BQ44" s="93" t="s">
        <v>37</v>
      </c>
      <c r="BR44" s="58">
        <v>99.51</v>
      </c>
      <c r="BS44" s="58">
        <v>142.88999999999999</v>
      </c>
      <c r="BT44" s="58">
        <v>113.68</v>
      </c>
      <c r="BU44" s="58">
        <v>122.08</v>
      </c>
      <c r="BV44" s="94">
        <v>170141.76</v>
      </c>
      <c r="BW44" s="58">
        <v>1959.89</v>
      </c>
      <c r="BX44" s="58">
        <v>75.73</v>
      </c>
      <c r="BY44" s="58">
        <v>83.95</v>
      </c>
      <c r="BZ44" s="58">
        <v>11.56</v>
      </c>
      <c r="CA44" s="58">
        <v>12.35</v>
      </c>
      <c r="CB44" s="58">
        <v>16.34</v>
      </c>
      <c r="CC44" s="58">
        <v>18.64</v>
      </c>
      <c r="CD44" s="58">
        <v>109.43</v>
      </c>
      <c r="CE44" s="58">
        <v>151.16999999999999</v>
      </c>
      <c r="CF44" s="58">
        <v>15.91</v>
      </c>
      <c r="CG44" s="58">
        <v>15.9</v>
      </c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</row>
    <row r="45" spans="1:164" s="96" customFormat="1" x14ac:dyDescent="0.2">
      <c r="A45" s="98"/>
      <c r="BJ45" s="87"/>
      <c r="BO45" s="95"/>
      <c r="BP45" s="92">
        <v>10</v>
      </c>
      <c r="BQ45" s="93" t="s">
        <v>38</v>
      </c>
      <c r="BR45" s="58">
        <v>99.74</v>
      </c>
      <c r="BS45" s="58">
        <v>143.31</v>
      </c>
      <c r="BT45" s="58">
        <v>113.71</v>
      </c>
      <c r="BU45" s="58">
        <v>122.14</v>
      </c>
      <c r="BV45" s="94">
        <v>170850.46</v>
      </c>
      <c r="BW45" s="58">
        <v>1983.15</v>
      </c>
      <c r="BX45" s="58">
        <v>75.78</v>
      </c>
      <c r="BY45" s="58">
        <v>84.23</v>
      </c>
      <c r="BZ45" s="58">
        <v>11.58</v>
      </c>
      <c r="CA45" s="58">
        <v>12.35</v>
      </c>
      <c r="CB45" s="58">
        <v>16.350000000000001</v>
      </c>
      <c r="CC45" s="58">
        <v>18.71</v>
      </c>
      <c r="CD45" s="58">
        <v>109.83</v>
      </c>
      <c r="CE45" s="58">
        <v>151.82</v>
      </c>
      <c r="CF45" s="58">
        <v>16.010000000000002</v>
      </c>
      <c r="CG45" s="58">
        <v>16</v>
      </c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</row>
    <row r="46" spans="1:164" s="96" customFormat="1" x14ac:dyDescent="0.2">
      <c r="A46" s="98"/>
      <c r="BJ46" s="87"/>
      <c r="BO46" s="95"/>
      <c r="BP46" s="92">
        <v>11</v>
      </c>
      <c r="BQ46" s="93" t="s">
        <v>76</v>
      </c>
      <c r="BR46" s="58">
        <v>99.99</v>
      </c>
      <c r="BS46" s="58">
        <v>143.01</v>
      </c>
      <c r="BT46" s="58">
        <v>113.71</v>
      </c>
      <c r="BU46" s="58">
        <v>122.13</v>
      </c>
      <c r="BV46" s="94">
        <v>171765.71</v>
      </c>
      <c r="BW46" s="58">
        <v>1982.7</v>
      </c>
      <c r="BX46" s="58">
        <v>75.63</v>
      </c>
      <c r="BY46" s="58">
        <v>84.28</v>
      </c>
      <c r="BZ46" s="58">
        <v>11.57</v>
      </c>
      <c r="CA46" s="58">
        <v>12.36</v>
      </c>
      <c r="CB46" s="58">
        <v>16.34</v>
      </c>
      <c r="CC46" s="58">
        <v>18.68</v>
      </c>
      <c r="CD46" s="58">
        <v>110.15</v>
      </c>
      <c r="CE46" s="58">
        <v>152.07</v>
      </c>
      <c r="CF46" s="58">
        <v>16.05</v>
      </c>
      <c r="CG46" s="58">
        <v>16.04</v>
      </c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</row>
    <row r="47" spans="1:164" s="96" customFormat="1" x14ac:dyDescent="0.2">
      <c r="A47" s="98"/>
      <c r="BJ47" s="87"/>
      <c r="BO47" s="95"/>
      <c r="BP47" s="92">
        <v>12</v>
      </c>
      <c r="BQ47" s="93" t="s">
        <v>39</v>
      </c>
      <c r="BR47" s="58">
        <v>99.99</v>
      </c>
      <c r="BS47" s="58">
        <v>143.43</v>
      </c>
      <c r="BT47" s="58">
        <v>113.74</v>
      </c>
      <c r="BU47" s="58">
        <v>122.07</v>
      </c>
      <c r="BV47" s="94">
        <v>171075.77</v>
      </c>
      <c r="BW47" s="58">
        <v>1978.79</v>
      </c>
      <c r="BX47" s="58">
        <v>75.41</v>
      </c>
      <c r="BY47" s="58">
        <v>84.17</v>
      </c>
      <c r="BZ47" s="58">
        <v>11.57</v>
      </c>
      <c r="CA47" s="58">
        <v>12.3</v>
      </c>
      <c r="CB47" s="58">
        <v>16.350000000000001</v>
      </c>
      <c r="CC47" s="58">
        <v>18.57</v>
      </c>
      <c r="CD47" s="58">
        <v>109.96</v>
      </c>
      <c r="CE47" s="58">
        <v>151.81</v>
      </c>
      <c r="CF47" s="58">
        <v>15.94</v>
      </c>
      <c r="CG47" s="58">
        <v>15.93</v>
      </c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</row>
    <row r="48" spans="1:164" s="96" customFormat="1" x14ac:dyDescent="0.2">
      <c r="A48" s="98"/>
      <c r="BO48" s="95"/>
      <c r="BP48" s="92">
        <v>13</v>
      </c>
      <c r="BQ48" s="93" t="s">
        <v>40</v>
      </c>
      <c r="BR48" s="58">
        <v>100.04</v>
      </c>
      <c r="BS48" s="58">
        <v>143.63</v>
      </c>
      <c r="BT48" s="58">
        <v>113.3</v>
      </c>
      <c r="BU48" s="58">
        <v>121.98</v>
      </c>
      <c r="BV48" s="94">
        <v>171351.46</v>
      </c>
      <c r="BW48" s="58">
        <v>1959.93</v>
      </c>
      <c r="BX48" s="58">
        <v>75.260000000000005</v>
      </c>
      <c r="BY48" s="58">
        <v>84.19</v>
      </c>
      <c r="BZ48" s="58">
        <v>11.57</v>
      </c>
      <c r="CA48" s="58">
        <v>12.27</v>
      </c>
      <c r="CB48" s="58">
        <v>16.329999999999998</v>
      </c>
      <c r="CC48" s="58">
        <v>18.54</v>
      </c>
      <c r="CD48" s="58">
        <v>110</v>
      </c>
      <c r="CE48" s="58">
        <v>151.77000000000001</v>
      </c>
      <c r="CF48" s="58">
        <v>15.94</v>
      </c>
      <c r="CG48" s="58">
        <v>15.92</v>
      </c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</row>
    <row r="49" spans="1:164" s="96" customFormat="1" x14ac:dyDescent="0.2">
      <c r="A49" s="99"/>
      <c r="BO49" s="95"/>
      <c r="BP49" s="92">
        <v>14</v>
      </c>
      <c r="BQ49" s="93" t="s">
        <v>41</v>
      </c>
      <c r="BR49" s="58">
        <v>100.44</v>
      </c>
      <c r="BS49" s="58">
        <v>144.5</v>
      </c>
      <c r="BT49" s="58">
        <v>113.56</v>
      </c>
      <c r="BU49" s="58">
        <v>121.98</v>
      </c>
      <c r="BV49" s="94">
        <v>170982.26</v>
      </c>
      <c r="BW49" s="58">
        <v>1946.97</v>
      </c>
      <c r="BX49" s="58">
        <v>75.59</v>
      </c>
      <c r="BY49" s="58">
        <v>83.6</v>
      </c>
      <c r="BZ49" s="58">
        <v>11.58</v>
      </c>
      <c r="CA49" s="58">
        <v>12.25</v>
      </c>
      <c r="CB49" s="58">
        <v>16.32</v>
      </c>
      <c r="CC49" s="58">
        <v>18.579999999999998</v>
      </c>
      <c r="CD49" s="58">
        <v>110.04</v>
      </c>
      <c r="CE49" s="58">
        <v>151.75</v>
      </c>
      <c r="CF49" s="58">
        <v>15.88</v>
      </c>
      <c r="CG49" s="58">
        <v>15.88</v>
      </c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</row>
    <row r="50" spans="1:164" s="96" customFormat="1" x14ac:dyDescent="0.2">
      <c r="A50" s="99"/>
      <c r="BO50" s="95"/>
      <c r="BP50" s="92">
        <v>15</v>
      </c>
      <c r="BQ50" s="93" t="s">
        <v>42</v>
      </c>
      <c r="BR50" s="58">
        <v>100.78</v>
      </c>
      <c r="BS50" s="58">
        <v>144.66</v>
      </c>
      <c r="BT50" s="58">
        <v>113.76</v>
      </c>
      <c r="BU50" s="58">
        <v>121.94</v>
      </c>
      <c r="BV50" s="94">
        <v>172365.62</v>
      </c>
      <c r="BW50" s="58">
        <v>1969.33</v>
      </c>
      <c r="BX50" s="58">
        <v>75.55</v>
      </c>
      <c r="BY50" s="58">
        <v>84.04</v>
      </c>
      <c r="BZ50" s="58">
        <v>11.57</v>
      </c>
      <c r="CA50" s="58">
        <v>12.27</v>
      </c>
      <c r="CB50" s="58">
        <v>16.309999999999999</v>
      </c>
      <c r="CC50" s="58">
        <v>18.579999999999998</v>
      </c>
      <c r="CD50" s="58">
        <v>110.42</v>
      </c>
      <c r="CE50" s="58">
        <v>152.34</v>
      </c>
      <c r="CF50" s="58">
        <v>15.92</v>
      </c>
      <c r="CG50" s="58">
        <v>15.92</v>
      </c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</row>
    <row r="51" spans="1:164" s="96" customFormat="1" x14ac:dyDescent="0.2">
      <c r="A51" s="99"/>
      <c r="BO51" s="95"/>
      <c r="BP51" s="92">
        <v>16</v>
      </c>
      <c r="BQ51" s="93" t="s">
        <v>77</v>
      </c>
      <c r="BR51" s="58">
        <v>101.72</v>
      </c>
      <c r="BS51" s="58">
        <v>144.97</v>
      </c>
      <c r="BT51" s="58">
        <v>114.27</v>
      </c>
      <c r="BU51" s="58">
        <v>122.12</v>
      </c>
      <c r="BV51" s="94">
        <v>175538.4</v>
      </c>
      <c r="BW51" s="58">
        <v>2027.85</v>
      </c>
      <c r="BX51" s="58">
        <v>74.98</v>
      </c>
      <c r="BY51" s="58">
        <v>84.01</v>
      </c>
      <c r="BZ51" s="58">
        <v>11.55</v>
      </c>
      <c r="CA51" s="58">
        <v>12.18</v>
      </c>
      <c r="CB51" s="58">
        <v>16.34</v>
      </c>
      <c r="CC51" s="58">
        <v>18.63</v>
      </c>
      <c r="CD51" s="58">
        <v>110.74</v>
      </c>
      <c r="CE51" s="58">
        <v>152.49</v>
      </c>
      <c r="CF51" s="58">
        <v>15.97</v>
      </c>
      <c r="CG51" s="58">
        <v>15.85</v>
      </c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</row>
    <row r="52" spans="1:164" s="96" customFormat="1" x14ac:dyDescent="0.2">
      <c r="A52" s="99"/>
      <c r="BO52" s="95"/>
      <c r="BP52" s="92">
        <v>17</v>
      </c>
      <c r="BQ52" s="93" t="s">
        <v>43</v>
      </c>
      <c r="BR52" s="58">
        <v>102.09</v>
      </c>
      <c r="BS52" s="58">
        <v>144.66</v>
      </c>
      <c r="BT52" s="58">
        <v>114.71</v>
      </c>
      <c r="BU52" s="58">
        <v>122.46</v>
      </c>
      <c r="BV52" s="94">
        <v>175450.49</v>
      </c>
      <c r="BW52" s="58">
        <v>2003.52</v>
      </c>
      <c r="BX52" s="58">
        <v>74.97</v>
      </c>
      <c r="BY52" s="58">
        <v>84.21</v>
      </c>
      <c r="BZ52" s="58">
        <v>11.54</v>
      </c>
      <c r="CA52" s="58">
        <v>12.13</v>
      </c>
      <c r="CB52" s="58">
        <v>16.39</v>
      </c>
      <c r="CC52" s="58">
        <v>18.7</v>
      </c>
      <c r="CD52" s="58">
        <v>111.13</v>
      </c>
      <c r="CE52" s="58">
        <v>152.94</v>
      </c>
      <c r="CF52" s="58">
        <v>16.02</v>
      </c>
      <c r="CG52" s="58">
        <v>15.92</v>
      </c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</row>
    <row r="53" spans="1:164" s="96" customFormat="1" x14ac:dyDescent="0.2">
      <c r="A53" s="99"/>
      <c r="BO53" s="95"/>
      <c r="BP53" s="92">
        <v>18</v>
      </c>
      <c r="BQ53" s="93" t="s">
        <v>44</v>
      </c>
      <c r="BR53" s="58">
        <v>101.94</v>
      </c>
      <c r="BS53" s="58">
        <v>144.66</v>
      </c>
      <c r="BT53" s="58">
        <v>114.06</v>
      </c>
      <c r="BU53" s="58">
        <v>122.32</v>
      </c>
      <c r="BV53" s="94">
        <v>174683.48</v>
      </c>
      <c r="BW53" s="58">
        <v>1946.77</v>
      </c>
      <c r="BX53" s="58">
        <v>75.040000000000006</v>
      </c>
      <c r="BY53" s="58">
        <v>84.38</v>
      </c>
      <c r="BZ53" s="58">
        <v>11.57</v>
      </c>
      <c r="CA53" s="58">
        <v>12.17</v>
      </c>
      <c r="CB53" s="58">
        <v>16.37</v>
      </c>
      <c r="CC53" s="58">
        <v>18.7</v>
      </c>
      <c r="CD53" s="58">
        <v>111.19</v>
      </c>
      <c r="CE53" s="58">
        <v>152.91</v>
      </c>
      <c r="CF53" s="58">
        <v>16.03</v>
      </c>
      <c r="CG53" s="58">
        <v>15.98</v>
      </c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</row>
    <row r="54" spans="1:164" s="96" customFormat="1" x14ac:dyDescent="0.2">
      <c r="A54" s="99"/>
      <c r="BO54" s="95"/>
      <c r="BP54" s="92">
        <v>19</v>
      </c>
      <c r="BQ54" s="93" t="s">
        <v>45</v>
      </c>
      <c r="BR54" s="58">
        <v>101.88</v>
      </c>
      <c r="BS54" s="58">
        <v>144.5</v>
      </c>
      <c r="BT54" s="58">
        <v>114.26</v>
      </c>
      <c r="BU54" s="58">
        <v>122.19</v>
      </c>
      <c r="BV54" s="94">
        <v>175293.5</v>
      </c>
      <c r="BW54" s="58">
        <v>1968.89</v>
      </c>
      <c r="BX54" s="58">
        <v>74.64</v>
      </c>
      <c r="BY54" s="58">
        <v>83.92</v>
      </c>
      <c r="BZ54" s="58">
        <v>11.49</v>
      </c>
      <c r="CA54" s="58">
        <v>12.06</v>
      </c>
      <c r="CB54" s="58">
        <v>16.350000000000001</v>
      </c>
      <c r="CC54" s="58">
        <v>18.55</v>
      </c>
      <c r="CD54" s="58">
        <v>110.96</v>
      </c>
      <c r="CE54" s="58">
        <v>152.57</v>
      </c>
      <c r="CF54" s="58">
        <v>16</v>
      </c>
      <c r="CG54" s="58">
        <v>15.86</v>
      </c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</row>
    <row r="55" spans="1:164" s="96" customFormat="1" x14ac:dyDescent="0.2">
      <c r="A55" s="99"/>
      <c r="BO55" s="95"/>
      <c r="BP55" s="92">
        <v>20</v>
      </c>
      <c r="BQ55" s="93" t="s">
        <v>46</v>
      </c>
      <c r="BR55" s="100">
        <v>101.68</v>
      </c>
      <c r="BS55" s="100">
        <v>145.1</v>
      </c>
      <c r="BT55" s="100">
        <v>114.28</v>
      </c>
      <c r="BU55" s="100">
        <v>122.13</v>
      </c>
      <c r="BV55" s="100">
        <v>174961.71</v>
      </c>
      <c r="BW55" s="100">
        <v>1979.22</v>
      </c>
      <c r="BX55" s="100">
        <v>74.06</v>
      </c>
      <c r="BY55" s="100">
        <v>83.64</v>
      </c>
      <c r="BZ55" s="100">
        <v>11.45</v>
      </c>
      <c r="CA55" s="100">
        <v>11.99</v>
      </c>
      <c r="CB55" s="100">
        <v>16.34</v>
      </c>
      <c r="CC55" s="100">
        <v>18.510000000000002</v>
      </c>
      <c r="CD55" s="100">
        <v>110.71</v>
      </c>
      <c r="CE55" s="100">
        <v>152.33000000000001</v>
      </c>
      <c r="CF55" s="100">
        <v>15.96</v>
      </c>
      <c r="CG55" s="100">
        <v>15.85</v>
      </c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</row>
    <row r="56" spans="1:164" s="96" customFormat="1" x14ac:dyDescent="0.2">
      <c r="A56" s="99"/>
      <c r="BO56" s="95"/>
      <c r="BP56" s="92"/>
      <c r="BQ56" s="93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</row>
    <row r="57" spans="1:164" s="84" customFormat="1" x14ac:dyDescent="0.2">
      <c r="B57" s="96"/>
      <c r="C57" s="51"/>
      <c r="BQ57" s="93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102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</row>
    <row r="58" spans="1:164" s="85" customFormat="1" x14ac:dyDescent="0.2">
      <c r="B58" s="50"/>
      <c r="C58" s="50"/>
      <c r="BQ58" s="93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103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</row>
    <row r="59" spans="1:164" s="85" customFormat="1" x14ac:dyDescent="0.2">
      <c r="B59" s="50"/>
      <c r="C59" s="50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103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</row>
    <row r="60" spans="1:164" s="104" customFormat="1" x14ac:dyDescent="0.2">
      <c r="B60" s="105"/>
      <c r="C60" s="10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106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</row>
    <row r="61" spans="1:164" s="85" customFormat="1" x14ac:dyDescent="0.2">
      <c r="B61" s="107"/>
      <c r="C61" s="105"/>
      <c r="BO61" s="50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</row>
    <row r="62" spans="1:164" s="85" customFormat="1" x14ac:dyDescent="0.2">
      <c r="B62" s="107"/>
      <c r="C62" s="105"/>
      <c r="BO62" s="50"/>
      <c r="BQ62" s="58"/>
      <c r="BR62" s="58">
        <f>AVERAGE(BR36:BR55)</f>
        <v>100.6245</v>
      </c>
      <c r="BS62" s="58">
        <f t="shared" ref="BS62:CG62" si="2">AVERAGE(BS36:BS55)</f>
        <v>143.71849999999998</v>
      </c>
      <c r="BT62" s="58">
        <f t="shared" si="2"/>
        <v>113.50050000000002</v>
      </c>
      <c r="BU62" s="58">
        <f t="shared" si="2"/>
        <v>122.08000000000004</v>
      </c>
      <c r="BV62" s="58">
        <f t="shared" si="2"/>
        <v>172020.83299999998</v>
      </c>
      <c r="BW62" s="58">
        <f t="shared" si="2"/>
        <v>1975.857</v>
      </c>
      <c r="BX62" s="58">
        <f t="shared" si="2"/>
        <v>75.328499999999991</v>
      </c>
      <c r="BY62" s="58">
        <f t="shared" si="2"/>
        <v>84.056000000000012</v>
      </c>
      <c r="BZ62" s="58">
        <f t="shared" si="2"/>
        <v>11.561999999999999</v>
      </c>
      <c r="CA62" s="58">
        <f t="shared" si="2"/>
        <v>12.279</v>
      </c>
      <c r="CB62" s="58">
        <f t="shared" si="2"/>
        <v>16.338999999999999</v>
      </c>
      <c r="CC62" s="58">
        <f t="shared" si="2"/>
        <v>18.585999999999999</v>
      </c>
      <c r="CD62" s="58">
        <f t="shared" si="2"/>
        <v>110.06000000000002</v>
      </c>
      <c r="CE62" s="58">
        <f t="shared" si="2"/>
        <v>151.84899999999999</v>
      </c>
      <c r="CF62" s="58">
        <f t="shared" si="2"/>
        <v>15.914499999999995</v>
      </c>
      <c r="CG62" s="58">
        <f t="shared" si="2"/>
        <v>15.886500000000002</v>
      </c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</row>
    <row r="63" spans="1:164" s="85" customFormat="1" x14ac:dyDescent="0.2">
      <c r="B63" s="107"/>
      <c r="C63" s="105"/>
      <c r="BO63" s="50"/>
      <c r="BQ63" s="58"/>
      <c r="BR63" s="100">
        <v>100.6245</v>
      </c>
      <c r="BS63" s="100">
        <v>143.71849999999998</v>
      </c>
      <c r="BT63" s="100">
        <v>113.50050000000002</v>
      </c>
      <c r="BU63" s="100">
        <v>122.08000000000004</v>
      </c>
      <c r="BV63" s="100">
        <v>172020.83299999998</v>
      </c>
      <c r="BW63" s="100">
        <v>1975.857</v>
      </c>
      <c r="BX63" s="100">
        <v>75.328499999999991</v>
      </c>
      <c r="BY63" s="100">
        <v>84.056000000000012</v>
      </c>
      <c r="BZ63" s="100">
        <v>11.561999999999999</v>
      </c>
      <c r="CA63" s="100">
        <v>12.279</v>
      </c>
      <c r="CB63" s="100">
        <v>16.338999999999999</v>
      </c>
      <c r="CC63" s="100">
        <v>18.585999999999999</v>
      </c>
      <c r="CD63" s="100">
        <v>110.06000000000002</v>
      </c>
      <c r="CE63" s="100">
        <v>151.84899999999999</v>
      </c>
      <c r="CF63" s="100">
        <v>15.914499999999995</v>
      </c>
      <c r="CG63" s="100">
        <v>15.886500000000002</v>
      </c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</row>
    <row r="64" spans="1:164" s="85" customFormat="1" x14ac:dyDescent="0.2">
      <c r="B64" s="107"/>
      <c r="C64" s="105"/>
      <c r="BO64" s="50"/>
      <c r="BQ64" s="62"/>
      <c r="BR64" s="105">
        <f>BR63-BR62</f>
        <v>0</v>
      </c>
      <c r="BS64" s="105">
        <f t="shared" ref="BS64:CG64" si="3">BS63-BS62</f>
        <v>0</v>
      </c>
      <c r="BT64" s="105">
        <f t="shared" si="3"/>
        <v>0</v>
      </c>
      <c r="BU64" s="105">
        <f t="shared" si="3"/>
        <v>0</v>
      </c>
      <c r="BV64" s="105">
        <f t="shared" si="3"/>
        <v>0</v>
      </c>
      <c r="BW64" s="105">
        <f t="shared" si="3"/>
        <v>0</v>
      </c>
      <c r="BX64" s="105">
        <f t="shared" si="3"/>
        <v>0</v>
      </c>
      <c r="BY64" s="105">
        <f t="shared" si="3"/>
        <v>0</v>
      </c>
      <c r="BZ64" s="105">
        <f t="shared" si="3"/>
        <v>0</v>
      </c>
      <c r="CA64" s="105">
        <f t="shared" si="3"/>
        <v>0</v>
      </c>
      <c r="CB64" s="105">
        <f t="shared" si="3"/>
        <v>0</v>
      </c>
      <c r="CC64" s="105">
        <f t="shared" si="3"/>
        <v>0</v>
      </c>
      <c r="CD64" s="105">
        <f t="shared" si="3"/>
        <v>0</v>
      </c>
      <c r="CE64" s="105">
        <f t="shared" si="3"/>
        <v>0</v>
      </c>
      <c r="CF64" s="105">
        <f t="shared" si="3"/>
        <v>0</v>
      </c>
      <c r="CG64" s="105">
        <f t="shared" si="3"/>
        <v>0</v>
      </c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</row>
    <row r="65" spans="1:164" s="85" customFormat="1" x14ac:dyDescent="0.2">
      <c r="B65" s="107"/>
      <c r="C65" s="105"/>
      <c r="BO65" s="50"/>
      <c r="BQ65" s="50" t="s">
        <v>29</v>
      </c>
      <c r="BR65" s="50">
        <f>MAX(BR36:BR55)</f>
        <v>102.09</v>
      </c>
      <c r="BS65" s="50">
        <f t="shared" ref="BS65:CG65" si="4">MAX(BS36:BS55)</f>
        <v>145.1</v>
      </c>
      <c r="BT65" s="50">
        <f t="shared" si="4"/>
        <v>114.71</v>
      </c>
      <c r="BU65" s="50">
        <f t="shared" si="4"/>
        <v>122.46</v>
      </c>
      <c r="BV65" s="50">
        <f t="shared" si="4"/>
        <v>175538.4</v>
      </c>
      <c r="BW65" s="50">
        <f t="shared" si="4"/>
        <v>2027.85</v>
      </c>
      <c r="BX65" s="50">
        <f t="shared" si="4"/>
        <v>75.78</v>
      </c>
      <c r="BY65" s="50">
        <f t="shared" si="4"/>
        <v>84.38</v>
      </c>
      <c r="BZ65" s="50">
        <f t="shared" si="4"/>
        <v>11.62</v>
      </c>
      <c r="CA65" s="50">
        <f t="shared" si="4"/>
        <v>12.4</v>
      </c>
      <c r="CB65" s="50">
        <f t="shared" si="4"/>
        <v>16.39</v>
      </c>
      <c r="CC65" s="50">
        <f t="shared" si="4"/>
        <v>18.73</v>
      </c>
      <c r="CD65" s="50">
        <f t="shared" si="4"/>
        <v>111.19</v>
      </c>
      <c r="CE65" s="50">
        <f t="shared" si="4"/>
        <v>152.94</v>
      </c>
      <c r="CF65" s="50">
        <f t="shared" si="4"/>
        <v>16.05</v>
      </c>
      <c r="CG65" s="50">
        <f t="shared" si="4"/>
        <v>16.04</v>
      </c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</row>
    <row r="66" spans="1:164" s="63" customFormat="1" x14ac:dyDescent="0.2">
      <c r="A66" s="108"/>
      <c r="B66" s="109"/>
      <c r="C66" s="105"/>
      <c r="BO66" s="49"/>
      <c r="BP66" s="49"/>
      <c r="BQ66" s="50" t="s">
        <v>30</v>
      </c>
      <c r="BR66" s="50">
        <f>MIN(BR36:BR55)</f>
        <v>99.5</v>
      </c>
      <c r="BS66" s="50">
        <f t="shared" ref="BS66:CG66" si="5">MIN(BS36:BS55)</f>
        <v>142.11000000000001</v>
      </c>
      <c r="BT66" s="50">
        <f t="shared" si="5"/>
        <v>112.49</v>
      </c>
      <c r="BU66" s="50">
        <f t="shared" si="5"/>
        <v>121.85</v>
      </c>
      <c r="BV66" s="50">
        <f t="shared" si="5"/>
        <v>169111.8</v>
      </c>
      <c r="BW66" s="50">
        <f t="shared" si="5"/>
        <v>1946.77</v>
      </c>
      <c r="BX66" s="50">
        <f t="shared" si="5"/>
        <v>74.06</v>
      </c>
      <c r="BY66" s="50">
        <f t="shared" si="5"/>
        <v>83.6</v>
      </c>
      <c r="BZ66" s="50">
        <f t="shared" si="5"/>
        <v>11.45</v>
      </c>
      <c r="CA66" s="50">
        <f t="shared" si="5"/>
        <v>11.99</v>
      </c>
      <c r="CB66" s="50">
        <f t="shared" si="5"/>
        <v>16.309999999999999</v>
      </c>
      <c r="CC66" s="50">
        <f t="shared" si="5"/>
        <v>18.25</v>
      </c>
      <c r="CD66" s="50">
        <f t="shared" si="5"/>
        <v>108.98</v>
      </c>
      <c r="CE66" s="50">
        <f t="shared" si="5"/>
        <v>150.53</v>
      </c>
      <c r="CF66" s="50">
        <f t="shared" si="5"/>
        <v>15.63</v>
      </c>
      <c r="CG66" s="50">
        <f t="shared" si="5"/>
        <v>15.64</v>
      </c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</row>
    <row r="67" spans="1:164" s="63" customFormat="1" x14ac:dyDescent="0.2">
      <c r="A67" s="108"/>
      <c r="B67" s="109"/>
      <c r="C67" s="105"/>
      <c r="BO67" s="49"/>
      <c r="BP67" s="49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2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</row>
    <row r="68" spans="1:164" s="63" customFormat="1" x14ac:dyDescent="0.2">
      <c r="A68" s="108"/>
      <c r="B68" s="109"/>
      <c r="C68" s="105"/>
      <c r="BO68" s="49"/>
      <c r="BP68" s="49"/>
      <c r="BQ68" s="50"/>
      <c r="BR68" s="50">
        <f t="shared" ref="BR68:CG68" si="6">BR65-BR66</f>
        <v>2.5900000000000034</v>
      </c>
      <c r="BS68" s="50">
        <f t="shared" si="6"/>
        <v>2.9899999999999807</v>
      </c>
      <c r="BT68" s="50">
        <f t="shared" si="6"/>
        <v>2.2199999999999989</v>
      </c>
      <c r="BU68" s="50">
        <f t="shared" si="6"/>
        <v>0.60999999999999943</v>
      </c>
      <c r="BV68" s="50">
        <f t="shared" si="6"/>
        <v>6426.6000000000058</v>
      </c>
      <c r="BW68" s="50">
        <f t="shared" si="6"/>
        <v>81.079999999999927</v>
      </c>
      <c r="BX68" s="50">
        <f t="shared" si="6"/>
        <v>1.7199999999999989</v>
      </c>
      <c r="BY68" s="50">
        <f t="shared" si="6"/>
        <v>0.78000000000000114</v>
      </c>
      <c r="BZ68" s="50">
        <f t="shared" si="6"/>
        <v>0.16999999999999993</v>
      </c>
      <c r="CA68" s="50">
        <f t="shared" si="6"/>
        <v>0.41000000000000014</v>
      </c>
      <c r="CB68" s="50">
        <f t="shared" si="6"/>
        <v>8.0000000000001847E-2</v>
      </c>
      <c r="CC68" s="50">
        <f t="shared" si="6"/>
        <v>0.48000000000000043</v>
      </c>
      <c r="CD68" s="50">
        <f t="shared" si="6"/>
        <v>2.2099999999999937</v>
      </c>
      <c r="CE68" s="50">
        <f t="shared" si="6"/>
        <v>2.4099999999999966</v>
      </c>
      <c r="CF68" s="50">
        <f t="shared" si="6"/>
        <v>0.41999999999999993</v>
      </c>
      <c r="CG68" s="50">
        <f t="shared" si="6"/>
        <v>0.39999999999999858</v>
      </c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</row>
    <row r="69" spans="1:164" s="63" customFormat="1" x14ac:dyDescent="0.2">
      <c r="A69" s="108"/>
      <c r="B69" s="109"/>
      <c r="C69" s="105"/>
      <c r="BO69" s="49"/>
      <c r="BP69" s="49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95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</row>
    <row r="70" spans="1:164" s="63" customFormat="1" x14ac:dyDescent="0.2">
      <c r="A70" s="108"/>
      <c r="B70" s="109"/>
      <c r="C70" s="105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95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</row>
    <row r="71" spans="1:164" s="63" customFormat="1" ht="25.5" x14ac:dyDescent="0.2">
      <c r="A71" s="108"/>
      <c r="B71" s="109"/>
      <c r="C71" s="105"/>
      <c r="BO71" s="49"/>
      <c r="BP71" s="49"/>
      <c r="BQ71" s="82" t="s">
        <v>18</v>
      </c>
      <c r="BR71" s="52" t="s">
        <v>5</v>
      </c>
      <c r="BS71" s="52" t="s">
        <v>6</v>
      </c>
      <c r="BT71" s="52" t="s">
        <v>7</v>
      </c>
      <c r="BU71" s="52" t="s">
        <v>8</v>
      </c>
      <c r="BV71" s="50" t="s">
        <v>9</v>
      </c>
      <c r="BW71" s="49" t="s">
        <v>10</v>
      </c>
      <c r="BX71" s="49" t="s">
        <v>11</v>
      </c>
      <c r="BY71" s="49" t="s">
        <v>12</v>
      </c>
      <c r="BZ71" s="49" t="s">
        <v>13</v>
      </c>
      <c r="CA71" s="49" t="s">
        <v>14</v>
      </c>
      <c r="CB71" s="49" t="s">
        <v>15</v>
      </c>
      <c r="CC71" s="63" t="s">
        <v>34</v>
      </c>
      <c r="CD71" s="51" t="s">
        <v>16</v>
      </c>
      <c r="CE71" s="50" t="s">
        <v>17</v>
      </c>
      <c r="CF71" s="88" t="s">
        <v>32</v>
      </c>
      <c r="CG71" s="88" t="s">
        <v>33</v>
      </c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</row>
    <row r="72" spans="1:164" s="63" customFormat="1" x14ac:dyDescent="0.2">
      <c r="A72" s="108"/>
      <c r="B72" s="109"/>
      <c r="C72" s="105"/>
      <c r="BO72" s="49"/>
      <c r="BP72" s="93">
        <v>1</v>
      </c>
      <c r="BQ72" s="63" t="s">
        <v>68</v>
      </c>
      <c r="BR72" s="58">
        <v>107.99000000000001</v>
      </c>
      <c r="BS72" s="58">
        <v>0.75987841945288748</v>
      </c>
      <c r="BT72" s="58">
        <v>0.96860000000000002</v>
      </c>
      <c r="BU72" s="58">
        <v>0.89301661010894795</v>
      </c>
      <c r="BV72" s="58">
        <v>1576.9960000000001</v>
      </c>
      <c r="BW72" s="58">
        <v>18.3904</v>
      </c>
      <c r="BX72" s="58">
        <v>1.4380212827149841</v>
      </c>
      <c r="BY72" s="58">
        <v>1.2964</v>
      </c>
      <c r="BZ72" s="58">
        <v>9.4004000000000012</v>
      </c>
      <c r="CA72" s="58">
        <v>8.7999000000000009</v>
      </c>
      <c r="CB72" s="58">
        <v>6.6737000000000002</v>
      </c>
      <c r="CC72" s="58">
        <v>5.9725000000000001</v>
      </c>
      <c r="CD72" s="58">
        <v>1</v>
      </c>
      <c r="CE72" s="58">
        <v>0.72397141760843287</v>
      </c>
      <c r="CF72" s="58">
        <v>6.9710000000000001</v>
      </c>
      <c r="CG72" s="58">
        <v>6.9678000000000004</v>
      </c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</row>
    <row r="73" spans="1:164" s="63" customFormat="1" x14ac:dyDescent="0.2">
      <c r="A73" s="108"/>
      <c r="BO73" s="49"/>
      <c r="BP73" s="93">
        <v>2</v>
      </c>
      <c r="BQ73" s="63" t="s">
        <v>69</v>
      </c>
      <c r="BR73" s="58">
        <v>108.4</v>
      </c>
      <c r="BS73" s="58">
        <v>0.75999392004863953</v>
      </c>
      <c r="BT73" s="58">
        <v>0.97070000000000001</v>
      </c>
      <c r="BU73" s="58">
        <v>0.89493466976910685</v>
      </c>
      <c r="BV73" s="94">
        <v>1565.5195000000001</v>
      </c>
      <c r="BW73" s="58">
        <v>18.113900000000001</v>
      </c>
      <c r="BX73" s="58">
        <v>1.4536996656490768</v>
      </c>
      <c r="BY73" s="58">
        <v>1.298</v>
      </c>
      <c r="BZ73" s="58">
        <v>9.4176000000000002</v>
      </c>
      <c r="CA73" s="58">
        <v>8.8045000000000009</v>
      </c>
      <c r="CB73" s="58">
        <v>6.6863999999999999</v>
      </c>
      <c r="CC73" s="58">
        <v>5.9697000000000005</v>
      </c>
      <c r="CD73" s="58">
        <v>1</v>
      </c>
      <c r="CE73" s="58">
        <v>0.72203730044694103</v>
      </c>
      <c r="CF73" s="58">
        <v>6.9401000000000002</v>
      </c>
      <c r="CG73" s="58">
        <v>6.9378000000000002</v>
      </c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</row>
    <row r="74" spans="1:164" s="63" customFormat="1" x14ac:dyDescent="0.2">
      <c r="A74" s="108"/>
      <c r="BO74" s="49"/>
      <c r="BP74" s="93">
        <v>3</v>
      </c>
      <c r="BQ74" s="63" t="s">
        <v>70</v>
      </c>
      <c r="BR74" s="58">
        <v>108.47</v>
      </c>
      <c r="BS74" s="58">
        <v>0.76173065204143819</v>
      </c>
      <c r="BT74" s="58">
        <v>0.97150000000000003</v>
      </c>
      <c r="BU74" s="58">
        <v>0.89863407620416969</v>
      </c>
      <c r="BV74" s="58">
        <v>1581.21</v>
      </c>
      <c r="BW74" s="58">
        <v>18.407600000000002</v>
      </c>
      <c r="BX74" s="58">
        <v>1.4566642388929352</v>
      </c>
      <c r="BY74" s="58">
        <v>1.3011000000000001</v>
      </c>
      <c r="BZ74" s="58">
        <v>9.4476000000000013</v>
      </c>
      <c r="CA74" s="58">
        <v>8.8628999999999998</v>
      </c>
      <c r="CB74" s="58">
        <v>6.7145999999999999</v>
      </c>
      <c r="CC74" s="58">
        <v>5.9578000000000007</v>
      </c>
      <c r="CD74" s="58">
        <v>1</v>
      </c>
      <c r="CE74" s="58">
        <v>0.72237632917244565</v>
      </c>
      <c r="CF74" s="58">
        <v>6.9434000000000005</v>
      </c>
      <c r="CG74" s="58">
        <v>6.9436</v>
      </c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</row>
    <row r="75" spans="1:164" s="63" customFormat="1" x14ac:dyDescent="0.2">
      <c r="A75" s="108"/>
      <c r="BO75" s="49"/>
      <c r="BP75" s="93">
        <v>4</v>
      </c>
      <c r="BQ75" s="63" t="s">
        <v>71</v>
      </c>
      <c r="BR75" s="58">
        <v>109.44</v>
      </c>
      <c r="BS75" s="58">
        <v>0.76681236101525951</v>
      </c>
      <c r="BT75" s="58">
        <v>0.97370000000000001</v>
      </c>
      <c r="BU75" s="58">
        <v>0.90025207057976231</v>
      </c>
      <c r="BV75" s="58">
        <v>1547</v>
      </c>
      <c r="BW75" s="58">
        <v>17.920000000000002</v>
      </c>
      <c r="BX75" s="58">
        <v>1.4575134819997084</v>
      </c>
      <c r="BY75" s="58">
        <v>1.3049000000000002</v>
      </c>
      <c r="BZ75" s="58">
        <v>9.4717000000000002</v>
      </c>
      <c r="CA75" s="58">
        <v>8.8796999999999997</v>
      </c>
      <c r="CB75" s="58">
        <v>6.7254000000000005</v>
      </c>
      <c r="CC75" s="58">
        <v>5.8768000000000002</v>
      </c>
      <c r="CD75" s="58">
        <v>1</v>
      </c>
      <c r="CE75" s="58">
        <v>0.72384040766691771</v>
      </c>
      <c r="CF75" s="58">
        <v>6.9314</v>
      </c>
      <c r="CG75" s="58">
        <v>6.9285000000000005</v>
      </c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</row>
    <row r="76" spans="1:164" s="63" customFormat="1" x14ac:dyDescent="0.2">
      <c r="A76" s="108"/>
      <c r="BO76" s="49"/>
      <c r="BP76" s="93">
        <v>5</v>
      </c>
      <c r="BQ76" s="63" t="s">
        <v>72</v>
      </c>
      <c r="BR76" s="58">
        <v>109.60000000000001</v>
      </c>
      <c r="BS76" s="58">
        <v>0.76563815940586477</v>
      </c>
      <c r="BT76" s="58">
        <v>0.9748</v>
      </c>
      <c r="BU76" s="58">
        <v>0.90155066714749377</v>
      </c>
      <c r="BV76" s="58">
        <v>1548.6542000000002</v>
      </c>
      <c r="BW76" s="58">
        <v>17.87</v>
      </c>
      <c r="BX76" s="58">
        <v>1.4549687181725592</v>
      </c>
      <c r="BY76" s="58">
        <v>1.3073000000000001</v>
      </c>
      <c r="BZ76" s="58">
        <v>9.5076000000000001</v>
      </c>
      <c r="CA76" s="58">
        <v>8.8961000000000006</v>
      </c>
      <c r="CB76" s="58">
        <v>6.7356000000000007</v>
      </c>
      <c r="CC76" s="58">
        <v>5.8770000000000007</v>
      </c>
      <c r="CD76" s="58">
        <v>1</v>
      </c>
      <c r="CE76" s="58">
        <v>0.72496864510609915</v>
      </c>
      <c r="CF76" s="58">
        <v>6.9214000000000002</v>
      </c>
      <c r="CG76" s="58">
        <v>6.9198000000000004</v>
      </c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</row>
    <row r="77" spans="1:164" s="63" customFormat="1" x14ac:dyDescent="0.2">
      <c r="A77" s="108"/>
      <c r="BO77" s="49"/>
      <c r="BP77" s="93">
        <v>6</v>
      </c>
      <c r="BQ77" s="63" t="s">
        <v>73</v>
      </c>
      <c r="BR77" s="58">
        <v>109.91</v>
      </c>
      <c r="BS77" s="58">
        <v>0.77053475111727532</v>
      </c>
      <c r="BT77" s="58">
        <v>0.97300000000000009</v>
      </c>
      <c r="BU77" s="58">
        <v>0.89976606082418575</v>
      </c>
      <c r="BV77" s="94">
        <v>1549.9146000000001</v>
      </c>
      <c r="BW77" s="58">
        <v>17.9573</v>
      </c>
      <c r="BX77" s="58">
        <v>1.4496955639315743</v>
      </c>
      <c r="BY77" s="58">
        <v>1.3062</v>
      </c>
      <c r="BZ77" s="58">
        <v>9.5191999999999997</v>
      </c>
      <c r="CA77" s="58">
        <v>8.8940999999999999</v>
      </c>
      <c r="CB77" s="58">
        <v>6.7224000000000004</v>
      </c>
      <c r="CC77" s="58">
        <v>5.8526000000000007</v>
      </c>
      <c r="CD77" s="58">
        <v>1</v>
      </c>
      <c r="CE77" s="58">
        <v>0.72496338934883797</v>
      </c>
      <c r="CF77" s="58">
        <v>6.8898999999999999</v>
      </c>
      <c r="CG77" s="58">
        <v>6.8902000000000001</v>
      </c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</row>
    <row r="78" spans="1:164" s="63" customFormat="1" x14ac:dyDescent="0.2">
      <c r="A78" s="108"/>
      <c r="BO78" s="49"/>
      <c r="BP78" s="93">
        <v>7</v>
      </c>
      <c r="BQ78" s="63" t="s">
        <v>35</v>
      </c>
      <c r="BR78" s="58">
        <v>110.05</v>
      </c>
      <c r="BS78" s="58">
        <v>0.77053475111727532</v>
      </c>
      <c r="BT78" s="58">
        <v>0.96860000000000002</v>
      </c>
      <c r="BU78" s="58">
        <v>0.89814981138853967</v>
      </c>
      <c r="BV78" s="94">
        <v>1544.4</v>
      </c>
      <c r="BW78" s="58">
        <v>17.792100000000001</v>
      </c>
      <c r="BX78" s="58">
        <v>1.4501160092807426</v>
      </c>
      <c r="BY78" s="58">
        <v>1.3070000000000002</v>
      </c>
      <c r="BZ78" s="58">
        <v>9.4600000000000009</v>
      </c>
      <c r="CA78" s="58">
        <v>8.8971999999999998</v>
      </c>
      <c r="CB78" s="58">
        <v>6.7115</v>
      </c>
      <c r="CC78" s="58">
        <v>5.8877000000000006</v>
      </c>
      <c r="CD78" s="58">
        <v>1</v>
      </c>
      <c r="CE78" s="58">
        <v>0.72462192850880058</v>
      </c>
      <c r="CF78" s="58">
        <v>6.8836000000000004</v>
      </c>
      <c r="CG78" s="58">
        <v>6.8840000000000003</v>
      </c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</row>
    <row r="79" spans="1:164" s="63" customFormat="1" x14ac:dyDescent="0.2">
      <c r="BK79" s="110"/>
      <c r="BL79" s="110"/>
      <c r="BM79" s="110"/>
      <c r="BN79" s="110"/>
      <c r="BP79" s="93">
        <v>8</v>
      </c>
      <c r="BQ79" s="63" t="s">
        <v>36</v>
      </c>
      <c r="BR79" s="58">
        <v>109.89</v>
      </c>
      <c r="BS79" s="58">
        <v>0.76970443349753692</v>
      </c>
      <c r="BT79" s="58">
        <v>0.96579999999999999</v>
      </c>
      <c r="BU79" s="58">
        <v>0.89847259658580414</v>
      </c>
      <c r="BV79" s="58">
        <v>1551.8383000000001</v>
      </c>
      <c r="BW79" s="58">
        <v>17.830500000000001</v>
      </c>
      <c r="BX79" s="58">
        <v>1.451800232288037</v>
      </c>
      <c r="BY79" s="58">
        <v>1.3075000000000001</v>
      </c>
      <c r="BZ79" s="58">
        <v>9.4786000000000001</v>
      </c>
      <c r="CA79" s="58">
        <v>8.8825000000000003</v>
      </c>
      <c r="CB79" s="58">
        <v>6.7133000000000003</v>
      </c>
      <c r="CC79" s="58">
        <v>5.8929</v>
      </c>
      <c r="CD79" s="58">
        <v>1</v>
      </c>
      <c r="CE79" s="58">
        <v>0.72431226550390404</v>
      </c>
      <c r="CF79" s="58">
        <v>6.8869000000000007</v>
      </c>
      <c r="CG79" s="58">
        <v>6.8909000000000002</v>
      </c>
      <c r="CH79" s="111"/>
      <c r="CI79" s="111"/>
      <c r="CJ79" s="111"/>
      <c r="CK79" s="111"/>
      <c r="CL79" s="111"/>
      <c r="CM79" s="111"/>
      <c r="CN79" s="111"/>
    </row>
    <row r="80" spans="1:164" s="63" customFormat="1" x14ac:dyDescent="0.2">
      <c r="A80" s="108"/>
      <c r="BO80" s="49"/>
      <c r="BP80" s="93">
        <v>9</v>
      </c>
      <c r="BQ80" s="63" t="s">
        <v>75</v>
      </c>
      <c r="BR80" s="58">
        <v>109.97</v>
      </c>
      <c r="BS80" s="58">
        <v>0.76581406034614796</v>
      </c>
      <c r="BT80" s="58">
        <v>0.96260000000000001</v>
      </c>
      <c r="BU80" s="58">
        <v>0.8961376467425396</v>
      </c>
      <c r="BV80" s="58">
        <v>1554.8000000000002</v>
      </c>
      <c r="BW80" s="58">
        <v>17.91</v>
      </c>
      <c r="BX80" s="58">
        <v>1.445086705202312</v>
      </c>
      <c r="BY80" s="58">
        <v>1.3035000000000001</v>
      </c>
      <c r="BZ80" s="58">
        <v>9.4641000000000002</v>
      </c>
      <c r="CA80" s="58">
        <v>8.8588000000000005</v>
      </c>
      <c r="CB80" s="58">
        <v>6.6953000000000005</v>
      </c>
      <c r="CC80" s="58">
        <v>5.8717000000000006</v>
      </c>
      <c r="CD80" s="58">
        <v>1</v>
      </c>
      <c r="CE80" s="58">
        <v>0.72387184572843233</v>
      </c>
      <c r="CF80" s="58">
        <v>6.8791000000000002</v>
      </c>
      <c r="CG80" s="58">
        <v>6.8828000000000005</v>
      </c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</row>
    <row r="81" spans="1:164" s="63" customFormat="1" x14ac:dyDescent="0.2">
      <c r="BP81" s="93">
        <v>10</v>
      </c>
      <c r="BQ81" s="63" t="s">
        <v>74</v>
      </c>
      <c r="BR81" s="58">
        <v>110.12</v>
      </c>
      <c r="BS81" s="58">
        <v>0.76640098099325571</v>
      </c>
      <c r="BT81" s="58">
        <v>0.96590000000000009</v>
      </c>
      <c r="BU81" s="58">
        <v>0.89928057553956831</v>
      </c>
      <c r="BV81" s="58">
        <v>1555.5901000000001</v>
      </c>
      <c r="BW81" s="58">
        <v>18.0565</v>
      </c>
      <c r="BX81" s="58">
        <v>1.4492753623188404</v>
      </c>
      <c r="BY81" s="58">
        <v>1.304</v>
      </c>
      <c r="BZ81" s="58">
        <v>9.4814000000000007</v>
      </c>
      <c r="CA81" s="58">
        <v>8.8902000000000001</v>
      </c>
      <c r="CB81" s="58">
        <v>6.7187000000000001</v>
      </c>
      <c r="CC81" s="58">
        <v>5.8715000000000002</v>
      </c>
      <c r="CD81" s="58">
        <v>1</v>
      </c>
      <c r="CE81" s="58">
        <v>0.72340579448041376</v>
      </c>
      <c r="CF81" s="58">
        <v>6.8587000000000007</v>
      </c>
      <c r="CG81" s="58">
        <v>6.8637000000000006</v>
      </c>
    </row>
    <row r="82" spans="1:164" s="63" customFormat="1" x14ac:dyDescent="0.2">
      <c r="BP82" s="93">
        <v>11</v>
      </c>
      <c r="BQ82" s="63" t="s">
        <v>76</v>
      </c>
      <c r="BR82" s="58">
        <v>110.16</v>
      </c>
      <c r="BS82" s="58">
        <v>0.7702380035430948</v>
      </c>
      <c r="BT82" s="58">
        <v>0.96870000000000001</v>
      </c>
      <c r="BU82" s="58">
        <v>0.90211998195760035</v>
      </c>
      <c r="BV82" s="58">
        <v>1559.38</v>
      </c>
      <c r="BW82" s="58">
        <v>18</v>
      </c>
      <c r="BX82" s="58">
        <v>1.4564520827264784</v>
      </c>
      <c r="BY82" s="58">
        <v>1.3069000000000002</v>
      </c>
      <c r="BZ82" s="58">
        <v>9.5208000000000013</v>
      </c>
      <c r="CA82" s="58">
        <v>8.9114000000000004</v>
      </c>
      <c r="CB82" s="58">
        <v>6.7401</v>
      </c>
      <c r="CC82" s="58">
        <v>5.8974000000000002</v>
      </c>
      <c r="CD82" s="58">
        <v>1</v>
      </c>
      <c r="CE82" s="58">
        <v>0.72431751182448345</v>
      </c>
      <c r="CF82" s="58">
        <v>6.8637000000000006</v>
      </c>
      <c r="CG82" s="58">
        <v>6.8673000000000002</v>
      </c>
    </row>
    <row r="83" spans="1:164" s="63" customFormat="1" x14ac:dyDescent="0.2">
      <c r="BP83" s="93">
        <v>12</v>
      </c>
      <c r="BQ83" s="63" t="s">
        <v>39</v>
      </c>
      <c r="BR83" s="58">
        <v>109.97</v>
      </c>
      <c r="BS83" s="58">
        <v>0.76663600122661757</v>
      </c>
      <c r="BT83" s="58">
        <v>0.96679999999999999</v>
      </c>
      <c r="BU83" s="58">
        <v>0.90041419052764271</v>
      </c>
      <c r="BV83" s="58">
        <v>1555.8000000000002</v>
      </c>
      <c r="BW83" s="58">
        <v>17.9955</v>
      </c>
      <c r="BX83" s="58">
        <v>1.4581510644502769</v>
      </c>
      <c r="BY83" s="58">
        <v>1.3064</v>
      </c>
      <c r="BZ83" s="58">
        <v>9.5010000000000012</v>
      </c>
      <c r="CA83" s="58">
        <v>8.9428000000000001</v>
      </c>
      <c r="CB83" s="58">
        <v>6.7274000000000003</v>
      </c>
      <c r="CC83" s="58">
        <v>5.9215</v>
      </c>
      <c r="CD83" s="58">
        <v>1</v>
      </c>
      <c r="CE83" s="58">
        <v>0.72431751182448345</v>
      </c>
      <c r="CF83" s="58">
        <v>6.9005000000000001</v>
      </c>
      <c r="CG83" s="58">
        <v>6.9046000000000003</v>
      </c>
    </row>
    <row r="84" spans="1:164" s="63" customFormat="1" x14ac:dyDescent="0.2">
      <c r="BP84" s="93">
        <v>13</v>
      </c>
      <c r="BQ84" s="63" t="s">
        <v>40</v>
      </c>
      <c r="BR84" s="58">
        <v>109.96000000000001</v>
      </c>
      <c r="BS84" s="58">
        <v>0.76587271195527296</v>
      </c>
      <c r="BT84" s="58">
        <v>0.9709000000000001</v>
      </c>
      <c r="BU84" s="58">
        <v>0.90187590187590183</v>
      </c>
      <c r="BV84" s="58">
        <v>1557.7405000000001</v>
      </c>
      <c r="BW84" s="58">
        <v>17.817500000000003</v>
      </c>
      <c r="BX84" s="58">
        <v>1.4615609470914936</v>
      </c>
      <c r="BY84" s="58">
        <v>1.3066</v>
      </c>
      <c r="BZ84" s="58">
        <v>9.5042000000000009</v>
      </c>
      <c r="CA84" s="58">
        <v>8.9625000000000004</v>
      </c>
      <c r="CB84" s="58">
        <v>6.7377000000000002</v>
      </c>
      <c r="CC84" s="58">
        <v>5.9335000000000004</v>
      </c>
      <c r="CD84" s="58">
        <v>1</v>
      </c>
      <c r="CE84" s="58">
        <v>0.72479524534319062</v>
      </c>
      <c r="CF84" s="58">
        <v>6.9023000000000003</v>
      </c>
      <c r="CG84" s="58">
        <v>6.9080000000000004</v>
      </c>
    </row>
    <row r="85" spans="1:164" s="63" customFormat="1" x14ac:dyDescent="0.2">
      <c r="BP85" s="93">
        <v>14</v>
      </c>
      <c r="BQ85" s="63" t="s">
        <v>41</v>
      </c>
      <c r="BR85" s="58">
        <v>109.56</v>
      </c>
      <c r="BS85" s="58">
        <v>0.76149862930246714</v>
      </c>
      <c r="BT85" s="58">
        <v>0.96900000000000008</v>
      </c>
      <c r="BU85" s="58">
        <v>0.90220137134608436</v>
      </c>
      <c r="BV85" s="58">
        <v>1553.8192000000001</v>
      </c>
      <c r="BW85" s="58">
        <v>17.693300000000001</v>
      </c>
      <c r="BX85" s="58">
        <v>1.4558159848595136</v>
      </c>
      <c r="BY85" s="58">
        <v>1.3163</v>
      </c>
      <c r="BZ85" s="58">
        <v>9.503400000000001</v>
      </c>
      <c r="CA85" s="58">
        <v>8.9844000000000008</v>
      </c>
      <c r="CB85" s="58">
        <v>6.7411000000000003</v>
      </c>
      <c r="CC85" s="58">
        <v>5.9226999999999999</v>
      </c>
      <c r="CD85" s="58">
        <v>1</v>
      </c>
      <c r="CE85" s="58">
        <v>0.72512635326705677</v>
      </c>
      <c r="CF85" s="58">
        <v>6.9309000000000003</v>
      </c>
      <c r="CG85" s="58">
        <v>6.9277000000000006</v>
      </c>
    </row>
    <row r="86" spans="1:164" s="63" customFormat="1" x14ac:dyDescent="0.2">
      <c r="BP86" s="93">
        <v>15</v>
      </c>
      <c r="BQ86" s="63" t="s">
        <v>42</v>
      </c>
      <c r="BR86" s="58">
        <v>109.56</v>
      </c>
      <c r="BS86" s="58">
        <v>0.76330051141134259</v>
      </c>
      <c r="BT86" s="58">
        <v>0.97060000000000002</v>
      </c>
      <c r="BU86" s="58">
        <v>0.90596122485957586</v>
      </c>
      <c r="BV86" s="58">
        <v>1561</v>
      </c>
      <c r="BW86" s="58">
        <v>17.834900000000001</v>
      </c>
      <c r="BX86" s="58">
        <v>1.4615609470914936</v>
      </c>
      <c r="BY86" s="58">
        <v>1.3139000000000001</v>
      </c>
      <c r="BZ86" s="58">
        <v>9.5446000000000009</v>
      </c>
      <c r="CA86" s="58">
        <v>9.0022000000000002</v>
      </c>
      <c r="CB86" s="58">
        <v>6.7695000000000007</v>
      </c>
      <c r="CC86" s="58">
        <v>5.9420000000000002</v>
      </c>
      <c r="CD86" s="58">
        <v>1</v>
      </c>
      <c r="CE86" s="58">
        <v>0.72484778196578725</v>
      </c>
      <c r="CF86" s="58">
        <v>6.9363999999999999</v>
      </c>
      <c r="CG86" s="58">
        <v>6.9350000000000005</v>
      </c>
    </row>
    <row r="87" spans="1:164" s="63" customFormat="1" x14ac:dyDescent="0.2">
      <c r="BP87" s="93">
        <v>16</v>
      </c>
      <c r="BQ87" s="63" t="s">
        <v>77</v>
      </c>
      <c r="BR87" s="58">
        <v>108.87</v>
      </c>
      <c r="BS87" s="58">
        <v>0.76388358414177671</v>
      </c>
      <c r="BT87" s="58">
        <v>0.96910000000000007</v>
      </c>
      <c r="BU87" s="58">
        <v>0.90702947845804982</v>
      </c>
      <c r="BV87" s="58">
        <v>1585.14</v>
      </c>
      <c r="BW87" s="58">
        <v>18.311800000000002</v>
      </c>
      <c r="BX87" s="58">
        <v>1.476886722788362</v>
      </c>
      <c r="BY87" s="58">
        <v>1.3182</v>
      </c>
      <c r="BZ87" s="58">
        <v>9.5914000000000001</v>
      </c>
      <c r="CA87" s="58">
        <v>9.0919000000000008</v>
      </c>
      <c r="CB87" s="58">
        <v>6.7766999999999999</v>
      </c>
      <c r="CC87" s="58">
        <v>5.9447000000000001</v>
      </c>
      <c r="CD87" s="58">
        <v>1</v>
      </c>
      <c r="CE87" s="58">
        <v>0.72619004393449771</v>
      </c>
      <c r="CF87" s="58">
        <v>6.9363999999999999</v>
      </c>
      <c r="CG87" s="58">
        <v>6.9858000000000002</v>
      </c>
    </row>
    <row r="88" spans="1:164" s="63" customFormat="1" x14ac:dyDescent="0.2">
      <c r="BP88" s="93">
        <v>17</v>
      </c>
      <c r="BQ88" s="63" t="s">
        <v>43</v>
      </c>
      <c r="BR88" s="58">
        <v>108.86</v>
      </c>
      <c r="BS88" s="58">
        <v>0.76822616578320657</v>
      </c>
      <c r="BT88" s="58">
        <v>0.96879999999999999</v>
      </c>
      <c r="BU88" s="58">
        <v>0.90752336872674466</v>
      </c>
      <c r="BV88" s="94">
        <v>1578.7860000000001</v>
      </c>
      <c r="BW88" s="58">
        <v>18.028600000000001</v>
      </c>
      <c r="BX88" s="58">
        <v>1.4823599169878448</v>
      </c>
      <c r="BY88" s="58">
        <v>1.3197000000000001</v>
      </c>
      <c r="BZ88" s="58">
        <v>9.628400000000001</v>
      </c>
      <c r="CA88" s="58">
        <v>9.1603000000000012</v>
      </c>
      <c r="CB88" s="58">
        <v>6.7807000000000004</v>
      </c>
      <c r="CC88" s="58">
        <v>5.9435000000000002</v>
      </c>
      <c r="CD88" s="58">
        <v>1</v>
      </c>
      <c r="CE88" s="58">
        <v>0.72661745044468995</v>
      </c>
      <c r="CF88" s="58">
        <v>6.9363999999999999</v>
      </c>
      <c r="CG88" s="58">
        <v>6.9817</v>
      </c>
    </row>
    <row r="89" spans="1:164" s="63" customFormat="1" x14ac:dyDescent="0.2">
      <c r="BP89" s="93">
        <v>18</v>
      </c>
      <c r="BQ89" s="63" t="s">
        <v>44</v>
      </c>
      <c r="BR89" s="58">
        <v>109.07000000000001</v>
      </c>
      <c r="BS89" s="58">
        <v>0.76863950807071479</v>
      </c>
      <c r="BT89" s="58">
        <v>0.9748</v>
      </c>
      <c r="BU89" s="58">
        <v>0.90917356123283921</v>
      </c>
      <c r="BV89" s="94">
        <v>1571.0359000000001</v>
      </c>
      <c r="BW89" s="58">
        <v>17.508500000000002</v>
      </c>
      <c r="BX89" s="58">
        <v>1.4817009927396649</v>
      </c>
      <c r="BY89" s="58">
        <v>1.3177000000000001</v>
      </c>
      <c r="BZ89" s="58">
        <v>9.6098999999999997</v>
      </c>
      <c r="CA89" s="58">
        <v>9.136000000000001</v>
      </c>
      <c r="CB89" s="58">
        <v>6.7932000000000006</v>
      </c>
      <c r="CC89" s="58">
        <v>5.9445000000000006</v>
      </c>
      <c r="CD89" s="58">
        <v>1</v>
      </c>
      <c r="CE89" s="58">
        <v>0.72718282103303589</v>
      </c>
      <c r="CF89" s="58">
        <v>6.9363999999999999</v>
      </c>
      <c r="CG89" s="58">
        <v>6.9599000000000002</v>
      </c>
    </row>
    <row r="90" spans="1:164" s="63" customFormat="1" x14ac:dyDescent="0.2">
      <c r="BP90" s="93">
        <v>19</v>
      </c>
      <c r="BQ90" s="63" t="s">
        <v>45</v>
      </c>
      <c r="BR90" s="58">
        <v>108.91</v>
      </c>
      <c r="BS90" s="58">
        <v>0.76787222606158334</v>
      </c>
      <c r="BT90" s="58">
        <v>0.97110000000000007</v>
      </c>
      <c r="BU90" s="58">
        <v>0.90818272636454456</v>
      </c>
      <c r="BV90" s="58">
        <v>1579.79</v>
      </c>
      <c r="BW90" s="58">
        <v>17.7441</v>
      </c>
      <c r="BX90" s="58">
        <v>1.486546751895347</v>
      </c>
      <c r="BY90" s="58">
        <v>1.3222</v>
      </c>
      <c r="BZ90" s="58">
        <v>9.6545000000000005</v>
      </c>
      <c r="CA90" s="58">
        <v>9.2042000000000002</v>
      </c>
      <c r="CB90" s="58">
        <v>6.7850000000000001</v>
      </c>
      <c r="CC90" s="58">
        <v>5.9813000000000001</v>
      </c>
      <c r="CD90" s="58">
        <v>1</v>
      </c>
      <c r="CE90" s="58">
        <v>0.72725685985033051</v>
      </c>
      <c r="CF90" s="58">
        <v>6.9363999999999999</v>
      </c>
      <c r="CG90" s="58">
        <v>6.9943</v>
      </c>
    </row>
    <row r="91" spans="1:164" s="63" customFormat="1" x14ac:dyDescent="0.2">
      <c r="A91" s="108"/>
      <c r="BO91" s="49"/>
      <c r="BP91" s="93">
        <v>20</v>
      </c>
      <c r="BQ91" s="63" t="s">
        <v>46</v>
      </c>
      <c r="BR91" s="100">
        <v>108.88</v>
      </c>
      <c r="BS91" s="100">
        <v>0.76300930871356631</v>
      </c>
      <c r="BT91" s="100">
        <v>0.96879999999999999</v>
      </c>
      <c r="BU91" s="100">
        <v>0.90653612546459983</v>
      </c>
      <c r="BV91" s="100">
        <v>1580.3605</v>
      </c>
      <c r="BW91" s="100">
        <v>17.877500000000001</v>
      </c>
      <c r="BX91" s="100">
        <v>1.4947683109118086</v>
      </c>
      <c r="BY91" s="100">
        <v>1.3237000000000001</v>
      </c>
      <c r="BZ91" s="100">
        <v>9.6675000000000004</v>
      </c>
      <c r="CA91" s="100">
        <v>9.2301000000000002</v>
      </c>
      <c r="CB91" s="100">
        <v>6.7738000000000005</v>
      </c>
      <c r="CC91" s="100">
        <v>5.9811000000000005</v>
      </c>
      <c r="CD91" s="100">
        <v>1</v>
      </c>
      <c r="CE91" s="100">
        <v>0.72679172329585517</v>
      </c>
      <c r="CF91" s="100">
        <v>6.9363999999999999</v>
      </c>
      <c r="CG91" s="100">
        <v>6.9868000000000006</v>
      </c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</row>
    <row r="92" spans="1:164" s="63" customFormat="1" x14ac:dyDescent="0.2">
      <c r="A92" s="108"/>
      <c r="BO92" s="49"/>
      <c r="BP92" s="83">
        <v>21</v>
      </c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</row>
    <row r="93" spans="1:164" s="85" customFormat="1" x14ac:dyDescent="0.2">
      <c r="B93" s="107"/>
      <c r="BO93" s="50"/>
      <c r="BP93" s="93"/>
      <c r="BQ93" s="83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12"/>
      <c r="CD93" s="62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</row>
    <row r="94" spans="1:164" s="85" customFormat="1" x14ac:dyDescent="0.2">
      <c r="B94" s="107"/>
      <c r="BO94" s="50"/>
      <c r="BP94" s="93"/>
      <c r="BQ94" s="83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62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</row>
    <row r="95" spans="1:164" s="63" customFormat="1" x14ac:dyDescent="0.2">
      <c r="A95" s="108"/>
      <c r="B95" s="109"/>
      <c r="BO95" s="49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</row>
    <row r="96" spans="1:164" s="63" customFormat="1" x14ac:dyDescent="0.2">
      <c r="A96" s="108"/>
      <c r="B96" s="109"/>
      <c r="BO96" s="49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</row>
    <row r="97" spans="1:164" s="63" customFormat="1" x14ac:dyDescent="0.2">
      <c r="A97" s="108"/>
      <c r="B97" s="109"/>
      <c r="BO97" s="49"/>
      <c r="BP97" s="49"/>
      <c r="BQ97" s="49"/>
      <c r="BR97" s="49"/>
      <c r="BS97" s="49"/>
      <c r="BT97" s="49"/>
      <c r="BU97" s="50"/>
      <c r="BV97" s="49"/>
      <c r="BW97" s="49"/>
      <c r="BX97" s="49"/>
      <c r="BY97" s="49"/>
      <c r="BZ97" s="49"/>
      <c r="CA97" s="49"/>
      <c r="CB97" s="49"/>
      <c r="CC97" s="51"/>
      <c r="CD97" s="50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</row>
    <row r="98" spans="1:164" s="63" customFormat="1" x14ac:dyDescent="0.2">
      <c r="A98" s="108"/>
      <c r="B98" s="109"/>
      <c r="BO98" s="49"/>
      <c r="BP98" s="58"/>
      <c r="BQ98" s="58"/>
      <c r="BR98" s="100">
        <f>AVERAGE(BR72:BR91)</f>
        <v>109.38199999999999</v>
      </c>
      <c r="BS98" s="100">
        <f t="shared" ref="BS98:CG98" si="7">AVERAGE(BS72:BS91)</f>
        <v>0.7658109569622612</v>
      </c>
      <c r="BT98" s="100">
        <f t="shared" si="7"/>
        <v>0.96968999999999994</v>
      </c>
      <c r="BU98" s="100">
        <f t="shared" si="7"/>
        <v>0.90156063578518508</v>
      </c>
      <c r="BV98" s="100">
        <f t="shared" si="7"/>
        <v>1562.9387400000001</v>
      </c>
      <c r="BW98" s="100">
        <f t="shared" si="7"/>
        <v>17.952999999999999</v>
      </c>
      <c r="BX98" s="100">
        <f t="shared" si="7"/>
        <v>1.4611322490996526</v>
      </c>
      <c r="BY98" s="100">
        <f t="shared" si="7"/>
        <v>1.309375</v>
      </c>
      <c r="BZ98" s="100">
        <f t="shared" si="7"/>
        <v>9.518695000000001</v>
      </c>
      <c r="CA98" s="100">
        <f t="shared" si="7"/>
        <v>8.9645849999999996</v>
      </c>
      <c r="CB98" s="100">
        <f t="shared" si="7"/>
        <v>6.7361050000000002</v>
      </c>
      <c r="CC98" s="100">
        <f t="shared" si="7"/>
        <v>5.9221200000000005</v>
      </c>
      <c r="CD98" s="100">
        <f t="shared" si="7"/>
        <v>1</v>
      </c>
      <c r="CE98" s="100">
        <f t="shared" si="7"/>
        <v>0.7247906313177318</v>
      </c>
      <c r="CF98" s="100">
        <f t="shared" si="7"/>
        <v>6.9160650000000006</v>
      </c>
      <c r="CG98" s="100">
        <f t="shared" si="7"/>
        <v>6.9280100000000004</v>
      </c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</row>
    <row r="99" spans="1:164" s="63" customFormat="1" x14ac:dyDescent="0.2">
      <c r="A99" s="108"/>
      <c r="B99" s="109"/>
      <c r="BO99" s="49"/>
      <c r="BP99" s="58"/>
      <c r="BQ99" s="58"/>
      <c r="BR99" s="100">
        <v>109.38199999999999</v>
      </c>
      <c r="BS99" s="100">
        <v>0.7658109569622612</v>
      </c>
      <c r="BT99" s="100">
        <v>0.96968999999999994</v>
      </c>
      <c r="BU99" s="100">
        <v>0.90156063578518508</v>
      </c>
      <c r="BV99" s="100">
        <v>1562.9387400000001</v>
      </c>
      <c r="BW99" s="100">
        <v>17.952999999999999</v>
      </c>
      <c r="BX99" s="100">
        <v>1.4611322490996526</v>
      </c>
      <c r="BY99" s="100">
        <v>1.309375</v>
      </c>
      <c r="BZ99" s="100">
        <v>9.518695000000001</v>
      </c>
      <c r="CA99" s="100">
        <v>8.9645849999999996</v>
      </c>
      <c r="CB99" s="100">
        <v>6.7361050000000002</v>
      </c>
      <c r="CC99" s="100">
        <v>5.9221200000000005</v>
      </c>
      <c r="CD99" s="100">
        <v>1</v>
      </c>
      <c r="CE99" s="100">
        <v>0.7247906313177318</v>
      </c>
      <c r="CF99" s="100">
        <v>6.9160650000000006</v>
      </c>
      <c r="CG99" s="100">
        <v>6.9280100000000004</v>
      </c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</row>
    <row r="100" spans="1:164" s="63" customFormat="1" x14ac:dyDescent="0.2">
      <c r="A100" s="108"/>
      <c r="B100" s="109"/>
      <c r="BO100" s="49"/>
      <c r="BP100" s="62"/>
      <c r="BQ100" s="105"/>
      <c r="BR100" s="105">
        <f t="shared" ref="BR100:CG100" si="8">BR99-BR98</f>
        <v>0</v>
      </c>
      <c r="BS100" s="105">
        <f t="shared" si="8"/>
        <v>0</v>
      </c>
      <c r="BT100" s="105">
        <f t="shared" si="8"/>
        <v>0</v>
      </c>
      <c r="BU100" s="105">
        <f t="shared" si="8"/>
        <v>0</v>
      </c>
      <c r="BV100" s="105">
        <f t="shared" si="8"/>
        <v>0</v>
      </c>
      <c r="BW100" s="105">
        <f t="shared" si="8"/>
        <v>0</v>
      </c>
      <c r="BX100" s="105">
        <f t="shared" si="8"/>
        <v>0</v>
      </c>
      <c r="BY100" s="105">
        <f t="shared" si="8"/>
        <v>0</v>
      </c>
      <c r="BZ100" s="105">
        <f t="shared" si="8"/>
        <v>0</v>
      </c>
      <c r="CA100" s="105">
        <f t="shared" si="8"/>
        <v>0</v>
      </c>
      <c r="CB100" s="105">
        <f t="shared" si="8"/>
        <v>0</v>
      </c>
      <c r="CC100" s="105">
        <f t="shared" si="8"/>
        <v>0</v>
      </c>
      <c r="CD100" s="105">
        <f t="shared" si="8"/>
        <v>0</v>
      </c>
      <c r="CE100" s="105">
        <f t="shared" si="8"/>
        <v>0</v>
      </c>
      <c r="CF100" s="105">
        <f t="shared" si="8"/>
        <v>0</v>
      </c>
      <c r="CG100" s="105">
        <f t="shared" si="8"/>
        <v>0</v>
      </c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</row>
    <row r="101" spans="1:164" s="63" customFormat="1" x14ac:dyDescent="0.2">
      <c r="A101" s="108"/>
      <c r="B101" s="109"/>
      <c r="BO101" s="49"/>
      <c r="BP101" s="50" t="s">
        <v>29</v>
      </c>
      <c r="BQ101" s="50"/>
      <c r="BR101" s="100">
        <f>MAX(BR72:BR91)</f>
        <v>110.16</v>
      </c>
      <c r="BS101" s="100">
        <f t="shared" ref="BS101:CG101" si="9">MAX(BS72:BS91)</f>
        <v>0.77053475111727532</v>
      </c>
      <c r="BT101" s="100">
        <f t="shared" si="9"/>
        <v>0.9748</v>
      </c>
      <c r="BU101" s="100">
        <f t="shared" si="9"/>
        <v>0.90917356123283921</v>
      </c>
      <c r="BV101" s="100">
        <f t="shared" si="9"/>
        <v>1585.14</v>
      </c>
      <c r="BW101" s="100">
        <f t="shared" si="9"/>
        <v>18.407600000000002</v>
      </c>
      <c r="BX101" s="100">
        <f t="shared" si="9"/>
        <v>1.4947683109118086</v>
      </c>
      <c r="BY101" s="100">
        <f t="shared" si="9"/>
        <v>1.3237000000000001</v>
      </c>
      <c r="BZ101" s="100">
        <f t="shared" si="9"/>
        <v>9.6675000000000004</v>
      </c>
      <c r="CA101" s="100">
        <f t="shared" si="9"/>
        <v>9.2301000000000002</v>
      </c>
      <c r="CB101" s="100">
        <f t="shared" si="9"/>
        <v>6.7932000000000006</v>
      </c>
      <c r="CC101" s="100">
        <f t="shared" si="9"/>
        <v>5.9813000000000001</v>
      </c>
      <c r="CD101" s="100">
        <f t="shared" si="9"/>
        <v>1</v>
      </c>
      <c r="CE101" s="100">
        <f t="shared" si="9"/>
        <v>0.72725685985033051</v>
      </c>
      <c r="CF101" s="100">
        <f t="shared" si="9"/>
        <v>6.9710000000000001</v>
      </c>
      <c r="CG101" s="100">
        <f t="shared" si="9"/>
        <v>6.9943</v>
      </c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</row>
    <row r="102" spans="1:164" s="63" customFormat="1" x14ac:dyDescent="0.2">
      <c r="A102" s="108"/>
      <c r="B102" s="109"/>
      <c r="BO102" s="49"/>
      <c r="BP102" s="50" t="s">
        <v>30</v>
      </c>
      <c r="BQ102" s="50"/>
      <c r="BR102" s="100">
        <f>MIN(BR72:BR91)</f>
        <v>107.99000000000001</v>
      </c>
      <c r="BS102" s="100">
        <f t="shared" ref="BS102:CG102" si="10">MIN(BS72:BS91)</f>
        <v>0.75987841945288748</v>
      </c>
      <c r="BT102" s="100">
        <f t="shared" si="10"/>
        <v>0.96260000000000001</v>
      </c>
      <c r="BU102" s="100">
        <f t="shared" si="10"/>
        <v>0.89301661010894795</v>
      </c>
      <c r="BV102" s="100">
        <f t="shared" si="10"/>
        <v>1544.4</v>
      </c>
      <c r="BW102" s="100">
        <f t="shared" si="10"/>
        <v>17.508500000000002</v>
      </c>
      <c r="BX102" s="100">
        <f t="shared" si="10"/>
        <v>1.4380212827149841</v>
      </c>
      <c r="BY102" s="100">
        <f t="shared" si="10"/>
        <v>1.2964</v>
      </c>
      <c r="BZ102" s="100">
        <f t="shared" si="10"/>
        <v>9.4004000000000012</v>
      </c>
      <c r="CA102" s="100">
        <f t="shared" si="10"/>
        <v>8.7999000000000009</v>
      </c>
      <c r="CB102" s="100">
        <f t="shared" si="10"/>
        <v>6.6737000000000002</v>
      </c>
      <c r="CC102" s="100">
        <f t="shared" si="10"/>
        <v>5.8526000000000007</v>
      </c>
      <c r="CD102" s="100">
        <f t="shared" si="10"/>
        <v>1</v>
      </c>
      <c r="CE102" s="100">
        <f t="shared" si="10"/>
        <v>0.72203730044694103</v>
      </c>
      <c r="CF102" s="100">
        <f t="shared" si="10"/>
        <v>6.8587000000000007</v>
      </c>
      <c r="CG102" s="100">
        <f t="shared" si="10"/>
        <v>6.8637000000000006</v>
      </c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</row>
    <row r="103" spans="1:164" s="63" customFormat="1" x14ac:dyDescent="0.2">
      <c r="A103" s="108"/>
      <c r="B103" s="109"/>
      <c r="BO103" s="49"/>
      <c r="BP103" s="49"/>
      <c r="BQ103" s="49"/>
      <c r="BR103" s="49"/>
      <c r="BS103" s="49"/>
      <c r="BT103" s="49"/>
      <c r="BU103" s="50"/>
      <c r="BV103" s="49"/>
      <c r="BW103" s="49"/>
      <c r="BX103" s="49"/>
      <c r="BY103" s="49"/>
      <c r="BZ103" s="49"/>
      <c r="CA103" s="49"/>
      <c r="CB103" s="49"/>
      <c r="CC103" s="51"/>
      <c r="CD103" s="50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</row>
    <row r="104" spans="1:164" s="63" customFormat="1" x14ac:dyDescent="0.2">
      <c r="A104" s="108"/>
      <c r="B104" s="109"/>
      <c r="BO104" s="49"/>
      <c r="BP104" s="49"/>
      <c r="BQ104" s="49"/>
      <c r="BR104" s="100">
        <f>BR101-BR102</f>
        <v>2.1699999999999875</v>
      </c>
      <c r="BS104" s="100">
        <f t="shared" ref="BS104:CG104" si="11">BS101-BS102</f>
        <v>1.0656331664387841E-2</v>
      </c>
      <c r="BT104" s="100">
        <f t="shared" si="11"/>
        <v>1.2199999999999989E-2</v>
      </c>
      <c r="BU104" s="100">
        <f t="shared" si="11"/>
        <v>1.6156951123891261E-2</v>
      </c>
      <c r="BV104" s="100">
        <f t="shared" si="11"/>
        <v>40.740000000000009</v>
      </c>
      <c r="BW104" s="100">
        <f t="shared" si="11"/>
        <v>0.89910000000000068</v>
      </c>
      <c r="BX104" s="100">
        <f t="shared" si="11"/>
        <v>5.6747028196824534E-2</v>
      </c>
      <c r="BY104" s="100">
        <f t="shared" si="11"/>
        <v>2.7300000000000102E-2</v>
      </c>
      <c r="BZ104" s="100">
        <f t="shared" si="11"/>
        <v>0.26709999999999923</v>
      </c>
      <c r="CA104" s="100">
        <f t="shared" si="11"/>
        <v>0.43019999999999925</v>
      </c>
      <c r="CB104" s="100">
        <f t="shared" si="11"/>
        <v>0.11950000000000038</v>
      </c>
      <c r="CC104" s="100">
        <f t="shared" si="11"/>
        <v>0.12869999999999937</v>
      </c>
      <c r="CD104" s="100">
        <f t="shared" si="11"/>
        <v>0</v>
      </c>
      <c r="CE104" s="100">
        <f t="shared" si="11"/>
        <v>5.2195594033894732E-3</v>
      </c>
      <c r="CF104" s="100">
        <f t="shared" si="11"/>
        <v>0.1122999999999994</v>
      </c>
      <c r="CG104" s="100">
        <f t="shared" si="11"/>
        <v>0.13059999999999938</v>
      </c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</row>
    <row r="105" spans="1:164" s="63" customFormat="1" x14ac:dyDescent="0.2">
      <c r="A105" s="108"/>
      <c r="B105" s="109"/>
      <c r="BO105" s="49"/>
      <c r="BP105" s="49"/>
      <c r="BQ105" s="49"/>
      <c r="BR105" s="49"/>
      <c r="BS105" s="49"/>
      <c r="BT105" s="49"/>
      <c r="BU105" s="50"/>
      <c r="BV105" s="49"/>
      <c r="BW105" s="49"/>
      <c r="BX105" s="49"/>
      <c r="BY105" s="49"/>
      <c r="BZ105" s="49"/>
      <c r="CA105" s="49"/>
      <c r="CB105" s="49"/>
      <c r="CC105" s="51"/>
      <c r="CD105" s="50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</row>
    <row r="106" spans="1:164" s="63" customFormat="1" x14ac:dyDescent="0.2">
      <c r="A106" s="108"/>
      <c r="B106" s="109"/>
      <c r="BO106" s="49"/>
      <c r="BP106" s="49"/>
      <c r="BQ106" s="49"/>
      <c r="BR106" s="49"/>
      <c r="BS106" s="49"/>
      <c r="BT106" s="49"/>
      <c r="BU106" s="50"/>
      <c r="BV106" s="49"/>
      <c r="BW106" s="49"/>
      <c r="BX106" s="49"/>
      <c r="BY106" s="49"/>
      <c r="BZ106" s="49"/>
      <c r="CA106" s="49"/>
      <c r="CB106" s="49"/>
      <c r="CC106" s="51"/>
      <c r="CD106" s="50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</row>
    <row r="107" spans="1:164" s="63" customFormat="1" x14ac:dyDescent="0.2">
      <c r="A107" s="108"/>
      <c r="B107" s="109"/>
      <c r="BO107" s="49"/>
      <c r="BP107" s="49"/>
      <c r="BQ107" s="49"/>
      <c r="BR107" s="49"/>
      <c r="BS107" s="49"/>
      <c r="BT107" s="49"/>
      <c r="BU107" s="50"/>
      <c r="BV107" s="49"/>
      <c r="BW107" s="49"/>
      <c r="BX107" s="49"/>
      <c r="BY107" s="49"/>
      <c r="BZ107" s="49"/>
      <c r="CA107" s="49"/>
      <c r="CB107" s="49"/>
      <c r="CC107" s="51"/>
      <c r="CD107" s="50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</row>
    <row r="108" spans="1:164" s="63" customFormat="1" x14ac:dyDescent="0.2">
      <c r="A108" s="108"/>
      <c r="B108" s="109"/>
      <c r="BO108" s="49"/>
      <c r="BP108" s="49"/>
      <c r="BQ108" s="49"/>
      <c r="BR108" s="49"/>
      <c r="BS108" s="49"/>
      <c r="BT108" s="49"/>
      <c r="BU108" s="50"/>
      <c r="BV108" s="49"/>
      <c r="BW108" s="49"/>
      <c r="BX108" s="49"/>
      <c r="BY108" s="49"/>
      <c r="BZ108" s="49"/>
      <c r="CA108" s="49"/>
      <c r="CB108" s="49"/>
      <c r="CC108" s="51"/>
      <c r="CD108" s="50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</row>
    <row r="109" spans="1:164" s="63" customFormat="1" x14ac:dyDescent="0.2">
      <c r="A109" s="108"/>
      <c r="B109" s="109"/>
      <c r="BO109" s="49"/>
      <c r="BP109" s="49"/>
      <c r="BQ109" s="49"/>
      <c r="BR109" s="49"/>
      <c r="BS109" s="49"/>
      <c r="BT109" s="49"/>
      <c r="BU109" s="50"/>
      <c r="BV109" s="49"/>
      <c r="BW109" s="49"/>
      <c r="BX109" s="49"/>
      <c r="BY109" s="49"/>
      <c r="BZ109" s="49"/>
      <c r="CA109" s="49"/>
      <c r="CB109" s="49"/>
      <c r="CC109" s="51"/>
      <c r="CD109" s="50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</row>
    <row r="110" spans="1:164" s="63" customFormat="1" x14ac:dyDescent="0.2">
      <c r="A110" s="108"/>
      <c r="B110" s="109"/>
      <c r="BO110" s="93"/>
      <c r="BP110" s="49"/>
      <c r="BQ110" s="49"/>
      <c r="BR110" s="49"/>
      <c r="BS110" s="49"/>
      <c r="BT110" s="49"/>
      <c r="BU110" s="50"/>
      <c r="BV110" s="49"/>
      <c r="BW110" s="49"/>
      <c r="BX110" s="49"/>
      <c r="BY110" s="49"/>
      <c r="BZ110" s="49"/>
      <c r="CA110" s="49"/>
      <c r="CB110" s="49"/>
      <c r="CC110" s="51"/>
      <c r="CD110" s="50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</row>
    <row r="111" spans="1:164" s="63" customFormat="1" x14ac:dyDescent="0.2">
      <c r="A111" s="108"/>
      <c r="B111" s="109"/>
      <c r="BO111" s="93"/>
      <c r="BP111" s="49"/>
      <c r="BQ111" s="49"/>
      <c r="BR111" s="49"/>
      <c r="BS111" s="49"/>
      <c r="BT111" s="49"/>
      <c r="BU111" s="50"/>
      <c r="BV111" s="49"/>
      <c r="BW111" s="49"/>
      <c r="BX111" s="49"/>
      <c r="BY111" s="49"/>
      <c r="BZ111" s="49"/>
      <c r="CA111" s="49"/>
      <c r="CB111" s="49"/>
      <c r="CC111" s="51"/>
      <c r="CD111" s="50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</row>
    <row r="112" spans="1:164" s="63" customFormat="1" x14ac:dyDescent="0.2">
      <c r="A112" s="108"/>
      <c r="B112" s="109"/>
      <c r="BO112" s="93"/>
      <c r="BP112" s="49"/>
      <c r="BQ112" s="49"/>
      <c r="BR112" s="49"/>
      <c r="BS112" s="49"/>
      <c r="BT112" s="49"/>
      <c r="BU112" s="50"/>
      <c r="BV112" s="49"/>
      <c r="BW112" s="49"/>
      <c r="BX112" s="49"/>
      <c r="BY112" s="49"/>
      <c r="BZ112" s="49"/>
      <c r="CA112" s="49"/>
      <c r="CB112" s="49"/>
      <c r="CC112" s="51"/>
      <c r="CD112" s="50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</row>
    <row r="113" spans="1:164" s="63" customFormat="1" x14ac:dyDescent="0.2">
      <c r="A113" s="108"/>
      <c r="B113" s="109"/>
      <c r="BO113" s="93"/>
      <c r="BP113" s="83"/>
      <c r="BQ113" s="49"/>
      <c r="BR113" s="49"/>
      <c r="BS113" s="49"/>
      <c r="BT113" s="49"/>
      <c r="BU113" s="50"/>
      <c r="BV113" s="49"/>
      <c r="BW113" s="49"/>
      <c r="BX113" s="49"/>
      <c r="BY113" s="49"/>
      <c r="BZ113" s="49"/>
      <c r="CA113" s="49"/>
      <c r="CB113" s="49"/>
      <c r="CC113" s="51"/>
      <c r="CD113" s="50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</row>
    <row r="114" spans="1:164" s="63" customFormat="1" x14ac:dyDescent="0.2">
      <c r="A114" s="108"/>
      <c r="B114" s="109"/>
      <c r="BO114" s="93"/>
      <c r="BP114" s="83"/>
      <c r="BQ114" s="49"/>
      <c r="BR114" s="49"/>
      <c r="BS114" s="49"/>
      <c r="BT114" s="49"/>
      <c r="BU114" s="50"/>
      <c r="BV114" s="49"/>
      <c r="BW114" s="49"/>
      <c r="BX114" s="49"/>
      <c r="BY114" s="49"/>
      <c r="BZ114" s="49"/>
      <c r="CA114" s="49"/>
      <c r="CB114" s="49"/>
      <c r="CC114" s="51"/>
      <c r="CD114" s="50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</row>
    <row r="115" spans="1:164" s="63" customFormat="1" x14ac:dyDescent="0.2">
      <c r="A115" s="108"/>
      <c r="B115" s="109"/>
      <c r="BO115" s="93"/>
      <c r="BP115" s="83"/>
      <c r="BQ115" s="49"/>
      <c r="BR115" s="49"/>
      <c r="BS115" s="49"/>
      <c r="BT115" s="49"/>
      <c r="BU115" s="50"/>
      <c r="BV115" s="49"/>
      <c r="BW115" s="49"/>
      <c r="BX115" s="49"/>
      <c r="BY115" s="49"/>
      <c r="BZ115" s="49"/>
      <c r="CA115" s="49"/>
      <c r="CB115" s="49"/>
      <c r="CC115" s="51"/>
      <c r="CD115" s="50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</row>
    <row r="116" spans="1:164" s="63" customFormat="1" x14ac:dyDescent="0.2">
      <c r="A116" s="108"/>
      <c r="B116" s="109"/>
      <c r="BO116" s="93"/>
      <c r="BP116" s="83"/>
      <c r="BQ116" s="49"/>
      <c r="BR116" s="49"/>
      <c r="BS116" s="49"/>
      <c r="BT116" s="49"/>
      <c r="BU116" s="50"/>
      <c r="BV116" s="49"/>
      <c r="BW116" s="49"/>
      <c r="BX116" s="49"/>
      <c r="BY116" s="49"/>
      <c r="BZ116" s="49"/>
      <c r="CA116" s="49"/>
      <c r="CB116" s="49"/>
      <c r="CC116" s="51"/>
      <c r="CD116" s="50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</row>
    <row r="117" spans="1:164" s="63" customFormat="1" x14ac:dyDescent="0.2">
      <c r="A117" s="108"/>
      <c r="B117" s="109"/>
      <c r="BO117" s="93"/>
      <c r="BP117" s="83"/>
      <c r="BQ117" s="49"/>
      <c r="BR117" s="49"/>
      <c r="BS117" s="49"/>
      <c r="BT117" s="49"/>
      <c r="BU117" s="50"/>
      <c r="BV117" s="49"/>
      <c r="BW117" s="49"/>
      <c r="BX117" s="49"/>
      <c r="BY117" s="49"/>
      <c r="BZ117" s="49"/>
      <c r="CA117" s="49"/>
      <c r="CB117" s="49"/>
      <c r="CC117" s="51"/>
      <c r="CD117" s="50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</row>
    <row r="118" spans="1:164" s="63" customFormat="1" x14ac:dyDescent="0.2">
      <c r="A118" s="108"/>
      <c r="B118" s="109"/>
      <c r="BO118" s="93"/>
      <c r="BP118" s="83"/>
      <c r="BQ118" s="49"/>
      <c r="BR118" s="49"/>
      <c r="BS118" s="49"/>
      <c r="BT118" s="49"/>
      <c r="BU118" s="50"/>
      <c r="BV118" s="49"/>
      <c r="BW118" s="49"/>
      <c r="BX118" s="49"/>
      <c r="BY118" s="49"/>
      <c r="BZ118" s="49"/>
      <c r="CA118" s="49"/>
      <c r="CB118" s="49"/>
      <c r="CC118" s="51"/>
      <c r="CD118" s="50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</row>
    <row r="119" spans="1:164" s="63" customFormat="1" x14ac:dyDescent="0.2">
      <c r="A119" s="108"/>
      <c r="B119" s="109"/>
      <c r="BO119" s="93"/>
      <c r="BP119" s="83"/>
      <c r="BQ119" s="49"/>
      <c r="BR119" s="49"/>
      <c r="BS119" s="49"/>
      <c r="BT119" s="49"/>
      <c r="BU119" s="50"/>
      <c r="BV119" s="49"/>
      <c r="BW119" s="49"/>
      <c r="BX119" s="49"/>
      <c r="BY119" s="49"/>
      <c r="BZ119" s="49"/>
      <c r="CA119" s="49"/>
      <c r="CB119" s="49"/>
      <c r="CC119" s="51"/>
      <c r="CD119" s="50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</row>
    <row r="120" spans="1:164" s="63" customFormat="1" x14ac:dyDescent="0.2">
      <c r="A120" s="108"/>
      <c r="B120" s="109"/>
      <c r="BO120" s="93"/>
      <c r="BP120" s="83"/>
      <c r="BQ120" s="49"/>
      <c r="BR120" s="49"/>
      <c r="BS120" s="49"/>
      <c r="BT120" s="49"/>
      <c r="BU120" s="50"/>
      <c r="BV120" s="49"/>
      <c r="BW120" s="49"/>
      <c r="BX120" s="49"/>
      <c r="BY120" s="49"/>
      <c r="BZ120" s="49"/>
      <c r="CA120" s="49"/>
      <c r="CB120" s="49"/>
      <c r="CC120" s="51"/>
      <c r="CD120" s="50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</row>
    <row r="121" spans="1:164" s="63" customFormat="1" x14ac:dyDescent="0.2">
      <c r="A121" s="108"/>
      <c r="B121" s="109"/>
      <c r="BO121" s="93"/>
      <c r="BP121" s="83"/>
      <c r="BQ121" s="49"/>
      <c r="BR121" s="49"/>
      <c r="BS121" s="49"/>
      <c r="BT121" s="49"/>
      <c r="BU121" s="50"/>
      <c r="BV121" s="49"/>
      <c r="BW121" s="49"/>
      <c r="BX121" s="49"/>
      <c r="BY121" s="49"/>
      <c r="BZ121" s="49"/>
      <c r="CA121" s="49"/>
      <c r="CB121" s="49"/>
      <c r="CC121" s="51"/>
      <c r="CD121" s="50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</row>
    <row r="122" spans="1:164" s="63" customFormat="1" x14ac:dyDescent="0.2">
      <c r="A122" s="108"/>
      <c r="B122" s="109"/>
      <c r="BO122" s="93"/>
      <c r="BP122" s="83"/>
      <c r="BQ122" s="49"/>
      <c r="BR122" s="49"/>
      <c r="BS122" s="49"/>
      <c r="BT122" s="49"/>
      <c r="BU122" s="50"/>
      <c r="BV122" s="49"/>
      <c r="BW122" s="49"/>
      <c r="BX122" s="49"/>
      <c r="BY122" s="49"/>
      <c r="BZ122" s="49"/>
      <c r="CA122" s="49"/>
      <c r="CB122" s="49"/>
      <c r="CC122" s="51"/>
      <c r="CD122" s="50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</row>
    <row r="123" spans="1:164" s="63" customFormat="1" x14ac:dyDescent="0.2">
      <c r="A123" s="108"/>
      <c r="B123" s="109"/>
      <c r="BO123" s="93"/>
      <c r="BP123" s="83"/>
      <c r="BQ123" s="49"/>
      <c r="BR123" s="49"/>
      <c r="BS123" s="49"/>
      <c r="BT123" s="49"/>
      <c r="BU123" s="50"/>
      <c r="BV123" s="49"/>
      <c r="BW123" s="49"/>
      <c r="BX123" s="49"/>
      <c r="BY123" s="49"/>
      <c r="BZ123" s="49"/>
      <c r="CA123" s="49"/>
      <c r="CB123" s="49"/>
      <c r="CC123" s="51"/>
      <c r="CD123" s="50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</row>
    <row r="124" spans="1:164" s="63" customFormat="1" x14ac:dyDescent="0.2">
      <c r="A124" s="108"/>
      <c r="B124" s="109"/>
      <c r="BO124" s="93"/>
      <c r="BP124" s="83"/>
      <c r="BQ124" s="49"/>
      <c r="BR124" s="49"/>
      <c r="BS124" s="49"/>
      <c r="BT124" s="49"/>
      <c r="BU124" s="50"/>
      <c r="BV124" s="49"/>
      <c r="BW124" s="49"/>
      <c r="BX124" s="49"/>
      <c r="BY124" s="49"/>
      <c r="BZ124" s="49"/>
      <c r="CA124" s="49"/>
      <c r="CB124" s="49"/>
      <c r="CC124" s="51"/>
      <c r="CD124" s="50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</row>
    <row r="125" spans="1:164" s="63" customFormat="1" x14ac:dyDescent="0.2">
      <c r="A125" s="108"/>
      <c r="B125" s="109"/>
      <c r="BO125" s="93"/>
      <c r="BP125" s="83"/>
      <c r="BQ125" s="49"/>
      <c r="BR125" s="49"/>
      <c r="BS125" s="49"/>
      <c r="BT125" s="49"/>
      <c r="BU125" s="50"/>
      <c r="BV125" s="49"/>
      <c r="BW125" s="49"/>
      <c r="BX125" s="49"/>
      <c r="BY125" s="49"/>
      <c r="BZ125" s="49"/>
      <c r="CA125" s="49"/>
      <c r="CB125" s="49"/>
      <c r="CC125" s="51"/>
      <c r="CD125" s="50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</row>
    <row r="126" spans="1:164" s="63" customFormat="1" x14ac:dyDescent="0.2">
      <c r="A126" s="108"/>
      <c r="B126" s="109"/>
      <c r="BO126" s="93"/>
      <c r="BP126" s="83"/>
      <c r="BQ126" s="49"/>
      <c r="BR126" s="49"/>
      <c r="BS126" s="49"/>
      <c r="BT126" s="49"/>
      <c r="BU126" s="50"/>
      <c r="BV126" s="49"/>
      <c r="BW126" s="49"/>
      <c r="BX126" s="49"/>
      <c r="BY126" s="49"/>
      <c r="BZ126" s="49"/>
      <c r="CA126" s="49"/>
      <c r="CB126" s="49"/>
      <c r="CC126" s="51"/>
      <c r="CD126" s="50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</row>
    <row r="127" spans="1:164" s="63" customFormat="1" x14ac:dyDescent="0.2">
      <c r="A127" s="108"/>
      <c r="B127" s="109"/>
      <c r="BO127" s="93"/>
      <c r="BP127" s="83"/>
      <c r="BQ127" s="49"/>
      <c r="BR127" s="49"/>
      <c r="BS127" s="49"/>
      <c r="BT127" s="49"/>
      <c r="BU127" s="50"/>
      <c r="BV127" s="49"/>
      <c r="BW127" s="49"/>
      <c r="BX127" s="49"/>
      <c r="BY127" s="49"/>
      <c r="BZ127" s="49"/>
      <c r="CA127" s="49"/>
      <c r="CB127" s="49"/>
      <c r="CC127" s="51"/>
      <c r="CD127" s="50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</row>
    <row r="128" spans="1:164" s="63" customFormat="1" x14ac:dyDescent="0.2">
      <c r="A128" s="108"/>
      <c r="B128" s="109"/>
      <c r="BO128" s="93"/>
      <c r="BP128" s="83"/>
      <c r="BQ128" s="49"/>
      <c r="BR128" s="49"/>
      <c r="BS128" s="49"/>
      <c r="BT128" s="49"/>
      <c r="BU128" s="50"/>
      <c r="BV128" s="49"/>
      <c r="BW128" s="49"/>
      <c r="BX128" s="49"/>
      <c r="BY128" s="49"/>
      <c r="BZ128" s="49"/>
      <c r="CA128" s="49"/>
      <c r="CB128" s="49"/>
      <c r="CC128" s="51"/>
      <c r="CD128" s="50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</row>
    <row r="129" spans="1:164" s="63" customFormat="1" x14ac:dyDescent="0.2">
      <c r="A129" s="108"/>
      <c r="B129" s="109"/>
      <c r="BO129" s="49"/>
      <c r="BP129" s="83"/>
      <c r="BQ129" s="49"/>
      <c r="BR129" s="49"/>
      <c r="BS129" s="49"/>
      <c r="BT129" s="49"/>
      <c r="BU129" s="50"/>
      <c r="BV129" s="49"/>
      <c r="BW129" s="49"/>
      <c r="BX129" s="49"/>
      <c r="BY129" s="49"/>
      <c r="BZ129" s="49"/>
      <c r="CA129" s="49"/>
      <c r="CB129" s="49"/>
      <c r="CC129" s="51"/>
      <c r="CD129" s="50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</row>
    <row r="130" spans="1:164" s="63" customFormat="1" x14ac:dyDescent="0.2">
      <c r="A130" s="108"/>
      <c r="B130" s="109"/>
      <c r="BO130" s="49"/>
      <c r="BP130" s="83"/>
      <c r="BQ130" s="49"/>
      <c r="BR130" s="49"/>
      <c r="BS130" s="49"/>
      <c r="BT130" s="49"/>
      <c r="BU130" s="50"/>
      <c r="BV130" s="49"/>
      <c r="BW130" s="49"/>
      <c r="BX130" s="49"/>
      <c r="BY130" s="49"/>
      <c r="BZ130" s="49"/>
      <c r="CA130" s="49"/>
      <c r="CB130" s="49"/>
      <c r="CC130" s="51"/>
      <c r="CD130" s="50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</row>
    <row r="131" spans="1:164" s="63" customFormat="1" x14ac:dyDescent="0.2">
      <c r="A131" s="108"/>
      <c r="B131" s="109"/>
      <c r="BO131" s="49"/>
      <c r="BP131" s="83"/>
      <c r="BQ131" s="49"/>
      <c r="BR131" s="49"/>
      <c r="BS131" s="49"/>
      <c r="BT131" s="49"/>
      <c r="BU131" s="50"/>
      <c r="BV131" s="49"/>
      <c r="BW131" s="49"/>
      <c r="BX131" s="49"/>
      <c r="BY131" s="49"/>
      <c r="BZ131" s="49"/>
      <c r="CA131" s="49"/>
      <c r="CB131" s="49"/>
      <c r="CC131" s="51"/>
      <c r="CD131" s="50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</row>
    <row r="132" spans="1:164" s="63" customFormat="1" x14ac:dyDescent="0.2">
      <c r="A132" s="108"/>
      <c r="B132" s="109"/>
      <c r="BO132" s="49"/>
      <c r="BP132" s="49"/>
      <c r="BQ132" s="49"/>
      <c r="BR132" s="49"/>
      <c r="BS132" s="49"/>
      <c r="BT132" s="49"/>
      <c r="BU132" s="50"/>
      <c r="BV132" s="49"/>
      <c r="BW132" s="49"/>
      <c r="BX132" s="49"/>
      <c r="BY132" s="49"/>
      <c r="BZ132" s="49"/>
      <c r="CA132" s="49"/>
      <c r="CB132" s="49"/>
      <c r="CC132" s="51"/>
      <c r="CD132" s="50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</row>
    <row r="133" spans="1:164" s="63" customFormat="1" x14ac:dyDescent="0.2">
      <c r="A133" s="108"/>
      <c r="B133" s="109"/>
      <c r="BO133" s="49"/>
      <c r="BP133" s="49"/>
      <c r="BQ133" s="49"/>
      <c r="BR133" s="49"/>
      <c r="BS133" s="49"/>
      <c r="BT133" s="49"/>
      <c r="BU133" s="50"/>
      <c r="BV133" s="49"/>
      <c r="BW133" s="49"/>
      <c r="BX133" s="49"/>
      <c r="BY133" s="49"/>
      <c r="BZ133" s="49"/>
      <c r="CA133" s="49"/>
      <c r="CB133" s="49"/>
      <c r="CC133" s="51"/>
      <c r="CD133" s="50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</row>
    <row r="134" spans="1:164" s="63" customFormat="1" x14ac:dyDescent="0.2">
      <c r="A134" s="108"/>
      <c r="B134" s="109"/>
      <c r="BO134" s="49"/>
      <c r="BP134" s="82"/>
      <c r="BQ134" s="82"/>
      <c r="BR134" s="82"/>
      <c r="BS134" s="82"/>
      <c r="BT134" s="82"/>
      <c r="BU134" s="82"/>
      <c r="BV134" s="82"/>
      <c r="BW134" s="83"/>
      <c r="BX134" s="83"/>
      <c r="BY134" s="83"/>
      <c r="BZ134" s="83"/>
      <c r="CA134" s="83"/>
      <c r="CB134" s="83"/>
      <c r="CC134" s="84"/>
      <c r="CD134" s="85"/>
      <c r="CE134" s="52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</row>
    <row r="135" spans="1:164" s="63" customFormat="1" x14ac:dyDescent="0.2">
      <c r="A135" s="108"/>
      <c r="B135" s="109"/>
      <c r="BO135" s="49"/>
      <c r="BP135" s="82"/>
      <c r="BQ135" s="82"/>
      <c r="BR135" s="82"/>
      <c r="BS135" s="82"/>
      <c r="BT135" s="82"/>
      <c r="BU135" s="82"/>
      <c r="BV135" s="82"/>
      <c r="BW135" s="83"/>
      <c r="BX135" s="83"/>
      <c r="BY135" s="83"/>
      <c r="BZ135" s="83"/>
      <c r="CA135" s="83"/>
      <c r="CB135" s="83"/>
      <c r="CC135" s="84"/>
      <c r="CD135" s="85"/>
      <c r="CE135" s="52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</row>
    <row r="136" spans="1:164" s="63" customFormat="1" x14ac:dyDescent="0.2">
      <c r="A136" s="108"/>
      <c r="B136" s="109"/>
      <c r="BO136" s="49"/>
      <c r="BP136" s="82"/>
      <c r="BQ136" s="82"/>
      <c r="BR136" s="52"/>
      <c r="BS136" s="52"/>
      <c r="BT136" s="52"/>
      <c r="BU136" s="52"/>
      <c r="BV136" s="50"/>
      <c r="BW136" s="49"/>
      <c r="BX136" s="49"/>
      <c r="BY136" s="49"/>
      <c r="BZ136" s="49"/>
      <c r="CA136" s="49"/>
      <c r="CB136" s="49"/>
      <c r="CC136" s="51"/>
      <c r="CD136" s="50"/>
      <c r="CE136" s="52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</row>
    <row r="137" spans="1:164" s="63" customFormat="1" x14ac:dyDescent="0.2">
      <c r="A137" s="108"/>
      <c r="B137" s="109"/>
      <c r="BO137" s="49"/>
      <c r="BP137" s="93"/>
      <c r="BQ137" s="83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95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</row>
    <row r="138" spans="1:164" s="63" customFormat="1" x14ac:dyDescent="0.2">
      <c r="A138" s="108"/>
      <c r="B138" s="109"/>
      <c r="BO138" s="49"/>
      <c r="BP138" s="93"/>
      <c r="BQ138" s="83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95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</row>
    <row r="139" spans="1:164" s="63" customFormat="1" x14ac:dyDescent="0.2">
      <c r="A139" s="108"/>
      <c r="B139" s="109"/>
      <c r="BO139" s="49"/>
      <c r="BP139" s="93"/>
      <c r="BQ139" s="83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95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</row>
    <row r="140" spans="1:164" s="63" customFormat="1" x14ac:dyDescent="0.2">
      <c r="A140" s="108"/>
      <c r="B140" s="109"/>
      <c r="BO140" s="49"/>
      <c r="BP140" s="93"/>
      <c r="BQ140" s="83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95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</row>
    <row r="141" spans="1:164" s="63" customFormat="1" x14ac:dyDescent="0.2">
      <c r="A141" s="108"/>
      <c r="B141" s="109"/>
      <c r="BO141" s="49"/>
      <c r="BP141" s="93"/>
      <c r="BQ141" s="83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95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</row>
    <row r="142" spans="1:164" s="63" customFormat="1" x14ac:dyDescent="0.2">
      <c r="A142" s="108"/>
      <c r="B142" s="109"/>
      <c r="BO142" s="49"/>
      <c r="BP142" s="93"/>
      <c r="BQ142" s="83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95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</row>
    <row r="143" spans="1:164" s="63" customFormat="1" x14ac:dyDescent="0.2">
      <c r="A143" s="108"/>
      <c r="B143" s="109"/>
      <c r="BO143" s="49"/>
      <c r="BP143" s="93"/>
      <c r="BQ143" s="83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95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</row>
    <row r="144" spans="1:164" s="63" customFormat="1" x14ac:dyDescent="0.2">
      <c r="A144" s="108"/>
      <c r="B144" s="109"/>
      <c r="BO144" s="49"/>
      <c r="BP144" s="93"/>
      <c r="BQ144" s="83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95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</row>
    <row r="145" spans="1:164" s="63" customFormat="1" x14ac:dyDescent="0.2">
      <c r="A145" s="108"/>
      <c r="B145" s="109"/>
      <c r="BO145" s="49"/>
      <c r="BP145" s="93"/>
      <c r="BQ145" s="83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95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</row>
    <row r="146" spans="1:164" s="63" customFormat="1" x14ac:dyDescent="0.2">
      <c r="A146" s="108"/>
      <c r="B146" s="109"/>
      <c r="BO146" s="49"/>
      <c r="BP146" s="93"/>
      <c r="BQ146" s="83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95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</row>
    <row r="147" spans="1:164" s="63" customFormat="1" x14ac:dyDescent="0.2">
      <c r="A147" s="108"/>
      <c r="B147" s="109"/>
      <c r="BO147" s="49"/>
      <c r="BP147" s="93"/>
      <c r="BQ147" s="83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95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</row>
    <row r="148" spans="1:164" s="63" customFormat="1" x14ac:dyDescent="0.2">
      <c r="A148" s="108"/>
      <c r="B148" s="109"/>
      <c r="BO148" s="49"/>
      <c r="BP148" s="93"/>
      <c r="BQ148" s="83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95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</row>
    <row r="149" spans="1:164" s="63" customFormat="1" x14ac:dyDescent="0.2">
      <c r="A149" s="108"/>
      <c r="B149" s="109"/>
      <c r="BO149" s="49"/>
      <c r="BP149" s="93"/>
      <c r="BQ149" s="83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95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</row>
    <row r="150" spans="1:164" s="63" customFormat="1" x14ac:dyDescent="0.2">
      <c r="A150" s="108"/>
      <c r="B150" s="109"/>
      <c r="BO150" s="49"/>
      <c r="BP150" s="93"/>
      <c r="BQ150" s="83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95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</row>
    <row r="151" spans="1:164" s="63" customFormat="1" x14ac:dyDescent="0.2">
      <c r="A151" s="108"/>
      <c r="B151" s="109"/>
      <c r="BO151" s="49"/>
      <c r="BP151" s="93"/>
      <c r="BQ151" s="83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95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</row>
    <row r="152" spans="1:164" s="63" customFormat="1" x14ac:dyDescent="0.2">
      <c r="A152" s="108"/>
      <c r="B152" s="109"/>
      <c r="BO152" s="49"/>
      <c r="BP152" s="93"/>
      <c r="BQ152" s="83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95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</row>
    <row r="153" spans="1:164" s="63" customFormat="1" x14ac:dyDescent="0.2">
      <c r="A153" s="108"/>
      <c r="B153" s="109"/>
      <c r="BO153" s="49"/>
      <c r="BP153" s="93"/>
      <c r="BQ153" s="83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95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</row>
    <row r="154" spans="1:164" s="63" customFormat="1" x14ac:dyDescent="0.2">
      <c r="A154" s="108"/>
      <c r="B154" s="109"/>
      <c r="BO154" s="49"/>
      <c r="BP154" s="93"/>
      <c r="BQ154" s="83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95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</row>
    <row r="155" spans="1:164" s="63" customFormat="1" x14ac:dyDescent="0.2">
      <c r="A155" s="108"/>
      <c r="B155" s="109"/>
      <c r="BO155" s="49"/>
      <c r="BP155" s="93"/>
      <c r="BQ155" s="83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95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</row>
    <row r="156" spans="1:164" s="63" customFormat="1" x14ac:dyDescent="0.2">
      <c r="A156" s="108"/>
      <c r="B156" s="109"/>
      <c r="BO156" s="49"/>
      <c r="BP156" s="49"/>
      <c r="BQ156" s="49"/>
      <c r="BR156" s="49"/>
      <c r="BS156" s="49"/>
      <c r="BT156" s="49"/>
      <c r="BU156" s="50"/>
      <c r="BV156" s="49"/>
      <c r="BW156" s="49"/>
      <c r="BX156" s="49"/>
      <c r="BY156" s="49"/>
      <c r="BZ156" s="49"/>
      <c r="CA156" s="49"/>
      <c r="CB156" s="49"/>
      <c r="CC156" s="51"/>
      <c r="CD156" s="50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</row>
    <row r="157" spans="1:164" s="63" customFormat="1" x14ac:dyDescent="0.2">
      <c r="A157" s="108"/>
      <c r="B157" s="109"/>
      <c r="BO157" s="49"/>
      <c r="BP157" s="49"/>
      <c r="BQ157" s="49"/>
      <c r="BR157" s="49"/>
      <c r="BS157" s="49"/>
      <c r="BT157" s="49"/>
      <c r="BU157" s="50"/>
      <c r="BV157" s="49"/>
      <c r="BW157" s="49"/>
      <c r="BX157" s="49"/>
      <c r="BY157" s="49"/>
      <c r="BZ157" s="49"/>
      <c r="CA157" s="49"/>
      <c r="CB157" s="49"/>
      <c r="CC157" s="51"/>
      <c r="CD157" s="50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</row>
    <row r="158" spans="1:164" s="63" customFormat="1" x14ac:dyDescent="0.2">
      <c r="A158" s="108"/>
      <c r="B158" s="109"/>
      <c r="BO158" s="49"/>
      <c r="BP158" s="49"/>
      <c r="BQ158" s="49"/>
      <c r="BR158" s="49"/>
      <c r="BS158" s="49"/>
      <c r="BT158" s="49"/>
      <c r="BU158" s="50"/>
      <c r="BV158" s="49"/>
      <c r="BW158" s="49"/>
      <c r="BX158" s="49"/>
      <c r="BY158" s="49"/>
      <c r="BZ158" s="49"/>
      <c r="CA158" s="49"/>
      <c r="CB158" s="49"/>
      <c r="CC158" s="51"/>
      <c r="CD158" s="50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</row>
    <row r="159" spans="1:164" s="63" customFormat="1" x14ac:dyDescent="0.2">
      <c r="A159" s="108"/>
      <c r="B159" s="109"/>
      <c r="BO159" s="49"/>
      <c r="BP159" s="49"/>
      <c r="BQ159" s="49"/>
      <c r="BR159" s="49"/>
      <c r="BS159" s="49"/>
      <c r="BT159" s="49"/>
      <c r="BU159" s="50"/>
      <c r="BV159" s="49"/>
      <c r="BW159" s="49"/>
      <c r="BX159" s="49"/>
      <c r="BY159" s="49"/>
      <c r="BZ159" s="49"/>
      <c r="CA159" s="49"/>
      <c r="CB159" s="49"/>
      <c r="CC159" s="51"/>
      <c r="CD159" s="50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</row>
    <row r="160" spans="1:164" s="63" customFormat="1" x14ac:dyDescent="0.2">
      <c r="A160" s="108"/>
      <c r="B160" s="109"/>
      <c r="BO160" s="49"/>
      <c r="BP160" s="49"/>
      <c r="BQ160" s="49"/>
      <c r="BR160" s="49"/>
      <c r="BS160" s="49"/>
      <c r="BT160" s="49"/>
      <c r="BU160" s="50"/>
      <c r="BV160" s="49"/>
      <c r="BW160" s="49"/>
      <c r="BX160" s="49"/>
      <c r="BY160" s="49"/>
      <c r="BZ160" s="49"/>
      <c r="CA160" s="49"/>
      <c r="CB160" s="49"/>
      <c r="CC160" s="51"/>
      <c r="CD160" s="50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</row>
    <row r="161" spans="1:164" s="63" customFormat="1" x14ac:dyDescent="0.2">
      <c r="A161" s="108"/>
      <c r="B161" s="109"/>
      <c r="BO161" s="49"/>
      <c r="BP161" s="49"/>
      <c r="BQ161" s="49"/>
      <c r="BR161" s="49"/>
      <c r="BS161" s="49"/>
      <c r="BT161" s="49"/>
      <c r="BU161" s="50"/>
      <c r="BV161" s="49"/>
      <c r="BW161" s="49"/>
      <c r="BX161" s="49"/>
      <c r="BY161" s="49"/>
      <c r="BZ161" s="49"/>
      <c r="CA161" s="49"/>
      <c r="CB161" s="49"/>
      <c r="CC161" s="51"/>
      <c r="CD161" s="50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</row>
    <row r="162" spans="1:164" s="63" customFormat="1" x14ac:dyDescent="0.2">
      <c r="A162" s="108"/>
      <c r="B162" s="109"/>
      <c r="BO162" s="49"/>
      <c r="BP162" s="49"/>
      <c r="BQ162" s="49"/>
      <c r="BR162" s="49"/>
      <c r="BS162" s="49"/>
      <c r="BT162" s="49"/>
      <c r="BU162" s="50"/>
      <c r="BV162" s="49"/>
      <c r="BW162" s="49"/>
      <c r="BX162" s="49"/>
      <c r="BY162" s="49"/>
      <c r="BZ162" s="49"/>
      <c r="CA162" s="49"/>
      <c r="CB162" s="49"/>
      <c r="CC162" s="51"/>
      <c r="CD162" s="50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</row>
    <row r="163" spans="1:164" s="63" customFormat="1" x14ac:dyDescent="0.2">
      <c r="A163" s="108"/>
      <c r="B163" s="109"/>
      <c r="BO163" s="49"/>
      <c r="BP163" s="49"/>
      <c r="BQ163" s="49"/>
      <c r="BR163" s="49"/>
      <c r="BS163" s="49"/>
      <c r="BT163" s="49"/>
      <c r="BU163" s="50"/>
      <c r="BV163" s="49"/>
      <c r="BW163" s="49"/>
      <c r="BX163" s="49"/>
      <c r="BY163" s="49"/>
      <c r="BZ163" s="49"/>
      <c r="CA163" s="49"/>
      <c r="CB163" s="49"/>
      <c r="CC163" s="51"/>
      <c r="CD163" s="50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</row>
    <row r="164" spans="1:164" s="63" customFormat="1" x14ac:dyDescent="0.2">
      <c r="A164" s="108"/>
      <c r="B164" s="109"/>
      <c r="BO164" s="49"/>
      <c r="BP164" s="49"/>
      <c r="BQ164" s="49"/>
      <c r="BR164" s="49"/>
      <c r="BS164" s="49"/>
      <c r="BT164" s="49"/>
      <c r="BU164" s="50"/>
      <c r="BV164" s="49"/>
      <c r="BW164" s="49"/>
      <c r="BX164" s="49"/>
      <c r="BY164" s="49"/>
      <c r="BZ164" s="49"/>
      <c r="CA164" s="49"/>
      <c r="CB164" s="49"/>
      <c r="CC164" s="51"/>
      <c r="CD164" s="50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</row>
    <row r="165" spans="1:164" s="63" customFormat="1" x14ac:dyDescent="0.2">
      <c r="A165" s="108"/>
      <c r="B165" s="109"/>
      <c r="BO165" s="49"/>
      <c r="BP165" s="49"/>
      <c r="BQ165" s="49"/>
      <c r="BR165" s="49"/>
      <c r="BS165" s="49"/>
      <c r="BT165" s="49"/>
      <c r="BU165" s="50"/>
      <c r="BV165" s="49"/>
      <c r="BW165" s="49"/>
      <c r="BX165" s="49"/>
      <c r="BY165" s="49"/>
      <c r="BZ165" s="49"/>
      <c r="CA165" s="49"/>
      <c r="CB165" s="49"/>
      <c r="CC165" s="51"/>
      <c r="CD165" s="50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</row>
    <row r="166" spans="1:164" s="63" customFormat="1" x14ac:dyDescent="0.2">
      <c r="A166" s="108"/>
      <c r="B166" s="109"/>
      <c r="BO166" s="49"/>
      <c r="BP166" s="49"/>
      <c r="BQ166" s="49"/>
      <c r="BR166" s="49"/>
      <c r="BS166" s="49"/>
      <c r="BT166" s="49"/>
      <c r="BU166" s="50"/>
      <c r="BV166" s="49"/>
      <c r="BW166" s="49"/>
      <c r="BX166" s="49"/>
      <c r="BY166" s="49"/>
      <c r="BZ166" s="49"/>
      <c r="CA166" s="49"/>
      <c r="CB166" s="49"/>
      <c r="CC166" s="51"/>
      <c r="CD166" s="50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</row>
    <row r="167" spans="1:164" s="63" customFormat="1" x14ac:dyDescent="0.2">
      <c r="A167" s="108"/>
      <c r="B167" s="109"/>
      <c r="BO167" s="49"/>
      <c r="BP167" s="49"/>
      <c r="BQ167" s="49"/>
      <c r="BR167" s="49"/>
      <c r="BS167" s="49"/>
      <c r="BT167" s="49"/>
      <c r="BU167" s="50"/>
      <c r="BV167" s="49"/>
      <c r="BW167" s="49"/>
      <c r="BX167" s="49"/>
      <c r="BY167" s="49"/>
      <c r="BZ167" s="49"/>
      <c r="CA167" s="49"/>
      <c r="CB167" s="49"/>
      <c r="CC167" s="51"/>
      <c r="CD167" s="50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</row>
    <row r="168" spans="1:164" s="63" customFormat="1" x14ac:dyDescent="0.2">
      <c r="A168" s="108"/>
      <c r="B168" s="109"/>
      <c r="BO168" s="49"/>
      <c r="BP168" s="49"/>
      <c r="BQ168" s="49"/>
      <c r="BR168" s="49"/>
      <c r="BS168" s="49"/>
      <c r="BT168" s="49"/>
      <c r="BU168" s="50"/>
      <c r="BV168" s="49"/>
      <c r="BW168" s="49"/>
      <c r="BX168" s="49"/>
      <c r="BY168" s="49"/>
      <c r="BZ168" s="49"/>
      <c r="CA168" s="49"/>
      <c r="CB168" s="49"/>
      <c r="CC168" s="51"/>
      <c r="CD168" s="50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</row>
    <row r="169" spans="1:164" s="63" customFormat="1" x14ac:dyDescent="0.2">
      <c r="A169" s="108"/>
      <c r="B169" s="109"/>
      <c r="BO169" s="49"/>
      <c r="BP169" s="49"/>
      <c r="BQ169" s="49"/>
      <c r="BR169" s="49"/>
      <c r="BS169" s="49"/>
      <c r="BT169" s="49"/>
      <c r="BU169" s="50"/>
      <c r="BV169" s="49"/>
      <c r="BW169" s="49"/>
      <c r="BX169" s="49"/>
      <c r="BY169" s="49"/>
      <c r="BZ169" s="49"/>
      <c r="CA169" s="49"/>
      <c r="CB169" s="49"/>
      <c r="CC169" s="51"/>
      <c r="CD169" s="50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</row>
    <row r="170" spans="1:164" s="63" customFormat="1" x14ac:dyDescent="0.2">
      <c r="A170" s="108"/>
      <c r="B170" s="109"/>
      <c r="BO170" s="49"/>
      <c r="BP170" s="49"/>
      <c r="BQ170" s="49"/>
      <c r="BR170" s="49"/>
      <c r="BS170" s="49"/>
      <c r="BT170" s="49"/>
      <c r="BU170" s="50"/>
      <c r="BV170" s="49"/>
      <c r="BW170" s="49"/>
      <c r="BX170" s="49"/>
      <c r="BY170" s="49"/>
      <c r="BZ170" s="49"/>
      <c r="CA170" s="49"/>
      <c r="CB170" s="49"/>
      <c r="CC170" s="51"/>
      <c r="CD170" s="50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</row>
    <row r="171" spans="1:164" s="63" customFormat="1" x14ac:dyDescent="0.2">
      <c r="A171" s="108"/>
      <c r="B171" s="109"/>
      <c r="BO171" s="49"/>
      <c r="BP171" s="49"/>
      <c r="BQ171" s="49"/>
      <c r="BR171" s="49"/>
      <c r="BS171" s="49"/>
      <c r="BT171" s="49"/>
      <c r="BU171" s="50"/>
      <c r="BV171" s="49"/>
      <c r="BW171" s="49"/>
      <c r="BX171" s="49"/>
      <c r="BY171" s="49"/>
      <c r="BZ171" s="49"/>
      <c r="CA171" s="49"/>
      <c r="CB171" s="49"/>
      <c r="CC171" s="51"/>
      <c r="CD171" s="50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</row>
    <row r="172" spans="1:164" s="63" customFormat="1" x14ac:dyDescent="0.2">
      <c r="A172" s="108"/>
      <c r="B172" s="109"/>
      <c r="BO172" s="49"/>
      <c r="BP172" s="49"/>
      <c r="BQ172" s="49"/>
      <c r="BR172" s="49"/>
      <c r="BS172" s="49"/>
      <c r="BT172" s="49"/>
      <c r="BU172" s="50"/>
      <c r="BV172" s="49"/>
      <c r="BW172" s="49"/>
      <c r="BX172" s="49"/>
      <c r="BY172" s="49"/>
      <c r="BZ172" s="49"/>
      <c r="CA172" s="49"/>
      <c r="CB172" s="49"/>
      <c r="CC172" s="51"/>
      <c r="CD172" s="50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</row>
    <row r="173" spans="1:164" s="63" customFormat="1" x14ac:dyDescent="0.2">
      <c r="A173" s="108"/>
      <c r="B173" s="109"/>
      <c r="BO173" s="49"/>
      <c r="BP173" s="49"/>
      <c r="BQ173" s="49"/>
      <c r="BR173" s="49"/>
      <c r="BS173" s="49"/>
      <c r="BT173" s="49"/>
      <c r="BU173" s="50"/>
      <c r="BV173" s="49"/>
      <c r="BW173" s="49"/>
      <c r="BX173" s="49"/>
      <c r="BY173" s="49"/>
      <c r="BZ173" s="49"/>
      <c r="CA173" s="49"/>
      <c r="CB173" s="49"/>
      <c r="CC173" s="51"/>
      <c r="CD173" s="50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</row>
    <row r="174" spans="1:164" s="63" customFormat="1" x14ac:dyDescent="0.2">
      <c r="A174" s="108"/>
      <c r="B174" s="109"/>
      <c r="BO174" s="49"/>
      <c r="BP174" s="49"/>
      <c r="BQ174" s="49"/>
      <c r="BR174" s="49"/>
      <c r="BS174" s="49"/>
      <c r="BT174" s="49"/>
      <c r="BU174" s="50"/>
      <c r="BV174" s="49"/>
      <c r="BW174" s="49"/>
      <c r="BX174" s="49"/>
      <c r="BY174" s="49"/>
      <c r="BZ174" s="49"/>
      <c r="CA174" s="49"/>
      <c r="CB174" s="49"/>
      <c r="CC174" s="51"/>
      <c r="CD174" s="50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</row>
    <row r="175" spans="1:164" s="63" customFormat="1" x14ac:dyDescent="0.2">
      <c r="A175" s="108"/>
      <c r="B175" s="109"/>
      <c r="BO175" s="49"/>
      <c r="BP175" s="49"/>
      <c r="BQ175" s="49"/>
      <c r="BR175" s="49"/>
      <c r="BS175" s="49"/>
      <c r="BT175" s="49"/>
      <c r="BU175" s="50"/>
      <c r="BV175" s="49"/>
      <c r="BW175" s="49"/>
      <c r="BX175" s="49"/>
      <c r="BY175" s="49"/>
      <c r="BZ175" s="49"/>
      <c r="CA175" s="49"/>
      <c r="CB175" s="49"/>
      <c r="CC175" s="51"/>
      <c r="CD175" s="50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</row>
    <row r="176" spans="1:164" s="63" customFormat="1" x14ac:dyDescent="0.2">
      <c r="A176" s="108"/>
      <c r="B176" s="109"/>
      <c r="BO176" s="49"/>
      <c r="BP176" s="49"/>
      <c r="BQ176" s="49"/>
      <c r="BR176" s="49"/>
      <c r="BS176" s="49"/>
      <c r="BT176" s="49"/>
      <c r="BU176" s="50"/>
      <c r="BV176" s="49"/>
      <c r="BW176" s="49"/>
      <c r="BX176" s="49"/>
      <c r="BY176" s="49"/>
      <c r="BZ176" s="49"/>
      <c r="CA176" s="49"/>
      <c r="CB176" s="49"/>
      <c r="CC176" s="51"/>
      <c r="CD176" s="50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</row>
    <row r="177" spans="1:164" s="70" customFormat="1" x14ac:dyDescent="0.2">
      <c r="A177" s="75"/>
      <c r="B177" s="76"/>
      <c r="BO177" s="66"/>
      <c r="BP177" s="66"/>
      <c r="BQ177" s="66"/>
      <c r="BR177" s="66"/>
      <c r="BS177" s="66"/>
      <c r="BT177" s="66"/>
      <c r="BU177" s="68"/>
      <c r="BV177" s="66"/>
      <c r="BW177" s="66"/>
      <c r="BX177" s="66"/>
      <c r="BY177" s="66"/>
      <c r="BZ177" s="66"/>
      <c r="CA177" s="66"/>
      <c r="CB177" s="66"/>
      <c r="CC177" s="69"/>
      <c r="CD177" s="68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</row>
    <row r="178" spans="1:164" s="70" customFormat="1" x14ac:dyDescent="0.2">
      <c r="A178" s="75"/>
      <c r="B178" s="76"/>
      <c r="BO178" s="66"/>
      <c r="BP178" s="66"/>
      <c r="BQ178" s="66"/>
      <c r="BR178" s="66"/>
      <c r="BS178" s="66"/>
      <c r="BT178" s="66"/>
      <c r="BU178" s="68"/>
      <c r="BV178" s="66"/>
      <c r="BW178" s="66"/>
      <c r="BX178" s="66"/>
      <c r="BY178" s="66"/>
      <c r="BZ178" s="66"/>
      <c r="CA178" s="66"/>
      <c r="CB178" s="66"/>
      <c r="CC178" s="69"/>
      <c r="CD178" s="68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</row>
    <row r="179" spans="1:164" s="70" customFormat="1" x14ac:dyDescent="0.2">
      <c r="A179" s="75"/>
      <c r="B179" s="76"/>
      <c r="BO179" s="66"/>
      <c r="BP179" s="66"/>
      <c r="BQ179" s="66"/>
      <c r="BR179" s="66"/>
      <c r="BS179" s="66"/>
      <c r="BT179" s="66"/>
      <c r="BU179" s="68"/>
      <c r="BV179" s="66"/>
      <c r="BW179" s="66"/>
      <c r="BX179" s="66"/>
      <c r="BY179" s="66"/>
      <c r="BZ179" s="66"/>
      <c r="CA179" s="66"/>
      <c r="CB179" s="66"/>
      <c r="CC179" s="69"/>
      <c r="CD179" s="68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</row>
    <row r="180" spans="1:164" s="70" customFormat="1" x14ac:dyDescent="0.2">
      <c r="A180" s="75"/>
      <c r="B180" s="76"/>
      <c r="BO180" s="66"/>
      <c r="BP180" s="66"/>
      <c r="BQ180" s="66"/>
      <c r="BR180" s="66"/>
      <c r="BS180" s="66"/>
      <c r="BT180" s="66"/>
      <c r="BU180" s="68"/>
      <c r="BV180" s="66"/>
      <c r="BW180" s="66"/>
      <c r="BX180" s="66"/>
      <c r="BY180" s="66"/>
      <c r="BZ180" s="66"/>
      <c r="CA180" s="66"/>
      <c r="CB180" s="66"/>
      <c r="CC180" s="69"/>
      <c r="CD180" s="68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</row>
    <row r="181" spans="1:164" s="70" customFormat="1" x14ac:dyDescent="0.2">
      <c r="A181" s="75"/>
      <c r="B181" s="76"/>
      <c r="BO181" s="66"/>
      <c r="BP181" s="66"/>
      <c r="BQ181" s="66"/>
      <c r="BR181" s="66"/>
      <c r="BS181" s="66"/>
      <c r="BT181" s="66"/>
      <c r="BU181" s="68"/>
      <c r="BV181" s="66"/>
      <c r="BW181" s="66"/>
      <c r="BX181" s="66"/>
      <c r="BY181" s="66"/>
      <c r="BZ181" s="66"/>
      <c r="CA181" s="66"/>
      <c r="CB181" s="66"/>
      <c r="CC181" s="69"/>
      <c r="CD181" s="68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</row>
    <row r="182" spans="1:164" s="70" customFormat="1" x14ac:dyDescent="0.2">
      <c r="A182" s="75"/>
      <c r="B182" s="76"/>
      <c r="BO182" s="66"/>
      <c r="BP182" s="66"/>
      <c r="BQ182" s="66"/>
      <c r="BR182" s="66"/>
      <c r="BS182" s="66"/>
      <c r="BT182" s="66"/>
      <c r="BU182" s="68"/>
      <c r="BV182" s="66"/>
      <c r="BW182" s="66"/>
      <c r="BX182" s="66"/>
      <c r="BY182" s="66"/>
      <c r="BZ182" s="66"/>
      <c r="CA182" s="66"/>
      <c r="CB182" s="66"/>
      <c r="CC182" s="69"/>
      <c r="CD182" s="68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</row>
    <row r="183" spans="1:164" s="70" customFormat="1" x14ac:dyDescent="0.2">
      <c r="A183" s="75"/>
      <c r="B183" s="76"/>
      <c r="BO183" s="66"/>
      <c r="BP183" s="66"/>
      <c r="BQ183" s="66"/>
      <c r="BR183" s="66"/>
      <c r="BS183" s="66"/>
      <c r="BT183" s="66"/>
      <c r="BU183" s="68"/>
      <c r="BV183" s="66"/>
      <c r="BW183" s="66"/>
      <c r="BX183" s="66"/>
      <c r="BY183" s="66"/>
      <c r="BZ183" s="66"/>
      <c r="CA183" s="66"/>
      <c r="CB183" s="66"/>
      <c r="CC183" s="69"/>
      <c r="CD183" s="68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</row>
    <row r="184" spans="1:164" s="70" customFormat="1" x14ac:dyDescent="0.2">
      <c r="A184" s="75"/>
      <c r="B184" s="76"/>
      <c r="BO184" s="66"/>
      <c r="BP184" s="66"/>
      <c r="BQ184" s="66"/>
      <c r="BR184" s="66"/>
      <c r="BS184" s="66"/>
      <c r="BT184" s="66"/>
      <c r="BU184" s="68"/>
      <c r="BV184" s="66"/>
      <c r="BW184" s="66"/>
      <c r="BX184" s="66"/>
      <c r="BY184" s="66"/>
      <c r="BZ184" s="66"/>
      <c r="CA184" s="66"/>
      <c r="CB184" s="66"/>
      <c r="CC184" s="69"/>
      <c r="CD184" s="68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</row>
    <row r="185" spans="1:164" s="70" customFormat="1" x14ac:dyDescent="0.2">
      <c r="A185" s="75"/>
      <c r="B185" s="76"/>
      <c r="BO185" s="66"/>
      <c r="BP185" s="66"/>
      <c r="BQ185" s="66"/>
      <c r="BR185" s="66"/>
      <c r="BS185" s="66"/>
      <c r="BT185" s="66"/>
      <c r="BU185" s="68"/>
      <c r="BV185" s="66"/>
      <c r="BW185" s="66"/>
      <c r="BX185" s="66"/>
      <c r="BY185" s="66"/>
      <c r="BZ185" s="66"/>
      <c r="CA185" s="66"/>
      <c r="CB185" s="66"/>
      <c r="CC185" s="69"/>
      <c r="CD185" s="68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</row>
    <row r="186" spans="1:164" s="70" customFormat="1" x14ac:dyDescent="0.2">
      <c r="A186" s="75"/>
      <c r="B186" s="76"/>
      <c r="BO186" s="66"/>
      <c r="BP186" s="66"/>
      <c r="BQ186" s="66"/>
      <c r="BR186" s="66"/>
      <c r="BS186" s="66"/>
      <c r="BT186" s="66"/>
      <c r="BU186" s="68"/>
      <c r="BV186" s="66"/>
      <c r="BW186" s="66"/>
      <c r="BX186" s="66"/>
      <c r="BY186" s="66"/>
      <c r="BZ186" s="66"/>
      <c r="CA186" s="66"/>
      <c r="CB186" s="66"/>
      <c r="CC186" s="69"/>
      <c r="CD186" s="68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</row>
    <row r="187" spans="1:164" s="70" customFormat="1" x14ac:dyDescent="0.2">
      <c r="A187" s="75"/>
      <c r="B187" s="76"/>
      <c r="BO187" s="66"/>
      <c r="BP187" s="66"/>
      <c r="BQ187" s="66"/>
      <c r="BR187" s="66"/>
      <c r="BS187" s="66"/>
      <c r="BT187" s="66"/>
      <c r="BU187" s="68"/>
      <c r="BV187" s="66"/>
      <c r="BW187" s="66"/>
      <c r="BX187" s="66"/>
      <c r="BY187" s="66"/>
      <c r="BZ187" s="66"/>
      <c r="CA187" s="66"/>
      <c r="CB187" s="66"/>
      <c r="CC187" s="69"/>
      <c r="CD187" s="68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</row>
    <row r="188" spans="1:164" s="70" customFormat="1" x14ac:dyDescent="0.2">
      <c r="A188" s="75"/>
      <c r="B188" s="76"/>
      <c r="BO188" s="66"/>
      <c r="BP188" s="66"/>
      <c r="BQ188" s="66"/>
      <c r="BR188" s="66"/>
      <c r="BS188" s="66"/>
      <c r="BT188" s="66"/>
      <c r="BU188" s="68"/>
      <c r="BV188" s="66"/>
      <c r="BW188" s="66"/>
      <c r="BX188" s="66"/>
      <c r="BY188" s="66"/>
      <c r="BZ188" s="66"/>
      <c r="CA188" s="66"/>
      <c r="CB188" s="66"/>
      <c r="CC188" s="69"/>
      <c r="CD188" s="68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</row>
    <row r="189" spans="1:164" s="70" customFormat="1" x14ac:dyDescent="0.2">
      <c r="A189" s="75"/>
      <c r="B189" s="76"/>
      <c r="BO189" s="66"/>
      <c r="BP189" s="66"/>
      <c r="BQ189" s="66"/>
      <c r="BR189" s="66"/>
      <c r="BS189" s="66"/>
      <c r="BT189" s="66"/>
      <c r="BU189" s="68"/>
      <c r="BV189" s="66"/>
      <c r="BW189" s="66"/>
      <c r="BX189" s="66"/>
      <c r="BY189" s="66"/>
      <c r="BZ189" s="66"/>
      <c r="CA189" s="66"/>
      <c r="CB189" s="66"/>
      <c r="CC189" s="69"/>
      <c r="CD189" s="68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</row>
    <row r="190" spans="1:164" s="70" customFormat="1" x14ac:dyDescent="0.2">
      <c r="A190" s="75"/>
      <c r="B190" s="76"/>
      <c r="BO190" s="66"/>
      <c r="BP190" s="66"/>
      <c r="BQ190" s="66"/>
      <c r="BR190" s="66"/>
      <c r="BS190" s="66"/>
      <c r="BT190" s="66"/>
      <c r="BU190" s="68"/>
      <c r="BV190" s="66"/>
      <c r="BW190" s="66"/>
      <c r="BX190" s="66"/>
      <c r="BY190" s="66"/>
      <c r="BZ190" s="66"/>
      <c r="CA190" s="66"/>
      <c r="CB190" s="66"/>
      <c r="CC190" s="69"/>
      <c r="CD190" s="68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</row>
    <row r="191" spans="1:164" s="70" customFormat="1" x14ac:dyDescent="0.2">
      <c r="A191" s="75"/>
      <c r="B191" s="76"/>
      <c r="BO191" s="66"/>
      <c r="BP191" s="66"/>
      <c r="BQ191" s="66"/>
      <c r="BR191" s="66"/>
      <c r="BS191" s="66"/>
      <c r="BT191" s="66"/>
      <c r="BU191" s="68"/>
      <c r="BV191" s="66"/>
      <c r="BW191" s="66"/>
      <c r="BX191" s="66"/>
      <c r="BY191" s="66"/>
      <c r="BZ191" s="66"/>
      <c r="CA191" s="66"/>
      <c r="CB191" s="66"/>
      <c r="CC191" s="69"/>
      <c r="CD191" s="68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</row>
    <row r="192" spans="1:164" s="70" customFormat="1" x14ac:dyDescent="0.2">
      <c r="A192" s="75"/>
      <c r="B192" s="76"/>
      <c r="BO192" s="66"/>
      <c r="BP192" s="66"/>
      <c r="BQ192" s="66"/>
      <c r="BR192" s="66"/>
      <c r="BS192" s="66"/>
      <c r="BT192" s="66"/>
      <c r="BU192" s="68"/>
      <c r="BV192" s="66"/>
      <c r="BW192" s="66"/>
      <c r="BX192" s="66"/>
      <c r="BY192" s="66"/>
      <c r="BZ192" s="66"/>
      <c r="CA192" s="66"/>
      <c r="CB192" s="66"/>
      <c r="CC192" s="69"/>
      <c r="CD192" s="68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</row>
    <row r="193" spans="1:164" s="70" customFormat="1" x14ac:dyDescent="0.2">
      <c r="A193" s="75"/>
      <c r="B193" s="76"/>
      <c r="BO193" s="66"/>
      <c r="BP193" s="66"/>
      <c r="BQ193" s="66"/>
      <c r="BR193" s="66"/>
      <c r="BS193" s="66"/>
      <c r="BT193" s="66"/>
      <c r="BU193" s="68"/>
      <c r="BV193" s="66"/>
      <c r="BW193" s="66"/>
      <c r="BX193" s="66"/>
      <c r="BY193" s="66"/>
      <c r="BZ193" s="66"/>
      <c r="CA193" s="66"/>
      <c r="CB193" s="66"/>
      <c r="CC193" s="69"/>
      <c r="CD193" s="68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</row>
    <row r="194" spans="1:164" s="70" customFormat="1" x14ac:dyDescent="0.2">
      <c r="A194" s="75"/>
      <c r="B194" s="76"/>
      <c r="BO194" s="66"/>
      <c r="BP194" s="66"/>
      <c r="BQ194" s="66"/>
      <c r="BR194" s="66"/>
      <c r="BS194" s="66"/>
      <c r="BT194" s="66"/>
      <c r="BU194" s="68"/>
      <c r="BV194" s="66"/>
      <c r="BW194" s="66"/>
      <c r="BX194" s="66"/>
      <c r="BY194" s="66"/>
      <c r="BZ194" s="66"/>
      <c r="CA194" s="66"/>
      <c r="CB194" s="66"/>
      <c r="CC194" s="69"/>
      <c r="CD194" s="68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</row>
    <row r="195" spans="1:164" s="70" customFormat="1" x14ac:dyDescent="0.2">
      <c r="A195" s="75"/>
      <c r="B195" s="76"/>
      <c r="BO195" s="66"/>
      <c r="BP195" s="66"/>
      <c r="BQ195" s="66"/>
      <c r="BR195" s="66"/>
      <c r="BS195" s="66"/>
      <c r="BT195" s="66"/>
      <c r="BU195" s="68"/>
      <c r="BV195" s="66"/>
      <c r="BW195" s="66"/>
      <c r="BX195" s="66"/>
      <c r="BY195" s="66"/>
      <c r="BZ195" s="66"/>
      <c r="CA195" s="66"/>
      <c r="CB195" s="66"/>
      <c r="CC195" s="69"/>
      <c r="CD195" s="68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</row>
    <row r="196" spans="1:164" s="70" customFormat="1" x14ac:dyDescent="0.2">
      <c r="A196" s="75"/>
      <c r="B196" s="76"/>
      <c r="BO196" s="66"/>
      <c r="BP196" s="66"/>
      <c r="BQ196" s="66"/>
      <c r="BR196" s="66"/>
      <c r="BS196" s="66"/>
      <c r="BT196" s="66"/>
      <c r="BU196" s="68"/>
      <c r="BV196" s="66"/>
      <c r="BW196" s="66"/>
      <c r="BX196" s="66"/>
      <c r="BY196" s="66"/>
      <c r="BZ196" s="66"/>
      <c r="CA196" s="66"/>
      <c r="CB196" s="66"/>
      <c r="CC196" s="69"/>
      <c r="CD196" s="68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</row>
    <row r="197" spans="1:164" s="70" customFormat="1" x14ac:dyDescent="0.2">
      <c r="A197" s="75"/>
      <c r="B197" s="76"/>
      <c r="BO197" s="66"/>
      <c r="BP197" s="66"/>
      <c r="BQ197" s="66"/>
      <c r="BR197" s="66"/>
      <c r="BS197" s="66"/>
      <c r="BT197" s="66"/>
      <c r="BU197" s="68"/>
      <c r="BV197" s="66"/>
      <c r="BW197" s="66"/>
      <c r="BX197" s="66"/>
      <c r="BY197" s="66"/>
      <c r="BZ197" s="66"/>
      <c r="CA197" s="66"/>
      <c r="CB197" s="66"/>
      <c r="CC197" s="69"/>
      <c r="CD197" s="68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</row>
    <row r="198" spans="1:164" s="70" customFormat="1" x14ac:dyDescent="0.2">
      <c r="A198" s="75"/>
      <c r="B198" s="76"/>
      <c r="BO198" s="66"/>
      <c r="BP198" s="66"/>
      <c r="BQ198" s="66"/>
      <c r="BR198" s="66"/>
      <c r="BS198" s="66"/>
      <c r="BT198" s="66"/>
      <c r="BU198" s="68"/>
      <c r="BV198" s="66"/>
      <c r="BW198" s="66"/>
      <c r="BX198" s="66"/>
      <c r="BY198" s="66"/>
      <c r="BZ198" s="66"/>
      <c r="CA198" s="66"/>
      <c r="CB198" s="66"/>
      <c r="CC198" s="69"/>
      <c r="CD198" s="68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</row>
    <row r="199" spans="1:164" s="70" customFormat="1" x14ac:dyDescent="0.2">
      <c r="A199" s="75"/>
      <c r="B199" s="76"/>
      <c r="BO199" s="66"/>
      <c r="BP199" s="66"/>
      <c r="BQ199" s="66"/>
      <c r="BR199" s="66"/>
      <c r="BS199" s="66"/>
      <c r="BT199" s="66"/>
      <c r="BU199" s="68"/>
      <c r="BV199" s="66"/>
      <c r="BW199" s="66"/>
      <c r="BX199" s="66"/>
      <c r="BY199" s="66"/>
      <c r="BZ199" s="66"/>
      <c r="CA199" s="66"/>
      <c r="CB199" s="66"/>
      <c r="CC199" s="69"/>
      <c r="CD199" s="68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</row>
    <row r="200" spans="1:164" s="70" customFormat="1" x14ac:dyDescent="0.2">
      <c r="A200" s="75"/>
      <c r="B200" s="76"/>
      <c r="BO200" s="66"/>
      <c r="BP200" s="66"/>
      <c r="BQ200" s="66"/>
      <c r="BR200" s="66"/>
      <c r="BS200" s="66"/>
      <c r="BT200" s="66"/>
      <c r="BU200" s="68"/>
      <c r="BV200" s="66"/>
      <c r="BW200" s="66"/>
      <c r="BX200" s="66"/>
      <c r="BY200" s="66"/>
      <c r="BZ200" s="66"/>
      <c r="CA200" s="66"/>
      <c r="CB200" s="66"/>
      <c r="CC200" s="69"/>
      <c r="CD200" s="68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</row>
    <row r="201" spans="1:164" s="70" customFormat="1" x14ac:dyDescent="0.2">
      <c r="A201" s="75"/>
      <c r="B201" s="76"/>
      <c r="BO201" s="66"/>
      <c r="BP201" s="66"/>
      <c r="BQ201" s="66"/>
      <c r="BR201" s="66"/>
      <c r="BS201" s="66"/>
      <c r="BT201" s="66"/>
      <c r="BU201" s="68"/>
      <c r="BV201" s="66"/>
      <c r="BW201" s="66"/>
      <c r="BX201" s="66"/>
      <c r="BY201" s="66"/>
      <c r="BZ201" s="66"/>
      <c r="CA201" s="66"/>
      <c r="CB201" s="66"/>
      <c r="CC201" s="69"/>
      <c r="CD201" s="68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</row>
    <row r="202" spans="1:164" s="70" customFormat="1" x14ac:dyDescent="0.2">
      <c r="A202" s="75"/>
      <c r="B202" s="76"/>
      <c r="BO202" s="66"/>
      <c r="BP202" s="66"/>
      <c r="BQ202" s="66"/>
      <c r="BR202" s="66"/>
      <c r="BS202" s="66"/>
      <c r="BT202" s="66"/>
      <c r="BU202" s="68"/>
      <c r="BV202" s="66"/>
      <c r="BW202" s="66"/>
      <c r="BX202" s="66"/>
      <c r="BY202" s="66"/>
      <c r="BZ202" s="66"/>
      <c r="CA202" s="66"/>
      <c r="CB202" s="66"/>
      <c r="CC202" s="69"/>
      <c r="CD202" s="68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</row>
    <row r="203" spans="1:164" s="70" customFormat="1" x14ac:dyDescent="0.2">
      <c r="A203" s="75"/>
      <c r="B203" s="76"/>
      <c r="BO203" s="66"/>
      <c r="BP203" s="66"/>
      <c r="BQ203" s="66"/>
      <c r="BR203" s="66"/>
      <c r="BS203" s="66"/>
      <c r="BT203" s="66"/>
      <c r="BU203" s="68"/>
      <c r="BV203" s="66"/>
      <c r="BW203" s="66"/>
      <c r="BX203" s="66"/>
      <c r="BY203" s="66"/>
      <c r="BZ203" s="66"/>
      <c r="CA203" s="66"/>
      <c r="CB203" s="66"/>
      <c r="CC203" s="69"/>
      <c r="CD203" s="68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</row>
    <row r="204" spans="1:164" s="70" customFormat="1" x14ac:dyDescent="0.2">
      <c r="A204" s="75"/>
      <c r="B204" s="76"/>
      <c r="BO204" s="66"/>
      <c r="BP204" s="66"/>
      <c r="BQ204" s="66"/>
      <c r="BR204" s="66"/>
      <c r="BS204" s="66"/>
      <c r="BT204" s="66"/>
      <c r="BU204" s="68"/>
      <c r="BV204" s="66"/>
      <c r="BW204" s="66"/>
      <c r="BX204" s="66"/>
      <c r="BY204" s="66"/>
      <c r="BZ204" s="66"/>
      <c r="CA204" s="66"/>
      <c r="CB204" s="66"/>
      <c r="CC204" s="69"/>
      <c r="CD204" s="68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</row>
    <row r="205" spans="1:164" s="70" customFormat="1" x14ac:dyDescent="0.2">
      <c r="A205" s="75"/>
      <c r="B205" s="76"/>
      <c r="BO205" s="66"/>
      <c r="BP205" s="66"/>
      <c r="BQ205" s="66"/>
      <c r="BR205" s="66"/>
      <c r="BS205" s="66"/>
      <c r="BT205" s="66"/>
      <c r="BU205" s="68"/>
      <c r="BV205" s="66"/>
      <c r="BW205" s="66"/>
      <c r="BX205" s="66"/>
      <c r="BY205" s="66"/>
      <c r="BZ205" s="66"/>
      <c r="CA205" s="66"/>
      <c r="CB205" s="66"/>
      <c r="CC205" s="69"/>
      <c r="CD205" s="68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</row>
    <row r="206" spans="1:164" s="70" customFormat="1" x14ac:dyDescent="0.2">
      <c r="A206" s="75"/>
      <c r="B206" s="76"/>
      <c r="BO206" s="66"/>
      <c r="BP206" s="66"/>
      <c r="BQ206" s="66"/>
      <c r="BR206" s="66"/>
      <c r="BS206" s="66"/>
      <c r="BT206" s="66"/>
      <c r="BU206" s="68"/>
      <c r="BV206" s="66"/>
      <c r="BW206" s="66"/>
      <c r="BX206" s="66"/>
      <c r="BY206" s="66"/>
      <c r="BZ206" s="66"/>
      <c r="CA206" s="66"/>
      <c r="CB206" s="66"/>
      <c r="CC206" s="69"/>
      <c r="CD206" s="68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</row>
    <row r="207" spans="1:164" s="70" customFormat="1" x14ac:dyDescent="0.2">
      <c r="A207" s="75"/>
      <c r="B207" s="76"/>
      <c r="BO207" s="66"/>
      <c r="BP207" s="66"/>
      <c r="BQ207" s="66"/>
      <c r="BR207" s="66"/>
      <c r="BS207" s="66"/>
      <c r="BT207" s="66"/>
      <c r="BU207" s="68"/>
      <c r="BV207" s="66"/>
      <c r="BW207" s="66"/>
      <c r="BX207" s="66"/>
      <c r="BY207" s="66"/>
      <c r="BZ207" s="66"/>
      <c r="CA207" s="66"/>
      <c r="CB207" s="66"/>
      <c r="CC207" s="69"/>
      <c r="CD207" s="68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</row>
    <row r="208" spans="1:164" s="70" customFormat="1" x14ac:dyDescent="0.2">
      <c r="A208" s="75"/>
      <c r="B208" s="76"/>
      <c r="BO208" s="66"/>
      <c r="BP208" s="66"/>
      <c r="BQ208" s="66"/>
      <c r="BR208" s="66"/>
      <c r="BS208" s="66"/>
      <c r="BT208" s="66"/>
      <c r="BU208" s="68"/>
      <c r="BV208" s="66"/>
      <c r="BW208" s="66"/>
      <c r="BX208" s="66"/>
      <c r="BY208" s="66"/>
      <c r="BZ208" s="66"/>
      <c r="CA208" s="66"/>
      <c r="CB208" s="66"/>
      <c r="CC208" s="69"/>
      <c r="CD208" s="68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</row>
    <row r="209" spans="1:164" s="70" customFormat="1" x14ac:dyDescent="0.2">
      <c r="A209" s="75"/>
      <c r="B209" s="76"/>
      <c r="BO209" s="66"/>
      <c r="BP209" s="66"/>
      <c r="BQ209" s="66"/>
      <c r="BR209" s="66"/>
      <c r="BS209" s="66"/>
      <c r="BT209" s="66"/>
      <c r="BU209" s="68"/>
      <c r="BV209" s="66"/>
      <c r="BW209" s="66"/>
      <c r="BX209" s="66"/>
      <c r="BY209" s="66"/>
      <c r="BZ209" s="66"/>
      <c r="CA209" s="66"/>
      <c r="CB209" s="66"/>
      <c r="CC209" s="69"/>
      <c r="CD209" s="68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</row>
    <row r="210" spans="1:164" s="70" customFormat="1" x14ac:dyDescent="0.2">
      <c r="A210" s="75"/>
      <c r="B210" s="76"/>
      <c r="BO210" s="66"/>
      <c r="BP210" s="66"/>
      <c r="BQ210" s="66"/>
      <c r="BR210" s="66"/>
      <c r="BS210" s="66"/>
      <c r="BT210" s="66"/>
      <c r="BU210" s="68"/>
      <c r="BV210" s="66"/>
      <c r="BW210" s="66"/>
      <c r="BX210" s="66"/>
      <c r="BY210" s="66"/>
      <c r="BZ210" s="66"/>
      <c r="CA210" s="66"/>
      <c r="CB210" s="66"/>
      <c r="CC210" s="69"/>
      <c r="CD210" s="68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</row>
    <row r="211" spans="1:164" s="70" customFormat="1" x14ac:dyDescent="0.2">
      <c r="A211" s="75"/>
      <c r="B211" s="76"/>
      <c r="BO211" s="66"/>
      <c r="BP211" s="66"/>
      <c r="BQ211" s="66"/>
      <c r="BR211" s="66"/>
      <c r="BS211" s="66"/>
      <c r="BT211" s="66"/>
      <c r="BU211" s="68"/>
      <c r="BV211" s="66"/>
      <c r="BW211" s="66"/>
      <c r="BX211" s="66"/>
      <c r="BY211" s="66"/>
      <c r="BZ211" s="66"/>
      <c r="CA211" s="66"/>
      <c r="CB211" s="66"/>
      <c r="CC211" s="69"/>
      <c r="CD211" s="68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</row>
    <row r="212" spans="1:164" s="70" customFormat="1" x14ac:dyDescent="0.2">
      <c r="A212" s="75"/>
      <c r="B212" s="76"/>
      <c r="BO212" s="66"/>
      <c r="BP212" s="66"/>
      <c r="BQ212" s="66"/>
      <c r="BR212" s="66"/>
      <c r="BS212" s="66"/>
      <c r="BT212" s="66"/>
      <c r="BU212" s="68"/>
      <c r="BV212" s="66"/>
      <c r="BW212" s="66"/>
      <c r="BX212" s="66"/>
      <c r="BY212" s="66"/>
      <c r="BZ212" s="66"/>
      <c r="CA212" s="66"/>
      <c r="CB212" s="66"/>
      <c r="CC212" s="69"/>
      <c r="CD212" s="68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</row>
    <row r="213" spans="1:164" s="70" customFormat="1" x14ac:dyDescent="0.2">
      <c r="A213" s="75"/>
      <c r="B213" s="76"/>
      <c r="BO213" s="66"/>
      <c r="BP213" s="66"/>
      <c r="BQ213" s="66"/>
      <c r="BR213" s="66"/>
      <c r="BS213" s="66"/>
      <c r="BT213" s="66"/>
      <c r="BU213" s="68"/>
      <c r="BV213" s="66"/>
      <c r="BW213" s="66"/>
      <c r="BX213" s="66"/>
      <c r="BY213" s="66"/>
      <c r="BZ213" s="66"/>
      <c r="CA213" s="66"/>
      <c r="CB213" s="66"/>
      <c r="CC213" s="69"/>
      <c r="CD213" s="68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</row>
    <row r="214" spans="1:164" s="70" customFormat="1" x14ac:dyDescent="0.2">
      <c r="A214" s="75"/>
      <c r="B214" s="76"/>
      <c r="BO214" s="66"/>
      <c r="BP214" s="66"/>
      <c r="BQ214" s="66"/>
      <c r="BR214" s="66"/>
      <c r="BS214" s="66"/>
      <c r="BT214" s="66"/>
      <c r="BU214" s="68"/>
      <c r="BV214" s="66"/>
      <c r="BW214" s="66"/>
      <c r="BX214" s="66"/>
      <c r="BY214" s="66"/>
      <c r="BZ214" s="66"/>
      <c r="CA214" s="66"/>
      <c r="CB214" s="66"/>
      <c r="CC214" s="69"/>
      <c r="CD214" s="68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</row>
    <row r="215" spans="1:164" s="70" customFormat="1" x14ac:dyDescent="0.2">
      <c r="A215" s="75"/>
      <c r="B215" s="76"/>
      <c r="BO215" s="66"/>
      <c r="BP215" s="66"/>
      <c r="BQ215" s="66"/>
      <c r="BR215" s="66"/>
      <c r="BS215" s="66"/>
      <c r="BT215" s="66"/>
      <c r="BU215" s="68"/>
      <c r="BV215" s="66"/>
      <c r="BW215" s="66"/>
      <c r="BX215" s="66"/>
      <c r="BY215" s="66"/>
      <c r="BZ215" s="66"/>
      <c r="CA215" s="66"/>
      <c r="CB215" s="66"/>
      <c r="CC215" s="69"/>
      <c r="CD215" s="68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</row>
    <row r="216" spans="1:164" s="70" customFormat="1" x14ac:dyDescent="0.2">
      <c r="A216" s="75"/>
      <c r="B216" s="76"/>
      <c r="BO216" s="66"/>
      <c r="BP216" s="66"/>
      <c r="BQ216" s="66"/>
      <c r="BR216" s="66"/>
      <c r="BS216" s="66"/>
      <c r="BT216" s="66"/>
      <c r="BU216" s="68"/>
      <c r="BV216" s="66"/>
      <c r="BW216" s="66"/>
      <c r="BX216" s="66"/>
      <c r="BY216" s="66"/>
      <c r="BZ216" s="66"/>
      <c r="CA216" s="66"/>
      <c r="CB216" s="66"/>
      <c r="CC216" s="69"/>
      <c r="CD216" s="68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</row>
    <row r="217" spans="1:164" s="70" customFormat="1" x14ac:dyDescent="0.2">
      <c r="A217" s="75"/>
      <c r="B217" s="76"/>
      <c r="BO217" s="66"/>
      <c r="BP217" s="66"/>
      <c r="BQ217" s="66"/>
      <c r="BR217" s="66"/>
      <c r="BS217" s="66"/>
      <c r="BT217" s="66"/>
      <c r="BU217" s="68"/>
      <c r="BV217" s="66"/>
      <c r="BW217" s="66"/>
      <c r="BX217" s="66"/>
      <c r="BY217" s="66"/>
      <c r="BZ217" s="66"/>
      <c r="CA217" s="66"/>
      <c r="CB217" s="66"/>
      <c r="CC217" s="69"/>
      <c r="CD217" s="68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</row>
    <row r="218" spans="1:164" s="70" customFormat="1" x14ac:dyDescent="0.2">
      <c r="A218" s="75"/>
      <c r="B218" s="76"/>
      <c r="BO218" s="66"/>
      <c r="BP218" s="66"/>
      <c r="BQ218" s="66"/>
      <c r="BR218" s="66"/>
      <c r="BS218" s="66"/>
      <c r="BT218" s="66"/>
      <c r="BU218" s="68"/>
      <c r="BV218" s="66"/>
      <c r="BW218" s="66"/>
      <c r="BX218" s="66"/>
      <c r="BY218" s="66"/>
      <c r="BZ218" s="66"/>
      <c r="CA218" s="66"/>
      <c r="CB218" s="66"/>
      <c r="CC218" s="69"/>
      <c r="CD218" s="68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</row>
    <row r="219" spans="1:164" s="70" customFormat="1" x14ac:dyDescent="0.2">
      <c r="A219" s="75"/>
      <c r="B219" s="76"/>
      <c r="BO219" s="66"/>
      <c r="BP219" s="66"/>
      <c r="BQ219" s="66"/>
      <c r="BR219" s="66"/>
      <c r="BS219" s="66"/>
      <c r="BT219" s="66"/>
      <c r="BU219" s="68"/>
      <c r="BV219" s="66"/>
      <c r="BW219" s="66"/>
      <c r="BX219" s="66"/>
      <c r="BY219" s="66"/>
      <c r="BZ219" s="66"/>
      <c r="CA219" s="66"/>
      <c r="CB219" s="66"/>
      <c r="CC219" s="69"/>
      <c r="CD219" s="68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</row>
    <row r="220" spans="1:164" s="70" customFormat="1" x14ac:dyDescent="0.2">
      <c r="A220" s="75"/>
      <c r="B220" s="76"/>
      <c r="BO220" s="66"/>
      <c r="BP220" s="66"/>
      <c r="BQ220" s="66"/>
      <c r="BR220" s="66"/>
      <c r="BS220" s="66"/>
      <c r="BT220" s="66"/>
      <c r="BU220" s="68"/>
      <c r="BV220" s="66"/>
      <c r="BW220" s="66"/>
      <c r="BX220" s="66"/>
      <c r="BY220" s="66"/>
      <c r="BZ220" s="66"/>
      <c r="CA220" s="66"/>
      <c r="CB220" s="66"/>
      <c r="CC220" s="69"/>
      <c r="CD220" s="68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</row>
    <row r="221" spans="1:164" s="70" customFormat="1" x14ac:dyDescent="0.2">
      <c r="A221" s="75"/>
      <c r="B221" s="76"/>
      <c r="BO221" s="66"/>
      <c r="BP221" s="66"/>
      <c r="BQ221" s="66"/>
      <c r="BR221" s="66"/>
      <c r="BS221" s="66"/>
      <c r="BT221" s="66"/>
      <c r="BU221" s="68"/>
      <c r="BV221" s="66"/>
      <c r="BW221" s="66"/>
      <c r="BX221" s="66"/>
      <c r="BY221" s="66"/>
      <c r="BZ221" s="66"/>
      <c r="CA221" s="66"/>
      <c r="CB221" s="66"/>
      <c r="CC221" s="69"/>
      <c r="CD221" s="68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</row>
    <row r="222" spans="1:164" s="70" customFormat="1" x14ac:dyDescent="0.2">
      <c r="A222" s="75"/>
      <c r="B222" s="76"/>
      <c r="BO222" s="66"/>
      <c r="BP222" s="66"/>
      <c r="BQ222" s="66"/>
      <c r="BR222" s="66"/>
      <c r="BS222" s="66"/>
      <c r="BT222" s="66"/>
      <c r="BU222" s="68"/>
      <c r="BV222" s="66"/>
      <c r="BW222" s="66"/>
      <c r="BX222" s="66"/>
      <c r="BY222" s="66"/>
      <c r="BZ222" s="66"/>
      <c r="CA222" s="66"/>
      <c r="CB222" s="66"/>
      <c r="CC222" s="69"/>
      <c r="CD222" s="68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</row>
    <row r="223" spans="1:164" s="70" customFormat="1" x14ac:dyDescent="0.2">
      <c r="A223" s="75"/>
      <c r="B223" s="76"/>
      <c r="BO223" s="66"/>
      <c r="BP223" s="66"/>
      <c r="BQ223" s="66"/>
      <c r="BR223" s="66"/>
      <c r="BS223" s="66"/>
      <c r="BT223" s="66"/>
      <c r="BU223" s="68"/>
      <c r="BV223" s="66"/>
      <c r="BW223" s="66"/>
      <c r="BX223" s="66"/>
      <c r="BY223" s="66"/>
      <c r="BZ223" s="66"/>
      <c r="CA223" s="66"/>
      <c r="CB223" s="66"/>
      <c r="CC223" s="69"/>
      <c r="CD223" s="68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</row>
    <row r="224" spans="1:164" s="70" customFormat="1" x14ac:dyDescent="0.2">
      <c r="A224" s="75"/>
      <c r="B224" s="76"/>
      <c r="BO224" s="66"/>
      <c r="BP224" s="66"/>
      <c r="BQ224" s="66"/>
      <c r="BR224" s="66"/>
      <c r="BS224" s="66"/>
      <c r="BT224" s="66"/>
      <c r="BU224" s="68"/>
      <c r="BV224" s="66"/>
      <c r="BW224" s="66"/>
      <c r="BX224" s="66"/>
      <c r="BY224" s="66"/>
      <c r="BZ224" s="66"/>
      <c r="CA224" s="66"/>
      <c r="CB224" s="66"/>
      <c r="CC224" s="69"/>
      <c r="CD224" s="68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</row>
    <row r="225" spans="1:164" s="70" customFormat="1" x14ac:dyDescent="0.2">
      <c r="A225" s="75"/>
      <c r="B225" s="76"/>
      <c r="BO225" s="66"/>
      <c r="BP225" s="66"/>
      <c r="BQ225" s="66"/>
      <c r="BR225" s="66"/>
      <c r="BS225" s="66"/>
      <c r="BT225" s="66"/>
      <c r="BU225" s="68"/>
      <c r="BV225" s="66"/>
      <c r="BW225" s="66"/>
      <c r="BX225" s="66"/>
      <c r="BY225" s="66"/>
      <c r="BZ225" s="66"/>
      <c r="CA225" s="66"/>
      <c r="CB225" s="66"/>
      <c r="CC225" s="69"/>
      <c r="CD225" s="68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</row>
    <row r="226" spans="1:164" s="70" customFormat="1" x14ac:dyDescent="0.2">
      <c r="A226" s="75"/>
      <c r="B226" s="76"/>
      <c r="BO226" s="66"/>
      <c r="BP226" s="66"/>
      <c r="BQ226" s="66"/>
      <c r="BR226" s="66"/>
      <c r="BS226" s="66"/>
      <c r="BT226" s="66"/>
      <c r="BU226" s="68"/>
      <c r="BV226" s="66"/>
      <c r="BW226" s="66"/>
      <c r="BX226" s="66"/>
      <c r="BY226" s="66"/>
      <c r="BZ226" s="66"/>
      <c r="CA226" s="66"/>
      <c r="CB226" s="66"/>
      <c r="CC226" s="69"/>
      <c r="CD226" s="68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</row>
    <row r="227" spans="1:164" s="70" customFormat="1" x14ac:dyDescent="0.2">
      <c r="A227" s="75"/>
      <c r="B227" s="76"/>
      <c r="BO227" s="66"/>
      <c r="BP227" s="66"/>
      <c r="BQ227" s="66"/>
      <c r="BR227" s="66"/>
      <c r="BS227" s="66"/>
      <c r="BT227" s="66"/>
      <c r="BU227" s="68"/>
      <c r="BV227" s="66"/>
      <c r="BW227" s="66"/>
      <c r="BX227" s="66"/>
      <c r="BY227" s="66"/>
      <c r="BZ227" s="66"/>
      <c r="CA227" s="66"/>
      <c r="CB227" s="66"/>
      <c r="CC227" s="69"/>
      <c r="CD227" s="68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</row>
    <row r="228" spans="1:164" s="70" customFormat="1" x14ac:dyDescent="0.2">
      <c r="A228" s="75"/>
      <c r="B228" s="76"/>
      <c r="BO228" s="66"/>
      <c r="BP228" s="66"/>
      <c r="BQ228" s="66"/>
      <c r="BR228" s="66"/>
      <c r="BS228" s="66"/>
      <c r="BT228" s="66"/>
      <c r="BU228" s="68"/>
      <c r="BV228" s="66"/>
      <c r="BW228" s="66"/>
      <c r="BX228" s="66"/>
      <c r="BY228" s="66"/>
      <c r="BZ228" s="66"/>
      <c r="CA228" s="66"/>
      <c r="CB228" s="66"/>
      <c r="CC228" s="69"/>
      <c r="CD228" s="68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</row>
    <row r="229" spans="1:164" s="70" customFormat="1" x14ac:dyDescent="0.2">
      <c r="A229" s="75"/>
      <c r="B229" s="76"/>
      <c r="BO229" s="66"/>
      <c r="BP229" s="66"/>
      <c r="BQ229" s="66"/>
      <c r="BR229" s="66"/>
      <c r="BS229" s="66"/>
      <c r="BT229" s="66"/>
      <c r="BU229" s="68"/>
      <c r="BV229" s="66"/>
      <c r="BW229" s="66"/>
      <c r="BX229" s="66"/>
      <c r="BY229" s="66"/>
      <c r="BZ229" s="66"/>
      <c r="CA229" s="66"/>
      <c r="CB229" s="66"/>
      <c r="CC229" s="69"/>
      <c r="CD229" s="68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</row>
    <row r="230" spans="1:164" s="70" customFormat="1" x14ac:dyDescent="0.2">
      <c r="A230" s="75"/>
      <c r="B230" s="76"/>
      <c r="BO230" s="66"/>
      <c r="BP230" s="66"/>
      <c r="BQ230" s="66"/>
      <c r="BR230" s="66"/>
      <c r="BS230" s="66"/>
      <c r="BT230" s="66"/>
      <c r="BU230" s="68"/>
      <c r="BV230" s="66"/>
      <c r="BW230" s="66"/>
      <c r="BX230" s="66"/>
      <c r="BY230" s="66"/>
      <c r="BZ230" s="66"/>
      <c r="CA230" s="66"/>
      <c r="CB230" s="66"/>
      <c r="CC230" s="69"/>
      <c r="CD230" s="68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</row>
    <row r="231" spans="1:164" s="70" customFormat="1" x14ac:dyDescent="0.2">
      <c r="A231" s="75"/>
      <c r="B231" s="76"/>
      <c r="BO231" s="66"/>
      <c r="BP231" s="66"/>
      <c r="BQ231" s="66"/>
      <c r="BR231" s="66"/>
      <c r="BS231" s="66"/>
      <c r="BT231" s="66"/>
      <c r="BU231" s="68"/>
      <c r="BV231" s="66"/>
      <c r="BW231" s="66"/>
      <c r="BX231" s="66"/>
      <c r="BY231" s="66"/>
      <c r="BZ231" s="66"/>
      <c r="CA231" s="66"/>
      <c r="CB231" s="66"/>
      <c r="CC231" s="69"/>
      <c r="CD231" s="68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</row>
    <row r="232" spans="1:164" s="70" customFormat="1" x14ac:dyDescent="0.2">
      <c r="A232" s="75"/>
      <c r="B232" s="76"/>
      <c r="BO232" s="66"/>
      <c r="BP232" s="66"/>
      <c r="BQ232" s="66"/>
      <c r="BR232" s="66"/>
      <c r="BS232" s="66"/>
      <c r="BT232" s="66"/>
      <c r="BU232" s="68"/>
      <c r="BV232" s="66"/>
      <c r="BW232" s="66"/>
      <c r="BX232" s="66"/>
      <c r="BY232" s="66"/>
      <c r="BZ232" s="66"/>
      <c r="CA232" s="66"/>
      <c r="CB232" s="66"/>
      <c r="CC232" s="69"/>
      <c r="CD232" s="68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</row>
    <row r="233" spans="1:164" s="70" customFormat="1" x14ac:dyDescent="0.2">
      <c r="A233" s="75"/>
      <c r="B233" s="76"/>
      <c r="BO233" s="66"/>
      <c r="BP233" s="66"/>
      <c r="BQ233" s="66"/>
      <c r="BR233" s="66"/>
      <c r="BS233" s="66"/>
      <c r="BT233" s="66"/>
      <c r="BU233" s="68"/>
      <c r="BV233" s="66"/>
      <c r="BW233" s="66"/>
      <c r="BX233" s="66"/>
      <c r="BY233" s="66"/>
      <c r="BZ233" s="66"/>
      <c r="CA233" s="66"/>
      <c r="CB233" s="66"/>
      <c r="CC233" s="69"/>
      <c r="CD233" s="68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</row>
    <row r="234" spans="1:164" s="70" customFormat="1" x14ac:dyDescent="0.2">
      <c r="A234" s="75"/>
      <c r="B234" s="76"/>
      <c r="BO234" s="66"/>
      <c r="BP234" s="66"/>
      <c r="BQ234" s="66"/>
      <c r="BR234" s="66"/>
      <c r="BS234" s="66"/>
      <c r="BT234" s="66"/>
      <c r="BU234" s="68"/>
      <c r="BV234" s="66"/>
      <c r="BW234" s="66"/>
      <c r="BX234" s="66"/>
      <c r="BY234" s="66"/>
      <c r="BZ234" s="66"/>
      <c r="CA234" s="66"/>
      <c r="CB234" s="66"/>
      <c r="CC234" s="69"/>
      <c r="CD234" s="68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</row>
    <row r="235" spans="1:164" s="70" customFormat="1" x14ac:dyDescent="0.2">
      <c r="A235" s="75"/>
      <c r="B235" s="76"/>
      <c r="BO235" s="66"/>
      <c r="BP235" s="66"/>
      <c r="BQ235" s="66"/>
      <c r="BR235" s="66"/>
      <c r="BS235" s="66"/>
      <c r="BT235" s="66"/>
      <c r="BU235" s="68"/>
      <c r="BV235" s="66"/>
      <c r="BW235" s="66"/>
      <c r="BX235" s="66"/>
      <c r="BY235" s="66"/>
      <c r="BZ235" s="66"/>
      <c r="CA235" s="66"/>
      <c r="CB235" s="66"/>
      <c r="CC235" s="69"/>
      <c r="CD235" s="68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</row>
    <row r="236" spans="1:164" s="70" customFormat="1" x14ac:dyDescent="0.2">
      <c r="A236" s="75"/>
      <c r="B236" s="76"/>
      <c r="BO236" s="66"/>
      <c r="BP236" s="66"/>
      <c r="BQ236" s="66"/>
      <c r="BR236" s="66"/>
      <c r="BS236" s="66"/>
      <c r="BT236" s="66"/>
      <c r="BU236" s="68"/>
      <c r="BV236" s="66"/>
      <c r="BW236" s="66"/>
      <c r="BX236" s="66"/>
      <c r="BY236" s="66"/>
      <c r="BZ236" s="66"/>
      <c r="CA236" s="66"/>
      <c r="CB236" s="66"/>
      <c r="CC236" s="69"/>
      <c r="CD236" s="68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</row>
    <row r="237" spans="1:164" s="70" customFormat="1" x14ac:dyDescent="0.2">
      <c r="A237" s="75"/>
      <c r="B237" s="76"/>
      <c r="BO237" s="66"/>
      <c r="BP237" s="66"/>
      <c r="BQ237" s="66"/>
      <c r="BR237" s="66"/>
      <c r="BS237" s="66"/>
      <c r="BT237" s="66"/>
      <c r="BU237" s="68"/>
      <c r="BV237" s="66"/>
      <c r="BW237" s="66"/>
      <c r="BX237" s="66"/>
      <c r="BY237" s="66"/>
      <c r="BZ237" s="66"/>
      <c r="CA237" s="66"/>
      <c r="CB237" s="66"/>
      <c r="CC237" s="69"/>
      <c r="CD237" s="68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</row>
    <row r="238" spans="1:164" s="70" customFormat="1" x14ac:dyDescent="0.2">
      <c r="A238" s="75"/>
      <c r="B238" s="76"/>
      <c r="BO238" s="66"/>
      <c r="BP238" s="66"/>
      <c r="BQ238" s="66"/>
      <c r="BR238" s="66"/>
      <c r="BS238" s="66"/>
      <c r="BT238" s="66"/>
      <c r="BU238" s="68"/>
      <c r="BV238" s="66"/>
      <c r="BW238" s="66"/>
      <c r="BX238" s="66"/>
      <c r="BY238" s="66"/>
      <c r="BZ238" s="66"/>
      <c r="CA238" s="66"/>
      <c r="CB238" s="66"/>
      <c r="CC238" s="69"/>
      <c r="CD238" s="68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</row>
    <row r="239" spans="1:164" s="70" customFormat="1" x14ac:dyDescent="0.2">
      <c r="A239" s="75"/>
      <c r="B239" s="76"/>
      <c r="BO239" s="66"/>
      <c r="BP239" s="66"/>
      <c r="BQ239" s="66"/>
      <c r="BR239" s="66"/>
      <c r="BS239" s="66"/>
      <c r="BT239" s="66"/>
      <c r="BU239" s="68"/>
      <c r="BV239" s="66"/>
      <c r="BW239" s="66"/>
      <c r="BX239" s="66"/>
      <c r="BY239" s="66"/>
      <c r="BZ239" s="66"/>
      <c r="CA239" s="66"/>
      <c r="CB239" s="66"/>
      <c r="CC239" s="69"/>
      <c r="CD239" s="68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</row>
    <row r="240" spans="1:164" s="70" customFormat="1" x14ac:dyDescent="0.2">
      <c r="A240" s="75"/>
      <c r="B240" s="76"/>
      <c r="BO240" s="66"/>
      <c r="BP240" s="66"/>
      <c r="BQ240" s="66"/>
      <c r="BR240" s="66"/>
      <c r="BS240" s="66"/>
      <c r="BT240" s="66"/>
      <c r="BU240" s="68"/>
      <c r="BV240" s="66"/>
      <c r="BW240" s="66"/>
      <c r="BX240" s="66"/>
      <c r="BY240" s="66"/>
      <c r="BZ240" s="66"/>
      <c r="CA240" s="66"/>
      <c r="CB240" s="66"/>
      <c r="CC240" s="69"/>
      <c r="CD240" s="68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</row>
    <row r="241" spans="1:164" s="70" customFormat="1" x14ac:dyDescent="0.2">
      <c r="A241" s="75"/>
      <c r="B241" s="76"/>
      <c r="BO241" s="66"/>
      <c r="BP241" s="66"/>
      <c r="BQ241" s="66"/>
      <c r="BR241" s="66"/>
      <c r="BS241" s="66"/>
      <c r="BT241" s="66"/>
      <c r="BU241" s="68"/>
      <c r="BV241" s="66"/>
      <c r="BW241" s="66"/>
      <c r="BX241" s="66"/>
      <c r="BY241" s="66"/>
      <c r="BZ241" s="66"/>
      <c r="CA241" s="66"/>
      <c r="CB241" s="66"/>
      <c r="CC241" s="69"/>
      <c r="CD241" s="68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</row>
    <row r="242" spans="1:164" s="70" customFormat="1" x14ac:dyDescent="0.2">
      <c r="A242" s="75"/>
      <c r="B242" s="76"/>
      <c r="BO242" s="66"/>
      <c r="BP242" s="66"/>
      <c r="BQ242" s="66"/>
      <c r="BR242" s="66"/>
      <c r="BS242" s="66"/>
      <c r="BT242" s="66"/>
      <c r="BU242" s="68"/>
      <c r="BV242" s="66"/>
      <c r="BW242" s="66"/>
      <c r="BX242" s="66"/>
      <c r="BY242" s="66"/>
      <c r="BZ242" s="66"/>
      <c r="CA242" s="66"/>
      <c r="CB242" s="66"/>
      <c r="CC242" s="69"/>
      <c r="CD242" s="68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</row>
    <row r="243" spans="1:164" s="70" customFormat="1" x14ac:dyDescent="0.2">
      <c r="A243" s="75"/>
      <c r="B243" s="76"/>
      <c r="BO243" s="66"/>
      <c r="BP243" s="66"/>
      <c r="BQ243" s="66"/>
      <c r="BR243" s="66"/>
      <c r="BS243" s="66"/>
      <c r="BT243" s="66"/>
      <c r="BU243" s="68"/>
      <c r="BV243" s="66"/>
      <c r="BW243" s="66"/>
      <c r="BX243" s="66"/>
      <c r="BY243" s="66"/>
      <c r="BZ243" s="66"/>
      <c r="CA243" s="66"/>
      <c r="CB243" s="66"/>
      <c r="CC243" s="69"/>
      <c r="CD243" s="68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</row>
    <row r="244" spans="1:164" s="70" customFormat="1" x14ac:dyDescent="0.2">
      <c r="A244" s="75"/>
      <c r="B244" s="76"/>
      <c r="BO244" s="66"/>
      <c r="BP244" s="66"/>
      <c r="BQ244" s="66"/>
      <c r="BR244" s="66"/>
      <c r="BS244" s="66"/>
      <c r="BT244" s="66"/>
      <c r="BU244" s="68"/>
      <c r="BV244" s="66"/>
      <c r="BW244" s="66"/>
      <c r="BX244" s="66"/>
      <c r="BY244" s="66"/>
      <c r="BZ244" s="66"/>
      <c r="CA244" s="66"/>
      <c r="CB244" s="66"/>
      <c r="CC244" s="69"/>
      <c r="CD244" s="68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</row>
    <row r="245" spans="1:164" s="70" customFormat="1" x14ac:dyDescent="0.2">
      <c r="A245" s="75"/>
      <c r="B245" s="76"/>
      <c r="BO245" s="66"/>
      <c r="BP245" s="66"/>
      <c r="BQ245" s="66"/>
      <c r="BR245" s="66"/>
      <c r="BS245" s="66"/>
      <c r="BT245" s="66"/>
      <c r="BU245" s="68"/>
      <c r="BV245" s="66"/>
      <c r="BW245" s="66"/>
      <c r="BX245" s="66"/>
      <c r="BY245" s="66"/>
      <c r="BZ245" s="66"/>
      <c r="CA245" s="66"/>
      <c r="CB245" s="66"/>
      <c r="CC245" s="69"/>
      <c r="CD245" s="68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</row>
    <row r="246" spans="1:164" s="70" customFormat="1" x14ac:dyDescent="0.2">
      <c r="A246" s="75"/>
      <c r="B246" s="76"/>
      <c r="BO246" s="66"/>
      <c r="BP246" s="66"/>
      <c r="BQ246" s="66"/>
      <c r="BR246" s="66"/>
      <c r="BS246" s="66"/>
      <c r="BT246" s="66"/>
      <c r="BU246" s="68"/>
      <c r="BV246" s="66"/>
      <c r="BW246" s="66"/>
      <c r="BX246" s="66"/>
      <c r="BY246" s="66"/>
      <c r="BZ246" s="66"/>
      <c r="CA246" s="66"/>
      <c r="CB246" s="66"/>
      <c r="CC246" s="69"/>
      <c r="CD246" s="68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</row>
    <row r="247" spans="1:164" s="70" customFormat="1" x14ac:dyDescent="0.2">
      <c r="A247" s="75"/>
      <c r="B247" s="76"/>
      <c r="BO247" s="66"/>
      <c r="BP247" s="66"/>
      <c r="BQ247" s="66"/>
      <c r="BR247" s="66"/>
      <c r="BS247" s="66"/>
      <c r="BT247" s="66"/>
      <c r="BU247" s="68"/>
      <c r="BV247" s="66"/>
      <c r="BW247" s="66"/>
      <c r="BX247" s="66"/>
      <c r="BY247" s="66"/>
      <c r="BZ247" s="66"/>
      <c r="CA247" s="66"/>
      <c r="CB247" s="66"/>
      <c r="CC247" s="69"/>
      <c r="CD247" s="68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</row>
    <row r="248" spans="1:164" s="70" customFormat="1" x14ac:dyDescent="0.2">
      <c r="A248" s="75"/>
      <c r="B248" s="76"/>
      <c r="BO248" s="66"/>
      <c r="BP248" s="66"/>
      <c r="BQ248" s="66"/>
      <c r="BR248" s="66"/>
      <c r="BS248" s="66"/>
      <c r="BT248" s="66"/>
      <c r="BU248" s="68"/>
      <c r="BV248" s="66"/>
      <c r="BW248" s="66"/>
      <c r="BX248" s="66"/>
      <c r="BY248" s="66"/>
      <c r="BZ248" s="66"/>
      <c r="CA248" s="66"/>
      <c r="CB248" s="66"/>
      <c r="CC248" s="69"/>
      <c r="CD248" s="68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</row>
    <row r="249" spans="1:164" s="70" customFormat="1" x14ac:dyDescent="0.2">
      <c r="A249" s="75"/>
      <c r="B249" s="76"/>
      <c r="BO249" s="66"/>
      <c r="BP249" s="66"/>
      <c r="BQ249" s="66"/>
      <c r="BR249" s="66"/>
      <c r="BS249" s="66"/>
      <c r="BT249" s="66"/>
      <c r="BU249" s="68"/>
      <c r="BV249" s="66"/>
      <c r="BW249" s="66"/>
      <c r="BX249" s="66"/>
      <c r="BY249" s="66"/>
      <c r="BZ249" s="66"/>
      <c r="CA249" s="66"/>
      <c r="CB249" s="66"/>
      <c r="CC249" s="69"/>
      <c r="CD249" s="68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</row>
    <row r="250" spans="1:164" s="70" customFormat="1" x14ac:dyDescent="0.2">
      <c r="A250" s="75"/>
      <c r="B250" s="76"/>
      <c r="BO250" s="66"/>
      <c r="BP250" s="66"/>
      <c r="BQ250" s="66"/>
      <c r="BR250" s="66"/>
      <c r="BS250" s="66"/>
      <c r="BT250" s="66"/>
      <c r="BU250" s="68"/>
      <c r="BV250" s="66"/>
      <c r="BW250" s="66"/>
      <c r="BX250" s="66"/>
      <c r="BY250" s="66"/>
      <c r="BZ250" s="66"/>
      <c r="CA250" s="66"/>
      <c r="CB250" s="66"/>
      <c r="CC250" s="69"/>
      <c r="CD250" s="68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</row>
    <row r="251" spans="1:164" s="70" customFormat="1" x14ac:dyDescent="0.2">
      <c r="A251" s="75"/>
      <c r="B251" s="76"/>
      <c r="BO251" s="66"/>
      <c r="BP251" s="66"/>
      <c r="BQ251" s="66"/>
      <c r="BR251" s="66"/>
      <c r="BS251" s="66"/>
      <c r="BT251" s="66"/>
      <c r="BU251" s="68"/>
      <c r="BV251" s="66"/>
      <c r="BW251" s="66"/>
      <c r="BX251" s="66"/>
      <c r="BY251" s="66"/>
      <c r="BZ251" s="66"/>
      <c r="CA251" s="66"/>
      <c r="CB251" s="66"/>
      <c r="CC251" s="69"/>
      <c r="CD251" s="68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</row>
    <row r="252" spans="1:164" s="70" customFormat="1" x14ac:dyDescent="0.2">
      <c r="A252" s="75"/>
      <c r="B252" s="76"/>
      <c r="BO252" s="66"/>
      <c r="BP252" s="66"/>
      <c r="BQ252" s="66"/>
      <c r="BR252" s="66"/>
      <c r="BS252" s="66"/>
      <c r="BT252" s="66"/>
      <c r="BU252" s="68"/>
      <c r="BV252" s="66"/>
      <c r="BW252" s="66"/>
      <c r="BX252" s="66"/>
      <c r="BY252" s="66"/>
      <c r="BZ252" s="66"/>
      <c r="CA252" s="66"/>
      <c r="CB252" s="66"/>
      <c r="CC252" s="69"/>
      <c r="CD252" s="68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</row>
    <row r="253" spans="1:164" s="70" customFormat="1" x14ac:dyDescent="0.2">
      <c r="A253" s="75"/>
      <c r="B253" s="76"/>
      <c r="BO253" s="66"/>
      <c r="BP253" s="66"/>
      <c r="BQ253" s="66"/>
      <c r="BR253" s="66"/>
      <c r="BS253" s="66"/>
      <c r="BT253" s="66"/>
      <c r="BU253" s="68"/>
      <c r="BV253" s="66"/>
      <c r="BW253" s="66"/>
      <c r="BX253" s="66"/>
      <c r="BY253" s="66"/>
      <c r="BZ253" s="66"/>
      <c r="CA253" s="66"/>
      <c r="CB253" s="66"/>
      <c r="CC253" s="69"/>
      <c r="CD253" s="68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</row>
    <row r="254" spans="1:164" s="70" customFormat="1" x14ac:dyDescent="0.2">
      <c r="A254" s="75"/>
      <c r="B254" s="76"/>
      <c r="BO254" s="66"/>
      <c r="BP254" s="66"/>
      <c r="BQ254" s="66"/>
      <c r="BR254" s="66"/>
      <c r="BS254" s="66"/>
      <c r="BT254" s="66"/>
      <c r="BU254" s="68"/>
      <c r="BV254" s="66"/>
      <c r="BW254" s="66"/>
      <c r="BX254" s="66"/>
      <c r="BY254" s="66"/>
      <c r="BZ254" s="66"/>
      <c r="CA254" s="66"/>
      <c r="CB254" s="66"/>
      <c r="CC254" s="69"/>
      <c r="CD254" s="68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</row>
    <row r="255" spans="1:164" s="70" customFormat="1" x14ac:dyDescent="0.2">
      <c r="A255" s="75"/>
      <c r="B255" s="76"/>
      <c r="BO255" s="66"/>
      <c r="BP255" s="66"/>
      <c r="BQ255" s="66"/>
      <c r="BR255" s="66"/>
      <c r="BS255" s="66"/>
      <c r="BT255" s="66"/>
      <c r="BU255" s="68"/>
      <c r="BV255" s="66"/>
      <c r="BW255" s="66"/>
      <c r="BX255" s="66"/>
      <c r="BY255" s="66"/>
      <c r="BZ255" s="66"/>
      <c r="CA255" s="66"/>
      <c r="CB255" s="66"/>
      <c r="CC255" s="69"/>
      <c r="CD255" s="68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</row>
    <row r="256" spans="1:164" s="70" customFormat="1" x14ac:dyDescent="0.2">
      <c r="A256" s="75"/>
      <c r="B256" s="76"/>
      <c r="BO256" s="66"/>
      <c r="BP256" s="66"/>
      <c r="BQ256" s="66"/>
      <c r="BR256" s="66"/>
      <c r="BS256" s="66"/>
      <c r="BT256" s="66"/>
      <c r="BU256" s="68"/>
      <c r="BV256" s="66"/>
      <c r="BW256" s="66"/>
      <c r="BX256" s="66"/>
      <c r="BY256" s="66"/>
      <c r="BZ256" s="66"/>
      <c r="CA256" s="66"/>
      <c r="CB256" s="66"/>
      <c r="CC256" s="69"/>
      <c r="CD256" s="68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</row>
    <row r="257" spans="1:164" s="70" customFormat="1" x14ac:dyDescent="0.2">
      <c r="A257" s="75"/>
      <c r="B257" s="76"/>
      <c r="BO257" s="66"/>
      <c r="BP257" s="66"/>
      <c r="BQ257" s="66"/>
      <c r="BR257" s="66"/>
      <c r="BS257" s="66"/>
      <c r="BT257" s="66"/>
      <c r="BU257" s="68"/>
      <c r="BV257" s="66"/>
      <c r="BW257" s="66"/>
      <c r="BX257" s="66"/>
      <c r="BY257" s="66"/>
      <c r="BZ257" s="66"/>
      <c r="CA257" s="66"/>
      <c r="CB257" s="66"/>
      <c r="CC257" s="69"/>
      <c r="CD257" s="68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</row>
    <row r="258" spans="1:164" s="70" customFormat="1" x14ac:dyDescent="0.2">
      <c r="A258" s="75"/>
      <c r="B258" s="76"/>
      <c r="BO258" s="66"/>
      <c r="BP258" s="66"/>
      <c r="BQ258" s="66"/>
      <c r="BR258" s="66"/>
      <c r="BS258" s="66"/>
      <c r="BT258" s="66"/>
      <c r="BU258" s="68"/>
      <c r="BV258" s="66"/>
      <c r="BW258" s="66"/>
      <c r="BX258" s="66"/>
      <c r="BY258" s="66"/>
      <c r="BZ258" s="66"/>
      <c r="CA258" s="66"/>
      <c r="CB258" s="66"/>
      <c r="CC258" s="69"/>
      <c r="CD258" s="68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</row>
    <row r="259" spans="1:164" s="70" customFormat="1" x14ac:dyDescent="0.2">
      <c r="A259" s="75"/>
      <c r="B259" s="76"/>
      <c r="BO259" s="66"/>
      <c r="BP259" s="66"/>
      <c r="BQ259" s="66"/>
      <c r="BR259" s="66"/>
      <c r="BS259" s="66"/>
      <c r="BT259" s="66"/>
      <c r="BU259" s="68"/>
      <c r="BV259" s="66"/>
      <c r="BW259" s="66"/>
      <c r="BX259" s="66"/>
      <c r="BY259" s="66"/>
      <c r="BZ259" s="66"/>
      <c r="CA259" s="66"/>
      <c r="CB259" s="66"/>
      <c r="CC259" s="69"/>
      <c r="CD259" s="68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</row>
    <row r="260" spans="1:164" s="70" customFormat="1" x14ac:dyDescent="0.2">
      <c r="A260" s="75"/>
      <c r="B260" s="76"/>
      <c r="BO260" s="66"/>
      <c r="BP260" s="66"/>
      <c r="BQ260" s="66"/>
      <c r="BR260" s="66"/>
      <c r="BS260" s="66"/>
      <c r="BT260" s="66"/>
      <c r="BU260" s="68"/>
      <c r="BV260" s="66"/>
      <c r="BW260" s="66"/>
      <c r="BX260" s="66"/>
      <c r="BY260" s="66"/>
      <c r="BZ260" s="66"/>
      <c r="CA260" s="66"/>
      <c r="CB260" s="66"/>
      <c r="CC260" s="69"/>
      <c r="CD260" s="68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</row>
    <row r="261" spans="1:164" s="70" customFormat="1" x14ac:dyDescent="0.2">
      <c r="A261" s="75"/>
      <c r="B261" s="76"/>
      <c r="BO261" s="66"/>
      <c r="BP261" s="66"/>
      <c r="BQ261" s="66"/>
      <c r="BR261" s="66"/>
      <c r="BS261" s="66"/>
      <c r="BT261" s="66"/>
      <c r="BU261" s="68"/>
      <c r="BV261" s="66"/>
      <c r="BW261" s="66"/>
      <c r="BX261" s="66"/>
      <c r="BY261" s="66"/>
      <c r="BZ261" s="66"/>
      <c r="CA261" s="66"/>
      <c r="CB261" s="66"/>
      <c r="CC261" s="69"/>
      <c r="CD261" s="68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</row>
    <row r="262" spans="1:164" s="70" customFormat="1" x14ac:dyDescent="0.2">
      <c r="A262" s="75"/>
      <c r="B262" s="76"/>
      <c r="BO262" s="66"/>
      <c r="BP262" s="66"/>
      <c r="BQ262" s="66"/>
      <c r="BR262" s="66"/>
      <c r="BS262" s="66"/>
      <c r="BT262" s="66"/>
      <c r="BU262" s="68"/>
      <c r="BV262" s="66"/>
      <c r="BW262" s="66"/>
      <c r="BX262" s="66"/>
      <c r="BY262" s="66"/>
      <c r="BZ262" s="66"/>
      <c r="CA262" s="66"/>
      <c r="CB262" s="66"/>
      <c r="CC262" s="69"/>
      <c r="CD262" s="68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</row>
  </sheetData>
  <mergeCells count="21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K6:BL6"/>
    <mergeCell ref="AM6:AN6"/>
    <mergeCell ref="AP6:AQ6"/>
    <mergeCell ref="AS6:AT6"/>
    <mergeCell ref="AV6:AW6"/>
    <mergeCell ref="AY6:AZ6"/>
    <mergeCell ref="BB6:BC6"/>
    <mergeCell ref="BH6:BI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141"/>
  <sheetViews>
    <sheetView zoomScale="60" zoomScaleNormal="6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17.7109375" style="3" bestFit="1" customWidth="1"/>
    <col min="4" max="4" width="23.85546875" style="3" customWidth="1"/>
    <col min="5" max="5" width="6.28515625" style="3" customWidth="1"/>
    <col min="6" max="6" width="23.42578125" style="2" customWidth="1"/>
    <col min="7" max="7" width="17.7109375" style="2" customWidth="1"/>
    <col min="8" max="8" width="7.85546875" style="2" customWidth="1"/>
    <col min="9" max="9" width="17.7109375" style="2" customWidth="1"/>
    <col min="10" max="10" width="20.42578125" style="2" customWidth="1"/>
    <col min="11" max="11" width="8.7109375" style="2" customWidth="1"/>
    <col min="12" max="12" width="20.42578125" style="2" customWidth="1"/>
    <col min="13" max="13" width="18.42578125" style="2" customWidth="1"/>
    <col min="14" max="14" width="6.5703125" style="2" customWidth="1"/>
    <col min="15" max="16" width="16.5703125" style="2" bestFit="1" customWidth="1"/>
    <col min="17" max="17" width="11" style="2" customWidth="1"/>
    <col min="18" max="19" width="16.5703125" style="2" bestFit="1" customWidth="1"/>
    <col min="20" max="20" width="8" style="2" customWidth="1"/>
    <col min="21" max="22" width="16.5703125" style="2" bestFit="1" customWidth="1"/>
    <col min="23" max="23" width="9.85546875" style="2" customWidth="1"/>
    <col min="24" max="25" width="16.5703125" style="2" bestFit="1" customWidth="1"/>
    <col min="26" max="26" width="8.140625" style="2" customWidth="1"/>
    <col min="27" max="27" width="19.5703125" style="2" customWidth="1"/>
    <col min="28" max="28" width="18.42578125" style="2" customWidth="1"/>
    <col min="29" max="29" width="7" style="2" customWidth="1"/>
    <col min="30" max="31" width="18.42578125" style="2" customWidth="1"/>
    <col min="32" max="32" width="7.7109375" style="2" customWidth="1"/>
    <col min="33" max="33" width="19.5703125" style="2" customWidth="1"/>
    <col min="34" max="34" width="18.42578125" style="2" customWidth="1"/>
    <col min="35" max="35" width="8" style="2" customWidth="1"/>
    <col min="36" max="36" width="20.42578125" style="2" customWidth="1"/>
    <col min="37" max="37" width="19.42578125" style="2" customWidth="1"/>
    <col min="38" max="38" width="9.140625" style="2" customWidth="1"/>
    <col min="39" max="39" width="20.42578125" style="2" customWidth="1"/>
    <col min="40" max="40" width="17.5703125" style="2" customWidth="1"/>
    <col min="41" max="41" width="6.140625" style="2" customWidth="1"/>
    <col min="42" max="42" width="18.42578125" style="2" customWidth="1"/>
    <col min="43" max="43" width="17.28515625" style="2" customWidth="1"/>
    <col min="44" max="44" width="6.140625" style="2" customWidth="1"/>
    <col min="45" max="45" width="20.28515625" style="2" customWidth="1"/>
    <col min="46" max="46" width="18.5703125" style="2" customWidth="1"/>
    <col min="47" max="47" width="7.28515625" style="2" customWidth="1"/>
    <col min="48" max="48" width="20.42578125" style="2" customWidth="1"/>
    <col min="49" max="49" width="18.7109375" style="2" customWidth="1"/>
    <col min="50" max="50" width="9.28515625" style="2" customWidth="1"/>
    <col min="51" max="51" width="15.140625" style="2" bestFit="1" customWidth="1"/>
    <col min="52" max="52" width="16.5703125" style="2" bestFit="1" customWidth="1"/>
    <col min="53" max="53" width="10" style="2" customWidth="1"/>
    <col min="54" max="55" width="19.7109375" style="2" customWidth="1"/>
    <col min="56" max="56" width="10.5703125" style="2" customWidth="1"/>
    <col min="57" max="57" width="18" style="2" customWidth="1"/>
    <col min="58" max="61" width="16.28515625" style="2" customWidth="1"/>
    <col min="62" max="62" width="10.7109375" style="2" customWidth="1"/>
    <col min="63" max="63" width="19.140625" style="2" customWidth="1"/>
    <col min="64" max="64" width="18.28515625" style="2" customWidth="1"/>
    <col min="65" max="65" width="13" style="2" customWidth="1"/>
    <col min="66" max="67" width="18.28515625" style="2" customWidth="1"/>
    <col min="68" max="68" width="11.5703125" style="2" customWidth="1"/>
    <col min="69" max="69" width="18.5703125" style="2" customWidth="1"/>
    <col min="70" max="70" width="16.5703125" style="2" customWidth="1"/>
    <col min="71" max="72" width="20.42578125" style="2" customWidth="1"/>
    <col min="73" max="73" width="14.5703125" style="3" customWidth="1"/>
    <col min="74" max="74" width="14.28515625" style="3" customWidth="1"/>
    <col min="75" max="75" width="21.85546875" style="3" customWidth="1"/>
    <col min="76" max="76" width="22.7109375" style="3" customWidth="1"/>
    <col min="77" max="77" width="10.7109375" style="3" customWidth="1"/>
    <col min="78" max="78" width="10.42578125" style="3" customWidth="1"/>
    <col min="79" max="79" width="10.85546875" style="113" bestFit="1" customWidth="1"/>
    <col min="80" max="80" width="17.7109375" style="3" customWidth="1"/>
    <col min="81" max="81" width="13.28515625" style="3" customWidth="1"/>
    <col min="82" max="82" width="11.42578125" style="3" customWidth="1"/>
    <col min="83" max="86" width="11.5703125" style="3" customWidth="1"/>
    <col min="87" max="87" width="12.5703125" style="114" customWidth="1"/>
    <col min="88" max="88" width="14" style="113" customWidth="1"/>
    <col min="89" max="89" width="24.42578125" style="3" customWidth="1"/>
    <col min="90" max="90" width="25.140625" style="3" customWidth="1"/>
    <col min="91" max="91" width="26.85546875" style="3" customWidth="1"/>
    <col min="92" max="170" width="13.42578125" style="3" customWidth="1"/>
    <col min="171" max="16384" width="9.28515625" style="2"/>
  </cols>
  <sheetData>
    <row r="1" spans="1:173" x14ac:dyDescent="0.2">
      <c r="B1" s="3"/>
      <c r="BU1" s="2"/>
      <c r="BV1" s="2"/>
      <c r="CA1" s="3"/>
      <c r="CC1" s="113"/>
      <c r="CI1" s="3"/>
      <c r="CJ1" s="3"/>
      <c r="CK1" s="114"/>
      <c r="CL1" s="113"/>
      <c r="FO1" s="3"/>
      <c r="FP1" s="3"/>
      <c r="FQ1" s="3"/>
    </row>
    <row r="2" spans="1:173" x14ac:dyDescent="0.2">
      <c r="B2" s="3"/>
      <c r="BU2" s="2"/>
      <c r="BV2" s="2"/>
      <c r="CA2" s="3"/>
      <c r="CC2" s="113"/>
      <c r="CI2" s="3"/>
      <c r="CJ2" s="3"/>
      <c r="CK2" s="114"/>
      <c r="CL2" s="113"/>
      <c r="FO2" s="3"/>
      <c r="FP2" s="3"/>
      <c r="FQ2" s="3"/>
    </row>
    <row r="3" spans="1:173" ht="15.75" x14ac:dyDescent="0.25">
      <c r="A3" s="213" t="s">
        <v>31</v>
      </c>
      <c r="B3" s="214"/>
      <c r="C3" s="214"/>
      <c r="D3" s="214"/>
      <c r="E3" s="214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 t="s">
        <v>0</v>
      </c>
      <c r="AR3" s="215"/>
      <c r="AS3" s="215"/>
      <c r="AT3" s="215"/>
      <c r="AU3" s="215"/>
      <c r="AV3" s="215"/>
      <c r="AW3" s="216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7"/>
      <c r="BR3" s="217"/>
      <c r="BS3" s="3"/>
      <c r="BT3" s="3"/>
      <c r="CA3" s="3"/>
      <c r="CB3" s="113"/>
    </row>
    <row r="4" spans="1:173" ht="15.75" x14ac:dyDescent="0.25">
      <c r="A4" s="213"/>
      <c r="B4" s="214"/>
      <c r="C4" s="214"/>
      <c r="D4" s="214"/>
      <c r="E4" s="214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6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7"/>
      <c r="BR4" s="217"/>
      <c r="BS4" s="3"/>
      <c r="BT4" s="3"/>
      <c r="CA4" s="3"/>
      <c r="CB4" s="113"/>
    </row>
    <row r="5" spans="1:173" ht="15.75" x14ac:dyDescent="0.25">
      <c r="A5" s="186"/>
      <c r="B5" s="218" t="s">
        <v>346</v>
      </c>
      <c r="C5" s="218"/>
      <c r="D5" s="218"/>
      <c r="E5" s="21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219"/>
      <c r="BR5" s="219"/>
      <c r="BS5" s="18"/>
      <c r="BT5" s="18"/>
      <c r="BU5" s="18"/>
      <c r="BV5" s="117"/>
      <c r="BW5" s="117"/>
      <c r="BX5" s="117"/>
      <c r="BY5" s="117"/>
      <c r="CA5" s="3"/>
      <c r="CB5" s="113"/>
    </row>
    <row r="6" spans="1:173" s="6" customFormat="1" ht="16.5" thickBot="1" x14ac:dyDescent="0.3">
      <c r="A6" s="220" t="s">
        <v>1</v>
      </c>
      <c r="B6" s="211"/>
      <c r="C6" s="314" t="s">
        <v>385</v>
      </c>
      <c r="D6" s="314"/>
      <c r="E6" s="211"/>
      <c r="F6" s="314" t="s">
        <v>383</v>
      </c>
      <c r="G6" s="314"/>
      <c r="H6" s="246"/>
      <c r="I6" s="314" t="s">
        <v>381</v>
      </c>
      <c r="J6" s="314"/>
      <c r="K6" s="222"/>
      <c r="L6" s="314" t="s">
        <v>380</v>
      </c>
      <c r="M6" s="314"/>
      <c r="N6" s="222"/>
      <c r="O6" s="314" t="s">
        <v>377</v>
      </c>
      <c r="P6" s="314"/>
      <c r="Q6" s="223"/>
      <c r="R6" s="314" t="s">
        <v>374</v>
      </c>
      <c r="S6" s="314"/>
      <c r="T6" s="246"/>
      <c r="U6" s="314" t="s">
        <v>375</v>
      </c>
      <c r="V6" s="314"/>
      <c r="W6" s="246"/>
      <c r="X6" s="314" t="s">
        <v>371</v>
      </c>
      <c r="Y6" s="314"/>
      <c r="Z6" s="222"/>
      <c r="AA6" s="314" t="s">
        <v>369</v>
      </c>
      <c r="AB6" s="314"/>
      <c r="AC6" s="246"/>
      <c r="AD6" s="314" t="s">
        <v>366</v>
      </c>
      <c r="AE6" s="314"/>
      <c r="AF6" s="222"/>
      <c r="AG6" s="314" t="s">
        <v>367</v>
      </c>
      <c r="AH6" s="314"/>
      <c r="AI6" s="223"/>
      <c r="AJ6" s="314" t="s">
        <v>368</v>
      </c>
      <c r="AK6" s="314"/>
      <c r="AL6" s="223"/>
      <c r="AM6" s="314" t="s">
        <v>361</v>
      </c>
      <c r="AN6" s="314"/>
      <c r="AO6" s="222"/>
      <c r="AP6" s="314" t="s">
        <v>359</v>
      </c>
      <c r="AQ6" s="314"/>
      <c r="AR6" s="222"/>
      <c r="AS6" s="314" t="s">
        <v>357</v>
      </c>
      <c r="AT6" s="314"/>
      <c r="AU6" s="222"/>
      <c r="AV6" s="314" t="s">
        <v>356</v>
      </c>
      <c r="AW6" s="314"/>
      <c r="AX6" s="222"/>
      <c r="AY6" s="314" t="s">
        <v>353</v>
      </c>
      <c r="AZ6" s="314"/>
      <c r="BA6" s="246"/>
      <c r="BB6" s="314" t="s">
        <v>351</v>
      </c>
      <c r="BC6" s="314"/>
      <c r="BD6" s="222"/>
      <c r="BE6" s="314" t="s">
        <v>350</v>
      </c>
      <c r="BF6" s="314"/>
      <c r="BG6" s="246"/>
      <c r="BH6" s="314" t="s">
        <v>349</v>
      </c>
      <c r="BI6" s="314"/>
      <c r="BJ6" s="246"/>
      <c r="BK6" s="314" t="s">
        <v>387</v>
      </c>
      <c r="BL6" s="314"/>
      <c r="BM6" s="246"/>
      <c r="BN6" s="314" t="s">
        <v>388</v>
      </c>
      <c r="BO6" s="314"/>
      <c r="BP6" s="222"/>
      <c r="BQ6" s="314" t="s">
        <v>2</v>
      </c>
      <c r="BR6" s="314"/>
      <c r="BS6" s="23"/>
      <c r="BT6" s="23"/>
      <c r="BU6" s="121"/>
      <c r="BV6" s="18"/>
      <c r="BW6" s="18"/>
      <c r="BX6" s="18"/>
      <c r="BY6" s="18"/>
      <c r="BZ6" s="18"/>
      <c r="CA6" s="117"/>
      <c r="CB6" s="113"/>
      <c r="CC6" s="3"/>
      <c r="CD6" s="3"/>
      <c r="CE6" s="3"/>
      <c r="CF6" s="3"/>
      <c r="CG6" s="3"/>
      <c r="CH6" s="3"/>
      <c r="CI6" s="114"/>
      <c r="CJ6" s="11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</row>
    <row r="7" spans="1:173" ht="16.5" thickTop="1" x14ac:dyDescent="0.25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9"/>
      <c r="BR7" s="189"/>
      <c r="BS7" s="26"/>
      <c r="BT7" s="26"/>
      <c r="BU7" s="26"/>
      <c r="BV7" s="117"/>
      <c r="BW7" s="117"/>
      <c r="BX7" s="117"/>
      <c r="BY7" s="117"/>
      <c r="BZ7" s="117"/>
      <c r="CA7" s="117"/>
      <c r="CB7" s="113"/>
    </row>
    <row r="8" spans="1:173" ht="15.75" x14ac:dyDescent="0.25">
      <c r="A8" s="186"/>
      <c r="B8" s="187"/>
      <c r="C8" s="188"/>
      <c r="D8" s="189" t="s">
        <v>3</v>
      </c>
      <c r="F8" s="189"/>
      <c r="G8" s="189" t="s">
        <v>3</v>
      </c>
      <c r="H8" s="189"/>
      <c r="I8" s="189"/>
      <c r="J8" s="189" t="s">
        <v>3</v>
      </c>
      <c r="K8" s="188"/>
      <c r="L8" s="189"/>
      <c r="M8" s="189" t="s">
        <v>3</v>
      </c>
      <c r="N8" s="188"/>
      <c r="O8" s="189"/>
      <c r="P8" s="189" t="s">
        <v>3</v>
      </c>
      <c r="Q8" s="188"/>
      <c r="R8" s="189"/>
      <c r="S8" s="189" t="s">
        <v>3</v>
      </c>
      <c r="T8" s="189"/>
      <c r="U8" s="189"/>
      <c r="V8" s="189" t="s">
        <v>3</v>
      </c>
      <c r="W8" s="189"/>
      <c r="X8" s="189"/>
      <c r="Y8" s="189" t="s">
        <v>3</v>
      </c>
      <c r="Z8" s="188"/>
      <c r="AA8" s="189"/>
      <c r="AB8" s="189" t="s">
        <v>3</v>
      </c>
      <c r="AC8" s="189"/>
      <c r="AD8" s="189"/>
      <c r="AE8" s="189" t="s">
        <v>3</v>
      </c>
      <c r="AF8" s="188"/>
      <c r="AG8" s="189"/>
      <c r="AH8" s="189" t="s">
        <v>3</v>
      </c>
      <c r="AI8" s="188"/>
      <c r="AJ8" s="189"/>
      <c r="AK8" s="189" t="s">
        <v>3</v>
      </c>
      <c r="AL8" s="188"/>
      <c r="AM8" s="189"/>
      <c r="AN8" s="189" t="s">
        <v>3</v>
      </c>
      <c r="AO8" s="188"/>
      <c r="AP8" s="189"/>
      <c r="AQ8" s="189" t="s">
        <v>3</v>
      </c>
      <c r="AR8" s="188"/>
      <c r="AS8" s="189"/>
      <c r="AT8" s="189" t="s">
        <v>3</v>
      </c>
      <c r="AU8" s="188"/>
      <c r="AV8" s="189"/>
      <c r="AW8" s="189" t="s">
        <v>3</v>
      </c>
      <c r="AX8" s="188"/>
      <c r="AY8" s="189"/>
      <c r="AZ8" s="189" t="s">
        <v>3</v>
      </c>
      <c r="BA8" s="189"/>
      <c r="BB8" s="189"/>
      <c r="BC8" s="189" t="s">
        <v>3</v>
      </c>
      <c r="BD8" s="188"/>
      <c r="BE8" s="189"/>
      <c r="BF8" s="189" t="s">
        <v>3</v>
      </c>
      <c r="BG8" s="189"/>
      <c r="BH8" s="189"/>
      <c r="BI8" s="189" t="s">
        <v>3</v>
      </c>
      <c r="BJ8" s="189"/>
      <c r="BK8" s="189"/>
      <c r="BL8" s="189" t="s">
        <v>3</v>
      </c>
      <c r="BM8" s="189"/>
      <c r="BN8" s="189"/>
      <c r="BO8" s="189" t="s">
        <v>3</v>
      </c>
      <c r="BP8" s="188"/>
      <c r="BQ8" s="189"/>
      <c r="BR8" s="189" t="s">
        <v>3</v>
      </c>
      <c r="BS8" s="26"/>
      <c r="BT8" s="26"/>
      <c r="BU8" s="26"/>
      <c r="BV8" s="117"/>
      <c r="BW8" s="117"/>
      <c r="BX8" s="117"/>
      <c r="BY8" s="117"/>
      <c r="BZ8" s="117"/>
      <c r="CA8" s="117"/>
      <c r="CB8" s="113"/>
    </row>
    <row r="9" spans="1:173" ht="15.75" x14ac:dyDescent="0.25">
      <c r="A9" s="190"/>
      <c r="B9" s="187"/>
      <c r="C9" s="189" t="s">
        <v>3</v>
      </c>
      <c r="D9" s="189" t="s">
        <v>19</v>
      </c>
      <c r="F9" s="189" t="s">
        <v>3</v>
      </c>
      <c r="G9" s="189" t="s">
        <v>19</v>
      </c>
      <c r="H9" s="189"/>
      <c r="I9" s="189" t="s">
        <v>3</v>
      </c>
      <c r="J9" s="189" t="s">
        <v>19</v>
      </c>
      <c r="K9" s="189"/>
      <c r="L9" s="189" t="s">
        <v>3</v>
      </c>
      <c r="M9" s="189" t="s">
        <v>19</v>
      </c>
      <c r="N9" s="189"/>
      <c r="O9" s="189" t="s">
        <v>3</v>
      </c>
      <c r="P9" s="189" t="s">
        <v>19</v>
      </c>
      <c r="Q9" s="189"/>
      <c r="R9" s="189" t="s">
        <v>3</v>
      </c>
      <c r="S9" s="189" t="s">
        <v>19</v>
      </c>
      <c r="T9" s="189"/>
      <c r="U9" s="189" t="s">
        <v>3</v>
      </c>
      <c r="V9" s="189" t="s">
        <v>19</v>
      </c>
      <c r="W9" s="189"/>
      <c r="X9" s="189" t="s">
        <v>3</v>
      </c>
      <c r="Y9" s="189" t="s">
        <v>19</v>
      </c>
      <c r="Z9" s="189"/>
      <c r="AA9" s="189" t="s">
        <v>3</v>
      </c>
      <c r="AB9" s="189" t="s">
        <v>19</v>
      </c>
      <c r="AC9" s="189"/>
      <c r="AD9" s="189" t="s">
        <v>3</v>
      </c>
      <c r="AE9" s="189" t="s">
        <v>19</v>
      </c>
      <c r="AF9" s="189"/>
      <c r="AG9" s="189" t="s">
        <v>3</v>
      </c>
      <c r="AH9" s="189" t="s">
        <v>19</v>
      </c>
      <c r="AI9" s="189"/>
      <c r="AJ9" s="189" t="s">
        <v>3</v>
      </c>
      <c r="AK9" s="189" t="s">
        <v>19</v>
      </c>
      <c r="AL9" s="189"/>
      <c r="AM9" s="189" t="s">
        <v>3</v>
      </c>
      <c r="AN9" s="189" t="s">
        <v>19</v>
      </c>
      <c r="AO9" s="189"/>
      <c r="AP9" s="189" t="s">
        <v>3</v>
      </c>
      <c r="AQ9" s="189" t="s">
        <v>19</v>
      </c>
      <c r="AR9" s="189"/>
      <c r="AS9" s="189" t="s">
        <v>3</v>
      </c>
      <c r="AT9" s="189" t="s">
        <v>19</v>
      </c>
      <c r="AU9" s="189"/>
      <c r="AV9" s="189" t="s">
        <v>3</v>
      </c>
      <c r="AW9" s="189" t="s">
        <v>19</v>
      </c>
      <c r="AX9" s="189"/>
      <c r="AY9" s="189" t="s">
        <v>3</v>
      </c>
      <c r="AZ9" s="189" t="s">
        <v>19</v>
      </c>
      <c r="BA9" s="189"/>
      <c r="BB9" s="189" t="s">
        <v>3</v>
      </c>
      <c r="BC9" s="189" t="s">
        <v>19</v>
      </c>
      <c r="BD9" s="189"/>
      <c r="BE9" s="189" t="s">
        <v>3</v>
      </c>
      <c r="BF9" s="189" t="s">
        <v>19</v>
      </c>
      <c r="BG9" s="189"/>
      <c r="BH9" s="189" t="s">
        <v>3</v>
      </c>
      <c r="BI9" s="189" t="s">
        <v>19</v>
      </c>
      <c r="BJ9" s="189"/>
      <c r="BK9" s="189" t="s">
        <v>3</v>
      </c>
      <c r="BL9" s="189" t="s">
        <v>19</v>
      </c>
      <c r="BM9" s="189"/>
      <c r="BN9" s="189" t="s">
        <v>3</v>
      </c>
      <c r="BO9" s="189" t="s">
        <v>19</v>
      </c>
      <c r="BP9" s="189"/>
      <c r="BQ9" s="189" t="s">
        <v>3</v>
      </c>
      <c r="BR9" s="189" t="s">
        <v>19</v>
      </c>
      <c r="BS9" s="26"/>
      <c r="BT9" s="26"/>
      <c r="BU9" s="26"/>
      <c r="BV9" s="26"/>
      <c r="BW9" s="26"/>
      <c r="BX9" s="26"/>
      <c r="BY9" s="26"/>
      <c r="BZ9" s="26"/>
      <c r="CA9" s="26"/>
      <c r="CB9" s="113"/>
    </row>
    <row r="10" spans="1:173" ht="15.75" x14ac:dyDescent="0.25">
      <c r="A10" s="186"/>
      <c r="B10" s="191" t="s">
        <v>20</v>
      </c>
      <c r="C10" s="189" t="s">
        <v>23</v>
      </c>
      <c r="D10" s="247" t="s">
        <v>21</v>
      </c>
      <c r="F10" s="189" t="s">
        <v>23</v>
      </c>
      <c r="G10" s="189" t="s">
        <v>21</v>
      </c>
      <c r="H10" s="189"/>
      <c r="I10" s="189" t="s">
        <v>23</v>
      </c>
      <c r="J10" s="189" t="s">
        <v>21</v>
      </c>
      <c r="K10" s="189"/>
      <c r="L10" s="189" t="s">
        <v>23</v>
      </c>
      <c r="M10" s="189" t="s">
        <v>21</v>
      </c>
      <c r="N10" s="189"/>
      <c r="O10" s="189" t="s">
        <v>23</v>
      </c>
      <c r="P10" s="189" t="s">
        <v>21</v>
      </c>
      <c r="Q10" s="189"/>
      <c r="R10" s="189" t="s">
        <v>23</v>
      </c>
      <c r="S10" s="189" t="s">
        <v>21</v>
      </c>
      <c r="T10" s="189"/>
      <c r="U10" s="189" t="s">
        <v>23</v>
      </c>
      <c r="V10" s="189" t="s">
        <v>21</v>
      </c>
      <c r="W10" s="189"/>
      <c r="X10" s="189" t="s">
        <v>23</v>
      </c>
      <c r="Y10" s="189" t="s">
        <v>21</v>
      </c>
      <c r="Z10" s="189"/>
      <c r="AA10" s="189" t="s">
        <v>23</v>
      </c>
      <c r="AB10" s="189" t="s">
        <v>21</v>
      </c>
      <c r="AC10" s="189"/>
      <c r="AD10" s="189" t="s">
        <v>23</v>
      </c>
      <c r="AE10" s="189" t="s">
        <v>21</v>
      </c>
      <c r="AF10" s="189"/>
      <c r="AG10" s="189" t="s">
        <v>23</v>
      </c>
      <c r="AH10" s="189" t="s">
        <v>21</v>
      </c>
      <c r="AI10" s="189"/>
      <c r="AJ10" s="189" t="s">
        <v>23</v>
      </c>
      <c r="AK10" s="189" t="s">
        <v>21</v>
      </c>
      <c r="AL10" s="189"/>
      <c r="AM10" s="189" t="s">
        <v>23</v>
      </c>
      <c r="AN10" s="189" t="s">
        <v>21</v>
      </c>
      <c r="AO10" s="189"/>
      <c r="AP10" s="189" t="s">
        <v>23</v>
      </c>
      <c r="AQ10" s="189" t="s">
        <v>21</v>
      </c>
      <c r="AR10" s="189"/>
      <c r="AS10" s="189" t="s">
        <v>23</v>
      </c>
      <c r="AT10" s="189" t="s">
        <v>21</v>
      </c>
      <c r="AU10" s="189"/>
      <c r="AV10" s="189" t="s">
        <v>23</v>
      </c>
      <c r="AW10" s="189" t="s">
        <v>21</v>
      </c>
      <c r="AX10" s="189"/>
      <c r="AY10" s="189" t="s">
        <v>23</v>
      </c>
      <c r="AZ10" s="189" t="s">
        <v>21</v>
      </c>
      <c r="BA10" s="189"/>
      <c r="BB10" s="189" t="s">
        <v>23</v>
      </c>
      <c r="BC10" s="189" t="s">
        <v>21</v>
      </c>
      <c r="BD10" s="189"/>
      <c r="BE10" s="189" t="s">
        <v>23</v>
      </c>
      <c r="BF10" s="189" t="s">
        <v>21</v>
      </c>
      <c r="BG10" s="189"/>
      <c r="BH10" s="189" t="s">
        <v>23</v>
      </c>
      <c r="BI10" s="189" t="s">
        <v>21</v>
      </c>
      <c r="BJ10" s="189"/>
      <c r="BK10" s="189" t="s">
        <v>23</v>
      </c>
      <c r="BL10" s="189" t="s">
        <v>21</v>
      </c>
      <c r="BM10" s="189"/>
      <c r="BN10" s="189" t="s">
        <v>23</v>
      </c>
      <c r="BO10" s="189" t="s">
        <v>21</v>
      </c>
      <c r="BP10" s="189"/>
      <c r="BQ10" s="189" t="s">
        <v>24</v>
      </c>
      <c r="BR10" s="189" t="s">
        <v>21</v>
      </c>
      <c r="BS10" s="26"/>
      <c r="BT10" s="26"/>
      <c r="BU10" s="26"/>
      <c r="BV10" s="26"/>
      <c r="BW10" s="26"/>
      <c r="BX10" s="26"/>
      <c r="BY10" s="26"/>
      <c r="BZ10" s="26"/>
      <c r="CA10" s="26"/>
      <c r="CB10" s="113"/>
    </row>
    <row r="11" spans="1:173" s="9" customFormat="1" ht="15.75" customHeight="1" x14ac:dyDescent="0.25">
      <c r="A11" s="192"/>
      <c r="B11" s="193"/>
      <c r="C11" s="248"/>
      <c r="D11" s="189" t="s">
        <v>22</v>
      </c>
      <c r="F11" s="189"/>
      <c r="G11" s="189" t="s">
        <v>22</v>
      </c>
      <c r="H11" s="189"/>
      <c r="I11" s="189"/>
      <c r="J11" s="189" t="s">
        <v>22</v>
      </c>
      <c r="K11" s="189"/>
      <c r="L11" s="189"/>
      <c r="M11" s="189" t="s">
        <v>22</v>
      </c>
      <c r="N11" s="189"/>
      <c r="O11" s="189"/>
      <c r="P11" s="189" t="s">
        <v>22</v>
      </c>
      <c r="Q11" s="189"/>
      <c r="R11" s="189"/>
      <c r="S11" s="189" t="s">
        <v>22</v>
      </c>
      <c r="T11" s="189"/>
      <c r="U11" s="189"/>
      <c r="V11" s="189" t="s">
        <v>22</v>
      </c>
      <c r="W11" s="189"/>
      <c r="X11" s="189"/>
      <c r="Y11" s="189" t="s">
        <v>22</v>
      </c>
      <c r="Z11" s="189"/>
      <c r="AA11" s="189"/>
      <c r="AB11" s="189" t="s">
        <v>22</v>
      </c>
      <c r="AC11" s="189"/>
      <c r="AD11" s="189"/>
      <c r="AE11" s="189" t="s">
        <v>22</v>
      </c>
      <c r="AF11" s="189"/>
      <c r="AG11" s="189"/>
      <c r="AH11" s="189" t="s">
        <v>22</v>
      </c>
      <c r="AI11" s="189"/>
      <c r="AJ11" s="189"/>
      <c r="AK11" s="189" t="s">
        <v>22</v>
      </c>
      <c r="AL11" s="189"/>
      <c r="AM11" s="189"/>
      <c r="AN11" s="189" t="s">
        <v>22</v>
      </c>
      <c r="AO11" s="189"/>
      <c r="AP11" s="189"/>
      <c r="AQ11" s="189" t="s">
        <v>22</v>
      </c>
      <c r="AR11" s="189"/>
      <c r="AS11" s="189"/>
      <c r="AT11" s="189" t="s">
        <v>22</v>
      </c>
      <c r="AU11" s="189"/>
      <c r="AV11" s="189"/>
      <c r="AW11" s="189" t="s">
        <v>22</v>
      </c>
      <c r="AX11" s="189"/>
      <c r="AY11" s="189"/>
      <c r="AZ11" s="189" t="s">
        <v>22</v>
      </c>
      <c r="BA11" s="189"/>
      <c r="BB11" s="189"/>
      <c r="BC11" s="189" t="s">
        <v>22</v>
      </c>
      <c r="BD11" s="189"/>
      <c r="BE11" s="189"/>
      <c r="BF11" s="189" t="s">
        <v>22</v>
      </c>
      <c r="BG11" s="189"/>
      <c r="BH11" s="189"/>
      <c r="BI11" s="189" t="s">
        <v>22</v>
      </c>
      <c r="BJ11" s="189"/>
      <c r="BK11" s="189"/>
      <c r="BL11" s="189" t="s">
        <v>22</v>
      </c>
      <c r="BM11" s="189"/>
      <c r="BN11" s="189"/>
      <c r="BO11" s="189" t="s">
        <v>22</v>
      </c>
      <c r="BP11" s="189"/>
      <c r="BQ11" s="189"/>
      <c r="BR11" s="189" t="s">
        <v>22</v>
      </c>
      <c r="BS11" s="26"/>
      <c r="BT11" s="26"/>
      <c r="BU11" s="26"/>
      <c r="BV11" s="26"/>
      <c r="BW11" s="26"/>
      <c r="BX11" s="26"/>
      <c r="BY11" s="26"/>
      <c r="BZ11" s="26"/>
      <c r="CA11" s="26"/>
      <c r="CB11" s="124"/>
      <c r="CC11" s="10"/>
      <c r="CD11" s="10"/>
      <c r="CE11" s="10"/>
      <c r="CF11" s="10"/>
      <c r="CG11" s="10"/>
      <c r="CH11" s="10"/>
      <c r="CI11" s="125"/>
      <c r="CJ11" s="124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</row>
    <row r="12" spans="1:173" ht="15.75" x14ac:dyDescent="0.25">
      <c r="A12" s="186"/>
      <c r="B12" s="187"/>
      <c r="C12" s="188"/>
      <c r="D12" s="189" t="s">
        <v>4</v>
      </c>
      <c r="F12" s="189"/>
      <c r="G12" s="189" t="s">
        <v>4</v>
      </c>
      <c r="H12" s="189"/>
      <c r="I12" s="189"/>
      <c r="J12" s="189" t="s">
        <v>4</v>
      </c>
      <c r="K12" s="189"/>
      <c r="L12" s="189"/>
      <c r="M12" s="189" t="s">
        <v>4</v>
      </c>
      <c r="N12" s="189"/>
      <c r="O12" s="189"/>
      <c r="P12" s="189" t="s">
        <v>4</v>
      </c>
      <c r="Q12" s="188"/>
      <c r="R12" s="189"/>
      <c r="S12" s="189" t="s">
        <v>4</v>
      </c>
      <c r="T12" s="189"/>
      <c r="U12" s="189"/>
      <c r="V12" s="189" t="s">
        <v>4</v>
      </c>
      <c r="W12" s="189"/>
      <c r="X12" s="189"/>
      <c r="Y12" s="189" t="s">
        <v>4</v>
      </c>
      <c r="Z12" s="189"/>
      <c r="AA12" s="189"/>
      <c r="AB12" s="189" t="s">
        <v>4</v>
      </c>
      <c r="AC12" s="189"/>
      <c r="AD12" s="189"/>
      <c r="AE12" s="189" t="s">
        <v>4</v>
      </c>
      <c r="AF12" s="189"/>
      <c r="AG12" s="189"/>
      <c r="AH12" s="189" t="s">
        <v>4</v>
      </c>
      <c r="AI12" s="189"/>
      <c r="AJ12" s="189"/>
      <c r="AK12" s="189" t="s">
        <v>4</v>
      </c>
      <c r="AL12" s="189"/>
      <c r="AM12" s="189"/>
      <c r="AN12" s="189" t="s">
        <v>4</v>
      </c>
      <c r="AO12" s="189"/>
      <c r="AP12" s="189"/>
      <c r="AQ12" s="189" t="s">
        <v>4</v>
      </c>
      <c r="AR12" s="189"/>
      <c r="AS12" s="189"/>
      <c r="AT12" s="189" t="s">
        <v>4</v>
      </c>
      <c r="AU12" s="189"/>
      <c r="AV12" s="189"/>
      <c r="AW12" s="189" t="s">
        <v>4</v>
      </c>
      <c r="AX12" s="189"/>
      <c r="AY12" s="189"/>
      <c r="AZ12" s="189" t="s">
        <v>4</v>
      </c>
      <c r="BA12" s="189"/>
      <c r="BB12" s="189"/>
      <c r="BC12" s="189" t="s">
        <v>4</v>
      </c>
      <c r="BD12" s="189"/>
      <c r="BE12" s="189"/>
      <c r="BF12" s="189" t="s">
        <v>4</v>
      </c>
      <c r="BG12" s="189"/>
      <c r="BH12" s="189"/>
      <c r="BI12" s="189" t="s">
        <v>4</v>
      </c>
      <c r="BJ12" s="189"/>
      <c r="BK12" s="189"/>
      <c r="BL12" s="189" t="s">
        <v>4</v>
      </c>
      <c r="BM12" s="189"/>
      <c r="BN12" s="189"/>
      <c r="BO12" s="189" t="s">
        <v>4</v>
      </c>
      <c r="BP12" s="189"/>
      <c r="BQ12" s="189"/>
      <c r="BR12" s="189" t="s">
        <v>4</v>
      </c>
      <c r="BS12" s="26"/>
      <c r="BT12" s="26"/>
      <c r="BU12" s="26"/>
      <c r="BV12" s="117"/>
      <c r="BW12" s="26"/>
      <c r="BX12" s="26"/>
      <c r="BY12" s="26"/>
      <c r="BZ12" s="26"/>
      <c r="CA12" s="26"/>
      <c r="CB12" s="126"/>
    </row>
    <row r="13" spans="1:173" s="8" customFormat="1" ht="15.75" x14ac:dyDescent="0.25">
      <c r="A13" s="194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7"/>
      <c r="BS13" s="26"/>
      <c r="BT13" s="26"/>
      <c r="BU13" s="26"/>
      <c r="BV13" s="117"/>
      <c r="BW13" s="117"/>
      <c r="BX13" s="117"/>
      <c r="BY13" s="117"/>
      <c r="BZ13" s="117"/>
      <c r="CA13" s="117"/>
      <c r="CB13" s="113"/>
      <c r="CC13" s="3"/>
      <c r="CD13" s="3"/>
      <c r="CE13" s="3"/>
      <c r="CF13" s="3"/>
      <c r="CG13" s="3"/>
      <c r="CH13" s="3"/>
      <c r="CI13" s="114"/>
      <c r="CJ13" s="11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</row>
    <row r="14" spans="1:173" ht="15.75" x14ac:dyDescent="0.25">
      <c r="A14" s="198" t="s">
        <v>1</v>
      </c>
      <c r="B14" s="187"/>
      <c r="C14" s="188"/>
      <c r="D14" s="188"/>
      <c r="E14" s="188"/>
      <c r="F14" s="199"/>
      <c r="G14" s="188"/>
      <c r="H14" s="188"/>
      <c r="I14" s="188"/>
      <c r="J14" s="188"/>
      <c r="K14" s="188"/>
      <c r="L14" s="199"/>
      <c r="M14" s="188"/>
      <c r="N14" s="188"/>
      <c r="O14" s="199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200"/>
      <c r="BR14" s="201"/>
      <c r="BS14" s="26"/>
      <c r="BT14" s="26"/>
      <c r="BU14" s="26"/>
      <c r="BV14" s="117"/>
      <c r="BW14" s="117"/>
      <c r="BX14" s="117"/>
      <c r="BY14" s="117"/>
      <c r="BZ14" s="117"/>
      <c r="CA14" s="117"/>
      <c r="CB14" s="113"/>
    </row>
    <row r="15" spans="1:173" ht="15.75" x14ac:dyDescent="0.25">
      <c r="A15" s="202">
        <v>1</v>
      </c>
      <c r="B15" s="203" t="s">
        <v>5</v>
      </c>
      <c r="C15" s="249">
        <v>105.57000000000001</v>
      </c>
      <c r="D15" s="249">
        <v>100.16</v>
      </c>
      <c r="E15" s="219"/>
      <c r="F15" s="200">
        <v>105.11</v>
      </c>
      <c r="G15" s="204">
        <v>100.68</v>
      </c>
      <c r="H15" s="204"/>
      <c r="I15" s="200">
        <v>105.63</v>
      </c>
      <c r="J15" s="204">
        <v>99.96</v>
      </c>
      <c r="K15" s="188"/>
      <c r="L15" s="200">
        <v>105.55</v>
      </c>
      <c r="M15" s="204">
        <v>99.74</v>
      </c>
      <c r="N15" s="188"/>
      <c r="O15" s="200">
        <v>106.01</v>
      </c>
      <c r="P15" s="204">
        <v>99.5</v>
      </c>
      <c r="Q15" s="188"/>
      <c r="R15" s="200">
        <v>105.95</v>
      </c>
      <c r="S15" s="204">
        <v>99.53</v>
      </c>
      <c r="T15" s="204"/>
      <c r="U15" s="200">
        <v>105.89</v>
      </c>
      <c r="V15" s="204">
        <v>99.36</v>
      </c>
      <c r="W15" s="200"/>
      <c r="X15" s="200">
        <v>105.5</v>
      </c>
      <c r="Y15" s="204">
        <v>99.61</v>
      </c>
      <c r="Z15" s="188"/>
      <c r="AA15" s="200">
        <v>105.49000000000001</v>
      </c>
      <c r="AB15" s="204">
        <v>99.76</v>
      </c>
      <c r="AC15" s="204"/>
      <c r="AD15" s="200">
        <v>105.42</v>
      </c>
      <c r="AE15" s="204">
        <v>100.19</v>
      </c>
      <c r="AF15" s="188"/>
      <c r="AG15" s="200">
        <v>105.29</v>
      </c>
      <c r="AH15" s="204">
        <v>100.47</v>
      </c>
      <c r="AI15" s="188"/>
      <c r="AJ15" s="200">
        <v>105.26</v>
      </c>
      <c r="AK15" s="204">
        <v>100.48</v>
      </c>
      <c r="AL15" s="188"/>
      <c r="AM15" s="200">
        <v>105.33</v>
      </c>
      <c r="AN15" s="204">
        <v>100.11</v>
      </c>
      <c r="AO15" s="188"/>
      <c r="AP15" s="200">
        <v>105.54</v>
      </c>
      <c r="AQ15" s="204">
        <v>99.54</v>
      </c>
      <c r="AR15" s="188"/>
      <c r="AS15" s="200">
        <v>104.91</v>
      </c>
      <c r="AT15" s="204">
        <v>99.73</v>
      </c>
      <c r="AU15" s="188"/>
      <c r="AV15" s="200">
        <v>104.73</v>
      </c>
      <c r="AW15" s="204">
        <v>100.03</v>
      </c>
      <c r="AX15" s="188"/>
      <c r="AY15" s="200">
        <v>104.61</v>
      </c>
      <c r="AZ15" s="204">
        <v>100.08</v>
      </c>
      <c r="BA15" s="204"/>
      <c r="BB15" s="200">
        <v>104.85000000000001</v>
      </c>
      <c r="BC15" s="204">
        <v>100.05</v>
      </c>
      <c r="BD15" s="188"/>
      <c r="BE15" s="200">
        <v>104.66</v>
      </c>
      <c r="BF15" s="204">
        <v>100.32</v>
      </c>
      <c r="BG15" s="204"/>
      <c r="BH15" s="200">
        <v>104.18</v>
      </c>
      <c r="BI15" s="204">
        <v>101.3</v>
      </c>
      <c r="BJ15" s="204"/>
      <c r="BK15" s="200">
        <v>104.08</v>
      </c>
      <c r="BL15" s="204">
        <v>101.58</v>
      </c>
      <c r="BM15" s="204"/>
      <c r="BN15" s="200">
        <v>104.42</v>
      </c>
      <c r="BO15" s="204">
        <v>101.67</v>
      </c>
      <c r="BP15" s="188"/>
      <c r="BQ15" s="200">
        <f>(C15+F15+I15+L15+O15+R15+U15+X15+AA15+AD15+AG15+AJ15+AM15+AP15+AS15+AV15+AY15+BB15+BE15+BK15+BH15+BN15)/22</f>
        <v>105.1809090909091</v>
      </c>
      <c r="BR15" s="201">
        <f>(D15+G15+J15+M15+P15+S15+V15+Y15+AB15+AE15+AH15+AK15+AN15+AQ15+AT15+AW15+AZ15+BC15+BF15+BI15+BL15+BO15)/22</f>
        <v>100.175</v>
      </c>
      <c r="BS15" s="129"/>
      <c r="BT15" s="40"/>
      <c r="BU15" s="40"/>
      <c r="BV15" s="130"/>
      <c r="BW15" s="130"/>
      <c r="BX15" s="117"/>
      <c r="BY15" s="131"/>
      <c r="BZ15" s="131"/>
      <c r="CA15" s="117"/>
      <c r="CB15" s="113"/>
    </row>
    <row r="16" spans="1:173" s="3" customFormat="1" ht="15.75" x14ac:dyDescent="0.25">
      <c r="A16" s="202">
        <v>2</v>
      </c>
      <c r="B16" s="203" t="s">
        <v>6</v>
      </c>
      <c r="C16" s="249">
        <v>0.77863427548080666</v>
      </c>
      <c r="D16" s="249">
        <v>135.80000000000001</v>
      </c>
      <c r="E16" s="219"/>
      <c r="F16" s="200">
        <v>0.77297673340032458</v>
      </c>
      <c r="G16" s="204">
        <v>136.9</v>
      </c>
      <c r="H16" s="204"/>
      <c r="I16" s="200">
        <v>0.77249903437620704</v>
      </c>
      <c r="J16" s="204">
        <v>136.69</v>
      </c>
      <c r="K16" s="188"/>
      <c r="L16" s="200">
        <v>0.77000077000077005</v>
      </c>
      <c r="M16" s="204">
        <v>136.72999999999999</v>
      </c>
      <c r="N16" s="188"/>
      <c r="O16" s="200">
        <v>0.77573500892095248</v>
      </c>
      <c r="P16" s="204">
        <v>135.97</v>
      </c>
      <c r="Q16" s="188"/>
      <c r="R16" s="200">
        <v>0.77327559542220836</v>
      </c>
      <c r="S16" s="204">
        <v>136.37</v>
      </c>
      <c r="T16" s="204"/>
      <c r="U16" s="200">
        <v>0.77303648732220154</v>
      </c>
      <c r="V16" s="204">
        <v>136.1</v>
      </c>
      <c r="W16" s="200"/>
      <c r="X16" s="200">
        <v>0.76869859328157419</v>
      </c>
      <c r="Y16" s="204">
        <v>136.71</v>
      </c>
      <c r="Z16" s="188"/>
      <c r="AA16" s="200">
        <v>0.76663600122661757</v>
      </c>
      <c r="AB16" s="204">
        <v>137.28</v>
      </c>
      <c r="AC16" s="204"/>
      <c r="AD16" s="200">
        <v>0.77237970186143512</v>
      </c>
      <c r="AE16" s="204">
        <v>136.75</v>
      </c>
      <c r="AF16" s="188"/>
      <c r="AG16" s="200">
        <v>0.7716644802839725</v>
      </c>
      <c r="AH16" s="204">
        <v>137.09</v>
      </c>
      <c r="AI16" s="188"/>
      <c r="AJ16" s="200">
        <v>0.7734550235903781</v>
      </c>
      <c r="AK16" s="204">
        <v>136.74</v>
      </c>
      <c r="AL16" s="188"/>
      <c r="AM16" s="200">
        <v>0.76852136489394396</v>
      </c>
      <c r="AN16" s="204">
        <v>137.21</v>
      </c>
      <c r="AO16" s="188"/>
      <c r="AP16" s="200">
        <v>0.77101002313030065</v>
      </c>
      <c r="AQ16" s="204">
        <v>136.25</v>
      </c>
      <c r="AR16" s="188"/>
      <c r="AS16" s="200">
        <v>0.76634224844815679</v>
      </c>
      <c r="AT16" s="204">
        <v>136.53</v>
      </c>
      <c r="AU16" s="188"/>
      <c r="AV16" s="200">
        <v>0.76417545468439552</v>
      </c>
      <c r="AW16" s="204">
        <v>137.09</v>
      </c>
      <c r="AX16" s="188"/>
      <c r="AY16" s="200">
        <v>0.76464291176020793</v>
      </c>
      <c r="AZ16" s="204">
        <v>136.91</v>
      </c>
      <c r="BA16" s="204"/>
      <c r="BB16" s="200">
        <v>0.76563815940586477</v>
      </c>
      <c r="BC16" s="204">
        <v>137.01</v>
      </c>
      <c r="BD16" s="188"/>
      <c r="BE16" s="200">
        <v>0.76840325802981402</v>
      </c>
      <c r="BF16" s="204">
        <v>136.65</v>
      </c>
      <c r="BG16" s="204"/>
      <c r="BH16" s="200">
        <v>0.77106947335954956</v>
      </c>
      <c r="BI16" s="204">
        <v>136.86000000000001</v>
      </c>
      <c r="BJ16" s="204"/>
      <c r="BK16" s="200">
        <v>0.7700600646850454</v>
      </c>
      <c r="BL16" s="204">
        <v>137.29</v>
      </c>
      <c r="BM16" s="204"/>
      <c r="BN16" s="200">
        <v>0.7722007722007721</v>
      </c>
      <c r="BO16" s="204">
        <v>137.47999999999999</v>
      </c>
      <c r="BP16" s="188"/>
      <c r="BQ16" s="200">
        <f t="shared" ref="BQ16:BQ30" si="0">(C16+F16+I16+L16+O16+R16+U16+X16+AA16+AD16+AG16+AJ16+AM16+AP16+AS16+AV16+AY16+BB16+BE16+BK16+BH16+BN16)/22</f>
        <v>0.7705025198075226</v>
      </c>
      <c r="BR16" s="201">
        <f t="shared" ref="BR16:BR30" si="1">(D16+G16+J16+M16+P16+S16+V16+Y16+AB16+AE16+AH16+AK16+AN16+AQ16+AT16+AW16+AZ16+BC16+BF16+BI16+BL16+BO16)/22</f>
        <v>136.74590909090909</v>
      </c>
      <c r="BS16" s="129"/>
      <c r="BT16" s="40"/>
      <c r="BU16" s="40"/>
      <c r="BV16" s="130"/>
      <c r="BW16" s="130"/>
      <c r="BX16" s="117"/>
      <c r="BY16" s="131"/>
      <c r="BZ16" s="131"/>
      <c r="CA16" s="117"/>
      <c r="CB16" s="113"/>
      <c r="CI16" s="114"/>
      <c r="CJ16" s="113"/>
    </row>
    <row r="17" spans="1:170" ht="15.75" x14ac:dyDescent="0.25">
      <c r="A17" s="202">
        <v>3</v>
      </c>
      <c r="B17" s="203" t="s">
        <v>7</v>
      </c>
      <c r="C17" s="249">
        <v>0.91770000000000007</v>
      </c>
      <c r="D17" s="249">
        <v>115.22</v>
      </c>
      <c r="E17" s="219"/>
      <c r="F17" s="200">
        <v>0.9214</v>
      </c>
      <c r="G17" s="204">
        <v>114.85</v>
      </c>
      <c r="H17" s="204"/>
      <c r="I17" s="200">
        <v>0.91590000000000005</v>
      </c>
      <c r="J17" s="204">
        <v>115.29</v>
      </c>
      <c r="K17" s="188"/>
      <c r="L17" s="200">
        <v>0.91420000000000001</v>
      </c>
      <c r="M17" s="204">
        <v>115.16</v>
      </c>
      <c r="N17" s="188"/>
      <c r="O17" s="200">
        <v>0.91750000000000009</v>
      </c>
      <c r="P17" s="204">
        <v>114.96</v>
      </c>
      <c r="Q17" s="188"/>
      <c r="R17" s="200">
        <v>0.9173</v>
      </c>
      <c r="S17" s="204">
        <v>114.96</v>
      </c>
      <c r="T17" s="204"/>
      <c r="U17" s="200">
        <v>0.91300000000000003</v>
      </c>
      <c r="V17" s="204">
        <v>115.24</v>
      </c>
      <c r="W17" s="200"/>
      <c r="X17" s="200">
        <v>0.91170000000000007</v>
      </c>
      <c r="Y17" s="204">
        <v>115.27</v>
      </c>
      <c r="Z17" s="188"/>
      <c r="AA17" s="200">
        <v>0.91080000000000005</v>
      </c>
      <c r="AB17" s="204">
        <v>115.55</v>
      </c>
      <c r="AC17" s="204"/>
      <c r="AD17" s="200">
        <v>0.91500000000000004</v>
      </c>
      <c r="AE17" s="204">
        <v>115.43</v>
      </c>
      <c r="AF17" s="188"/>
      <c r="AG17" s="200">
        <v>0.91460000000000008</v>
      </c>
      <c r="AH17" s="204">
        <v>115.67</v>
      </c>
      <c r="AI17" s="188"/>
      <c r="AJ17" s="200">
        <v>0.91450000000000009</v>
      </c>
      <c r="AK17" s="204">
        <v>115.65</v>
      </c>
      <c r="AL17" s="188"/>
      <c r="AM17" s="200">
        <v>0.9114000000000001</v>
      </c>
      <c r="AN17" s="204">
        <v>115.7</v>
      </c>
      <c r="AO17" s="188"/>
      <c r="AP17" s="200">
        <v>0.90820000000000001</v>
      </c>
      <c r="AQ17" s="204">
        <v>115.67</v>
      </c>
      <c r="AR17" s="188"/>
      <c r="AS17" s="200">
        <v>0.90460000000000007</v>
      </c>
      <c r="AT17" s="204">
        <v>115.66</v>
      </c>
      <c r="AU17" s="188"/>
      <c r="AV17" s="200">
        <v>0.90710000000000002</v>
      </c>
      <c r="AW17" s="204">
        <v>115.49</v>
      </c>
      <c r="AX17" s="188"/>
      <c r="AY17" s="200">
        <v>0.90450000000000008</v>
      </c>
      <c r="AZ17" s="204">
        <v>115.74</v>
      </c>
      <c r="BA17" s="204"/>
      <c r="BB17" s="200">
        <v>0.90620000000000001</v>
      </c>
      <c r="BC17" s="204">
        <v>115.76</v>
      </c>
      <c r="BD17" s="188"/>
      <c r="BE17" s="200">
        <v>0.90960000000000008</v>
      </c>
      <c r="BF17" s="204">
        <v>115.44</v>
      </c>
      <c r="BG17" s="204"/>
      <c r="BH17" s="200">
        <v>0.9114000000000001</v>
      </c>
      <c r="BI17" s="204">
        <v>115.79</v>
      </c>
      <c r="BJ17" s="204"/>
      <c r="BK17" s="200">
        <v>0.9114000000000001</v>
      </c>
      <c r="BL17" s="204">
        <v>116</v>
      </c>
      <c r="BM17" s="204"/>
      <c r="BN17" s="200">
        <v>0.91620000000000001</v>
      </c>
      <c r="BO17" s="204">
        <v>115.87</v>
      </c>
      <c r="BP17" s="188"/>
      <c r="BQ17" s="200">
        <f t="shared" si="0"/>
        <v>0.91246363636363637</v>
      </c>
      <c r="BR17" s="201">
        <f t="shared" si="1"/>
        <v>115.47136363636365</v>
      </c>
      <c r="BS17" s="129"/>
      <c r="BT17" s="40"/>
      <c r="BU17" s="40"/>
      <c r="BV17" s="130"/>
      <c r="BW17" s="130"/>
      <c r="BX17" s="117"/>
      <c r="BY17" s="131"/>
      <c r="BZ17" s="131"/>
      <c r="CA17" s="117"/>
      <c r="CB17" s="113"/>
    </row>
    <row r="18" spans="1:170" ht="15.75" x14ac:dyDescent="0.25">
      <c r="A18" s="202">
        <v>4</v>
      </c>
      <c r="B18" s="203" t="s">
        <v>8</v>
      </c>
      <c r="C18" s="249">
        <v>0.85178875638841556</v>
      </c>
      <c r="D18" s="249">
        <v>124.05</v>
      </c>
      <c r="E18" s="219"/>
      <c r="F18" s="200">
        <v>0.85382513661202186</v>
      </c>
      <c r="G18" s="204">
        <v>123.96</v>
      </c>
      <c r="H18" s="204"/>
      <c r="I18" s="200">
        <v>0.85099140498680959</v>
      </c>
      <c r="J18" s="204">
        <v>123.98</v>
      </c>
      <c r="K18" s="188"/>
      <c r="L18" s="200">
        <v>0.84875233406891859</v>
      </c>
      <c r="M18" s="204">
        <v>124.01</v>
      </c>
      <c r="N18" s="188"/>
      <c r="O18" s="200">
        <v>0.85041245003826849</v>
      </c>
      <c r="P18" s="204">
        <v>124.01</v>
      </c>
      <c r="Q18" s="188"/>
      <c r="R18" s="200">
        <v>0.85062946580469545</v>
      </c>
      <c r="S18" s="204">
        <v>124.03</v>
      </c>
      <c r="T18" s="204"/>
      <c r="U18" s="200">
        <v>0.84781687155574392</v>
      </c>
      <c r="V18" s="204">
        <v>124.1</v>
      </c>
      <c r="W18" s="200"/>
      <c r="X18" s="200">
        <v>0.84760128835395832</v>
      </c>
      <c r="Y18" s="204">
        <v>124.05</v>
      </c>
      <c r="Z18" s="188"/>
      <c r="AA18" s="200">
        <v>0.84846427965382654</v>
      </c>
      <c r="AB18" s="204">
        <v>124.08</v>
      </c>
      <c r="AC18" s="204"/>
      <c r="AD18" s="200">
        <v>0.8522969402539845</v>
      </c>
      <c r="AE18" s="204">
        <v>123.98</v>
      </c>
      <c r="AF18" s="188"/>
      <c r="AG18" s="200">
        <v>0.85418980097377628</v>
      </c>
      <c r="AH18" s="204">
        <v>123.91</v>
      </c>
      <c r="AI18" s="188"/>
      <c r="AJ18" s="200">
        <v>0.85360648740930434</v>
      </c>
      <c r="AK18" s="204">
        <v>123.91</v>
      </c>
      <c r="AL18" s="188"/>
      <c r="AM18" s="200">
        <v>0.85041245003826849</v>
      </c>
      <c r="AN18" s="204">
        <v>123.9</v>
      </c>
      <c r="AO18" s="188"/>
      <c r="AP18" s="200">
        <v>0.84752945164844484</v>
      </c>
      <c r="AQ18" s="204">
        <v>123.87</v>
      </c>
      <c r="AR18" s="188"/>
      <c r="AS18" s="200">
        <v>0.84416680736113447</v>
      </c>
      <c r="AT18" s="204">
        <v>123.92</v>
      </c>
      <c r="AU18" s="188"/>
      <c r="AV18" s="200">
        <v>0.84530853761622993</v>
      </c>
      <c r="AW18" s="204">
        <v>123.94</v>
      </c>
      <c r="AX18" s="188"/>
      <c r="AY18" s="200">
        <v>0.84438064679557534</v>
      </c>
      <c r="AZ18" s="204">
        <v>123.96</v>
      </c>
      <c r="BA18" s="204"/>
      <c r="BB18" s="200">
        <v>0.84573748308525021</v>
      </c>
      <c r="BC18" s="204">
        <v>123.97</v>
      </c>
      <c r="BD18" s="188"/>
      <c r="BE18" s="200">
        <v>0.8470269354565475</v>
      </c>
      <c r="BF18" s="204">
        <v>123.98</v>
      </c>
      <c r="BG18" s="204"/>
      <c r="BH18" s="200">
        <v>0.85200647524921191</v>
      </c>
      <c r="BI18" s="204">
        <v>123.98</v>
      </c>
      <c r="BJ18" s="204"/>
      <c r="BK18" s="200">
        <v>0.85346078347699927</v>
      </c>
      <c r="BL18" s="204">
        <v>123.97</v>
      </c>
      <c r="BM18" s="204"/>
      <c r="BN18" s="200">
        <v>0.85704490915323961</v>
      </c>
      <c r="BO18" s="204">
        <v>123.93</v>
      </c>
      <c r="BP18" s="188"/>
      <c r="BQ18" s="200">
        <f t="shared" si="0"/>
        <v>0.84988407709002833</v>
      </c>
      <c r="BR18" s="201">
        <f t="shared" si="1"/>
        <v>123.97681818181817</v>
      </c>
      <c r="BS18" s="129"/>
      <c r="BT18" s="40"/>
      <c r="BU18" s="40"/>
      <c r="BV18" s="130"/>
      <c r="BW18" s="130"/>
      <c r="BX18" s="117"/>
      <c r="BY18" s="131"/>
      <c r="BZ18" s="131"/>
      <c r="CA18" s="117"/>
      <c r="CB18" s="113"/>
    </row>
    <row r="19" spans="1:170" ht="15.75" x14ac:dyDescent="0.25">
      <c r="A19" s="202">
        <v>5</v>
      </c>
      <c r="B19" s="203" t="s">
        <v>9</v>
      </c>
      <c r="C19" s="249">
        <v>1895.27</v>
      </c>
      <c r="D19" s="249">
        <v>200405.85</v>
      </c>
      <c r="E19" s="219"/>
      <c r="F19" s="200">
        <v>1906.8100000000002</v>
      </c>
      <c r="G19" s="205">
        <v>201778.63</v>
      </c>
      <c r="H19" s="205"/>
      <c r="I19" s="206">
        <v>1899.16</v>
      </c>
      <c r="J19" s="205">
        <v>200532.3</v>
      </c>
      <c r="K19" s="188"/>
      <c r="L19" s="200">
        <v>1912.4</v>
      </c>
      <c r="M19" s="205">
        <v>201337.47</v>
      </c>
      <c r="N19" s="188"/>
      <c r="O19" s="200">
        <v>1888.5600000000002</v>
      </c>
      <c r="P19" s="205">
        <v>199205.31</v>
      </c>
      <c r="Q19" s="188"/>
      <c r="R19" s="200">
        <v>1890.39</v>
      </c>
      <c r="S19" s="205">
        <v>199341.63</v>
      </c>
      <c r="T19" s="205"/>
      <c r="U19" s="206">
        <v>1912.5600000000002</v>
      </c>
      <c r="V19" s="205">
        <v>201220.44</v>
      </c>
      <c r="W19" s="206"/>
      <c r="X19" s="200">
        <v>1920.6100000000001</v>
      </c>
      <c r="Y19" s="205">
        <v>201836.9</v>
      </c>
      <c r="Z19" s="188"/>
      <c r="AA19" s="200">
        <v>1920.9346</v>
      </c>
      <c r="AB19" s="205">
        <v>202159.16</v>
      </c>
      <c r="AC19" s="205"/>
      <c r="AD19" s="200">
        <v>1897.74</v>
      </c>
      <c r="AE19" s="205">
        <v>200439.3</v>
      </c>
      <c r="AF19" s="188"/>
      <c r="AG19" s="200">
        <v>1894.66</v>
      </c>
      <c r="AH19" s="205">
        <v>200436.08</v>
      </c>
      <c r="AI19" s="188"/>
      <c r="AJ19" s="200">
        <v>1908.01</v>
      </c>
      <c r="AK19" s="205">
        <v>201791.14</v>
      </c>
      <c r="AL19" s="188"/>
      <c r="AM19" s="200">
        <v>1910.8129000000001</v>
      </c>
      <c r="AN19" s="205">
        <v>201495.22</v>
      </c>
      <c r="AO19" s="188"/>
      <c r="AP19" s="200">
        <v>1906.1100000000001</v>
      </c>
      <c r="AQ19" s="205">
        <v>200236.86</v>
      </c>
      <c r="AR19" s="188"/>
      <c r="AS19" s="200">
        <v>1917.5600000000002</v>
      </c>
      <c r="AT19" s="205">
        <v>200634.3</v>
      </c>
      <c r="AU19" s="188"/>
      <c r="AV19" s="200">
        <v>1916.6342000000002</v>
      </c>
      <c r="AW19" s="205">
        <v>200786.6</v>
      </c>
      <c r="AX19" s="188"/>
      <c r="AY19" s="200">
        <v>1908.7350000000001</v>
      </c>
      <c r="AZ19" s="205">
        <v>199825.47</v>
      </c>
      <c r="BA19" s="205"/>
      <c r="BB19" s="206">
        <v>1904.51</v>
      </c>
      <c r="BC19" s="205">
        <v>199783.1</v>
      </c>
      <c r="BD19" s="188"/>
      <c r="BE19" s="206">
        <v>1898.3600000000001</v>
      </c>
      <c r="BF19" s="205">
        <v>199327.8</v>
      </c>
      <c r="BG19" s="205"/>
      <c r="BH19" s="206">
        <v>1895.71</v>
      </c>
      <c r="BI19" s="205">
        <v>200054.28</v>
      </c>
      <c r="BJ19" s="205"/>
      <c r="BK19" s="206">
        <v>1877.7288000000001</v>
      </c>
      <c r="BL19" s="205">
        <v>198513.49</v>
      </c>
      <c r="BM19" s="205"/>
      <c r="BN19" s="200">
        <v>1874.66</v>
      </c>
      <c r="BO19" s="204">
        <v>199013.91</v>
      </c>
      <c r="BP19" s="188"/>
      <c r="BQ19" s="200">
        <f t="shared" si="0"/>
        <v>1902.6329772727274</v>
      </c>
      <c r="BR19" s="201">
        <f t="shared" si="1"/>
        <v>200461.60181818184</v>
      </c>
      <c r="BS19" s="129"/>
      <c r="BT19" s="40"/>
      <c r="BU19" s="40"/>
      <c r="BV19" s="130"/>
      <c r="BW19" s="130"/>
      <c r="BX19" s="132"/>
      <c r="BY19" s="131"/>
      <c r="BZ19" s="131"/>
      <c r="CA19" s="117"/>
      <c r="CB19" s="113"/>
    </row>
    <row r="20" spans="1:170" ht="15.75" x14ac:dyDescent="0.25">
      <c r="A20" s="202">
        <v>6</v>
      </c>
      <c r="B20" s="203" t="s">
        <v>10</v>
      </c>
      <c r="C20" s="249">
        <v>23.636800000000001</v>
      </c>
      <c r="D20" s="249">
        <v>2499.36</v>
      </c>
      <c r="E20" s="219"/>
      <c r="F20" s="200">
        <v>23.8459</v>
      </c>
      <c r="G20" s="204">
        <v>2523.37</v>
      </c>
      <c r="H20" s="204"/>
      <c r="I20" s="200">
        <v>23.89</v>
      </c>
      <c r="J20" s="204">
        <v>2522.5500000000002</v>
      </c>
      <c r="K20" s="188"/>
      <c r="L20" s="200">
        <v>24.297499999999999</v>
      </c>
      <c r="M20" s="204">
        <v>2558.04</v>
      </c>
      <c r="N20" s="188"/>
      <c r="O20" s="200">
        <v>23.6</v>
      </c>
      <c r="P20" s="204">
        <v>2489.33</v>
      </c>
      <c r="Q20" s="188"/>
      <c r="R20" s="200">
        <v>23.94</v>
      </c>
      <c r="S20" s="204">
        <v>2524.4699999999998</v>
      </c>
      <c r="T20" s="204"/>
      <c r="U20" s="200">
        <v>24.240000000000002</v>
      </c>
      <c r="V20" s="204">
        <v>2550.29</v>
      </c>
      <c r="W20" s="200"/>
      <c r="X20" s="200">
        <v>25.02</v>
      </c>
      <c r="Y20" s="204">
        <v>2629.35</v>
      </c>
      <c r="Z20" s="188"/>
      <c r="AA20" s="200">
        <v>24.986000000000001</v>
      </c>
      <c r="AB20" s="204">
        <v>2629.53</v>
      </c>
      <c r="AC20" s="204"/>
      <c r="AD20" s="200">
        <v>24.17</v>
      </c>
      <c r="AE20" s="204">
        <v>2552.84</v>
      </c>
      <c r="AF20" s="188"/>
      <c r="AG20" s="200">
        <v>23.82</v>
      </c>
      <c r="AH20" s="204">
        <v>2519.92</v>
      </c>
      <c r="AI20" s="188"/>
      <c r="AJ20" s="200">
        <v>24.3538</v>
      </c>
      <c r="AK20" s="204">
        <v>2575.66</v>
      </c>
      <c r="AL20" s="188"/>
      <c r="AM20" s="200">
        <v>24.726400000000002</v>
      </c>
      <c r="AN20" s="204">
        <v>2607.4</v>
      </c>
      <c r="AO20" s="188"/>
      <c r="AP20" s="200">
        <v>24.583000000000002</v>
      </c>
      <c r="AQ20" s="204">
        <v>2582.44</v>
      </c>
      <c r="AR20" s="188"/>
      <c r="AS20" s="200">
        <v>24.971400000000003</v>
      </c>
      <c r="AT20" s="204">
        <v>2612.7600000000002</v>
      </c>
      <c r="AU20" s="188"/>
      <c r="AV20" s="200">
        <v>24.75</v>
      </c>
      <c r="AW20" s="204">
        <v>2592.81</v>
      </c>
      <c r="AX20" s="188"/>
      <c r="AY20" s="200">
        <v>24.712200000000003</v>
      </c>
      <c r="AZ20" s="204">
        <v>2587.12</v>
      </c>
      <c r="BA20" s="204"/>
      <c r="BB20" s="200">
        <v>24.316400000000002</v>
      </c>
      <c r="BC20" s="204">
        <v>2550.79</v>
      </c>
      <c r="BD20" s="188"/>
      <c r="BE20" s="200">
        <v>24.3</v>
      </c>
      <c r="BF20" s="204">
        <v>2551.5</v>
      </c>
      <c r="BG20" s="204"/>
      <c r="BH20" s="200">
        <v>24.150000000000002</v>
      </c>
      <c r="BI20" s="204">
        <v>2548.5500000000002</v>
      </c>
      <c r="BJ20" s="204"/>
      <c r="BK20" s="200">
        <v>23.220000000000002</v>
      </c>
      <c r="BL20" s="204">
        <v>2454.8200000000002</v>
      </c>
      <c r="BM20" s="204"/>
      <c r="BN20" s="200">
        <v>23.366700000000002</v>
      </c>
      <c r="BO20" s="204">
        <v>2480.61</v>
      </c>
      <c r="BP20" s="188"/>
      <c r="BQ20" s="200">
        <f t="shared" si="0"/>
        <v>24.222550000000002</v>
      </c>
      <c r="BR20" s="201">
        <f t="shared" si="1"/>
        <v>2551.9777272727274</v>
      </c>
      <c r="BS20" s="129"/>
      <c r="BT20" s="40"/>
      <c r="BU20" s="40"/>
      <c r="BV20" s="130"/>
      <c r="BW20" s="130"/>
      <c r="BX20" s="117"/>
      <c r="BY20" s="131"/>
      <c r="BZ20" s="131"/>
      <c r="CA20" s="117"/>
      <c r="CB20" s="113"/>
    </row>
    <row r="21" spans="1:170" ht="15.75" x14ac:dyDescent="0.25">
      <c r="A21" s="202">
        <v>7</v>
      </c>
      <c r="B21" s="203" t="s">
        <v>25</v>
      </c>
      <c r="C21" s="249">
        <v>1.3917884481558802</v>
      </c>
      <c r="D21" s="249">
        <v>75.97</v>
      </c>
      <c r="E21" s="219"/>
      <c r="F21" s="200">
        <v>1.3987970345502867</v>
      </c>
      <c r="G21" s="204">
        <v>75.650000000000006</v>
      </c>
      <c r="H21" s="204"/>
      <c r="I21" s="200">
        <v>1.3923698134224449</v>
      </c>
      <c r="J21" s="204">
        <v>75.83</v>
      </c>
      <c r="K21" s="188"/>
      <c r="L21" s="200">
        <v>1.3958682300390843</v>
      </c>
      <c r="M21" s="204">
        <v>75.42</v>
      </c>
      <c r="N21" s="188"/>
      <c r="O21" s="200">
        <v>1.4027212792818065</v>
      </c>
      <c r="P21" s="204">
        <v>75.2</v>
      </c>
      <c r="Q21" s="188"/>
      <c r="R21" s="200">
        <v>1.396843134515994</v>
      </c>
      <c r="S21" s="204">
        <v>75.489999999999995</v>
      </c>
      <c r="T21" s="204"/>
      <c r="U21" s="200">
        <v>1.3914011409489355</v>
      </c>
      <c r="V21" s="204">
        <v>75.61</v>
      </c>
      <c r="W21" s="200"/>
      <c r="X21" s="200">
        <v>1.3875398917718884</v>
      </c>
      <c r="Y21" s="204">
        <v>75.739999999999995</v>
      </c>
      <c r="Z21" s="188"/>
      <c r="AA21" s="200">
        <v>1.3908205841446453</v>
      </c>
      <c r="AB21" s="204">
        <v>75.67</v>
      </c>
      <c r="AC21" s="204"/>
      <c r="AD21" s="200">
        <v>1.3933398355858995</v>
      </c>
      <c r="AE21" s="204">
        <v>75.8</v>
      </c>
      <c r="AF21" s="188"/>
      <c r="AG21" s="200">
        <v>1.4130281192595733</v>
      </c>
      <c r="AH21" s="204">
        <v>74.87</v>
      </c>
      <c r="AI21" s="188"/>
      <c r="AJ21" s="200">
        <v>1.4120304998587969</v>
      </c>
      <c r="AK21" s="204">
        <v>74.900000000000006</v>
      </c>
      <c r="AL21" s="188"/>
      <c r="AM21" s="200">
        <v>1.4066676044450694</v>
      </c>
      <c r="AN21" s="204">
        <v>74.959999999999994</v>
      </c>
      <c r="AO21" s="188"/>
      <c r="AP21" s="200">
        <v>1.4206563432305723</v>
      </c>
      <c r="AQ21" s="204">
        <v>73.94</v>
      </c>
      <c r="AR21" s="188"/>
      <c r="AS21" s="200">
        <v>1.4132278123233466</v>
      </c>
      <c r="AT21" s="204">
        <v>74.040000000000006</v>
      </c>
      <c r="AU21" s="188"/>
      <c r="AV21" s="200">
        <v>1.4094432699083861</v>
      </c>
      <c r="AW21" s="204">
        <v>74.33</v>
      </c>
      <c r="AX21" s="188"/>
      <c r="AY21" s="200">
        <v>1.3987970345502867</v>
      </c>
      <c r="AZ21" s="204">
        <v>74.84</v>
      </c>
      <c r="BA21" s="204"/>
      <c r="BB21" s="200">
        <v>1.3997760358342664</v>
      </c>
      <c r="BC21" s="204">
        <v>74.94</v>
      </c>
      <c r="BD21" s="188"/>
      <c r="BE21" s="200">
        <v>1.4042971492767868</v>
      </c>
      <c r="BF21" s="204">
        <v>74.77</v>
      </c>
      <c r="BG21" s="204"/>
      <c r="BH21" s="200">
        <v>1.4112334180073385</v>
      </c>
      <c r="BI21" s="204">
        <v>74.78</v>
      </c>
      <c r="BJ21" s="204"/>
      <c r="BK21" s="200">
        <v>1.4196479273140261</v>
      </c>
      <c r="BL21" s="204">
        <v>74.47</v>
      </c>
      <c r="BM21" s="204"/>
      <c r="BN21" s="200">
        <v>1.4216661927779357</v>
      </c>
      <c r="BO21" s="204">
        <v>74.67</v>
      </c>
      <c r="BP21" s="188"/>
      <c r="BQ21" s="200">
        <f t="shared" si="0"/>
        <v>1.4032709454183296</v>
      </c>
      <c r="BR21" s="201">
        <f t="shared" si="1"/>
        <v>75.085909090909084</v>
      </c>
      <c r="BS21" s="129"/>
      <c r="BT21" s="40"/>
      <c r="BU21" s="40"/>
      <c r="BV21" s="130"/>
      <c r="BW21" s="130"/>
      <c r="BX21" s="117"/>
      <c r="BY21" s="131"/>
      <c r="BZ21" s="131"/>
      <c r="CA21" s="117"/>
      <c r="CB21" s="113"/>
    </row>
    <row r="22" spans="1:170" ht="15.75" x14ac:dyDescent="0.25">
      <c r="A22" s="202">
        <v>8</v>
      </c>
      <c r="B22" s="203" t="s">
        <v>26</v>
      </c>
      <c r="C22" s="249">
        <v>1.3295000000000001</v>
      </c>
      <c r="D22" s="249">
        <v>79.53</v>
      </c>
      <c r="E22" s="219"/>
      <c r="F22" s="200">
        <v>1.3316000000000001</v>
      </c>
      <c r="G22" s="204">
        <v>79.47</v>
      </c>
      <c r="H22" s="204"/>
      <c r="I22" s="200">
        <v>1.3266</v>
      </c>
      <c r="J22" s="204">
        <v>79.59</v>
      </c>
      <c r="K22" s="188"/>
      <c r="L22" s="200">
        <v>1.3259000000000001</v>
      </c>
      <c r="M22" s="204">
        <v>79.400000000000006</v>
      </c>
      <c r="N22" s="188"/>
      <c r="O22" s="200">
        <v>1.3296000000000001</v>
      </c>
      <c r="P22" s="204">
        <v>79.33</v>
      </c>
      <c r="Q22" s="188"/>
      <c r="R22" s="200">
        <v>1.3238000000000001</v>
      </c>
      <c r="S22" s="204">
        <v>79.66</v>
      </c>
      <c r="T22" s="204"/>
      <c r="U22" s="200">
        <v>1.3168</v>
      </c>
      <c r="V22" s="204">
        <v>79.900000000000006</v>
      </c>
      <c r="W22" s="200"/>
      <c r="X22" s="200">
        <v>1.3135000000000001</v>
      </c>
      <c r="Y22" s="204">
        <v>80.010000000000005</v>
      </c>
      <c r="Z22" s="188"/>
      <c r="AA22" s="200">
        <v>1.3110000000000002</v>
      </c>
      <c r="AB22" s="204">
        <v>80.27</v>
      </c>
      <c r="AC22" s="204"/>
      <c r="AD22" s="200">
        <v>1.3130000000000002</v>
      </c>
      <c r="AE22" s="204">
        <v>80.44</v>
      </c>
      <c r="AF22" s="188"/>
      <c r="AG22" s="200">
        <v>1.3198000000000001</v>
      </c>
      <c r="AH22" s="204">
        <v>80.16</v>
      </c>
      <c r="AI22" s="188"/>
      <c r="AJ22" s="200">
        <v>1.3214000000000001</v>
      </c>
      <c r="AK22" s="204">
        <v>80.040000000000006</v>
      </c>
      <c r="AL22" s="188"/>
      <c r="AM22" s="200">
        <v>1.3175000000000001</v>
      </c>
      <c r="AN22" s="204">
        <v>80.040000000000006</v>
      </c>
      <c r="AO22" s="188"/>
      <c r="AP22" s="200">
        <v>1.3175000000000001</v>
      </c>
      <c r="AQ22" s="204">
        <v>79.73</v>
      </c>
      <c r="AR22" s="188"/>
      <c r="AS22" s="200">
        <v>1.3111000000000002</v>
      </c>
      <c r="AT22" s="204">
        <v>79.8</v>
      </c>
      <c r="AU22" s="188"/>
      <c r="AV22" s="200">
        <v>1.3151000000000002</v>
      </c>
      <c r="AW22" s="204">
        <v>79.66</v>
      </c>
      <c r="AX22" s="188"/>
      <c r="AY22" s="200">
        <v>1.3114000000000001</v>
      </c>
      <c r="AZ22" s="204">
        <v>79.83</v>
      </c>
      <c r="BA22" s="204"/>
      <c r="BB22" s="200">
        <v>1.3171000000000002</v>
      </c>
      <c r="BC22" s="204">
        <v>79.64</v>
      </c>
      <c r="BD22" s="188"/>
      <c r="BE22" s="200">
        <v>1.3182</v>
      </c>
      <c r="BF22" s="204">
        <v>79.650000000000006</v>
      </c>
      <c r="BG22" s="204"/>
      <c r="BH22" s="200">
        <v>1.3243</v>
      </c>
      <c r="BI22" s="204">
        <v>79.69</v>
      </c>
      <c r="BJ22" s="204"/>
      <c r="BK22" s="200">
        <v>1.3317000000000001</v>
      </c>
      <c r="BL22" s="204">
        <v>79.39</v>
      </c>
      <c r="BM22" s="204"/>
      <c r="BN22" s="200">
        <v>1.3327</v>
      </c>
      <c r="BO22" s="204">
        <v>79.66</v>
      </c>
      <c r="BP22" s="188"/>
      <c r="BQ22" s="200">
        <f t="shared" si="0"/>
        <v>1.320868181818182</v>
      </c>
      <c r="BR22" s="201">
        <f t="shared" si="1"/>
        <v>79.767727272727285</v>
      </c>
      <c r="BS22" s="129"/>
      <c r="BT22" s="40"/>
      <c r="BU22" s="40"/>
      <c r="BV22" s="130"/>
      <c r="BW22" s="130"/>
      <c r="BX22" s="117"/>
      <c r="BY22" s="131"/>
      <c r="BZ22" s="131"/>
      <c r="CA22" s="117"/>
      <c r="CB22" s="113"/>
    </row>
    <row r="23" spans="1:170" ht="15.75" x14ac:dyDescent="0.25">
      <c r="A23" s="202">
        <v>9</v>
      </c>
      <c r="B23" s="203" t="s">
        <v>13</v>
      </c>
      <c r="C23" s="249">
        <v>8.9381000000000004</v>
      </c>
      <c r="D23" s="249">
        <v>11.83</v>
      </c>
      <c r="E23" s="219"/>
      <c r="F23" s="200">
        <v>8.9181000000000008</v>
      </c>
      <c r="G23" s="204">
        <v>11.87</v>
      </c>
      <c r="H23" s="204"/>
      <c r="I23" s="200">
        <v>8.9013000000000009</v>
      </c>
      <c r="J23" s="204">
        <v>11.86</v>
      </c>
      <c r="K23" s="188"/>
      <c r="L23" s="200">
        <v>8.9085999999999999</v>
      </c>
      <c r="M23" s="204">
        <v>11.82</v>
      </c>
      <c r="N23" s="188"/>
      <c r="O23" s="200">
        <v>8.9345999999999997</v>
      </c>
      <c r="P23" s="204">
        <v>11.81</v>
      </c>
      <c r="Q23" s="188"/>
      <c r="R23" s="200">
        <v>8.8891000000000009</v>
      </c>
      <c r="S23" s="204">
        <v>11.86</v>
      </c>
      <c r="T23" s="204"/>
      <c r="U23" s="200">
        <v>8.8539000000000012</v>
      </c>
      <c r="V23" s="204">
        <v>11.88</v>
      </c>
      <c r="W23" s="200"/>
      <c r="X23" s="200">
        <v>8.8120000000000012</v>
      </c>
      <c r="Y23" s="204">
        <v>11.93</v>
      </c>
      <c r="Z23" s="188"/>
      <c r="AA23" s="200">
        <v>8.7760999999999996</v>
      </c>
      <c r="AB23" s="204">
        <v>11.99</v>
      </c>
      <c r="AC23" s="204"/>
      <c r="AD23" s="200">
        <v>8.8239999999999998</v>
      </c>
      <c r="AE23" s="204">
        <v>11.97</v>
      </c>
      <c r="AF23" s="188"/>
      <c r="AG23" s="200">
        <v>8.8598999999999997</v>
      </c>
      <c r="AH23" s="204">
        <v>11.94</v>
      </c>
      <c r="AI23" s="188"/>
      <c r="AJ23" s="200">
        <v>8.847900000000001</v>
      </c>
      <c r="AK23" s="204">
        <v>11.95</v>
      </c>
      <c r="AL23" s="188"/>
      <c r="AM23" s="200">
        <v>8.7990000000000013</v>
      </c>
      <c r="AN23" s="204">
        <v>11.98</v>
      </c>
      <c r="AO23" s="188"/>
      <c r="AP23" s="200">
        <v>8.8003</v>
      </c>
      <c r="AQ23" s="204">
        <v>11.94</v>
      </c>
      <c r="AR23" s="188"/>
      <c r="AS23" s="200">
        <v>8.7451000000000008</v>
      </c>
      <c r="AT23" s="204">
        <v>11.96</v>
      </c>
      <c r="AU23" s="188"/>
      <c r="AV23" s="200">
        <v>8.7827999999999999</v>
      </c>
      <c r="AW23" s="204">
        <v>11.93</v>
      </c>
      <c r="AX23" s="188"/>
      <c r="AY23" s="200">
        <v>8.7469000000000001</v>
      </c>
      <c r="AZ23" s="204">
        <v>11.97</v>
      </c>
      <c r="BA23" s="204"/>
      <c r="BB23" s="200">
        <v>8.7346000000000004</v>
      </c>
      <c r="BC23" s="204">
        <v>12.01</v>
      </c>
      <c r="BD23" s="188"/>
      <c r="BE23" s="200">
        <v>8.7449000000000012</v>
      </c>
      <c r="BF23" s="204">
        <v>12.01</v>
      </c>
      <c r="BG23" s="204"/>
      <c r="BH23" s="200">
        <v>8.8163</v>
      </c>
      <c r="BI23" s="204">
        <v>11.97</v>
      </c>
      <c r="BJ23" s="204"/>
      <c r="BK23" s="200">
        <v>8.8757999999999999</v>
      </c>
      <c r="BL23" s="204">
        <v>11.91</v>
      </c>
      <c r="BM23" s="204"/>
      <c r="BN23" s="200">
        <v>8.8956</v>
      </c>
      <c r="BO23" s="204">
        <v>11.93</v>
      </c>
      <c r="BP23" s="188"/>
      <c r="BQ23" s="200">
        <f t="shared" si="0"/>
        <v>8.836586363636366</v>
      </c>
      <c r="BR23" s="201">
        <f t="shared" si="1"/>
        <v>11.923636363636364</v>
      </c>
      <c r="BS23" s="129"/>
      <c r="BT23" s="40"/>
      <c r="BU23" s="40"/>
      <c r="BV23" s="130"/>
      <c r="BW23" s="130"/>
      <c r="BX23" s="117"/>
      <c r="BY23" s="131"/>
      <c r="BZ23" s="131"/>
      <c r="CA23" s="117"/>
      <c r="CB23" s="113"/>
    </row>
    <row r="24" spans="1:170" ht="15.75" x14ac:dyDescent="0.25">
      <c r="A24" s="202">
        <v>10</v>
      </c>
      <c r="B24" s="203" t="s">
        <v>14</v>
      </c>
      <c r="C24" s="249">
        <v>9.2739000000000011</v>
      </c>
      <c r="D24" s="249">
        <v>11.4</v>
      </c>
      <c r="E24" s="219"/>
      <c r="F24" s="200">
        <v>9.3250000000000011</v>
      </c>
      <c r="G24" s="204">
        <v>11.35</v>
      </c>
      <c r="H24" s="204"/>
      <c r="I24" s="200">
        <v>9.2554999999999996</v>
      </c>
      <c r="J24" s="204">
        <v>11.41</v>
      </c>
      <c r="K24" s="188"/>
      <c r="L24" s="200">
        <v>9.2263999999999999</v>
      </c>
      <c r="M24" s="204">
        <v>11.41</v>
      </c>
      <c r="N24" s="188"/>
      <c r="O24" s="200">
        <v>9.3246000000000002</v>
      </c>
      <c r="P24" s="204">
        <v>11.31</v>
      </c>
      <c r="Q24" s="188"/>
      <c r="R24" s="200">
        <v>9.2819000000000003</v>
      </c>
      <c r="S24" s="204">
        <v>11.36</v>
      </c>
      <c r="T24" s="204"/>
      <c r="U24" s="200">
        <v>9.2368000000000006</v>
      </c>
      <c r="V24" s="204">
        <v>11.39</v>
      </c>
      <c r="W24" s="200"/>
      <c r="X24" s="200">
        <v>9.1553000000000004</v>
      </c>
      <c r="Y24" s="204">
        <v>11.48</v>
      </c>
      <c r="Z24" s="188"/>
      <c r="AA24" s="200">
        <v>9.1478999999999999</v>
      </c>
      <c r="AB24" s="204">
        <v>11.5</v>
      </c>
      <c r="AC24" s="204"/>
      <c r="AD24" s="200">
        <v>9.234</v>
      </c>
      <c r="AE24" s="204">
        <v>11.44</v>
      </c>
      <c r="AF24" s="188"/>
      <c r="AG24" s="200">
        <v>9.3566000000000003</v>
      </c>
      <c r="AH24" s="204">
        <v>11.31</v>
      </c>
      <c r="AI24" s="188"/>
      <c r="AJ24" s="200">
        <v>9.3559000000000001</v>
      </c>
      <c r="AK24" s="204">
        <v>11.3</v>
      </c>
      <c r="AL24" s="188"/>
      <c r="AM24" s="200">
        <v>9.2942</v>
      </c>
      <c r="AN24" s="204">
        <v>11.35</v>
      </c>
      <c r="AO24" s="188"/>
      <c r="AP24" s="200">
        <v>9.2904</v>
      </c>
      <c r="AQ24" s="204">
        <v>11.31</v>
      </c>
      <c r="AR24" s="188"/>
      <c r="AS24" s="200">
        <v>9.2275000000000009</v>
      </c>
      <c r="AT24" s="204">
        <v>11.34</v>
      </c>
      <c r="AU24" s="188"/>
      <c r="AV24" s="200">
        <v>9.2426000000000013</v>
      </c>
      <c r="AW24" s="204">
        <v>11.33</v>
      </c>
      <c r="AX24" s="188"/>
      <c r="AY24" s="200">
        <v>9.210700000000001</v>
      </c>
      <c r="AZ24" s="204">
        <v>11.37</v>
      </c>
      <c r="BA24" s="204"/>
      <c r="BB24" s="200">
        <v>9.2429000000000006</v>
      </c>
      <c r="BC24" s="204">
        <v>11.35</v>
      </c>
      <c r="BD24" s="188"/>
      <c r="BE24" s="200">
        <v>9.2081999999999997</v>
      </c>
      <c r="BF24" s="204">
        <v>11.4</v>
      </c>
      <c r="BG24" s="204"/>
      <c r="BH24" s="200">
        <v>9.3254000000000001</v>
      </c>
      <c r="BI24" s="204">
        <v>11.32</v>
      </c>
      <c r="BJ24" s="204"/>
      <c r="BK24" s="200">
        <v>9.4556000000000004</v>
      </c>
      <c r="BL24" s="204">
        <v>11.18</v>
      </c>
      <c r="BM24" s="204"/>
      <c r="BN24" s="200">
        <v>9.5343</v>
      </c>
      <c r="BO24" s="204">
        <v>11.13</v>
      </c>
      <c r="BP24" s="188"/>
      <c r="BQ24" s="200">
        <f t="shared" si="0"/>
        <v>9.2820727272727268</v>
      </c>
      <c r="BR24" s="201">
        <f t="shared" si="1"/>
        <v>11.351818181818182</v>
      </c>
      <c r="BS24" s="129"/>
      <c r="BT24" s="40"/>
      <c r="BU24" s="40"/>
      <c r="BV24" s="130"/>
      <c r="BW24" s="130"/>
      <c r="BX24" s="117"/>
      <c r="BY24" s="131"/>
      <c r="BZ24" s="131"/>
      <c r="CA24" s="117"/>
      <c r="CB24" s="113"/>
    </row>
    <row r="25" spans="1:170" ht="15.75" x14ac:dyDescent="0.25">
      <c r="A25" s="202">
        <v>11</v>
      </c>
      <c r="B25" s="203" t="s">
        <v>15</v>
      </c>
      <c r="C25" s="249">
        <v>6.3372000000000002</v>
      </c>
      <c r="D25" s="249">
        <v>16.690000000000001</v>
      </c>
      <c r="E25" s="219"/>
      <c r="F25" s="200">
        <v>6.3532000000000002</v>
      </c>
      <c r="G25" s="204">
        <v>16.66</v>
      </c>
      <c r="H25" s="204"/>
      <c r="I25" s="200">
        <v>6.3305000000000007</v>
      </c>
      <c r="J25" s="204">
        <v>16.68</v>
      </c>
      <c r="K25" s="188"/>
      <c r="L25" s="200">
        <v>6.3140000000000001</v>
      </c>
      <c r="M25" s="204">
        <v>16.670000000000002</v>
      </c>
      <c r="N25" s="188"/>
      <c r="O25" s="200">
        <v>6.3277000000000001</v>
      </c>
      <c r="P25" s="204">
        <v>16.670000000000002</v>
      </c>
      <c r="Q25" s="188"/>
      <c r="R25" s="200">
        <v>6.3292000000000002</v>
      </c>
      <c r="S25" s="204">
        <v>16.66</v>
      </c>
      <c r="T25" s="204"/>
      <c r="U25" s="200">
        <v>6.3090999999999999</v>
      </c>
      <c r="V25" s="204">
        <v>16.68</v>
      </c>
      <c r="W25" s="200"/>
      <c r="X25" s="200">
        <v>6.3082000000000003</v>
      </c>
      <c r="Y25" s="204">
        <v>16.66</v>
      </c>
      <c r="Z25" s="188"/>
      <c r="AA25" s="200">
        <v>6.3139000000000003</v>
      </c>
      <c r="AB25" s="204">
        <v>16.670000000000002</v>
      </c>
      <c r="AC25" s="204"/>
      <c r="AD25" s="200">
        <v>6.343</v>
      </c>
      <c r="AE25" s="204">
        <v>16.649999999999999</v>
      </c>
      <c r="AF25" s="188"/>
      <c r="AG25" s="200">
        <v>6.3571</v>
      </c>
      <c r="AH25" s="204">
        <v>16.64</v>
      </c>
      <c r="AI25" s="188"/>
      <c r="AJ25" s="200">
        <v>6.3524000000000003</v>
      </c>
      <c r="AK25" s="204">
        <v>16.649999999999999</v>
      </c>
      <c r="AL25" s="188"/>
      <c r="AM25" s="200">
        <v>6.3266</v>
      </c>
      <c r="AN25" s="204">
        <v>16.670000000000002</v>
      </c>
      <c r="AO25" s="188"/>
      <c r="AP25" s="200">
        <v>6.3068</v>
      </c>
      <c r="AQ25" s="204">
        <v>16.66</v>
      </c>
      <c r="AR25" s="188"/>
      <c r="AS25" s="200">
        <v>6.2826000000000004</v>
      </c>
      <c r="AT25" s="204">
        <v>16.649999999999999</v>
      </c>
      <c r="AU25" s="188"/>
      <c r="AV25" s="200">
        <v>6.2895000000000003</v>
      </c>
      <c r="AW25" s="204">
        <v>16.66</v>
      </c>
      <c r="AX25" s="188"/>
      <c r="AY25" s="200">
        <v>6.2814000000000005</v>
      </c>
      <c r="AZ25" s="204">
        <v>16.670000000000002</v>
      </c>
      <c r="BA25" s="204"/>
      <c r="BB25" s="200">
        <v>6.2926000000000002</v>
      </c>
      <c r="BC25" s="204">
        <v>16.670000000000002</v>
      </c>
      <c r="BD25" s="188"/>
      <c r="BE25" s="200">
        <v>6.3008000000000006</v>
      </c>
      <c r="BF25" s="204">
        <v>16.66</v>
      </c>
      <c r="BG25" s="204"/>
      <c r="BH25" s="200">
        <v>6.3395999999999999</v>
      </c>
      <c r="BI25" s="204">
        <v>16.649999999999999</v>
      </c>
      <c r="BJ25" s="204"/>
      <c r="BK25" s="200">
        <v>6.3554000000000004</v>
      </c>
      <c r="BL25" s="204">
        <v>16.63</v>
      </c>
      <c r="BM25" s="204"/>
      <c r="BN25" s="200">
        <v>6.3816000000000006</v>
      </c>
      <c r="BO25" s="204">
        <v>16.64</v>
      </c>
      <c r="BP25" s="188"/>
      <c r="BQ25" s="200">
        <f t="shared" si="0"/>
        <v>6.3242000000000012</v>
      </c>
      <c r="BR25" s="201">
        <f t="shared" si="1"/>
        <v>16.660909090909094</v>
      </c>
      <c r="BS25" s="129"/>
      <c r="BT25" s="40"/>
      <c r="BU25" s="40"/>
      <c r="BV25" s="130"/>
      <c r="BW25" s="130"/>
      <c r="BX25" s="117"/>
      <c r="BY25" s="131"/>
      <c r="BZ25" s="131"/>
      <c r="CA25" s="117"/>
      <c r="CB25" s="113"/>
    </row>
    <row r="26" spans="1:170" ht="15.75" x14ac:dyDescent="0.25">
      <c r="A26" s="202">
        <v>12</v>
      </c>
      <c r="B26" s="203" t="s">
        <v>34</v>
      </c>
      <c r="C26" s="249">
        <v>7.7297000000000002</v>
      </c>
      <c r="D26" s="249">
        <v>13.68</v>
      </c>
      <c r="E26" s="219"/>
      <c r="F26" s="200">
        <v>7.7581000000000007</v>
      </c>
      <c r="G26" s="204">
        <v>13.64</v>
      </c>
      <c r="H26" s="204"/>
      <c r="I26" s="200">
        <v>7.7542</v>
      </c>
      <c r="J26" s="204">
        <v>13.62</v>
      </c>
      <c r="K26" s="188"/>
      <c r="L26" s="200">
        <v>7.7772000000000006</v>
      </c>
      <c r="M26" s="204">
        <v>13.54</v>
      </c>
      <c r="N26" s="188"/>
      <c r="O26" s="200">
        <v>7.8352000000000004</v>
      </c>
      <c r="P26" s="204">
        <v>13.46</v>
      </c>
      <c r="Q26" s="188"/>
      <c r="R26" s="200">
        <v>7.9307000000000007</v>
      </c>
      <c r="S26" s="204">
        <v>13.3</v>
      </c>
      <c r="T26" s="204"/>
      <c r="U26" s="200">
        <v>7.9309000000000003</v>
      </c>
      <c r="V26" s="204">
        <v>13.27</v>
      </c>
      <c r="W26" s="200"/>
      <c r="X26" s="200">
        <v>7.8961000000000006</v>
      </c>
      <c r="Y26" s="204">
        <v>13.31</v>
      </c>
      <c r="Z26" s="188"/>
      <c r="AA26" s="200">
        <v>7.9035000000000002</v>
      </c>
      <c r="AB26" s="204">
        <v>13.32</v>
      </c>
      <c r="AC26" s="204"/>
      <c r="AD26" s="200">
        <v>7.9478</v>
      </c>
      <c r="AE26" s="204">
        <v>13.29</v>
      </c>
      <c r="AF26" s="188"/>
      <c r="AG26" s="200">
        <v>7.9326000000000008</v>
      </c>
      <c r="AH26" s="204">
        <v>13.34</v>
      </c>
      <c r="AI26" s="188"/>
      <c r="AJ26" s="200">
        <v>7.9466000000000001</v>
      </c>
      <c r="AK26" s="204">
        <v>13.31</v>
      </c>
      <c r="AL26" s="188"/>
      <c r="AM26" s="200">
        <v>7.8903000000000008</v>
      </c>
      <c r="AN26" s="204">
        <v>13.36</v>
      </c>
      <c r="AO26" s="188"/>
      <c r="AP26" s="200">
        <v>7.8946000000000005</v>
      </c>
      <c r="AQ26" s="204">
        <v>13.31</v>
      </c>
      <c r="AR26" s="188"/>
      <c r="AS26" s="200">
        <v>7.8447000000000005</v>
      </c>
      <c r="AT26" s="204">
        <v>13.34</v>
      </c>
      <c r="AU26" s="188"/>
      <c r="AV26" s="200">
        <v>7.79</v>
      </c>
      <c r="AW26" s="204">
        <v>13.45</v>
      </c>
      <c r="AX26" s="188"/>
      <c r="AY26" s="200">
        <v>7.9660000000000002</v>
      </c>
      <c r="AZ26" s="204">
        <v>13.14</v>
      </c>
      <c r="BA26" s="204"/>
      <c r="BB26" s="200">
        <v>8.0580999999999996</v>
      </c>
      <c r="BC26" s="204">
        <v>13.02</v>
      </c>
      <c r="BD26" s="188"/>
      <c r="BE26" s="200">
        <v>8.134500000000001</v>
      </c>
      <c r="BF26" s="204">
        <v>12.91</v>
      </c>
      <c r="BG26" s="204"/>
      <c r="BH26" s="200">
        <v>8.2940000000000005</v>
      </c>
      <c r="BI26" s="204">
        <v>12.72</v>
      </c>
      <c r="BJ26" s="204"/>
      <c r="BK26" s="200">
        <v>8.3156999999999996</v>
      </c>
      <c r="BL26" s="204">
        <v>12.71</v>
      </c>
      <c r="BM26" s="204"/>
      <c r="BN26" s="200">
        <v>8.350200000000001</v>
      </c>
      <c r="BO26" s="204">
        <v>12.71</v>
      </c>
      <c r="BP26" s="188"/>
      <c r="BQ26" s="200">
        <f t="shared" si="0"/>
        <v>7.9491227272727265</v>
      </c>
      <c r="BR26" s="201">
        <f t="shared" si="1"/>
        <v>13.261363636363637</v>
      </c>
      <c r="BS26" s="129"/>
      <c r="BT26" s="40"/>
      <c r="BU26" s="40"/>
      <c r="BV26" s="130"/>
      <c r="BW26" s="130"/>
      <c r="BX26" s="117"/>
      <c r="BY26" s="131"/>
      <c r="BZ26" s="131"/>
      <c r="CA26" s="117"/>
      <c r="CB26" s="113"/>
    </row>
    <row r="27" spans="1:170" ht="15.75" x14ac:dyDescent="0.25">
      <c r="A27" s="202">
        <v>13</v>
      </c>
      <c r="B27" s="203" t="s">
        <v>17</v>
      </c>
      <c r="C27" s="249">
        <v>1</v>
      </c>
      <c r="D27" s="249">
        <v>105.74</v>
      </c>
      <c r="E27" s="219"/>
      <c r="F27" s="200">
        <v>1</v>
      </c>
      <c r="G27" s="204">
        <v>105.82</v>
      </c>
      <c r="H27" s="204"/>
      <c r="I27" s="200">
        <v>1</v>
      </c>
      <c r="J27" s="204">
        <v>105.59</v>
      </c>
      <c r="K27" s="204"/>
      <c r="L27" s="200">
        <v>1</v>
      </c>
      <c r="M27" s="204">
        <v>105.28</v>
      </c>
      <c r="N27" s="204"/>
      <c r="O27" s="200">
        <v>1</v>
      </c>
      <c r="P27" s="204">
        <v>105.48</v>
      </c>
      <c r="Q27" s="204"/>
      <c r="R27" s="200">
        <v>1</v>
      </c>
      <c r="S27" s="204">
        <v>105.45</v>
      </c>
      <c r="T27" s="204"/>
      <c r="U27" s="200">
        <v>1</v>
      </c>
      <c r="V27" s="204">
        <v>105.21</v>
      </c>
      <c r="W27" s="200"/>
      <c r="X27" s="200">
        <v>1</v>
      </c>
      <c r="Y27" s="204">
        <v>105.09</v>
      </c>
      <c r="Z27" s="204"/>
      <c r="AA27" s="200">
        <v>1</v>
      </c>
      <c r="AB27" s="204">
        <v>105.24</v>
      </c>
      <c r="AC27" s="204"/>
      <c r="AD27" s="200">
        <v>1</v>
      </c>
      <c r="AE27" s="204">
        <v>105.62</v>
      </c>
      <c r="AF27" s="204"/>
      <c r="AG27" s="200">
        <v>1</v>
      </c>
      <c r="AH27" s="204">
        <v>105.79</v>
      </c>
      <c r="AI27" s="204"/>
      <c r="AJ27" s="200">
        <v>1</v>
      </c>
      <c r="AK27" s="204">
        <v>105.76</v>
      </c>
      <c r="AL27" s="204"/>
      <c r="AM27" s="200">
        <v>1</v>
      </c>
      <c r="AN27" s="204">
        <v>105.45</v>
      </c>
      <c r="AO27" s="204"/>
      <c r="AP27" s="200">
        <v>1</v>
      </c>
      <c r="AQ27" s="204">
        <v>105.05</v>
      </c>
      <c r="AR27" s="204"/>
      <c r="AS27" s="200">
        <v>1</v>
      </c>
      <c r="AT27" s="204">
        <v>104.63</v>
      </c>
      <c r="AU27" s="204"/>
      <c r="AV27" s="200">
        <v>1</v>
      </c>
      <c r="AW27" s="204">
        <v>104.76</v>
      </c>
      <c r="AX27" s="204"/>
      <c r="AY27" s="200">
        <v>1</v>
      </c>
      <c r="AZ27" s="204">
        <v>104.69</v>
      </c>
      <c r="BA27" s="204"/>
      <c r="BB27" s="200">
        <v>1</v>
      </c>
      <c r="BC27" s="204">
        <v>104.9</v>
      </c>
      <c r="BD27" s="204"/>
      <c r="BE27" s="200">
        <v>1</v>
      </c>
      <c r="BF27" s="204">
        <v>105</v>
      </c>
      <c r="BG27" s="204"/>
      <c r="BH27" s="200">
        <v>1</v>
      </c>
      <c r="BI27" s="204">
        <v>105.53</v>
      </c>
      <c r="BJ27" s="204"/>
      <c r="BK27" s="200">
        <v>1</v>
      </c>
      <c r="BL27" s="204">
        <v>105.72</v>
      </c>
      <c r="BM27" s="204"/>
      <c r="BN27" s="200">
        <v>1</v>
      </c>
      <c r="BO27" s="204">
        <v>106.16</v>
      </c>
      <c r="BP27" s="204"/>
      <c r="BQ27" s="200">
        <f t="shared" si="0"/>
        <v>1</v>
      </c>
      <c r="BR27" s="201">
        <f t="shared" si="1"/>
        <v>105.36181818181817</v>
      </c>
      <c r="BS27" s="129"/>
      <c r="BT27" s="40"/>
      <c r="BU27" s="40"/>
      <c r="BV27" s="130"/>
      <c r="BW27" s="130"/>
      <c r="BX27" s="117"/>
      <c r="BY27" s="131"/>
      <c r="BZ27" s="131"/>
      <c r="CA27" s="117"/>
      <c r="CB27" s="113"/>
    </row>
    <row r="28" spans="1:170" ht="15.75" x14ac:dyDescent="0.25">
      <c r="A28" s="202">
        <v>14</v>
      </c>
      <c r="B28" s="203" t="s">
        <v>27</v>
      </c>
      <c r="C28" s="249">
        <v>0.71044424078376212</v>
      </c>
      <c r="D28" s="249">
        <v>148.84</v>
      </c>
      <c r="E28" s="219"/>
      <c r="F28" s="200">
        <v>0.70895839832118657</v>
      </c>
      <c r="G28" s="204">
        <v>149.26</v>
      </c>
      <c r="H28" s="204"/>
      <c r="I28" s="200">
        <v>0.70917962101441057</v>
      </c>
      <c r="J28" s="204">
        <v>148.88999999999999</v>
      </c>
      <c r="K28" s="204"/>
      <c r="L28" s="200">
        <v>0.70826044152955925</v>
      </c>
      <c r="M28" s="204">
        <v>148.65</v>
      </c>
      <c r="N28" s="188"/>
      <c r="O28" s="200">
        <v>0.70774413633983047</v>
      </c>
      <c r="P28" s="204">
        <v>149.04</v>
      </c>
      <c r="Q28" s="188"/>
      <c r="R28" s="200">
        <v>0.70862180145834375</v>
      </c>
      <c r="S28" s="204">
        <v>148.81</v>
      </c>
      <c r="T28" s="204"/>
      <c r="U28" s="200">
        <v>0.70846115153275568</v>
      </c>
      <c r="V28" s="204">
        <v>148.5</v>
      </c>
      <c r="W28" s="200"/>
      <c r="X28" s="200">
        <v>0.70691361515622797</v>
      </c>
      <c r="Y28" s="204">
        <v>148.66</v>
      </c>
      <c r="Z28" s="188"/>
      <c r="AA28" s="200">
        <v>0.70691361515622797</v>
      </c>
      <c r="AB28" s="204">
        <v>148.87</v>
      </c>
      <c r="AC28" s="204"/>
      <c r="AD28" s="200">
        <v>0.70687863600698397</v>
      </c>
      <c r="AE28" s="204">
        <v>149.41999999999999</v>
      </c>
      <c r="AF28" s="188"/>
      <c r="AG28" s="200">
        <v>0.70836580009917127</v>
      </c>
      <c r="AH28" s="204">
        <v>149.34</v>
      </c>
      <c r="AI28" s="204"/>
      <c r="AJ28" s="200">
        <v>0.70845613239628213</v>
      </c>
      <c r="AK28" s="204">
        <v>149.28</v>
      </c>
      <c r="AL28" s="188"/>
      <c r="AM28" s="200">
        <v>0.70853142691144066</v>
      </c>
      <c r="AN28" s="204">
        <v>148.83000000000001</v>
      </c>
      <c r="AO28" s="188"/>
      <c r="AP28" s="200">
        <v>0.70689362664706223</v>
      </c>
      <c r="AQ28" s="204">
        <v>148.61000000000001</v>
      </c>
      <c r="AR28" s="188"/>
      <c r="AS28" s="200">
        <v>0.706279531312903</v>
      </c>
      <c r="AT28" s="204">
        <v>148.13999999999999</v>
      </c>
      <c r="AU28" s="188"/>
      <c r="AV28" s="200">
        <v>0.70412617941135058</v>
      </c>
      <c r="AW28" s="204">
        <v>148.78</v>
      </c>
      <c r="AX28" s="188"/>
      <c r="AY28" s="200">
        <v>0.70488556182903717</v>
      </c>
      <c r="AZ28" s="204">
        <v>148.52000000000001</v>
      </c>
      <c r="BA28" s="204"/>
      <c r="BB28" s="200">
        <v>0.70441881925317518</v>
      </c>
      <c r="BC28" s="204">
        <v>148.91999999999999</v>
      </c>
      <c r="BD28" s="188"/>
      <c r="BE28" s="200">
        <v>0.70560177247165246</v>
      </c>
      <c r="BF28" s="204">
        <v>148.81</v>
      </c>
      <c r="BG28" s="204"/>
      <c r="BH28" s="200">
        <v>0.70539272740098058</v>
      </c>
      <c r="BI28" s="204">
        <v>149.6</v>
      </c>
      <c r="BJ28" s="204"/>
      <c r="BK28" s="200">
        <v>0.70761893305217272</v>
      </c>
      <c r="BL28" s="204">
        <v>149.4</v>
      </c>
      <c r="BM28" s="204"/>
      <c r="BN28" s="200">
        <v>0.70822031317502254</v>
      </c>
      <c r="BO28" s="204">
        <v>149.9</v>
      </c>
      <c r="BP28" s="188"/>
      <c r="BQ28" s="200">
        <f t="shared" si="0"/>
        <v>0.70732574914816093</v>
      </c>
      <c r="BR28" s="201">
        <f t="shared" si="1"/>
        <v>148.95772727272728</v>
      </c>
      <c r="BS28" s="129"/>
      <c r="BT28" s="40"/>
      <c r="BU28" s="40"/>
      <c r="BV28" s="130"/>
      <c r="BW28" s="130"/>
      <c r="BX28" s="117"/>
      <c r="BY28" s="131"/>
      <c r="BZ28" s="131"/>
      <c r="CA28" s="117"/>
      <c r="CB28" s="113"/>
    </row>
    <row r="29" spans="1:170" ht="15.75" x14ac:dyDescent="0.25">
      <c r="A29" s="202">
        <v>15</v>
      </c>
      <c r="B29" s="203" t="s">
        <v>32</v>
      </c>
      <c r="C29" s="249">
        <v>6.7898000000000005</v>
      </c>
      <c r="D29" s="249">
        <v>15.57</v>
      </c>
      <c r="E29" s="219"/>
      <c r="F29" s="200">
        <v>6.7898000000000005</v>
      </c>
      <c r="G29" s="204">
        <v>15.59</v>
      </c>
      <c r="H29" s="204"/>
      <c r="I29" s="200">
        <v>6.7898000000000005</v>
      </c>
      <c r="J29" s="204">
        <v>15.55</v>
      </c>
      <c r="K29" s="204"/>
      <c r="L29" s="200">
        <v>6.7898000000000005</v>
      </c>
      <c r="M29" s="204">
        <v>15.51</v>
      </c>
      <c r="N29" s="188"/>
      <c r="O29" s="200">
        <v>6.7898000000000005</v>
      </c>
      <c r="P29" s="204">
        <v>15.54</v>
      </c>
      <c r="Q29" s="188"/>
      <c r="R29" s="200">
        <v>6.7898000000000005</v>
      </c>
      <c r="S29" s="204">
        <v>15.53</v>
      </c>
      <c r="T29" s="204"/>
      <c r="U29" s="200">
        <v>6.7049000000000003</v>
      </c>
      <c r="V29" s="204">
        <v>15.69</v>
      </c>
      <c r="W29" s="200"/>
      <c r="X29" s="200">
        <v>6.7487000000000004</v>
      </c>
      <c r="Y29" s="204">
        <v>15.57</v>
      </c>
      <c r="Z29" s="188"/>
      <c r="AA29" s="200">
        <v>6.7343000000000002</v>
      </c>
      <c r="AB29" s="204">
        <v>15.63</v>
      </c>
      <c r="AC29" s="204"/>
      <c r="AD29" s="200">
        <v>6.7288000000000006</v>
      </c>
      <c r="AE29" s="204">
        <v>15.7</v>
      </c>
      <c r="AF29" s="188"/>
      <c r="AG29" s="200">
        <v>6.7303000000000006</v>
      </c>
      <c r="AH29" s="204">
        <v>15.72</v>
      </c>
      <c r="AI29" s="204"/>
      <c r="AJ29" s="200">
        <v>6.6988000000000003</v>
      </c>
      <c r="AK29" s="204">
        <v>15.79</v>
      </c>
      <c r="AL29" s="188"/>
      <c r="AM29" s="200">
        <v>6.6875</v>
      </c>
      <c r="AN29" s="204">
        <v>15.77</v>
      </c>
      <c r="AO29" s="188"/>
      <c r="AP29" s="200">
        <v>6.6783000000000001</v>
      </c>
      <c r="AQ29" s="204">
        <v>15.73</v>
      </c>
      <c r="AR29" s="188"/>
      <c r="AS29" s="200">
        <v>6.6575000000000006</v>
      </c>
      <c r="AT29" s="204">
        <v>15.72</v>
      </c>
      <c r="AU29" s="188"/>
      <c r="AV29" s="200">
        <v>6.6760000000000002</v>
      </c>
      <c r="AW29" s="204">
        <v>15.69</v>
      </c>
      <c r="AX29" s="188"/>
      <c r="AY29" s="200">
        <v>6.6690000000000005</v>
      </c>
      <c r="AZ29" s="204">
        <v>15.7</v>
      </c>
      <c r="BA29" s="204"/>
      <c r="BB29" s="200">
        <v>6.7002000000000006</v>
      </c>
      <c r="BC29" s="204">
        <v>15.66</v>
      </c>
      <c r="BD29" s="188"/>
      <c r="BE29" s="200">
        <v>6.7160000000000002</v>
      </c>
      <c r="BF29" s="204">
        <v>15.63</v>
      </c>
      <c r="BG29" s="204"/>
      <c r="BH29" s="200">
        <v>6.7099000000000002</v>
      </c>
      <c r="BI29" s="204">
        <v>15.73</v>
      </c>
      <c r="BJ29" s="204"/>
      <c r="BK29" s="200">
        <v>6.7086000000000006</v>
      </c>
      <c r="BL29" s="204">
        <v>15.76</v>
      </c>
      <c r="BM29" s="204"/>
      <c r="BN29" s="200">
        <v>6.6872000000000007</v>
      </c>
      <c r="BO29" s="204">
        <v>15.88</v>
      </c>
      <c r="BP29" s="188"/>
      <c r="BQ29" s="200">
        <f t="shared" si="0"/>
        <v>6.7261272727272718</v>
      </c>
      <c r="BR29" s="201">
        <f t="shared" si="1"/>
        <v>15.666363636363634</v>
      </c>
      <c r="BS29" s="129"/>
      <c r="BT29" s="40"/>
      <c r="BU29" s="40"/>
      <c r="BV29" s="130"/>
      <c r="BW29" s="130"/>
      <c r="BX29" s="117"/>
      <c r="BY29" s="131"/>
      <c r="BZ29" s="131"/>
      <c r="CA29" s="117"/>
      <c r="CB29" s="113"/>
    </row>
    <row r="30" spans="1:170" s="6" customFormat="1" ht="16.5" thickBot="1" x14ac:dyDescent="0.3">
      <c r="A30" s="207">
        <v>16</v>
      </c>
      <c r="B30" s="208" t="s">
        <v>33</v>
      </c>
      <c r="C30" s="250">
        <v>6.7425000000000006</v>
      </c>
      <c r="D30" s="250">
        <v>15.68</v>
      </c>
      <c r="E30" s="223"/>
      <c r="F30" s="209">
        <v>6.7612000000000005</v>
      </c>
      <c r="G30" s="210">
        <v>15.65</v>
      </c>
      <c r="H30" s="210"/>
      <c r="I30" s="209">
        <v>6.734</v>
      </c>
      <c r="J30" s="210">
        <v>15.68</v>
      </c>
      <c r="K30" s="210"/>
      <c r="L30" s="209">
        <v>6.7256</v>
      </c>
      <c r="M30" s="210">
        <v>15.65</v>
      </c>
      <c r="N30" s="211"/>
      <c r="O30" s="209">
        <v>6.7316000000000003</v>
      </c>
      <c r="P30" s="210">
        <v>15.67</v>
      </c>
      <c r="Q30" s="211"/>
      <c r="R30" s="209">
        <v>6.7328999999999999</v>
      </c>
      <c r="S30" s="210">
        <v>15.66</v>
      </c>
      <c r="T30" s="210"/>
      <c r="U30" s="209">
        <v>6.6959</v>
      </c>
      <c r="V30" s="210">
        <v>15.71</v>
      </c>
      <c r="W30" s="209"/>
      <c r="X30" s="209">
        <v>6.7520000000000007</v>
      </c>
      <c r="Y30" s="210">
        <v>15.56</v>
      </c>
      <c r="Z30" s="211"/>
      <c r="AA30" s="209">
        <v>6.7319000000000004</v>
      </c>
      <c r="AB30" s="210">
        <v>15.63</v>
      </c>
      <c r="AC30" s="210"/>
      <c r="AD30" s="209">
        <v>6.7262000000000004</v>
      </c>
      <c r="AE30" s="210">
        <v>15.7</v>
      </c>
      <c r="AF30" s="211"/>
      <c r="AG30" s="209">
        <v>6.7262000000000004</v>
      </c>
      <c r="AH30" s="210">
        <v>15.73</v>
      </c>
      <c r="AI30" s="210"/>
      <c r="AJ30" s="209">
        <v>6.6954000000000002</v>
      </c>
      <c r="AK30" s="210">
        <v>15.8</v>
      </c>
      <c r="AL30" s="211"/>
      <c r="AM30" s="209">
        <v>6.6815000000000007</v>
      </c>
      <c r="AN30" s="210">
        <v>15.78</v>
      </c>
      <c r="AO30" s="211"/>
      <c r="AP30" s="209">
        <v>6.6699000000000002</v>
      </c>
      <c r="AQ30" s="210">
        <v>15.75</v>
      </c>
      <c r="AR30" s="211"/>
      <c r="AS30" s="209">
        <v>6.6448</v>
      </c>
      <c r="AT30" s="210">
        <v>15.75</v>
      </c>
      <c r="AU30" s="211"/>
      <c r="AV30" s="209">
        <v>6.6695000000000002</v>
      </c>
      <c r="AW30" s="210">
        <v>15.71</v>
      </c>
      <c r="AX30" s="211"/>
      <c r="AY30" s="209">
        <v>6.6554000000000002</v>
      </c>
      <c r="AZ30" s="210">
        <v>15.73</v>
      </c>
      <c r="BA30" s="210"/>
      <c r="BB30" s="209">
        <v>6.6911000000000005</v>
      </c>
      <c r="BC30" s="210">
        <v>15.68</v>
      </c>
      <c r="BD30" s="211"/>
      <c r="BE30" s="209">
        <v>6.7139000000000006</v>
      </c>
      <c r="BF30" s="210">
        <v>15.64</v>
      </c>
      <c r="BG30" s="210"/>
      <c r="BH30" s="209">
        <v>6.7159000000000004</v>
      </c>
      <c r="BI30" s="210">
        <v>15.71</v>
      </c>
      <c r="BJ30" s="210"/>
      <c r="BK30" s="209">
        <v>6.7119</v>
      </c>
      <c r="BL30" s="210">
        <v>15.75</v>
      </c>
      <c r="BM30" s="210"/>
      <c r="BN30" s="209">
        <v>6.6897000000000002</v>
      </c>
      <c r="BO30" s="210">
        <v>15.87</v>
      </c>
      <c r="BP30" s="211"/>
      <c r="BQ30" s="209">
        <f t="shared" si="0"/>
        <v>6.7090454545454552</v>
      </c>
      <c r="BR30" s="212">
        <f t="shared" si="1"/>
        <v>15.704090909090906</v>
      </c>
      <c r="BS30" s="129"/>
      <c r="BT30" s="40"/>
      <c r="BU30" s="40"/>
      <c r="BV30" s="130"/>
      <c r="BW30" s="130"/>
      <c r="BX30" s="117"/>
      <c r="BY30" s="131"/>
      <c r="BZ30" s="131"/>
      <c r="CA30" s="117"/>
      <c r="CB30" s="113"/>
      <c r="CC30" s="3"/>
      <c r="CD30" s="3"/>
      <c r="CE30" s="3"/>
      <c r="CF30" s="3"/>
      <c r="CG30" s="3"/>
      <c r="CH30" s="3"/>
      <c r="CI30" s="114"/>
      <c r="CJ30" s="11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</row>
    <row r="31" spans="1:170" s="63" customFormat="1" ht="13.5" thickTop="1" x14ac:dyDescent="0.2">
      <c r="A31" s="78"/>
      <c r="B31" s="53"/>
      <c r="C31" s="53"/>
      <c r="D31" s="53"/>
      <c r="E31" s="53"/>
      <c r="F31" s="52"/>
      <c r="G31" s="52"/>
      <c r="H31" s="52"/>
      <c r="I31" s="52"/>
      <c r="J31" s="52"/>
      <c r="K31" s="58"/>
      <c r="L31" s="52"/>
      <c r="M31" s="58"/>
      <c r="N31" s="58"/>
      <c r="O31" s="58"/>
      <c r="P31" s="58"/>
      <c r="Q31" s="52"/>
      <c r="R31" s="58"/>
      <c r="S31" s="58"/>
      <c r="T31" s="58"/>
      <c r="U31" s="58"/>
      <c r="V31" s="58"/>
      <c r="W31" s="58"/>
      <c r="X31" s="58"/>
      <c r="Y31" s="58"/>
      <c r="Z31" s="52"/>
      <c r="AA31" s="58"/>
      <c r="AB31" s="58"/>
      <c r="AC31" s="58"/>
      <c r="AD31" s="58"/>
      <c r="AE31" s="58"/>
      <c r="AF31" s="52"/>
      <c r="AG31" s="52"/>
      <c r="AH31" s="58"/>
      <c r="AI31" s="58"/>
      <c r="AJ31" s="58"/>
      <c r="AK31" s="58"/>
      <c r="AL31" s="52"/>
      <c r="AM31" s="58"/>
      <c r="AN31" s="58"/>
      <c r="AO31" s="52"/>
      <c r="AP31" s="58"/>
      <c r="AQ31" s="58"/>
      <c r="AR31" s="52"/>
      <c r="AS31" s="58"/>
      <c r="AT31" s="58"/>
      <c r="AU31" s="52"/>
      <c r="AV31" s="58"/>
      <c r="AW31" s="58"/>
      <c r="AX31" s="52"/>
      <c r="AY31" s="58"/>
      <c r="AZ31" s="58"/>
      <c r="BA31" s="58"/>
      <c r="BB31" s="58"/>
      <c r="BC31" s="58"/>
      <c r="BD31" s="52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2"/>
      <c r="BQ31" s="86"/>
      <c r="BR31" s="52"/>
      <c r="BS31" s="52"/>
      <c r="BT31" s="52"/>
      <c r="BU31" s="52"/>
      <c r="BV31" s="49"/>
      <c r="BW31" s="52"/>
      <c r="BX31" s="52"/>
      <c r="BY31" s="59"/>
      <c r="BZ31" s="59"/>
      <c r="CA31" s="52"/>
      <c r="CB31" s="50"/>
      <c r="CC31" s="49"/>
      <c r="CD31" s="49"/>
      <c r="CE31" s="49"/>
      <c r="CF31" s="49"/>
      <c r="CG31" s="49"/>
      <c r="CH31" s="49"/>
      <c r="CI31" s="51"/>
      <c r="CJ31" s="50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</row>
    <row r="32" spans="1:170" s="63" customFormat="1" x14ac:dyDescent="0.2">
      <c r="A32" s="78"/>
      <c r="B32" s="53"/>
      <c r="C32" s="53"/>
      <c r="D32" s="53"/>
      <c r="E32" s="53"/>
      <c r="F32" s="58"/>
      <c r="G32" s="58"/>
      <c r="H32" s="58"/>
      <c r="I32" s="58"/>
      <c r="J32" s="58"/>
      <c r="K32" s="58"/>
      <c r="L32" s="52"/>
      <c r="M32" s="52"/>
      <c r="N32" s="52"/>
      <c r="O32" s="58"/>
      <c r="P32" s="58"/>
      <c r="Q32" s="52"/>
      <c r="R32" s="58"/>
      <c r="S32" s="58"/>
      <c r="T32" s="58"/>
      <c r="U32" s="58"/>
      <c r="V32" s="58"/>
      <c r="W32" s="58"/>
      <c r="X32" s="58"/>
      <c r="Y32" s="58"/>
      <c r="Z32" s="52"/>
      <c r="AA32" s="58"/>
      <c r="AB32" s="58"/>
      <c r="AC32" s="58"/>
      <c r="AD32" s="58"/>
      <c r="AE32" s="58"/>
      <c r="AF32" s="52"/>
      <c r="AG32" s="52"/>
      <c r="AH32" s="52"/>
      <c r="AI32" s="52"/>
      <c r="AJ32" s="58"/>
      <c r="AK32" s="58"/>
      <c r="AL32" s="52"/>
      <c r="AM32" s="58"/>
      <c r="AN32" s="58"/>
      <c r="AO32" s="52"/>
      <c r="AP32" s="58"/>
      <c r="AQ32" s="58"/>
      <c r="AR32" s="52"/>
      <c r="AS32" s="58"/>
      <c r="AT32" s="58"/>
      <c r="AU32" s="52"/>
      <c r="AV32" s="58"/>
      <c r="AW32" s="58"/>
      <c r="AX32" s="52"/>
      <c r="AY32" s="58"/>
      <c r="AZ32" s="58"/>
      <c r="BA32" s="58"/>
      <c r="BB32" s="58"/>
      <c r="BC32" s="58"/>
      <c r="BD32" s="52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2"/>
      <c r="BQ32" s="52"/>
      <c r="BR32" s="52"/>
      <c r="BS32" s="52"/>
      <c r="BT32" s="52"/>
      <c r="BU32" s="52"/>
      <c r="BV32" s="49"/>
      <c r="BW32" s="52"/>
      <c r="BX32" s="52"/>
      <c r="BY32" s="59"/>
      <c r="BZ32" s="59"/>
      <c r="CA32" s="52"/>
      <c r="CB32" s="50"/>
      <c r="CC32" s="49"/>
      <c r="CD32" s="49"/>
      <c r="CE32" s="49"/>
      <c r="CF32" s="49"/>
      <c r="CG32" s="49"/>
      <c r="CH32" s="49"/>
      <c r="CI32" s="51"/>
      <c r="CJ32" s="50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</row>
    <row r="33" spans="1:170" s="63" customFormat="1" x14ac:dyDescent="0.2">
      <c r="A33" s="183"/>
      <c r="B33" s="53" t="s">
        <v>27</v>
      </c>
      <c r="C33" s="53"/>
      <c r="D33" s="53"/>
      <c r="E33" s="5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49"/>
      <c r="BR33" s="49"/>
      <c r="BS33" s="49"/>
      <c r="BT33" s="49"/>
      <c r="BU33" s="49"/>
      <c r="BV33" s="49"/>
      <c r="BW33" s="82" t="s">
        <v>28</v>
      </c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51"/>
      <c r="CJ33" s="50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4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</row>
    <row r="34" spans="1:170" s="63" customFormat="1" x14ac:dyDescent="0.2">
      <c r="A34" s="183"/>
      <c r="B34" s="53" t="s">
        <v>17</v>
      </c>
      <c r="C34" s="53"/>
      <c r="D34" s="53"/>
      <c r="E34" s="53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49"/>
      <c r="BR34" s="49"/>
      <c r="BS34" s="49"/>
      <c r="BT34" s="49"/>
      <c r="BU34" s="49"/>
      <c r="BV34" s="49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51"/>
      <c r="CJ34" s="50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4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</row>
    <row r="35" spans="1:170" s="63" customFormat="1" ht="15.75" customHeight="1" x14ac:dyDescent="0.25">
      <c r="A35" s="183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49"/>
      <c r="BW35" s="230"/>
      <c r="BX35" s="52" t="s">
        <v>5</v>
      </c>
      <c r="BY35" s="52" t="s">
        <v>6</v>
      </c>
      <c r="BZ35" s="52" t="s">
        <v>7</v>
      </c>
      <c r="CA35" s="52" t="s">
        <v>8</v>
      </c>
      <c r="CB35" s="50" t="s">
        <v>9</v>
      </c>
      <c r="CC35" s="49" t="s">
        <v>10</v>
      </c>
      <c r="CD35" s="49" t="s">
        <v>25</v>
      </c>
      <c r="CE35" s="49" t="s">
        <v>26</v>
      </c>
      <c r="CF35" s="49" t="s">
        <v>13</v>
      </c>
      <c r="CG35" s="49" t="s">
        <v>14</v>
      </c>
      <c r="CH35" s="49" t="s">
        <v>15</v>
      </c>
      <c r="CI35" s="49" t="s">
        <v>34</v>
      </c>
      <c r="CJ35" s="50" t="s">
        <v>17</v>
      </c>
      <c r="CK35" s="51" t="s">
        <v>27</v>
      </c>
      <c r="CL35" s="88" t="s">
        <v>32</v>
      </c>
      <c r="CM35" s="88" t="s">
        <v>33</v>
      </c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4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</row>
    <row r="36" spans="1:170" s="63" customFormat="1" ht="15.75" customHeight="1" x14ac:dyDescent="0.25">
      <c r="A36" s="183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228">
        <v>1</v>
      </c>
      <c r="BW36" s="232" t="s">
        <v>386</v>
      </c>
      <c r="BX36" s="251">
        <v>100.16</v>
      </c>
      <c r="BY36" s="251">
        <v>135.80000000000001</v>
      </c>
      <c r="BZ36" s="251">
        <v>115.22</v>
      </c>
      <c r="CA36" s="251">
        <v>124.05</v>
      </c>
      <c r="CB36" s="251">
        <v>200405.85</v>
      </c>
      <c r="CC36" s="251">
        <v>2499.36</v>
      </c>
      <c r="CD36" s="251">
        <v>75.97</v>
      </c>
      <c r="CE36" s="251">
        <v>79.53</v>
      </c>
      <c r="CF36" s="251">
        <v>11.83</v>
      </c>
      <c r="CG36" s="251">
        <v>11.4</v>
      </c>
      <c r="CH36" s="251">
        <v>16.690000000000001</v>
      </c>
      <c r="CI36" s="251">
        <v>13.68</v>
      </c>
      <c r="CJ36" s="251">
        <v>105.74</v>
      </c>
      <c r="CK36" s="251">
        <v>148.84</v>
      </c>
      <c r="CL36" s="251">
        <v>15.57</v>
      </c>
      <c r="CM36" s="251">
        <v>15.68</v>
      </c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4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</row>
    <row r="37" spans="1:170" s="96" customFormat="1" ht="15.75" x14ac:dyDescent="0.25">
      <c r="A37" s="89"/>
      <c r="B37" s="90"/>
      <c r="C37" s="90"/>
      <c r="D37" s="90"/>
      <c r="E37" s="90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228">
        <v>2</v>
      </c>
      <c r="BW37" s="232" t="s">
        <v>384</v>
      </c>
      <c r="BX37" s="230">
        <v>100.68</v>
      </c>
      <c r="BY37" s="230">
        <v>136.9</v>
      </c>
      <c r="BZ37" s="230">
        <v>114.85</v>
      </c>
      <c r="CA37" s="230">
        <v>123.96</v>
      </c>
      <c r="CB37" s="231">
        <v>201778.63</v>
      </c>
      <c r="CC37" s="230">
        <v>2523.37</v>
      </c>
      <c r="CD37" s="230">
        <v>75.650000000000006</v>
      </c>
      <c r="CE37" s="230">
        <v>79.47</v>
      </c>
      <c r="CF37" s="230">
        <v>11.87</v>
      </c>
      <c r="CG37" s="230">
        <v>11.35</v>
      </c>
      <c r="CH37" s="230">
        <v>16.66</v>
      </c>
      <c r="CI37" s="230">
        <v>13.64</v>
      </c>
      <c r="CJ37" s="230">
        <v>105.82</v>
      </c>
      <c r="CK37" s="230">
        <v>149.26</v>
      </c>
      <c r="CL37" s="230">
        <v>15.59</v>
      </c>
      <c r="CM37" s="230">
        <v>15.65</v>
      </c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</row>
    <row r="38" spans="1:170" s="96" customFormat="1" ht="15.75" x14ac:dyDescent="0.25">
      <c r="A38" s="97">
        <v>1</v>
      </c>
      <c r="B38" s="95" t="s">
        <v>5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1"/>
      <c r="BR38" s="91"/>
      <c r="BS38" s="91"/>
      <c r="BT38" s="91"/>
      <c r="BU38" s="91"/>
      <c r="BV38" s="228">
        <v>3</v>
      </c>
      <c r="BW38" s="232" t="s">
        <v>382</v>
      </c>
      <c r="BX38" s="230">
        <v>99.96</v>
      </c>
      <c r="BY38" s="230">
        <v>136.69</v>
      </c>
      <c r="BZ38" s="230">
        <v>115.29</v>
      </c>
      <c r="CA38" s="230">
        <v>123.98</v>
      </c>
      <c r="CB38" s="231">
        <v>200532.3</v>
      </c>
      <c r="CC38" s="230">
        <v>2522.5500000000002</v>
      </c>
      <c r="CD38" s="230">
        <v>75.83</v>
      </c>
      <c r="CE38" s="230">
        <v>79.59</v>
      </c>
      <c r="CF38" s="230">
        <v>11.86</v>
      </c>
      <c r="CG38" s="230">
        <v>11.41</v>
      </c>
      <c r="CH38" s="230">
        <v>16.68</v>
      </c>
      <c r="CI38" s="230">
        <v>13.62</v>
      </c>
      <c r="CJ38" s="230">
        <v>105.59</v>
      </c>
      <c r="CK38" s="230">
        <v>148.88999999999999</v>
      </c>
      <c r="CL38" s="230">
        <v>15.55</v>
      </c>
      <c r="CM38" s="230">
        <v>15.68</v>
      </c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</row>
    <row r="39" spans="1:170" s="96" customFormat="1" ht="15.75" x14ac:dyDescent="0.25">
      <c r="A39" s="97">
        <v>2</v>
      </c>
      <c r="B39" s="95" t="s">
        <v>6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228">
        <v>4</v>
      </c>
      <c r="BW39" s="232" t="s">
        <v>379</v>
      </c>
      <c r="BX39" s="230">
        <v>99.74</v>
      </c>
      <c r="BY39" s="230">
        <v>136.72999999999999</v>
      </c>
      <c r="BZ39" s="230">
        <v>115.16</v>
      </c>
      <c r="CA39" s="230">
        <v>124.01</v>
      </c>
      <c r="CB39" s="231">
        <v>201337.47</v>
      </c>
      <c r="CC39" s="230">
        <v>2558.04</v>
      </c>
      <c r="CD39" s="230">
        <v>75.42</v>
      </c>
      <c r="CE39" s="230">
        <v>79.400000000000006</v>
      </c>
      <c r="CF39" s="230">
        <v>11.82</v>
      </c>
      <c r="CG39" s="230">
        <v>11.41</v>
      </c>
      <c r="CH39" s="230">
        <v>16.670000000000002</v>
      </c>
      <c r="CI39" s="230">
        <v>13.54</v>
      </c>
      <c r="CJ39" s="230">
        <v>105.28</v>
      </c>
      <c r="CK39" s="230">
        <v>148.65</v>
      </c>
      <c r="CL39" s="230">
        <v>15.51</v>
      </c>
      <c r="CM39" s="230">
        <v>15.65</v>
      </c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</row>
    <row r="40" spans="1:170" s="96" customFormat="1" ht="15.75" x14ac:dyDescent="0.25">
      <c r="A40" s="97">
        <v>3</v>
      </c>
      <c r="B40" s="95" t="s">
        <v>7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228">
        <v>5</v>
      </c>
      <c r="BW40" s="232" t="s">
        <v>378</v>
      </c>
      <c r="BX40" s="230">
        <v>99.5</v>
      </c>
      <c r="BY40" s="230">
        <v>135.97</v>
      </c>
      <c r="BZ40" s="230">
        <v>114.96</v>
      </c>
      <c r="CA40" s="230">
        <v>124.01</v>
      </c>
      <c r="CB40" s="231">
        <v>199205.31</v>
      </c>
      <c r="CC40" s="230">
        <v>2489.33</v>
      </c>
      <c r="CD40" s="230">
        <v>75.2</v>
      </c>
      <c r="CE40" s="230">
        <v>79.33</v>
      </c>
      <c r="CF40" s="230">
        <v>11.81</v>
      </c>
      <c r="CG40" s="230">
        <v>11.31</v>
      </c>
      <c r="CH40" s="230">
        <v>16.670000000000002</v>
      </c>
      <c r="CI40" s="230">
        <v>13.46</v>
      </c>
      <c r="CJ40" s="230">
        <v>105.48</v>
      </c>
      <c r="CK40" s="230">
        <v>149.04</v>
      </c>
      <c r="CL40" s="230">
        <v>15.54</v>
      </c>
      <c r="CM40" s="230">
        <v>15.67</v>
      </c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</row>
    <row r="41" spans="1:170" s="96" customFormat="1" ht="15.75" x14ac:dyDescent="0.25">
      <c r="A41" s="97">
        <v>4</v>
      </c>
      <c r="B41" s="95" t="s">
        <v>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228">
        <v>6</v>
      </c>
      <c r="BW41" s="232" t="s">
        <v>376</v>
      </c>
      <c r="BX41" s="230">
        <v>99.53</v>
      </c>
      <c r="BY41" s="230">
        <v>136.37</v>
      </c>
      <c r="BZ41" s="230">
        <v>114.96</v>
      </c>
      <c r="CA41" s="230">
        <v>124.03</v>
      </c>
      <c r="CB41" s="231">
        <v>199341.63</v>
      </c>
      <c r="CC41" s="230">
        <v>2524.4699999999998</v>
      </c>
      <c r="CD41" s="230">
        <v>75.489999999999995</v>
      </c>
      <c r="CE41" s="230">
        <v>79.66</v>
      </c>
      <c r="CF41" s="230">
        <v>11.86</v>
      </c>
      <c r="CG41" s="230">
        <v>11.36</v>
      </c>
      <c r="CH41" s="230">
        <v>16.66</v>
      </c>
      <c r="CI41" s="230">
        <v>13.3</v>
      </c>
      <c r="CJ41" s="230">
        <v>105.45</v>
      </c>
      <c r="CK41" s="230">
        <v>148.81</v>
      </c>
      <c r="CL41" s="230">
        <v>15.53</v>
      </c>
      <c r="CM41" s="230">
        <v>15.66</v>
      </c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</row>
    <row r="42" spans="1:170" s="96" customFormat="1" ht="15.75" x14ac:dyDescent="0.25">
      <c r="A42" s="97">
        <v>5</v>
      </c>
      <c r="B42" s="95" t="s">
        <v>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228">
        <v>7</v>
      </c>
      <c r="BW42" s="232" t="s">
        <v>373</v>
      </c>
      <c r="BX42" s="230">
        <v>99.36</v>
      </c>
      <c r="BY42" s="230">
        <v>136.1</v>
      </c>
      <c r="BZ42" s="230">
        <v>115.24</v>
      </c>
      <c r="CA42" s="230">
        <v>124.1</v>
      </c>
      <c r="CB42" s="231">
        <v>201220.44</v>
      </c>
      <c r="CC42" s="230">
        <v>2550.29</v>
      </c>
      <c r="CD42" s="230">
        <v>75.61</v>
      </c>
      <c r="CE42" s="230">
        <v>79.900000000000006</v>
      </c>
      <c r="CF42" s="230">
        <v>11.88</v>
      </c>
      <c r="CG42" s="230">
        <v>11.39</v>
      </c>
      <c r="CH42" s="230">
        <v>16.68</v>
      </c>
      <c r="CI42" s="230">
        <v>13.27</v>
      </c>
      <c r="CJ42" s="230">
        <v>105.21</v>
      </c>
      <c r="CK42" s="230">
        <v>148.5</v>
      </c>
      <c r="CL42" s="230">
        <v>15.69</v>
      </c>
      <c r="CM42" s="230">
        <v>15.71</v>
      </c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</row>
    <row r="43" spans="1:170" s="96" customFormat="1" ht="15.75" x14ac:dyDescent="0.25">
      <c r="A43" s="97">
        <v>6</v>
      </c>
      <c r="B43" s="95" t="s">
        <v>10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228">
        <v>8</v>
      </c>
      <c r="BW43" s="232" t="s">
        <v>372</v>
      </c>
      <c r="BX43" s="230">
        <v>99.61</v>
      </c>
      <c r="BY43" s="230">
        <v>136.71</v>
      </c>
      <c r="BZ43" s="230">
        <v>115.27</v>
      </c>
      <c r="CA43" s="230">
        <v>124.05</v>
      </c>
      <c r="CB43" s="231">
        <v>201836.9</v>
      </c>
      <c r="CC43" s="230">
        <v>2629.35</v>
      </c>
      <c r="CD43" s="230">
        <v>75.739999999999995</v>
      </c>
      <c r="CE43" s="230">
        <v>80.010000000000005</v>
      </c>
      <c r="CF43" s="230">
        <v>11.93</v>
      </c>
      <c r="CG43" s="230">
        <v>11.48</v>
      </c>
      <c r="CH43" s="230">
        <v>16.66</v>
      </c>
      <c r="CI43" s="230">
        <v>13.31</v>
      </c>
      <c r="CJ43" s="230">
        <v>105.09</v>
      </c>
      <c r="CK43" s="230">
        <v>148.66</v>
      </c>
      <c r="CL43" s="230">
        <v>15.57</v>
      </c>
      <c r="CM43" s="230">
        <v>15.56</v>
      </c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</row>
    <row r="44" spans="1:170" s="96" customFormat="1" ht="15.75" x14ac:dyDescent="0.25">
      <c r="A44" s="97">
        <v>7</v>
      </c>
      <c r="B44" s="95" t="s">
        <v>25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228">
        <v>9</v>
      </c>
      <c r="BW44" s="232" t="s">
        <v>370</v>
      </c>
      <c r="BX44" s="230">
        <v>99.76</v>
      </c>
      <c r="BY44" s="230">
        <v>137.28</v>
      </c>
      <c r="BZ44" s="230">
        <v>115.55</v>
      </c>
      <c r="CA44" s="230">
        <v>124.08</v>
      </c>
      <c r="CB44" s="231">
        <v>202159.16</v>
      </c>
      <c r="CC44" s="230">
        <v>2629.53</v>
      </c>
      <c r="CD44" s="230">
        <v>75.67</v>
      </c>
      <c r="CE44" s="230">
        <v>80.27</v>
      </c>
      <c r="CF44" s="230">
        <v>11.99</v>
      </c>
      <c r="CG44" s="230">
        <v>11.5</v>
      </c>
      <c r="CH44" s="230">
        <v>16.670000000000002</v>
      </c>
      <c r="CI44" s="230">
        <v>13.32</v>
      </c>
      <c r="CJ44" s="230">
        <v>105.24</v>
      </c>
      <c r="CK44" s="230">
        <v>148.87</v>
      </c>
      <c r="CL44" s="230">
        <v>15.63</v>
      </c>
      <c r="CM44" s="230">
        <v>15.63</v>
      </c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</row>
    <row r="45" spans="1:170" s="96" customFormat="1" ht="15.75" x14ac:dyDescent="0.25">
      <c r="A45" s="97">
        <v>8</v>
      </c>
      <c r="B45" s="95" t="s">
        <v>26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228">
        <v>10</v>
      </c>
      <c r="BW45" s="232" t="s">
        <v>365</v>
      </c>
      <c r="BX45" s="230">
        <v>100.19</v>
      </c>
      <c r="BY45" s="230">
        <v>136.75</v>
      </c>
      <c r="BZ45" s="230">
        <v>115.43</v>
      </c>
      <c r="CA45" s="230">
        <v>123.98</v>
      </c>
      <c r="CB45" s="231">
        <v>200439.3</v>
      </c>
      <c r="CC45" s="230">
        <v>2552.84</v>
      </c>
      <c r="CD45" s="230">
        <v>75.8</v>
      </c>
      <c r="CE45" s="230">
        <v>80.44</v>
      </c>
      <c r="CF45" s="230">
        <v>11.97</v>
      </c>
      <c r="CG45" s="230">
        <v>11.44</v>
      </c>
      <c r="CH45" s="230">
        <v>16.649999999999999</v>
      </c>
      <c r="CI45" s="230">
        <v>13.29</v>
      </c>
      <c r="CJ45" s="230">
        <v>105.62</v>
      </c>
      <c r="CK45" s="230">
        <v>149.41999999999999</v>
      </c>
      <c r="CL45" s="230">
        <v>15.7</v>
      </c>
      <c r="CM45" s="230">
        <v>15.7</v>
      </c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</row>
    <row r="46" spans="1:170" s="96" customFormat="1" ht="15.75" x14ac:dyDescent="0.25">
      <c r="A46" s="97">
        <v>9</v>
      </c>
      <c r="B46" s="95" t="s">
        <v>13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228">
        <v>11</v>
      </c>
      <c r="BW46" s="232" t="s">
        <v>364</v>
      </c>
      <c r="BX46" s="230">
        <v>100.47</v>
      </c>
      <c r="BY46" s="230">
        <v>137.09</v>
      </c>
      <c r="BZ46" s="230">
        <v>115.67</v>
      </c>
      <c r="CA46" s="230">
        <v>123.91</v>
      </c>
      <c r="CB46" s="231">
        <v>200436.08</v>
      </c>
      <c r="CC46" s="230">
        <v>2519.92</v>
      </c>
      <c r="CD46" s="230">
        <v>74.87</v>
      </c>
      <c r="CE46" s="230">
        <v>80.16</v>
      </c>
      <c r="CF46" s="230">
        <v>11.94</v>
      </c>
      <c r="CG46" s="230">
        <v>11.31</v>
      </c>
      <c r="CH46" s="230">
        <v>16.64</v>
      </c>
      <c r="CI46" s="230">
        <v>13.34</v>
      </c>
      <c r="CJ46" s="230">
        <v>105.79</v>
      </c>
      <c r="CK46" s="230">
        <v>149.34</v>
      </c>
      <c r="CL46" s="230">
        <v>15.72</v>
      </c>
      <c r="CM46" s="230">
        <v>15.73</v>
      </c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</row>
    <row r="47" spans="1:170" s="96" customFormat="1" ht="15.75" x14ac:dyDescent="0.25">
      <c r="A47" s="97">
        <v>10</v>
      </c>
      <c r="B47" s="95" t="s">
        <v>14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228">
        <v>12</v>
      </c>
      <c r="BW47" s="232" t="s">
        <v>363</v>
      </c>
      <c r="BX47" s="230">
        <v>100.48</v>
      </c>
      <c r="BY47" s="230">
        <v>136.74</v>
      </c>
      <c r="BZ47" s="230">
        <v>115.65</v>
      </c>
      <c r="CA47" s="230">
        <v>123.91</v>
      </c>
      <c r="CB47" s="231">
        <v>201791.14</v>
      </c>
      <c r="CC47" s="230">
        <v>2575.66</v>
      </c>
      <c r="CD47" s="230">
        <v>74.900000000000006</v>
      </c>
      <c r="CE47" s="230">
        <v>80.040000000000006</v>
      </c>
      <c r="CF47" s="230">
        <v>11.95</v>
      </c>
      <c r="CG47" s="230">
        <v>11.3</v>
      </c>
      <c r="CH47" s="230">
        <v>16.649999999999999</v>
      </c>
      <c r="CI47" s="230">
        <v>13.31</v>
      </c>
      <c r="CJ47" s="230">
        <v>105.76</v>
      </c>
      <c r="CK47" s="230">
        <v>149.28</v>
      </c>
      <c r="CL47" s="230">
        <v>15.79</v>
      </c>
      <c r="CM47" s="230">
        <v>15.8</v>
      </c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</row>
    <row r="48" spans="1:170" s="96" customFormat="1" ht="15.75" x14ac:dyDescent="0.25">
      <c r="A48" s="97">
        <v>11</v>
      </c>
      <c r="B48" s="95" t="s">
        <v>15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228">
        <v>13</v>
      </c>
      <c r="BW48" s="232" t="s">
        <v>362</v>
      </c>
      <c r="BX48" s="230">
        <v>100.11</v>
      </c>
      <c r="BY48" s="230">
        <v>137.21</v>
      </c>
      <c r="BZ48" s="230">
        <v>115.7</v>
      </c>
      <c r="CA48" s="230">
        <v>123.9</v>
      </c>
      <c r="CB48" s="231">
        <v>201495.22</v>
      </c>
      <c r="CC48" s="230">
        <v>2607.4</v>
      </c>
      <c r="CD48" s="230">
        <v>74.959999999999994</v>
      </c>
      <c r="CE48" s="230">
        <v>80.040000000000006</v>
      </c>
      <c r="CF48" s="230">
        <v>11.98</v>
      </c>
      <c r="CG48" s="230">
        <v>11.35</v>
      </c>
      <c r="CH48" s="230">
        <v>16.670000000000002</v>
      </c>
      <c r="CI48" s="230">
        <v>13.36</v>
      </c>
      <c r="CJ48" s="230">
        <v>105.45</v>
      </c>
      <c r="CK48" s="230">
        <v>148.83000000000001</v>
      </c>
      <c r="CL48" s="230">
        <v>15.77</v>
      </c>
      <c r="CM48" s="230">
        <v>15.78</v>
      </c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</row>
    <row r="49" spans="1:170" s="96" customFormat="1" ht="15.75" x14ac:dyDescent="0.25">
      <c r="A49" s="97">
        <v>12</v>
      </c>
      <c r="B49" s="95" t="s">
        <v>34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228">
        <v>14</v>
      </c>
      <c r="BW49" s="232" t="s">
        <v>360</v>
      </c>
      <c r="BX49" s="230">
        <v>99.54</v>
      </c>
      <c r="BY49" s="230">
        <v>136.25</v>
      </c>
      <c r="BZ49" s="230">
        <v>115.67</v>
      </c>
      <c r="CA49" s="230">
        <v>123.87</v>
      </c>
      <c r="CB49" s="231">
        <v>200236.86</v>
      </c>
      <c r="CC49" s="230">
        <v>2582.44</v>
      </c>
      <c r="CD49" s="230">
        <v>73.94</v>
      </c>
      <c r="CE49" s="230">
        <v>79.73</v>
      </c>
      <c r="CF49" s="230">
        <v>11.94</v>
      </c>
      <c r="CG49" s="230">
        <v>11.31</v>
      </c>
      <c r="CH49" s="230">
        <v>16.66</v>
      </c>
      <c r="CI49" s="230">
        <v>13.31</v>
      </c>
      <c r="CJ49" s="230">
        <v>105.05</v>
      </c>
      <c r="CK49" s="230">
        <v>148.61000000000001</v>
      </c>
      <c r="CL49" s="230">
        <v>15.73</v>
      </c>
      <c r="CM49" s="230">
        <v>15.75</v>
      </c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</row>
    <row r="50" spans="1:170" s="63" customFormat="1" ht="15.75" x14ac:dyDescent="0.25">
      <c r="A50" s="108"/>
      <c r="B50" s="109"/>
      <c r="C50" s="49"/>
      <c r="D50" s="49"/>
      <c r="E50" s="49"/>
      <c r="BU50" s="49"/>
      <c r="BV50" s="228">
        <v>15</v>
      </c>
      <c r="BW50" s="232" t="s">
        <v>358</v>
      </c>
      <c r="BX50" s="230">
        <v>99.73</v>
      </c>
      <c r="BY50" s="230">
        <v>136.53</v>
      </c>
      <c r="BZ50" s="230">
        <v>115.66</v>
      </c>
      <c r="CA50" s="230">
        <v>123.92</v>
      </c>
      <c r="CB50" s="231">
        <v>200634.3</v>
      </c>
      <c r="CC50" s="230">
        <v>2612.7600000000002</v>
      </c>
      <c r="CD50" s="230">
        <v>74.040000000000006</v>
      </c>
      <c r="CE50" s="230">
        <v>79.8</v>
      </c>
      <c r="CF50" s="230">
        <v>11.96</v>
      </c>
      <c r="CG50" s="230">
        <v>11.34</v>
      </c>
      <c r="CH50" s="230">
        <v>16.649999999999999</v>
      </c>
      <c r="CI50" s="230">
        <v>13.34</v>
      </c>
      <c r="CJ50" s="230">
        <v>104.63</v>
      </c>
      <c r="CK50" s="230">
        <v>148.13999999999999</v>
      </c>
      <c r="CL50" s="230">
        <v>15.72</v>
      </c>
      <c r="CM50" s="230">
        <v>15.75</v>
      </c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</row>
    <row r="51" spans="1:170" s="63" customFormat="1" ht="15.75" x14ac:dyDescent="0.25">
      <c r="A51" s="108"/>
      <c r="B51" s="109"/>
      <c r="C51" s="49"/>
      <c r="D51" s="49"/>
      <c r="E51" s="49"/>
      <c r="BU51" s="49"/>
      <c r="BV51" s="228">
        <v>16</v>
      </c>
      <c r="BW51" s="232" t="s">
        <v>355</v>
      </c>
      <c r="BX51" s="230">
        <v>100.03</v>
      </c>
      <c r="BY51" s="230">
        <v>137.09</v>
      </c>
      <c r="BZ51" s="230">
        <v>115.49</v>
      </c>
      <c r="CA51" s="230">
        <v>123.94</v>
      </c>
      <c r="CB51" s="231">
        <v>200786.6</v>
      </c>
      <c r="CC51" s="230">
        <v>2592.81</v>
      </c>
      <c r="CD51" s="230">
        <v>74.33</v>
      </c>
      <c r="CE51" s="230">
        <v>79.66</v>
      </c>
      <c r="CF51" s="230">
        <v>11.93</v>
      </c>
      <c r="CG51" s="230">
        <v>11.33</v>
      </c>
      <c r="CH51" s="230">
        <v>16.66</v>
      </c>
      <c r="CI51" s="230">
        <v>13.45</v>
      </c>
      <c r="CJ51" s="230">
        <v>104.76</v>
      </c>
      <c r="CK51" s="230">
        <v>148.78</v>
      </c>
      <c r="CL51" s="230">
        <v>15.69</v>
      </c>
      <c r="CM51" s="230">
        <v>15.71</v>
      </c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</row>
    <row r="52" spans="1:170" s="63" customFormat="1" ht="15.75" x14ac:dyDescent="0.25">
      <c r="A52" s="108"/>
      <c r="B52" s="109"/>
      <c r="C52" s="49"/>
      <c r="D52" s="49"/>
      <c r="E52" s="49"/>
      <c r="BU52" s="49"/>
      <c r="BV52" s="228">
        <v>17</v>
      </c>
      <c r="BW52" s="232" t="s">
        <v>354</v>
      </c>
      <c r="BX52" s="230">
        <v>100.08</v>
      </c>
      <c r="BY52" s="230">
        <v>136.91</v>
      </c>
      <c r="BZ52" s="230">
        <v>115.74</v>
      </c>
      <c r="CA52" s="230">
        <v>123.96</v>
      </c>
      <c r="CB52" s="231">
        <v>199825.47</v>
      </c>
      <c r="CC52" s="230">
        <v>2587.12</v>
      </c>
      <c r="CD52" s="230">
        <v>74.84</v>
      </c>
      <c r="CE52" s="230">
        <v>79.83</v>
      </c>
      <c r="CF52" s="230">
        <v>11.97</v>
      </c>
      <c r="CG52" s="230">
        <v>11.37</v>
      </c>
      <c r="CH52" s="230">
        <v>16.670000000000002</v>
      </c>
      <c r="CI52" s="230">
        <v>13.14</v>
      </c>
      <c r="CJ52" s="230">
        <v>104.69</v>
      </c>
      <c r="CK52" s="230">
        <v>148.52000000000001</v>
      </c>
      <c r="CL52" s="230">
        <v>15.7</v>
      </c>
      <c r="CM52" s="230">
        <v>15.73</v>
      </c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</row>
    <row r="53" spans="1:170" s="63" customFormat="1" ht="15.75" x14ac:dyDescent="0.25">
      <c r="A53" s="108"/>
      <c r="B53" s="109"/>
      <c r="C53" s="49"/>
      <c r="D53" s="49"/>
      <c r="E53" s="49"/>
      <c r="BU53" s="49"/>
      <c r="BV53" s="228">
        <v>18</v>
      </c>
      <c r="BW53" s="232" t="s">
        <v>352</v>
      </c>
      <c r="BX53" s="230">
        <v>100.05</v>
      </c>
      <c r="BY53" s="230">
        <v>137.01</v>
      </c>
      <c r="BZ53" s="230">
        <v>115.76</v>
      </c>
      <c r="CA53" s="230">
        <v>123.97</v>
      </c>
      <c r="CB53" s="231">
        <v>199783.1</v>
      </c>
      <c r="CC53" s="230">
        <v>2550.79</v>
      </c>
      <c r="CD53" s="230">
        <v>74.94</v>
      </c>
      <c r="CE53" s="230">
        <v>79.64</v>
      </c>
      <c r="CF53" s="230">
        <v>12.01</v>
      </c>
      <c r="CG53" s="230">
        <v>11.35</v>
      </c>
      <c r="CH53" s="230">
        <v>16.670000000000002</v>
      </c>
      <c r="CI53" s="230">
        <v>13.02</v>
      </c>
      <c r="CJ53" s="230">
        <v>104.9</v>
      </c>
      <c r="CK53" s="230">
        <v>148.91999999999999</v>
      </c>
      <c r="CL53" s="230">
        <v>15.66</v>
      </c>
      <c r="CM53" s="230">
        <v>15.68</v>
      </c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</row>
    <row r="54" spans="1:170" s="63" customFormat="1" ht="15.75" x14ac:dyDescent="0.25">
      <c r="A54" s="108"/>
      <c r="B54" s="109"/>
      <c r="C54" s="49"/>
      <c r="D54" s="49"/>
      <c r="E54" s="49"/>
      <c r="BU54" s="49"/>
      <c r="BV54" s="228">
        <v>19</v>
      </c>
      <c r="BW54" s="232" t="s">
        <v>348</v>
      </c>
      <c r="BX54" s="230">
        <v>100.32</v>
      </c>
      <c r="BY54" s="230">
        <v>136.65</v>
      </c>
      <c r="BZ54" s="230">
        <v>115.44</v>
      </c>
      <c r="CA54" s="230">
        <v>123.98</v>
      </c>
      <c r="CB54" s="231">
        <v>199327.8</v>
      </c>
      <c r="CC54" s="230">
        <v>2551.5</v>
      </c>
      <c r="CD54" s="230">
        <v>74.77</v>
      </c>
      <c r="CE54" s="230">
        <v>79.650000000000006</v>
      </c>
      <c r="CF54" s="230">
        <v>12.01</v>
      </c>
      <c r="CG54" s="230">
        <v>11.4</v>
      </c>
      <c r="CH54" s="230">
        <v>16.66</v>
      </c>
      <c r="CI54" s="230">
        <v>12.91</v>
      </c>
      <c r="CJ54" s="230">
        <v>105</v>
      </c>
      <c r="CK54" s="230">
        <v>148.81</v>
      </c>
      <c r="CL54" s="230">
        <v>15.63</v>
      </c>
      <c r="CM54" s="230">
        <v>15.64</v>
      </c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</row>
    <row r="55" spans="1:170" s="63" customFormat="1" ht="15.75" x14ac:dyDescent="0.25">
      <c r="A55" s="108"/>
      <c r="B55" s="109"/>
      <c r="C55" s="49"/>
      <c r="D55" s="49"/>
      <c r="E55" s="49"/>
      <c r="BU55" s="49"/>
      <c r="BV55" s="228">
        <v>20</v>
      </c>
      <c r="BW55" s="232" t="s">
        <v>347</v>
      </c>
      <c r="BX55" s="230">
        <v>101.3</v>
      </c>
      <c r="BY55" s="230">
        <v>136.86000000000001</v>
      </c>
      <c r="BZ55" s="230">
        <v>115.79</v>
      </c>
      <c r="CA55" s="230">
        <v>123.98</v>
      </c>
      <c r="CB55" s="231">
        <v>200054.28</v>
      </c>
      <c r="CC55" s="230">
        <v>2548.5500000000002</v>
      </c>
      <c r="CD55" s="230">
        <v>74.78</v>
      </c>
      <c r="CE55" s="230">
        <v>79.69</v>
      </c>
      <c r="CF55" s="230">
        <v>11.97</v>
      </c>
      <c r="CG55" s="230">
        <v>11.32</v>
      </c>
      <c r="CH55" s="230">
        <v>16.649999999999999</v>
      </c>
      <c r="CI55" s="230">
        <v>12.72</v>
      </c>
      <c r="CJ55" s="230">
        <v>105.53</v>
      </c>
      <c r="CK55" s="230">
        <v>149.6</v>
      </c>
      <c r="CL55" s="230">
        <v>15.73</v>
      </c>
      <c r="CM55" s="230">
        <v>15.71</v>
      </c>
      <c r="CN55" s="58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</row>
    <row r="56" spans="1:170" s="63" customFormat="1" ht="15.75" x14ac:dyDescent="0.25">
      <c r="A56" s="108"/>
      <c r="B56" s="109"/>
      <c r="C56" s="49"/>
      <c r="D56" s="49"/>
      <c r="E56" s="49"/>
      <c r="BU56" s="49"/>
      <c r="BV56" s="228">
        <v>21</v>
      </c>
      <c r="BW56" s="232" t="s">
        <v>344</v>
      </c>
      <c r="BX56" s="230">
        <v>101.58</v>
      </c>
      <c r="BY56" s="230">
        <v>137.29</v>
      </c>
      <c r="BZ56" s="230">
        <v>116</v>
      </c>
      <c r="CA56" s="230">
        <v>123.97</v>
      </c>
      <c r="CB56" s="230">
        <v>198513.49</v>
      </c>
      <c r="CC56" s="230">
        <v>2454.8200000000002</v>
      </c>
      <c r="CD56" s="230">
        <v>74.47</v>
      </c>
      <c r="CE56" s="230">
        <v>79.39</v>
      </c>
      <c r="CF56" s="230">
        <v>11.91</v>
      </c>
      <c r="CG56" s="230">
        <v>11.18</v>
      </c>
      <c r="CH56" s="230">
        <v>16.63</v>
      </c>
      <c r="CI56" s="230">
        <v>12.71</v>
      </c>
      <c r="CJ56" s="230">
        <v>105.72</v>
      </c>
      <c r="CK56" s="230">
        <v>149.4</v>
      </c>
      <c r="CL56" s="230">
        <v>15.76</v>
      </c>
      <c r="CM56" s="230">
        <v>15.75</v>
      </c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</row>
    <row r="57" spans="1:170" s="63" customFormat="1" ht="15.75" x14ac:dyDescent="0.25">
      <c r="A57" s="108"/>
      <c r="B57" s="109"/>
      <c r="C57" s="49"/>
      <c r="D57" s="49"/>
      <c r="E57" s="49"/>
      <c r="BU57" s="49"/>
      <c r="BV57" s="228">
        <v>22</v>
      </c>
      <c r="BW57" s="232" t="s">
        <v>345</v>
      </c>
      <c r="BX57" s="230">
        <v>101.67</v>
      </c>
      <c r="BY57" s="230">
        <v>137.47999999999999</v>
      </c>
      <c r="BZ57" s="230">
        <v>115.87</v>
      </c>
      <c r="CA57" s="230">
        <v>123.93</v>
      </c>
      <c r="CB57" s="230">
        <v>199013.91</v>
      </c>
      <c r="CC57" s="230">
        <v>2480.61</v>
      </c>
      <c r="CD57" s="230">
        <v>74.67</v>
      </c>
      <c r="CE57" s="230">
        <v>79.66</v>
      </c>
      <c r="CF57" s="230">
        <v>11.93</v>
      </c>
      <c r="CG57" s="230">
        <v>11.13</v>
      </c>
      <c r="CH57" s="230">
        <v>16.64</v>
      </c>
      <c r="CI57" s="230">
        <v>12.71</v>
      </c>
      <c r="CJ57" s="230">
        <v>106.16</v>
      </c>
      <c r="CK57" s="230">
        <v>149.9</v>
      </c>
      <c r="CL57" s="230">
        <v>15.88</v>
      </c>
      <c r="CM57" s="230">
        <v>15.87</v>
      </c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</row>
    <row r="58" spans="1:170" s="63" customFormat="1" ht="15.75" x14ac:dyDescent="0.25">
      <c r="A58" s="108"/>
      <c r="B58" s="109"/>
      <c r="C58" s="49"/>
      <c r="D58" s="49"/>
      <c r="E58" s="49"/>
      <c r="BU58" s="49"/>
      <c r="BV58" s="93"/>
      <c r="BW58" s="232"/>
      <c r="BX58" s="230"/>
      <c r="BY58" s="230"/>
      <c r="BZ58" s="230"/>
      <c r="CA58" s="230"/>
      <c r="CB58" s="231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</row>
    <row r="59" spans="1:170" s="63" customFormat="1" ht="14.25" customHeight="1" x14ac:dyDescent="0.25">
      <c r="A59" s="108"/>
      <c r="B59" s="109"/>
      <c r="C59" s="49"/>
      <c r="D59" s="49"/>
      <c r="E59" s="49"/>
      <c r="BU59" s="49"/>
      <c r="BV59" s="93"/>
      <c r="BW59" s="233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95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</row>
    <row r="60" spans="1:170" s="63" customFormat="1" ht="15.75" x14ac:dyDescent="0.25">
      <c r="A60" s="108"/>
      <c r="B60" s="109"/>
      <c r="C60" s="49"/>
      <c r="D60" s="49"/>
      <c r="E60" s="49"/>
      <c r="BU60" s="49"/>
      <c r="BV60" s="93"/>
      <c r="BW60" s="233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95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</row>
    <row r="61" spans="1:170" s="63" customFormat="1" ht="14.25" customHeight="1" x14ac:dyDescent="0.25">
      <c r="A61" s="108"/>
      <c r="B61" s="109"/>
      <c r="C61" s="49"/>
      <c r="D61" s="49"/>
      <c r="E61" s="49"/>
      <c r="BU61" s="49"/>
      <c r="BV61" s="93"/>
      <c r="BW61" s="233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95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</row>
    <row r="62" spans="1:170" s="63" customFormat="1" ht="14.25" customHeight="1" x14ac:dyDescent="0.25">
      <c r="A62" s="108"/>
      <c r="B62" s="109"/>
      <c r="C62" s="49"/>
      <c r="D62" s="49"/>
      <c r="E62" s="49"/>
      <c r="BU62" s="49"/>
      <c r="BV62" s="93"/>
      <c r="BW62" s="233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95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</row>
    <row r="63" spans="1:170" s="63" customFormat="1" ht="15.75" x14ac:dyDescent="0.25">
      <c r="A63" s="108"/>
      <c r="B63" s="109"/>
      <c r="C63" s="49"/>
      <c r="D63" s="49"/>
      <c r="E63" s="49"/>
      <c r="BU63" s="49"/>
      <c r="BV63" s="93"/>
      <c r="BW63" s="234"/>
      <c r="BX63" s="101">
        <f>AVERAGE(BX36:BX57)</f>
        <v>100.175</v>
      </c>
      <c r="BY63" s="101">
        <f t="shared" ref="BY63:CL63" si="2">AVERAGE(BY36:BY57)</f>
        <v>136.74590909090909</v>
      </c>
      <c r="BZ63" s="101">
        <f t="shared" si="2"/>
        <v>115.47136363636365</v>
      </c>
      <c r="CA63" s="101">
        <f t="shared" si="2"/>
        <v>123.97681818181817</v>
      </c>
      <c r="CB63" s="101">
        <f t="shared" si="2"/>
        <v>200461.60181818184</v>
      </c>
      <c r="CC63" s="101">
        <f t="shared" si="2"/>
        <v>2551.9777272727274</v>
      </c>
      <c r="CD63" s="101">
        <f t="shared" si="2"/>
        <v>75.085909090909084</v>
      </c>
      <c r="CE63" s="101">
        <f t="shared" si="2"/>
        <v>79.767727272727285</v>
      </c>
      <c r="CF63" s="101">
        <f t="shared" si="2"/>
        <v>11.923636363636364</v>
      </c>
      <c r="CG63" s="101">
        <f t="shared" si="2"/>
        <v>11.351818181818182</v>
      </c>
      <c r="CH63" s="101">
        <f t="shared" si="2"/>
        <v>16.660909090909094</v>
      </c>
      <c r="CI63" s="101">
        <f t="shared" si="2"/>
        <v>13.261363636363637</v>
      </c>
      <c r="CJ63" s="101">
        <f t="shared" si="2"/>
        <v>105.36181818181817</v>
      </c>
      <c r="CK63" s="101">
        <f t="shared" si="2"/>
        <v>148.95772727272728</v>
      </c>
      <c r="CL63" s="101">
        <f t="shared" si="2"/>
        <v>15.666363636363634</v>
      </c>
      <c r="CM63" s="101">
        <f>AVERAGE(CM36:CM57)</f>
        <v>15.704090909090906</v>
      </c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</row>
    <row r="64" spans="1:170" s="63" customFormat="1" ht="14.25" customHeight="1" x14ac:dyDescent="0.2">
      <c r="A64" s="108"/>
      <c r="B64" s="109"/>
      <c r="C64" s="49"/>
      <c r="D64" s="49"/>
      <c r="E64" s="49"/>
      <c r="BU64" s="49"/>
      <c r="BV64" s="93"/>
      <c r="BW64" s="49"/>
      <c r="BX64" s="100">
        <v>100.175</v>
      </c>
      <c r="BY64" s="100">
        <v>136.74590909090909</v>
      </c>
      <c r="BZ64" s="100">
        <v>115.47136363636365</v>
      </c>
      <c r="CA64" s="100">
        <v>123.97681818181817</v>
      </c>
      <c r="CB64" s="100">
        <v>200461.60181818184</v>
      </c>
      <c r="CC64" s="100">
        <v>2551.9777272727274</v>
      </c>
      <c r="CD64" s="100">
        <v>75.085909090909084</v>
      </c>
      <c r="CE64" s="100">
        <v>79.767727272727285</v>
      </c>
      <c r="CF64" s="100">
        <v>11.923636363636364</v>
      </c>
      <c r="CG64" s="100">
        <v>11.351818181818182</v>
      </c>
      <c r="CH64" s="100">
        <v>16.660909090909094</v>
      </c>
      <c r="CI64" s="100">
        <v>13.261363636363637</v>
      </c>
      <c r="CJ64" s="100">
        <v>105.36181818181817</v>
      </c>
      <c r="CK64" s="100">
        <v>148.95772727272728</v>
      </c>
      <c r="CL64" s="100">
        <v>15.666363636363634</v>
      </c>
      <c r="CM64" s="100">
        <v>15.704090909090906</v>
      </c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</row>
    <row r="65" spans="1:170" s="63" customFormat="1" ht="14.25" customHeight="1" x14ac:dyDescent="0.2">
      <c r="A65" s="108"/>
      <c r="B65" s="109"/>
      <c r="C65" s="49"/>
      <c r="D65" s="49"/>
      <c r="E65" s="49"/>
      <c r="BU65" s="49"/>
      <c r="BV65" s="93"/>
      <c r="BW65" s="49"/>
      <c r="BX65" s="101">
        <f>BX63-BX64</f>
        <v>0</v>
      </c>
      <c r="BY65" s="101">
        <f t="shared" ref="BY65:CM65" si="3">BY63-BY64</f>
        <v>0</v>
      </c>
      <c r="BZ65" s="101">
        <f t="shared" si="3"/>
        <v>0</v>
      </c>
      <c r="CA65" s="101">
        <f t="shared" si="3"/>
        <v>0</v>
      </c>
      <c r="CB65" s="101">
        <f t="shared" si="3"/>
        <v>0</v>
      </c>
      <c r="CC65" s="101">
        <f t="shared" si="3"/>
        <v>0</v>
      </c>
      <c r="CD65" s="101">
        <f t="shared" si="3"/>
        <v>0</v>
      </c>
      <c r="CE65" s="101">
        <f t="shared" si="3"/>
        <v>0</v>
      </c>
      <c r="CF65" s="101">
        <f t="shared" si="3"/>
        <v>0</v>
      </c>
      <c r="CG65" s="101">
        <f t="shared" si="3"/>
        <v>0</v>
      </c>
      <c r="CH65" s="101">
        <f t="shared" si="3"/>
        <v>0</v>
      </c>
      <c r="CI65" s="101">
        <f t="shared" si="3"/>
        <v>0</v>
      </c>
      <c r="CJ65" s="101">
        <f t="shared" si="3"/>
        <v>0</v>
      </c>
      <c r="CK65" s="101">
        <f t="shared" si="3"/>
        <v>0</v>
      </c>
      <c r="CL65" s="101">
        <f t="shared" si="3"/>
        <v>0</v>
      </c>
      <c r="CM65" s="101">
        <f t="shared" si="3"/>
        <v>0</v>
      </c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</row>
    <row r="66" spans="1:170" s="63" customFormat="1" ht="14.25" customHeight="1" x14ac:dyDescent="0.2">
      <c r="A66" s="108"/>
      <c r="B66" s="109"/>
      <c r="C66" s="49"/>
      <c r="D66" s="49"/>
      <c r="E66" s="49"/>
      <c r="BU66" s="49"/>
      <c r="BV66" s="93"/>
      <c r="BW66" s="235" t="s">
        <v>278</v>
      </c>
      <c r="BX66" s="101">
        <f>MAX(BX36:BX57)</f>
        <v>101.67</v>
      </c>
      <c r="BY66" s="101">
        <f t="shared" ref="BY66:CM66" si="4">MAX(BY36:BY57)</f>
        <v>137.47999999999999</v>
      </c>
      <c r="BZ66" s="101">
        <f t="shared" si="4"/>
        <v>116</v>
      </c>
      <c r="CA66" s="101">
        <f t="shared" si="4"/>
        <v>124.1</v>
      </c>
      <c r="CB66" s="101">
        <f t="shared" si="4"/>
        <v>202159.16</v>
      </c>
      <c r="CC66" s="101">
        <f t="shared" si="4"/>
        <v>2629.53</v>
      </c>
      <c r="CD66" s="101">
        <f t="shared" si="4"/>
        <v>75.97</v>
      </c>
      <c r="CE66" s="101">
        <f t="shared" si="4"/>
        <v>80.44</v>
      </c>
      <c r="CF66" s="101">
        <f t="shared" si="4"/>
        <v>12.01</v>
      </c>
      <c r="CG66" s="101">
        <f t="shared" si="4"/>
        <v>11.5</v>
      </c>
      <c r="CH66" s="101">
        <f t="shared" si="4"/>
        <v>16.690000000000001</v>
      </c>
      <c r="CI66" s="101">
        <f t="shared" si="4"/>
        <v>13.68</v>
      </c>
      <c r="CJ66" s="101">
        <f t="shared" si="4"/>
        <v>106.16</v>
      </c>
      <c r="CK66" s="101">
        <f t="shared" si="4"/>
        <v>149.9</v>
      </c>
      <c r="CL66" s="101">
        <f t="shared" si="4"/>
        <v>15.88</v>
      </c>
      <c r="CM66" s="101">
        <f t="shared" si="4"/>
        <v>15.87</v>
      </c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</row>
    <row r="67" spans="1:170" s="63" customFormat="1" x14ac:dyDescent="0.2">
      <c r="A67" s="108"/>
      <c r="B67" s="109"/>
      <c r="C67" s="49"/>
      <c r="D67" s="49"/>
      <c r="E67" s="49"/>
      <c r="BU67" s="49"/>
      <c r="BV67" s="235"/>
      <c r="BW67" s="235" t="s">
        <v>279</v>
      </c>
      <c r="BX67" s="101">
        <f>MIN(BX36:BX57)</f>
        <v>99.36</v>
      </c>
      <c r="BY67" s="101">
        <f t="shared" ref="BY67:CM67" si="5">MIN(BY36:BY57)</f>
        <v>135.80000000000001</v>
      </c>
      <c r="BZ67" s="101">
        <f t="shared" si="5"/>
        <v>114.85</v>
      </c>
      <c r="CA67" s="101">
        <f t="shared" si="5"/>
        <v>123.87</v>
      </c>
      <c r="CB67" s="101">
        <f t="shared" si="5"/>
        <v>198513.49</v>
      </c>
      <c r="CC67" s="101">
        <f t="shared" si="5"/>
        <v>2454.8200000000002</v>
      </c>
      <c r="CD67" s="101">
        <f t="shared" si="5"/>
        <v>73.94</v>
      </c>
      <c r="CE67" s="101">
        <f t="shared" si="5"/>
        <v>79.33</v>
      </c>
      <c r="CF67" s="101">
        <f t="shared" si="5"/>
        <v>11.81</v>
      </c>
      <c r="CG67" s="101">
        <f t="shared" si="5"/>
        <v>11.13</v>
      </c>
      <c r="CH67" s="101">
        <f t="shared" si="5"/>
        <v>16.63</v>
      </c>
      <c r="CI67" s="101">
        <f t="shared" si="5"/>
        <v>12.71</v>
      </c>
      <c r="CJ67" s="101">
        <f t="shared" si="5"/>
        <v>104.63</v>
      </c>
      <c r="CK67" s="101">
        <f t="shared" si="5"/>
        <v>148.13999999999999</v>
      </c>
      <c r="CL67" s="101">
        <f t="shared" si="5"/>
        <v>15.51</v>
      </c>
      <c r="CM67" s="101">
        <f t="shared" si="5"/>
        <v>15.56</v>
      </c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</row>
    <row r="68" spans="1:170" s="63" customFormat="1" ht="14.25" customHeight="1" x14ac:dyDescent="0.2">
      <c r="A68" s="108"/>
      <c r="B68" s="109"/>
      <c r="C68" s="49"/>
      <c r="D68" s="49"/>
      <c r="E68" s="49"/>
      <c r="BU68" s="49"/>
      <c r="BV68" s="93"/>
      <c r="BW68" s="235" t="s">
        <v>280</v>
      </c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95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</row>
    <row r="69" spans="1:170" s="63" customFormat="1" ht="14.25" customHeight="1" x14ac:dyDescent="0.25">
      <c r="A69" s="108"/>
      <c r="B69" s="109"/>
      <c r="C69" s="49"/>
      <c r="D69" s="49"/>
      <c r="E69" s="49"/>
      <c r="BU69" s="49"/>
      <c r="BV69" s="93"/>
      <c r="BW69" s="233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95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</row>
    <row r="70" spans="1:170" s="63" customFormat="1" ht="15.75" x14ac:dyDescent="0.25">
      <c r="A70" s="108"/>
      <c r="B70" s="109"/>
      <c r="C70" s="49"/>
      <c r="D70" s="49"/>
      <c r="E70" s="49"/>
      <c r="BU70" s="49"/>
      <c r="BV70" s="93"/>
      <c r="BW70" s="236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95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</row>
    <row r="71" spans="1:170" s="63" customFormat="1" ht="14.25" customHeight="1" x14ac:dyDescent="0.2">
      <c r="A71" s="108"/>
      <c r="B71" s="109"/>
      <c r="C71" s="49"/>
      <c r="D71" s="49"/>
      <c r="E71" s="49"/>
      <c r="BU71" s="49"/>
      <c r="BV71" s="93"/>
      <c r="BW71" s="49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95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</row>
    <row r="72" spans="1:170" s="63" customFormat="1" ht="14.25" customHeight="1" x14ac:dyDescent="0.25">
      <c r="A72" s="108"/>
      <c r="B72" s="109"/>
      <c r="C72" s="49"/>
      <c r="D72" s="49"/>
      <c r="E72" s="49"/>
      <c r="BU72" s="49"/>
      <c r="BV72" s="93"/>
      <c r="BW72" s="233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95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</row>
    <row r="73" spans="1:170" s="63" customFormat="1" ht="15.75" x14ac:dyDescent="0.25">
      <c r="A73" s="108"/>
      <c r="B73" s="109"/>
      <c r="C73" s="49"/>
      <c r="D73" s="49"/>
      <c r="E73" s="49"/>
      <c r="BU73" s="49"/>
      <c r="BV73" s="93"/>
      <c r="BW73" s="234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95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</row>
    <row r="74" spans="1:170" s="63" customFormat="1" ht="14.25" customHeight="1" x14ac:dyDescent="0.2">
      <c r="A74" s="108"/>
      <c r="B74" s="109"/>
      <c r="C74" s="49"/>
      <c r="D74" s="49"/>
      <c r="E74" s="49"/>
      <c r="BU74" s="49"/>
      <c r="BV74" s="49"/>
      <c r="BW74" s="49"/>
      <c r="BX74" s="49"/>
      <c r="BY74" s="49"/>
      <c r="BZ74" s="49"/>
      <c r="CA74" s="50"/>
      <c r="CB74" s="49"/>
      <c r="CC74" s="49"/>
      <c r="CD74" s="49"/>
      <c r="CE74" s="49"/>
      <c r="CF74" s="49"/>
      <c r="CG74" s="49"/>
      <c r="CH74" s="49"/>
      <c r="CI74" s="51"/>
      <c r="CJ74" s="50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</row>
    <row r="75" spans="1:170" s="63" customFormat="1" ht="14.25" customHeight="1" x14ac:dyDescent="0.25">
      <c r="A75" s="108"/>
      <c r="B75" s="109"/>
      <c r="C75" s="49"/>
      <c r="D75" s="49"/>
      <c r="E75" s="49"/>
      <c r="BU75" s="49"/>
      <c r="BV75" s="49"/>
      <c r="BW75" s="233"/>
      <c r="BX75" s="49"/>
      <c r="BY75" s="49"/>
      <c r="BZ75" s="49"/>
      <c r="CA75" s="50"/>
      <c r="CB75" s="49"/>
      <c r="CC75" s="49"/>
      <c r="CD75" s="49"/>
      <c r="CE75" s="49"/>
      <c r="CF75" s="49"/>
      <c r="CG75" s="49"/>
      <c r="CH75" s="49"/>
      <c r="CI75" s="51"/>
      <c r="CJ75" s="50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</row>
    <row r="76" spans="1:170" s="63" customFormat="1" ht="15.75" x14ac:dyDescent="0.25">
      <c r="A76" s="108"/>
      <c r="B76" s="109"/>
      <c r="C76" s="49"/>
      <c r="D76" s="49"/>
      <c r="E76" s="49"/>
      <c r="BU76" s="49"/>
      <c r="BV76" s="49"/>
      <c r="BW76" s="234"/>
      <c r="BX76" s="49"/>
      <c r="BY76" s="49"/>
      <c r="BZ76" s="49"/>
      <c r="CA76" s="50"/>
      <c r="CB76" s="49"/>
      <c r="CC76" s="49"/>
      <c r="CD76" s="49"/>
      <c r="CE76" s="49"/>
      <c r="CF76" s="49"/>
      <c r="CG76" s="49"/>
      <c r="CH76" s="49"/>
      <c r="CI76" s="51"/>
      <c r="CJ76" s="50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</row>
    <row r="77" spans="1:170" s="63" customFormat="1" ht="14.25" customHeight="1" x14ac:dyDescent="0.2">
      <c r="A77" s="108"/>
      <c r="B77" s="109"/>
      <c r="C77" s="49"/>
      <c r="D77" s="49"/>
      <c r="E77" s="49"/>
      <c r="BU77" s="49"/>
      <c r="BV77" s="49"/>
      <c r="BW77" s="49"/>
      <c r="BX77" s="49"/>
      <c r="BY77" s="49"/>
      <c r="BZ77" s="49"/>
      <c r="CA77" s="50"/>
      <c r="CB77" s="49"/>
      <c r="CC77" s="49"/>
      <c r="CD77" s="49"/>
      <c r="CE77" s="49"/>
      <c r="CF77" s="49"/>
      <c r="CG77" s="49"/>
      <c r="CH77" s="49"/>
      <c r="CI77" s="51"/>
      <c r="CJ77" s="50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</row>
    <row r="78" spans="1:170" s="63" customFormat="1" ht="14.25" customHeight="1" x14ac:dyDescent="0.25">
      <c r="A78" s="108"/>
      <c r="B78" s="109"/>
      <c r="C78" s="49"/>
      <c r="D78" s="49"/>
      <c r="E78" s="49"/>
      <c r="BU78" s="49"/>
      <c r="BV78" s="49"/>
      <c r="BW78" s="233"/>
      <c r="BX78" s="49"/>
      <c r="BY78" s="49"/>
      <c r="BZ78" s="49"/>
      <c r="CA78" s="50"/>
      <c r="CB78" s="49"/>
      <c r="CC78" s="49"/>
      <c r="CD78" s="49"/>
      <c r="CE78" s="49"/>
      <c r="CF78" s="49"/>
      <c r="CG78" s="49"/>
      <c r="CH78" s="49"/>
      <c r="CI78" s="51"/>
      <c r="CJ78" s="50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</row>
    <row r="79" spans="1:170" s="63" customFormat="1" ht="15.75" x14ac:dyDescent="0.25">
      <c r="A79" s="108"/>
      <c r="B79" s="109"/>
      <c r="C79" s="49"/>
      <c r="D79" s="49"/>
      <c r="E79" s="49"/>
      <c r="BU79" s="49"/>
      <c r="BV79" s="49"/>
      <c r="BW79" s="234"/>
      <c r="BX79" s="49"/>
      <c r="BY79" s="49"/>
      <c r="BZ79" s="49"/>
      <c r="CA79" s="50"/>
      <c r="CB79" s="49"/>
      <c r="CC79" s="49"/>
      <c r="CD79" s="49"/>
      <c r="CE79" s="49"/>
      <c r="CF79" s="49"/>
      <c r="CG79" s="49"/>
      <c r="CH79" s="49"/>
      <c r="CI79" s="51"/>
      <c r="CJ79" s="50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</row>
    <row r="80" spans="1:170" s="63" customFormat="1" ht="14.25" customHeight="1" x14ac:dyDescent="0.2">
      <c r="A80" s="108"/>
      <c r="B80" s="109"/>
      <c r="C80" s="49"/>
      <c r="D80" s="49"/>
      <c r="E80" s="49"/>
      <c r="BU80" s="49"/>
      <c r="BV80" s="49"/>
      <c r="BW80" s="49"/>
      <c r="BX80" s="49" t="s">
        <v>5</v>
      </c>
      <c r="BY80" s="49" t="s">
        <v>6</v>
      </c>
      <c r="BZ80" s="49" t="s">
        <v>7</v>
      </c>
      <c r="CA80" s="50" t="s">
        <v>8</v>
      </c>
      <c r="CB80" s="49" t="s">
        <v>9</v>
      </c>
      <c r="CC80" s="49" t="s">
        <v>10</v>
      </c>
      <c r="CD80" s="49" t="s">
        <v>25</v>
      </c>
      <c r="CE80" s="49" t="s">
        <v>26</v>
      </c>
      <c r="CF80" s="49" t="s">
        <v>13</v>
      </c>
      <c r="CG80" s="49" t="s">
        <v>14</v>
      </c>
      <c r="CH80" s="49" t="s">
        <v>15</v>
      </c>
      <c r="CI80" s="51" t="s">
        <v>34</v>
      </c>
      <c r="CJ80" s="50" t="s">
        <v>17</v>
      </c>
      <c r="CK80" s="49" t="s">
        <v>27</v>
      </c>
      <c r="CL80" s="49" t="s">
        <v>32</v>
      </c>
      <c r="CM80" s="49" t="s">
        <v>33</v>
      </c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</row>
    <row r="81" spans="1:170" s="63" customFormat="1" ht="14.25" customHeight="1" x14ac:dyDescent="0.25">
      <c r="A81" s="108"/>
      <c r="B81" s="109"/>
      <c r="C81" s="49"/>
      <c r="D81" s="49"/>
      <c r="E81" s="49"/>
      <c r="BU81" s="49"/>
      <c r="BV81" s="228">
        <v>1</v>
      </c>
      <c r="BW81" s="232" t="s">
        <v>386</v>
      </c>
      <c r="BX81" s="252">
        <v>105.57000000000001</v>
      </c>
      <c r="BY81" s="252">
        <v>0.77863427548080666</v>
      </c>
      <c r="BZ81" s="252">
        <v>0.91770000000000007</v>
      </c>
      <c r="CA81" s="252">
        <v>0.85178875638841556</v>
      </c>
      <c r="CB81" s="252">
        <v>1895.27</v>
      </c>
      <c r="CC81" s="252">
        <v>23.636800000000001</v>
      </c>
      <c r="CD81" s="252">
        <v>1.3917884481558802</v>
      </c>
      <c r="CE81" s="252">
        <v>1.3295000000000001</v>
      </c>
      <c r="CF81" s="252">
        <v>8.9381000000000004</v>
      </c>
      <c r="CG81" s="252">
        <v>9.2739000000000011</v>
      </c>
      <c r="CH81" s="252">
        <v>6.3372000000000002</v>
      </c>
      <c r="CI81" s="252">
        <v>7.7297000000000002</v>
      </c>
      <c r="CJ81" s="252">
        <v>1</v>
      </c>
      <c r="CK81" s="252">
        <v>0.71044424078376212</v>
      </c>
      <c r="CL81" s="252">
        <v>6.7898000000000005</v>
      </c>
      <c r="CM81" s="252">
        <v>6.7425000000000006</v>
      </c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</row>
    <row r="82" spans="1:170" s="63" customFormat="1" ht="15.75" x14ac:dyDescent="0.25">
      <c r="A82" s="108"/>
      <c r="B82" s="109"/>
      <c r="C82" s="49"/>
      <c r="D82" s="49"/>
      <c r="E82" s="49"/>
      <c r="BU82" s="49"/>
      <c r="BV82" s="228">
        <f>BV81+1</f>
        <v>2</v>
      </c>
      <c r="BW82" s="232" t="s">
        <v>326</v>
      </c>
      <c r="BX82" s="244">
        <v>105.11</v>
      </c>
      <c r="BY82" s="244">
        <v>0.77297673340032458</v>
      </c>
      <c r="BZ82" s="244">
        <v>0.9214</v>
      </c>
      <c r="CA82" s="244">
        <v>0.85382513661202186</v>
      </c>
      <c r="CB82" s="244">
        <v>1906.8100000000002</v>
      </c>
      <c r="CC82" s="244">
        <v>23.8459</v>
      </c>
      <c r="CD82" s="244">
        <v>1.3987970345502867</v>
      </c>
      <c r="CE82" s="244">
        <v>1.3316000000000001</v>
      </c>
      <c r="CF82" s="244">
        <v>8.9181000000000008</v>
      </c>
      <c r="CG82" s="244">
        <v>9.3250000000000011</v>
      </c>
      <c r="CH82" s="244">
        <v>6.3532000000000002</v>
      </c>
      <c r="CI82" s="244">
        <v>7.7581000000000007</v>
      </c>
      <c r="CJ82" s="244">
        <v>1</v>
      </c>
      <c r="CK82" s="244">
        <v>0.70895839832118657</v>
      </c>
      <c r="CL82" s="244">
        <v>6.7898000000000005</v>
      </c>
      <c r="CM82" s="244">
        <v>6.7612000000000005</v>
      </c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</row>
    <row r="83" spans="1:170" s="63" customFormat="1" ht="15.75" x14ac:dyDescent="0.25">
      <c r="A83" s="108"/>
      <c r="B83" s="109"/>
      <c r="C83" s="49"/>
      <c r="D83" s="49"/>
      <c r="E83" s="49"/>
      <c r="BU83" s="49"/>
      <c r="BV83" s="228">
        <f t="shared" ref="BV83:BV102" si="6">BV82+1</f>
        <v>3</v>
      </c>
      <c r="BW83" s="232" t="s">
        <v>382</v>
      </c>
      <c r="BX83" s="244">
        <v>105.63</v>
      </c>
      <c r="BY83" s="244">
        <v>0.77249903437620704</v>
      </c>
      <c r="BZ83" s="244">
        <v>0.91590000000000005</v>
      </c>
      <c r="CA83" s="244">
        <v>0.85099140498680959</v>
      </c>
      <c r="CB83" s="253">
        <v>1899.16</v>
      </c>
      <c r="CC83" s="244">
        <v>23.89</v>
      </c>
      <c r="CD83" s="244">
        <v>1.3923698134224449</v>
      </c>
      <c r="CE83" s="244">
        <v>1.3266</v>
      </c>
      <c r="CF83" s="244">
        <v>8.9013000000000009</v>
      </c>
      <c r="CG83" s="244">
        <v>9.2554999999999996</v>
      </c>
      <c r="CH83" s="244">
        <v>6.3305000000000007</v>
      </c>
      <c r="CI83" s="244">
        <v>7.7542</v>
      </c>
      <c r="CJ83" s="244">
        <v>1</v>
      </c>
      <c r="CK83" s="244">
        <v>0.70917962101441057</v>
      </c>
      <c r="CL83" s="244">
        <v>6.7898000000000005</v>
      </c>
      <c r="CM83" s="244">
        <v>6.734</v>
      </c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</row>
    <row r="84" spans="1:170" s="63" customFormat="1" ht="15.75" x14ac:dyDescent="0.25">
      <c r="A84" s="108"/>
      <c r="B84" s="109"/>
      <c r="C84" s="49"/>
      <c r="D84" s="49"/>
      <c r="E84" s="49"/>
      <c r="BU84" s="49"/>
      <c r="BV84" s="228">
        <f t="shared" si="6"/>
        <v>4</v>
      </c>
      <c r="BW84" s="232" t="s">
        <v>379</v>
      </c>
      <c r="BX84" s="244">
        <v>105.55</v>
      </c>
      <c r="BY84" s="244">
        <v>0.77000077000077005</v>
      </c>
      <c r="BZ84" s="244">
        <v>0.91420000000000001</v>
      </c>
      <c r="CA84" s="244">
        <v>0.84875233406891859</v>
      </c>
      <c r="CB84" s="244">
        <v>1912.4</v>
      </c>
      <c r="CC84" s="244">
        <v>24.297499999999999</v>
      </c>
      <c r="CD84" s="244">
        <v>1.3958682300390843</v>
      </c>
      <c r="CE84" s="244">
        <v>1.3259000000000001</v>
      </c>
      <c r="CF84" s="244">
        <v>8.9085999999999999</v>
      </c>
      <c r="CG84" s="244">
        <v>9.2263999999999999</v>
      </c>
      <c r="CH84" s="244">
        <v>6.3140000000000001</v>
      </c>
      <c r="CI84" s="244">
        <v>7.7772000000000006</v>
      </c>
      <c r="CJ84" s="244">
        <v>1</v>
      </c>
      <c r="CK84" s="244">
        <v>0.70826044152955925</v>
      </c>
      <c r="CL84" s="244">
        <v>6.7898000000000005</v>
      </c>
      <c r="CM84" s="244">
        <v>6.7256</v>
      </c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</row>
    <row r="85" spans="1:170" s="63" customFormat="1" ht="15.75" x14ac:dyDescent="0.25">
      <c r="A85" s="108"/>
      <c r="B85" s="109"/>
      <c r="C85" s="49"/>
      <c r="D85" s="49"/>
      <c r="E85" s="49"/>
      <c r="BU85" s="49"/>
      <c r="BV85" s="228">
        <f t="shared" si="6"/>
        <v>5</v>
      </c>
      <c r="BW85" s="232" t="s">
        <v>378</v>
      </c>
      <c r="BX85" s="244">
        <v>106.01</v>
      </c>
      <c r="BY85" s="244">
        <v>0.77573500892095248</v>
      </c>
      <c r="BZ85" s="244">
        <v>0.91750000000000009</v>
      </c>
      <c r="CA85" s="244">
        <v>0.85041245003826849</v>
      </c>
      <c r="CB85" s="244">
        <v>1888.5600000000002</v>
      </c>
      <c r="CC85" s="244">
        <v>23.6</v>
      </c>
      <c r="CD85" s="244">
        <v>1.4027212792818065</v>
      </c>
      <c r="CE85" s="244">
        <v>1.3296000000000001</v>
      </c>
      <c r="CF85" s="244">
        <v>8.9345999999999997</v>
      </c>
      <c r="CG85" s="244">
        <v>9.3246000000000002</v>
      </c>
      <c r="CH85" s="244">
        <v>6.3277000000000001</v>
      </c>
      <c r="CI85" s="244">
        <v>7.8352000000000004</v>
      </c>
      <c r="CJ85" s="244">
        <v>1</v>
      </c>
      <c r="CK85" s="244">
        <v>0.70774413633983047</v>
      </c>
      <c r="CL85" s="244">
        <v>6.7898000000000005</v>
      </c>
      <c r="CM85" s="244">
        <v>6.7316000000000003</v>
      </c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</row>
    <row r="86" spans="1:170" s="63" customFormat="1" ht="15.75" x14ac:dyDescent="0.25">
      <c r="A86" s="108"/>
      <c r="B86" s="109"/>
      <c r="C86" s="49"/>
      <c r="D86" s="49"/>
      <c r="E86" s="49"/>
      <c r="BU86" s="49"/>
      <c r="BV86" s="228">
        <f t="shared" si="6"/>
        <v>6</v>
      </c>
      <c r="BW86" s="232" t="s">
        <v>376</v>
      </c>
      <c r="BX86" s="244">
        <v>105.95</v>
      </c>
      <c r="BY86" s="244">
        <v>0.77327559542220836</v>
      </c>
      <c r="BZ86" s="244">
        <v>0.9173</v>
      </c>
      <c r="CA86" s="244">
        <v>0.85062946580469545</v>
      </c>
      <c r="CB86" s="244">
        <v>1890.39</v>
      </c>
      <c r="CC86" s="244">
        <v>23.94</v>
      </c>
      <c r="CD86" s="244">
        <v>1.396843134515994</v>
      </c>
      <c r="CE86" s="244">
        <v>1.3238000000000001</v>
      </c>
      <c r="CF86" s="244">
        <v>8.8891000000000009</v>
      </c>
      <c r="CG86" s="244">
        <v>9.2819000000000003</v>
      </c>
      <c r="CH86" s="244">
        <v>6.3292000000000002</v>
      </c>
      <c r="CI86" s="244">
        <v>7.9307000000000007</v>
      </c>
      <c r="CJ86" s="244">
        <v>1</v>
      </c>
      <c r="CK86" s="244">
        <v>0.70862180145834375</v>
      </c>
      <c r="CL86" s="244">
        <v>6.7898000000000005</v>
      </c>
      <c r="CM86" s="244">
        <v>6.7328999999999999</v>
      </c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</row>
    <row r="87" spans="1:170" s="63" customFormat="1" ht="15.75" x14ac:dyDescent="0.25">
      <c r="A87" s="108"/>
      <c r="B87" s="109"/>
      <c r="C87" s="49"/>
      <c r="D87" s="49"/>
      <c r="E87" s="49"/>
      <c r="BU87" s="49"/>
      <c r="BV87" s="228">
        <f t="shared" si="6"/>
        <v>7</v>
      </c>
      <c r="BW87" s="232" t="s">
        <v>373</v>
      </c>
      <c r="BX87" s="244">
        <v>105.89</v>
      </c>
      <c r="BY87" s="244">
        <v>0.77303648732220154</v>
      </c>
      <c r="BZ87" s="244">
        <v>0.91300000000000003</v>
      </c>
      <c r="CA87" s="244">
        <v>0.84781687155574392</v>
      </c>
      <c r="CB87" s="253">
        <v>1912.5600000000002</v>
      </c>
      <c r="CC87" s="244">
        <v>24.240000000000002</v>
      </c>
      <c r="CD87" s="244">
        <v>1.3914011409489355</v>
      </c>
      <c r="CE87" s="244">
        <v>1.3168</v>
      </c>
      <c r="CF87" s="244">
        <v>8.8539000000000012</v>
      </c>
      <c r="CG87" s="244">
        <v>9.2368000000000006</v>
      </c>
      <c r="CH87" s="244">
        <v>6.3090999999999999</v>
      </c>
      <c r="CI87" s="244">
        <v>7.9309000000000003</v>
      </c>
      <c r="CJ87" s="244">
        <v>1</v>
      </c>
      <c r="CK87" s="244">
        <v>0.70846115153275568</v>
      </c>
      <c r="CL87" s="244">
        <v>6.7049000000000003</v>
      </c>
      <c r="CM87" s="244">
        <v>6.6959</v>
      </c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</row>
    <row r="88" spans="1:170" s="63" customFormat="1" ht="15.75" x14ac:dyDescent="0.25">
      <c r="A88" s="108"/>
      <c r="B88" s="109"/>
      <c r="C88" s="49"/>
      <c r="D88" s="49"/>
      <c r="E88" s="49"/>
      <c r="BU88" s="49"/>
      <c r="BV88" s="228">
        <f t="shared" si="6"/>
        <v>8</v>
      </c>
      <c r="BW88" s="232" t="s">
        <v>372</v>
      </c>
      <c r="BX88" s="244">
        <v>105.5</v>
      </c>
      <c r="BY88" s="244">
        <v>0.76869859328157419</v>
      </c>
      <c r="BZ88" s="244">
        <v>0.91170000000000007</v>
      </c>
      <c r="CA88" s="244">
        <v>0.84760128835395832</v>
      </c>
      <c r="CB88" s="244">
        <v>1920.6100000000001</v>
      </c>
      <c r="CC88" s="244">
        <v>25.02</v>
      </c>
      <c r="CD88" s="244">
        <v>1.3875398917718884</v>
      </c>
      <c r="CE88" s="244">
        <v>1.3135000000000001</v>
      </c>
      <c r="CF88" s="244">
        <v>8.8120000000000012</v>
      </c>
      <c r="CG88" s="244">
        <v>9.1553000000000004</v>
      </c>
      <c r="CH88" s="244">
        <v>6.3082000000000003</v>
      </c>
      <c r="CI88" s="244">
        <v>7.8961000000000006</v>
      </c>
      <c r="CJ88" s="244">
        <v>1</v>
      </c>
      <c r="CK88" s="244">
        <v>0.70691361515622797</v>
      </c>
      <c r="CL88" s="244">
        <v>6.7487000000000004</v>
      </c>
      <c r="CM88" s="244">
        <v>6.7520000000000007</v>
      </c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</row>
    <row r="89" spans="1:170" s="63" customFormat="1" ht="15.75" x14ac:dyDescent="0.25">
      <c r="A89" s="108"/>
      <c r="B89" s="109"/>
      <c r="C89" s="49"/>
      <c r="D89" s="49"/>
      <c r="E89" s="49"/>
      <c r="BU89" s="49"/>
      <c r="BV89" s="228">
        <f t="shared" si="6"/>
        <v>9</v>
      </c>
      <c r="BW89" s="232" t="s">
        <v>370</v>
      </c>
      <c r="BX89" s="244">
        <v>105.49000000000001</v>
      </c>
      <c r="BY89" s="244">
        <v>0.76663600122661757</v>
      </c>
      <c r="BZ89" s="244">
        <v>0.91080000000000005</v>
      </c>
      <c r="CA89" s="244">
        <v>0.84846427965382654</v>
      </c>
      <c r="CB89" s="244">
        <v>1920.9346</v>
      </c>
      <c r="CC89" s="244">
        <v>24.986000000000001</v>
      </c>
      <c r="CD89" s="244">
        <v>1.3908205841446453</v>
      </c>
      <c r="CE89" s="244">
        <v>1.3110000000000002</v>
      </c>
      <c r="CF89" s="244">
        <v>8.7760999999999996</v>
      </c>
      <c r="CG89" s="244">
        <v>9.1478999999999999</v>
      </c>
      <c r="CH89" s="244">
        <v>6.3139000000000003</v>
      </c>
      <c r="CI89" s="244">
        <v>7.9035000000000002</v>
      </c>
      <c r="CJ89" s="244">
        <v>1</v>
      </c>
      <c r="CK89" s="244">
        <v>0.70691361515622797</v>
      </c>
      <c r="CL89" s="244">
        <v>6.7343000000000002</v>
      </c>
      <c r="CM89" s="244">
        <v>6.7319000000000004</v>
      </c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</row>
    <row r="90" spans="1:170" s="63" customFormat="1" ht="15.75" x14ac:dyDescent="0.25">
      <c r="A90" s="108"/>
      <c r="B90" s="109"/>
      <c r="C90" s="49"/>
      <c r="D90" s="49"/>
      <c r="E90" s="49"/>
      <c r="BU90" s="49"/>
      <c r="BV90" s="228">
        <f t="shared" si="6"/>
        <v>10</v>
      </c>
      <c r="BW90" s="232" t="s">
        <v>365</v>
      </c>
      <c r="BX90" s="244">
        <v>105.42</v>
      </c>
      <c r="BY90" s="244">
        <v>0.77237970186143512</v>
      </c>
      <c r="BZ90" s="244">
        <v>0.91500000000000004</v>
      </c>
      <c r="CA90" s="244">
        <v>0.8522969402539845</v>
      </c>
      <c r="CB90" s="244">
        <v>1897.74</v>
      </c>
      <c r="CC90" s="244">
        <v>24.17</v>
      </c>
      <c r="CD90" s="244">
        <v>1.3933398355858995</v>
      </c>
      <c r="CE90" s="244">
        <v>1.3130000000000002</v>
      </c>
      <c r="CF90" s="244">
        <v>8.8239999999999998</v>
      </c>
      <c r="CG90" s="244">
        <v>9.234</v>
      </c>
      <c r="CH90" s="244">
        <v>6.343</v>
      </c>
      <c r="CI90" s="244">
        <v>7.9478</v>
      </c>
      <c r="CJ90" s="244">
        <v>1</v>
      </c>
      <c r="CK90" s="244">
        <v>0.70687863600698397</v>
      </c>
      <c r="CL90" s="244">
        <v>6.7288000000000006</v>
      </c>
      <c r="CM90" s="244">
        <v>6.7262000000000004</v>
      </c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</row>
    <row r="91" spans="1:170" s="63" customFormat="1" ht="15.75" x14ac:dyDescent="0.25">
      <c r="A91" s="108"/>
      <c r="B91" s="109"/>
      <c r="C91" s="49"/>
      <c r="D91" s="49"/>
      <c r="E91" s="49"/>
      <c r="BU91" s="49"/>
      <c r="BV91" s="228">
        <f t="shared" si="6"/>
        <v>11</v>
      </c>
      <c r="BW91" s="232" t="s">
        <v>364</v>
      </c>
      <c r="BX91" s="244">
        <v>105.29</v>
      </c>
      <c r="BY91" s="244">
        <v>0.7716644802839725</v>
      </c>
      <c r="BZ91" s="244">
        <v>0.91460000000000008</v>
      </c>
      <c r="CA91" s="244">
        <v>0.85418980097377628</v>
      </c>
      <c r="CB91" s="244">
        <v>1894.66</v>
      </c>
      <c r="CC91" s="244">
        <v>23.82</v>
      </c>
      <c r="CD91" s="244">
        <v>1.4130281192595733</v>
      </c>
      <c r="CE91" s="244">
        <v>1.3198000000000001</v>
      </c>
      <c r="CF91" s="244">
        <v>8.8598999999999997</v>
      </c>
      <c r="CG91" s="244">
        <v>9.3566000000000003</v>
      </c>
      <c r="CH91" s="244">
        <v>6.3571</v>
      </c>
      <c r="CI91" s="244">
        <v>7.9326000000000008</v>
      </c>
      <c r="CJ91" s="244">
        <v>1</v>
      </c>
      <c r="CK91" s="244">
        <v>0.70836580009917127</v>
      </c>
      <c r="CL91" s="244">
        <v>6.7303000000000006</v>
      </c>
      <c r="CM91" s="244">
        <v>6.7262000000000004</v>
      </c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</row>
    <row r="92" spans="1:170" s="63" customFormat="1" ht="15.75" x14ac:dyDescent="0.25">
      <c r="A92" s="108"/>
      <c r="B92" s="109"/>
      <c r="C92" s="49"/>
      <c r="D92" s="49"/>
      <c r="E92" s="49"/>
      <c r="BU92" s="49"/>
      <c r="BV92" s="228">
        <f t="shared" si="6"/>
        <v>12</v>
      </c>
      <c r="BW92" s="232" t="s">
        <v>363</v>
      </c>
      <c r="BX92" s="244">
        <v>105.26</v>
      </c>
      <c r="BY92" s="244">
        <v>0.7734550235903781</v>
      </c>
      <c r="BZ92" s="244">
        <v>0.91450000000000009</v>
      </c>
      <c r="CA92" s="244">
        <v>0.85360648740930434</v>
      </c>
      <c r="CB92" s="244">
        <v>1908.01</v>
      </c>
      <c r="CC92" s="244">
        <v>24.3538</v>
      </c>
      <c r="CD92" s="244">
        <v>1.4120304998587969</v>
      </c>
      <c r="CE92" s="244">
        <v>1.3214000000000001</v>
      </c>
      <c r="CF92" s="244">
        <v>8.847900000000001</v>
      </c>
      <c r="CG92" s="244">
        <v>9.3559000000000001</v>
      </c>
      <c r="CH92" s="244">
        <v>6.3524000000000003</v>
      </c>
      <c r="CI92" s="244">
        <v>7.9466000000000001</v>
      </c>
      <c r="CJ92" s="244">
        <v>1</v>
      </c>
      <c r="CK92" s="244">
        <v>0.70845613239628213</v>
      </c>
      <c r="CL92" s="244">
        <v>6.6988000000000003</v>
      </c>
      <c r="CM92" s="244">
        <v>6.6954000000000002</v>
      </c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</row>
    <row r="93" spans="1:170" s="63" customFormat="1" ht="15.75" x14ac:dyDescent="0.25">
      <c r="A93" s="108"/>
      <c r="B93" s="109"/>
      <c r="C93" s="49"/>
      <c r="D93" s="49"/>
      <c r="E93" s="49"/>
      <c r="BU93" s="49"/>
      <c r="BV93" s="228">
        <f t="shared" si="6"/>
        <v>13</v>
      </c>
      <c r="BW93" s="232" t="s">
        <v>362</v>
      </c>
      <c r="BX93" s="244">
        <v>105.33</v>
      </c>
      <c r="BY93" s="244">
        <v>0.76852136489394396</v>
      </c>
      <c r="BZ93" s="244">
        <v>0.9114000000000001</v>
      </c>
      <c r="CA93" s="244">
        <v>0.85041245003826849</v>
      </c>
      <c r="CB93" s="244">
        <v>1910.8129000000001</v>
      </c>
      <c r="CC93" s="244">
        <v>24.726400000000002</v>
      </c>
      <c r="CD93" s="244">
        <v>1.4066676044450694</v>
      </c>
      <c r="CE93" s="244">
        <v>1.3175000000000001</v>
      </c>
      <c r="CF93" s="244">
        <v>8.7990000000000013</v>
      </c>
      <c r="CG93" s="244">
        <v>9.2942</v>
      </c>
      <c r="CH93" s="244">
        <v>6.3266</v>
      </c>
      <c r="CI93" s="244">
        <v>7.8903000000000008</v>
      </c>
      <c r="CJ93" s="244">
        <v>1</v>
      </c>
      <c r="CK93" s="244">
        <v>0.70853142691144066</v>
      </c>
      <c r="CL93" s="244">
        <v>6.6875</v>
      </c>
      <c r="CM93" s="244">
        <v>6.6815000000000007</v>
      </c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</row>
    <row r="94" spans="1:170" s="63" customFormat="1" ht="15.75" x14ac:dyDescent="0.25">
      <c r="A94" s="108"/>
      <c r="B94" s="109"/>
      <c r="C94" s="49"/>
      <c r="D94" s="49"/>
      <c r="E94" s="49"/>
      <c r="BU94" s="49"/>
      <c r="BV94" s="228">
        <f t="shared" si="6"/>
        <v>14</v>
      </c>
      <c r="BW94" s="232" t="s">
        <v>360</v>
      </c>
      <c r="BX94" s="244">
        <v>105.54</v>
      </c>
      <c r="BY94" s="244">
        <v>0.77101002313030065</v>
      </c>
      <c r="BZ94" s="244">
        <v>0.90820000000000001</v>
      </c>
      <c r="CA94" s="244">
        <v>0.84752945164844484</v>
      </c>
      <c r="CB94" s="244">
        <v>1906.1100000000001</v>
      </c>
      <c r="CC94" s="244">
        <v>24.583000000000002</v>
      </c>
      <c r="CD94" s="244">
        <v>1.4206563432305723</v>
      </c>
      <c r="CE94" s="244">
        <v>1.3175000000000001</v>
      </c>
      <c r="CF94" s="244">
        <v>8.8003</v>
      </c>
      <c r="CG94" s="244">
        <v>9.2904</v>
      </c>
      <c r="CH94" s="244">
        <v>6.3068</v>
      </c>
      <c r="CI94" s="244">
        <v>7.8946000000000005</v>
      </c>
      <c r="CJ94" s="244">
        <v>1</v>
      </c>
      <c r="CK94" s="244">
        <v>0.70689362664706223</v>
      </c>
      <c r="CL94" s="244">
        <v>6.6783000000000001</v>
      </c>
      <c r="CM94" s="244">
        <v>6.6699000000000002</v>
      </c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</row>
    <row r="95" spans="1:170" s="63" customFormat="1" ht="15.75" x14ac:dyDescent="0.25">
      <c r="A95" s="108"/>
      <c r="B95" s="109"/>
      <c r="C95" s="49"/>
      <c r="D95" s="49"/>
      <c r="E95" s="49"/>
      <c r="BU95" s="49"/>
      <c r="BV95" s="228">
        <f t="shared" si="6"/>
        <v>15</v>
      </c>
      <c r="BW95" s="232" t="s">
        <v>358</v>
      </c>
      <c r="BX95" s="244">
        <v>104.91</v>
      </c>
      <c r="BY95" s="244">
        <v>0.76634224844815679</v>
      </c>
      <c r="BZ95" s="244">
        <v>0.90460000000000007</v>
      </c>
      <c r="CA95" s="244">
        <v>0.84416680736113447</v>
      </c>
      <c r="CB95" s="244">
        <v>1917.5600000000002</v>
      </c>
      <c r="CC95" s="244">
        <v>24.971400000000003</v>
      </c>
      <c r="CD95" s="244">
        <v>1.4132278123233466</v>
      </c>
      <c r="CE95" s="244">
        <v>1.3111000000000002</v>
      </c>
      <c r="CF95" s="244">
        <v>8.7451000000000008</v>
      </c>
      <c r="CG95" s="244">
        <v>9.2275000000000009</v>
      </c>
      <c r="CH95" s="244">
        <v>6.2826000000000004</v>
      </c>
      <c r="CI95" s="244">
        <v>7.8447000000000005</v>
      </c>
      <c r="CJ95" s="244">
        <v>1</v>
      </c>
      <c r="CK95" s="244">
        <v>0.706279531312903</v>
      </c>
      <c r="CL95" s="244">
        <v>6.6575000000000006</v>
      </c>
      <c r="CM95" s="244">
        <v>6.6448</v>
      </c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</row>
    <row r="96" spans="1:170" s="63" customFormat="1" ht="15.75" x14ac:dyDescent="0.25">
      <c r="A96" s="108"/>
      <c r="B96" s="109"/>
      <c r="C96" s="49"/>
      <c r="D96" s="49"/>
      <c r="E96" s="49"/>
      <c r="BU96" s="49"/>
      <c r="BV96" s="228">
        <f t="shared" si="6"/>
        <v>16</v>
      </c>
      <c r="BW96" s="232" t="s">
        <v>355</v>
      </c>
      <c r="BX96" s="244">
        <v>104.73</v>
      </c>
      <c r="BY96" s="244">
        <v>0.76417545468439552</v>
      </c>
      <c r="BZ96" s="244">
        <v>0.90710000000000002</v>
      </c>
      <c r="CA96" s="244">
        <v>0.84530853761622993</v>
      </c>
      <c r="CB96" s="244">
        <v>1916.6342000000002</v>
      </c>
      <c r="CC96" s="244">
        <v>24.75</v>
      </c>
      <c r="CD96" s="244">
        <v>1.4094432699083861</v>
      </c>
      <c r="CE96" s="244">
        <v>1.3151000000000002</v>
      </c>
      <c r="CF96" s="244">
        <v>8.7827999999999999</v>
      </c>
      <c r="CG96" s="244">
        <v>9.2426000000000013</v>
      </c>
      <c r="CH96" s="244">
        <v>6.2895000000000003</v>
      </c>
      <c r="CI96" s="244">
        <v>7.79</v>
      </c>
      <c r="CJ96" s="244">
        <v>1</v>
      </c>
      <c r="CK96" s="244">
        <v>0.70412617941135058</v>
      </c>
      <c r="CL96" s="244">
        <v>6.6760000000000002</v>
      </c>
      <c r="CM96" s="244">
        <v>6.6695000000000002</v>
      </c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</row>
    <row r="97" spans="1:170" s="63" customFormat="1" ht="15.75" x14ac:dyDescent="0.25">
      <c r="A97" s="108"/>
      <c r="B97" s="109"/>
      <c r="C97" s="49"/>
      <c r="D97" s="49"/>
      <c r="E97" s="49"/>
      <c r="BU97" s="49"/>
      <c r="BV97" s="228">
        <f t="shared" si="6"/>
        <v>17</v>
      </c>
      <c r="BW97" s="232" t="s">
        <v>354</v>
      </c>
      <c r="BX97" s="244">
        <v>104.61</v>
      </c>
      <c r="BY97" s="244">
        <v>0.76464291176020793</v>
      </c>
      <c r="BZ97" s="244">
        <v>0.90450000000000008</v>
      </c>
      <c r="CA97" s="244">
        <v>0.84438064679557534</v>
      </c>
      <c r="CB97" s="244">
        <v>1908.7350000000001</v>
      </c>
      <c r="CC97" s="244">
        <v>24.712200000000003</v>
      </c>
      <c r="CD97" s="244">
        <v>1.3987970345502867</v>
      </c>
      <c r="CE97" s="244">
        <v>1.3114000000000001</v>
      </c>
      <c r="CF97" s="244">
        <v>8.7469000000000001</v>
      </c>
      <c r="CG97" s="244">
        <v>9.210700000000001</v>
      </c>
      <c r="CH97" s="244">
        <v>6.2814000000000005</v>
      </c>
      <c r="CI97" s="244">
        <v>7.9660000000000002</v>
      </c>
      <c r="CJ97" s="244">
        <v>1</v>
      </c>
      <c r="CK97" s="244">
        <v>0.70488556182903717</v>
      </c>
      <c r="CL97" s="244">
        <v>6.6690000000000005</v>
      </c>
      <c r="CM97" s="244">
        <v>6.6554000000000002</v>
      </c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</row>
    <row r="98" spans="1:170" s="63" customFormat="1" ht="15.75" x14ac:dyDescent="0.25">
      <c r="A98" s="108"/>
      <c r="B98" s="109"/>
      <c r="C98" s="49"/>
      <c r="D98" s="49"/>
      <c r="E98" s="49"/>
      <c r="BU98" s="49"/>
      <c r="BV98" s="228">
        <f t="shared" si="6"/>
        <v>18</v>
      </c>
      <c r="BW98" s="232" t="s">
        <v>352</v>
      </c>
      <c r="BX98" s="244">
        <v>104.85000000000001</v>
      </c>
      <c r="BY98" s="244">
        <v>0.76563815940586477</v>
      </c>
      <c r="BZ98" s="244">
        <v>0.90620000000000001</v>
      </c>
      <c r="CA98" s="244">
        <v>0.84573748308525021</v>
      </c>
      <c r="CB98" s="253">
        <v>1904.51</v>
      </c>
      <c r="CC98" s="244">
        <v>24.316400000000002</v>
      </c>
      <c r="CD98" s="244">
        <v>1.3997760358342664</v>
      </c>
      <c r="CE98" s="244">
        <v>1.3171000000000002</v>
      </c>
      <c r="CF98" s="244">
        <v>8.7346000000000004</v>
      </c>
      <c r="CG98" s="244">
        <v>9.2429000000000006</v>
      </c>
      <c r="CH98" s="244">
        <v>6.2926000000000002</v>
      </c>
      <c r="CI98" s="244">
        <v>8.0580999999999996</v>
      </c>
      <c r="CJ98" s="244">
        <v>1</v>
      </c>
      <c r="CK98" s="244">
        <v>0.70441881925317518</v>
      </c>
      <c r="CL98" s="244">
        <v>6.7002000000000006</v>
      </c>
      <c r="CM98" s="244">
        <v>6.6911000000000005</v>
      </c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</row>
    <row r="99" spans="1:170" s="63" customFormat="1" ht="15.75" x14ac:dyDescent="0.25">
      <c r="A99" s="108"/>
      <c r="B99" s="109"/>
      <c r="C99" s="49"/>
      <c r="D99" s="49"/>
      <c r="E99" s="49"/>
      <c r="BU99" s="49"/>
      <c r="BV99" s="228">
        <f t="shared" si="6"/>
        <v>19</v>
      </c>
      <c r="BW99" s="232" t="s">
        <v>348</v>
      </c>
      <c r="BX99" s="244">
        <v>104.66</v>
      </c>
      <c r="BY99" s="244">
        <v>0.76840325802981402</v>
      </c>
      <c r="BZ99" s="244">
        <v>0.90960000000000008</v>
      </c>
      <c r="CA99" s="244">
        <v>0.8470269354565475</v>
      </c>
      <c r="CB99" s="253">
        <v>1898.3600000000001</v>
      </c>
      <c r="CC99" s="244">
        <v>24.3</v>
      </c>
      <c r="CD99" s="244">
        <v>1.4042971492767868</v>
      </c>
      <c r="CE99" s="244">
        <v>1.3182</v>
      </c>
      <c r="CF99" s="244">
        <v>8.7449000000000012</v>
      </c>
      <c r="CG99" s="244">
        <v>9.2081999999999997</v>
      </c>
      <c r="CH99" s="244">
        <v>6.3008000000000006</v>
      </c>
      <c r="CI99" s="244">
        <v>8.134500000000001</v>
      </c>
      <c r="CJ99" s="244">
        <v>1</v>
      </c>
      <c r="CK99" s="244">
        <v>0.70560177247165246</v>
      </c>
      <c r="CL99" s="244">
        <v>6.7160000000000002</v>
      </c>
      <c r="CM99" s="244">
        <v>6.7139000000000006</v>
      </c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</row>
    <row r="100" spans="1:170" s="63" customFormat="1" ht="15.75" x14ac:dyDescent="0.25">
      <c r="A100" s="108"/>
      <c r="B100" s="109"/>
      <c r="C100" s="49"/>
      <c r="D100" s="49"/>
      <c r="E100" s="49"/>
      <c r="BU100" s="49"/>
      <c r="BV100" s="228">
        <f t="shared" si="6"/>
        <v>20</v>
      </c>
      <c r="BW100" s="232" t="s">
        <v>347</v>
      </c>
      <c r="BX100" s="244">
        <v>104.18</v>
      </c>
      <c r="BY100" s="244">
        <v>0.77106947335954956</v>
      </c>
      <c r="BZ100" s="244">
        <v>0.9114000000000001</v>
      </c>
      <c r="CA100" s="244">
        <v>0.85200647524921191</v>
      </c>
      <c r="CB100" s="253">
        <v>1895.71</v>
      </c>
      <c r="CC100" s="244">
        <v>24.150000000000002</v>
      </c>
      <c r="CD100" s="244">
        <v>1.4112334180073385</v>
      </c>
      <c r="CE100" s="244">
        <v>1.3243</v>
      </c>
      <c r="CF100" s="244">
        <v>8.8163</v>
      </c>
      <c r="CG100" s="244">
        <v>9.3254000000000001</v>
      </c>
      <c r="CH100" s="244">
        <v>6.3395999999999999</v>
      </c>
      <c r="CI100" s="244">
        <v>8.2940000000000005</v>
      </c>
      <c r="CJ100" s="244">
        <v>1</v>
      </c>
      <c r="CK100" s="244">
        <v>0.70539272740098058</v>
      </c>
      <c r="CL100" s="244">
        <v>6.7099000000000002</v>
      </c>
      <c r="CM100" s="244">
        <v>6.7159000000000004</v>
      </c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</row>
    <row r="101" spans="1:170" s="63" customFormat="1" ht="15.75" x14ac:dyDescent="0.25">
      <c r="A101" s="108"/>
      <c r="B101" s="109"/>
      <c r="C101" s="49"/>
      <c r="D101" s="49"/>
      <c r="E101" s="49"/>
      <c r="BU101" s="49"/>
      <c r="BV101" s="228">
        <f t="shared" si="6"/>
        <v>21</v>
      </c>
      <c r="BW101" s="232" t="s">
        <v>344</v>
      </c>
      <c r="BX101" s="254">
        <v>104.08</v>
      </c>
      <c r="BY101" s="254">
        <v>0.7700600646850454</v>
      </c>
      <c r="BZ101" s="254">
        <v>0.9114000000000001</v>
      </c>
      <c r="CA101" s="254">
        <v>0.85346078347699927</v>
      </c>
      <c r="CB101" s="255">
        <v>1877.7288000000001</v>
      </c>
      <c r="CC101" s="254">
        <v>23.220000000000002</v>
      </c>
      <c r="CD101" s="254">
        <v>1.4196479273140261</v>
      </c>
      <c r="CE101" s="254">
        <v>1.3317000000000001</v>
      </c>
      <c r="CF101" s="254">
        <v>8.8757999999999999</v>
      </c>
      <c r="CG101" s="254">
        <v>9.4556000000000004</v>
      </c>
      <c r="CH101" s="254">
        <v>6.3554000000000004</v>
      </c>
      <c r="CI101" s="254">
        <v>8.3156999999999996</v>
      </c>
      <c r="CJ101" s="254">
        <v>1</v>
      </c>
      <c r="CK101" s="254">
        <v>0.70761893305217272</v>
      </c>
      <c r="CL101" s="254">
        <v>6.7086000000000006</v>
      </c>
      <c r="CM101" s="254">
        <v>6.7119</v>
      </c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</row>
    <row r="102" spans="1:170" s="63" customFormat="1" ht="15.75" x14ac:dyDescent="0.25">
      <c r="A102" s="108"/>
      <c r="B102" s="109"/>
      <c r="C102" s="49"/>
      <c r="D102" s="49"/>
      <c r="E102" s="49"/>
      <c r="BU102" s="49"/>
      <c r="BV102" s="228">
        <f t="shared" si="6"/>
        <v>22</v>
      </c>
      <c r="BW102" s="232" t="s">
        <v>345</v>
      </c>
      <c r="BX102" s="254">
        <v>104.42</v>
      </c>
      <c r="BY102" s="254">
        <v>0.7722007722007721</v>
      </c>
      <c r="BZ102" s="254">
        <v>0.91620000000000001</v>
      </c>
      <c r="CA102" s="254">
        <v>0.85704490915323961</v>
      </c>
      <c r="CB102" s="254">
        <v>1874.66</v>
      </c>
      <c r="CC102" s="254">
        <v>23.366700000000002</v>
      </c>
      <c r="CD102" s="254">
        <v>1.4216661927779357</v>
      </c>
      <c r="CE102" s="254">
        <v>1.3327</v>
      </c>
      <c r="CF102" s="254">
        <v>8.8956</v>
      </c>
      <c r="CG102" s="254">
        <v>9.5343</v>
      </c>
      <c r="CH102" s="254">
        <v>6.3816000000000006</v>
      </c>
      <c r="CI102" s="254">
        <v>8.350200000000001</v>
      </c>
      <c r="CJ102" s="254">
        <v>1</v>
      </c>
      <c r="CK102" s="254">
        <v>0.70822031317502254</v>
      </c>
      <c r="CL102" s="254">
        <v>6.6872000000000007</v>
      </c>
      <c r="CM102" s="254">
        <v>6.6897000000000002</v>
      </c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</row>
    <row r="103" spans="1:170" s="63" customFormat="1" ht="20.25" customHeight="1" x14ac:dyDescent="0.25">
      <c r="A103" s="108"/>
      <c r="B103" s="109"/>
      <c r="C103" s="49"/>
      <c r="D103" s="49"/>
      <c r="E103" s="49"/>
      <c r="BU103" s="49"/>
      <c r="BV103" s="93"/>
      <c r="BW103" s="232"/>
      <c r="BX103" s="237"/>
      <c r="BY103" s="237"/>
      <c r="BZ103" s="237"/>
      <c r="CA103" s="237"/>
      <c r="CB103" s="237"/>
      <c r="CC103" s="237"/>
      <c r="CD103" s="237"/>
      <c r="CE103" s="237"/>
      <c r="CF103" s="237"/>
      <c r="CG103" s="237"/>
      <c r="CH103" s="237"/>
      <c r="CI103" s="237"/>
      <c r="CJ103" s="237"/>
      <c r="CK103" s="237"/>
      <c r="CL103" s="237"/>
      <c r="CM103" s="237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</row>
    <row r="104" spans="1:170" s="63" customFormat="1" ht="15.75" x14ac:dyDescent="0.25">
      <c r="A104" s="108"/>
      <c r="B104" s="109"/>
      <c r="C104" s="49"/>
      <c r="D104" s="49"/>
      <c r="E104" s="49"/>
      <c r="BU104" s="49"/>
      <c r="BV104" s="93"/>
      <c r="BW104" s="233"/>
      <c r="BX104" s="49"/>
      <c r="BY104" s="49"/>
      <c r="BZ104" s="49"/>
      <c r="CA104" s="50"/>
      <c r="CB104" s="49"/>
      <c r="CC104" s="49"/>
      <c r="CD104" s="49"/>
      <c r="CE104" s="49"/>
      <c r="CF104" s="49"/>
      <c r="CG104" s="49"/>
      <c r="CH104" s="49"/>
      <c r="CI104" s="51"/>
      <c r="CJ104" s="50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</row>
    <row r="105" spans="1:170" s="63" customFormat="1" x14ac:dyDescent="0.2">
      <c r="A105" s="108"/>
      <c r="B105" s="109"/>
      <c r="C105" s="49"/>
      <c r="D105" s="49"/>
      <c r="E105" s="49"/>
      <c r="BU105" s="49"/>
      <c r="BV105" s="49"/>
      <c r="BW105" s="49"/>
      <c r="BX105" s="49"/>
      <c r="BY105" s="49"/>
      <c r="BZ105" s="49"/>
      <c r="CA105" s="50"/>
      <c r="CB105" s="49"/>
      <c r="CC105" s="49"/>
      <c r="CD105" s="49"/>
      <c r="CE105" s="49"/>
      <c r="CF105" s="49"/>
      <c r="CG105" s="49"/>
      <c r="CH105" s="49"/>
      <c r="CI105" s="51"/>
      <c r="CJ105" s="50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</row>
    <row r="106" spans="1:170" s="63" customFormat="1" ht="15.75" x14ac:dyDescent="0.25">
      <c r="A106" s="108"/>
      <c r="B106" s="109"/>
      <c r="C106" s="49"/>
      <c r="D106" s="49"/>
      <c r="E106" s="49"/>
      <c r="BU106" s="49"/>
      <c r="BV106" s="49"/>
      <c r="BW106" s="49"/>
      <c r="BX106" s="243">
        <f>AVERAGE(BX81:BX102)</f>
        <v>105.1809090909091</v>
      </c>
      <c r="BY106" s="243">
        <f t="shared" ref="BY106:CM106" si="7">AVERAGE(BY81:BY102)</f>
        <v>0.7705025198075226</v>
      </c>
      <c r="BZ106" s="243">
        <f t="shared" si="7"/>
        <v>0.91246363636363637</v>
      </c>
      <c r="CA106" s="243">
        <f t="shared" si="7"/>
        <v>0.84988407709002833</v>
      </c>
      <c r="CB106" s="243">
        <f t="shared" si="7"/>
        <v>1902.6329772727274</v>
      </c>
      <c r="CC106" s="243">
        <f t="shared" si="7"/>
        <v>24.222550000000002</v>
      </c>
      <c r="CD106" s="243">
        <f t="shared" si="7"/>
        <v>1.4032709454183296</v>
      </c>
      <c r="CE106" s="243">
        <f t="shared" si="7"/>
        <v>1.320868181818182</v>
      </c>
      <c r="CF106" s="243">
        <f t="shared" si="7"/>
        <v>8.836586363636366</v>
      </c>
      <c r="CG106" s="243">
        <f t="shared" si="7"/>
        <v>9.2820727272727268</v>
      </c>
      <c r="CH106" s="243">
        <f t="shared" si="7"/>
        <v>6.3242000000000012</v>
      </c>
      <c r="CI106" s="243">
        <f t="shared" si="7"/>
        <v>7.9491227272727265</v>
      </c>
      <c r="CJ106" s="243">
        <f t="shared" si="7"/>
        <v>1</v>
      </c>
      <c r="CK106" s="243">
        <f t="shared" si="7"/>
        <v>0.70732574914816093</v>
      </c>
      <c r="CL106" s="243">
        <f t="shared" si="7"/>
        <v>6.726127272727271</v>
      </c>
      <c r="CM106" s="243">
        <f t="shared" si="7"/>
        <v>6.7090454545454552</v>
      </c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</row>
    <row r="107" spans="1:170" s="63" customFormat="1" x14ac:dyDescent="0.2">
      <c r="A107" s="108"/>
      <c r="B107" s="109"/>
      <c r="C107" s="49"/>
      <c r="D107" s="49"/>
      <c r="E107" s="49"/>
      <c r="BU107" s="49"/>
      <c r="BV107" s="49"/>
      <c r="BW107" s="49"/>
      <c r="BX107" s="86">
        <v>105.1809090909091</v>
      </c>
      <c r="BY107" s="86">
        <v>0.7705025198075226</v>
      </c>
      <c r="BZ107" s="86">
        <v>0.91246363636363637</v>
      </c>
      <c r="CA107" s="86">
        <v>0.84988407709002833</v>
      </c>
      <c r="CB107" s="86">
        <v>1902.6329772727274</v>
      </c>
      <c r="CC107" s="86">
        <v>24.222550000000002</v>
      </c>
      <c r="CD107" s="86">
        <v>1.4032709454183296</v>
      </c>
      <c r="CE107" s="86">
        <v>1.320868181818182</v>
      </c>
      <c r="CF107" s="86">
        <v>8.836586363636366</v>
      </c>
      <c r="CG107" s="86">
        <v>9.2820727272727268</v>
      </c>
      <c r="CH107" s="86">
        <v>6.3242000000000012</v>
      </c>
      <c r="CI107" s="86">
        <v>7.9491227272727265</v>
      </c>
      <c r="CJ107" s="86">
        <v>1</v>
      </c>
      <c r="CK107" s="86">
        <v>0.70732574914816093</v>
      </c>
      <c r="CL107" s="86">
        <v>6.7261272727272718</v>
      </c>
      <c r="CM107" s="86">
        <v>6.7090454545454552</v>
      </c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</row>
    <row r="108" spans="1:170" s="63" customFormat="1" ht="15.75" x14ac:dyDescent="0.25">
      <c r="A108" s="108"/>
      <c r="B108" s="109"/>
      <c r="C108" s="49"/>
      <c r="D108" s="49"/>
      <c r="E108" s="49"/>
      <c r="BU108" s="49"/>
      <c r="BV108" s="49"/>
      <c r="BW108" s="49"/>
      <c r="BX108" s="245">
        <f>BX106-BX107</f>
        <v>0</v>
      </c>
      <c r="BY108" s="245">
        <f t="shared" ref="BY108:CM108" si="8">BY106-BY107</f>
        <v>0</v>
      </c>
      <c r="BZ108" s="245">
        <f t="shared" si="8"/>
        <v>0</v>
      </c>
      <c r="CA108" s="245">
        <f t="shared" si="8"/>
        <v>0</v>
      </c>
      <c r="CB108" s="245">
        <f t="shared" si="8"/>
        <v>0</v>
      </c>
      <c r="CC108" s="245">
        <f t="shared" si="8"/>
        <v>0</v>
      </c>
      <c r="CD108" s="245">
        <f t="shared" si="8"/>
        <v>0</v>
      </c>
      <c r="CE108" s="245">
        <f t="shared" si="8"/>
        <v>0</v>
      </c>
      <c r="CF108" s="245">
        <f t="shared" si="8"/>
        <v>0</v>
      </c>
      <c r="CG108" s="245">
        <f t="shared" si="8"/>
        <v>0</v>
      </c>
      <c r="CH108" s="245">
        <f t="shared" si="8"/>
        <v>0</v>
      </c>
      <c r="CI108" s="245">
        <f t="shared" si="8"/>
        <v>0</v>
      </c>
      <c r="CJ108" s="245">
        <f t="shared" si="8"/>
        <v>0</v>
      </c>
      <c r="CK108" s="245">
        <f t="shared" si="8"/>
        <v>0</v>
      </c>
      <c r="CL108" s="245">
        <f t="shared" si="8"/>
        <v>0</v>
      </c>
      <c r="CM108" s="245">
        <f t="shared" si="8"/>
        <v>0</v>
      </c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</row>
    <row r="109" spans="1:170" s="63" customFormat="1" ht="15.75" x14ac:dyDescent="0.25">
      <c r="A109" s="108"/>
      <c r="B109" s="109"/>
      <c r="C109" s="49"/>
      <c r="D109" s="49"/>
      <c r="E109" s="49"/>
      <c r="BU109" s="49"/>
      <c r="BV109" s="49"/>
      <c r="BW109" s="49" t="s">
        <v>278</v>
      </c>
      <c r="BX109" s="245">
        <f>MAX(BX81:BX102)</f>
        <v>106.01</v>
      </c>
      <c r="BY109" s="245">
        <f t="shared" ref="BY109:CM109" si="9">MAX(BY81:BY102)</f>
        <v>0.77863427548080666</v>
      </c>
      <c r="BZ109" s="245">
        <f t="shared" si="9"/>
        <v>0.9214</v>
      </c>
      <c r="CA109" s="245">
        <f t="shared" si="9"/>
        <v>0.85704490915323961</v>
      </c>
      <c r="CB109" s="245">
        <f t="shared" si="9"/>
        <v>1920.9346</v>
      </c>
      <c r="CC109" s="245">
        <f t="shared" si="9"/>
        <v>25.02</v>
      </c>
      <c r="CD109" s="245">
        <f t="shared" si="9"/>
        <v>1.4216661927779357</v>
      </c>
      <c r="CE109" s="245">
        <f t="shared" si="9"/>
        <v>1.3327</v>
      </c>
      <c r="CF109" s="245">
        <f t="shared" si="9"/>
        <v>8.9381000000000004</v>
      </c>
      <c r="CG109" s="245">
        <f t="shared" si="9"/>
        <v>9.5343</v>
      </c>
      <c r="CH109" s="245">
        <f t="shared" si="9"/>
        <v>6.3816000000000006</v>
      </c>
      <c r="CI109" s="245">
        <f t="shared" si="9"/>
        <v>8.350200000000001</v>
      </c>
      <c r="CJ109" s="245">
        <f t="shared" si="9"/>
        <v>1</v>
      </c>
      <c r="CK109" s="245">
        <f t="shared" si="9"/>
        <v>0.71044424078376212</v>
      </c>
      <c r="CL109" s="245">
        <f t="shared" si="9"/>
        <v>6.7898000000000005</v>
      </c>
      <c r="CM109" s="245">
        <f t="shared" si="9"/>
        <v>6.7612000000000005</v>
      </c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</row>
    <row r="110" spans="1:170" s="63" customFormat="1" ht="15.75" x14ac:dyDescent="0.25">
      <c r="A110" s="108"/>
      <c r="B110" s="109"/>
      <c r="C110" s="49"/>
      <c r="D110" s="49"/>
      <c r="E110" s="49"/>
      <c r="BU110" s="49"/>
      <c r="BV110" s="49"/>
      <c r="BW110" s="49" t="s">
        <v>279</v>
      </c>
      <c r="BX110" s="245">
        <f>MIN(BX81:BX102)</f>
        <v>104.08</v>
      </c>
      <c r="BY110" s="245">
        <f t="shared" ref="BY110:CM110" si="10">MIN(BY81:BY102)</f>
        <v>0.76417545468439552</v>
      </c>
      <c r="BZ110" s="245">
        <f t="shared" si="10"/>
        <v>0.90450000000000008</v>
      </c>
      <c r="CA110" s="245">
        <f t="shared" si="10"/>
        <v>0.84416680736113447</v>
      </c>
      <c r="CB110" s="245">
        <f t="shared" si="10"/>
        <v>1874.66</v>
      </c>
      <c r="CC110" s="245">
        <f t="shared" si="10"/>
        <v>23.220000000000002</v>
      </c>
      <c r="CD110" s="245">
        <f t="shared" si="10"/>
        <v>1.3875398917718884</v>
      </c>
      <c r="CE110" s="245">
        <f t="shared" si="10"/>
        <v>1.3110000000000002</v>
      </c>
      <c r="CF110" s="245">
        <f t="shared" si="10"/>
        <v>8.7346000000000004</v>
      </c>
      <c r="CG110" s="245">
        <f t="shared" si="10"/>
        <v>9.1478999999999999</v>
      </c>
      <c r="CH110" s="245">
        <f t="shared" si="10"/>
        <v>6.2814000000000005</v>
      </c>
      <c r="CI110" s="245">
        <f t="shared" si="10"/>
        <v>7.7297000000000002</v>
      </c>
      <c r="CJ110" s="245">
        <f t="shared" si="10"/>
        <v>1</v>
      </c>
      <c r="CK110" s="245">
        <f t="shared" si="10"/>
        <v>0.70412617941135058</v>
      </c>
      <c r="CL110" s="245">
        <f t="shared" si="10"/>
        <v>6.6575000000000006</v>
      </c>
      <c r="CM110" s="245">
        <f t="shared" si="10"/>
        <v>6.6448</v>
      </c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</row>
    <row r="111" spans="1:170" s="63" customFormat="1" x14ac:dyDescent="0.2">
      <c r="A111" s="108"/>
      <c r="B111" s="109"/>
      <c r="C111" s="49"/>
      <c r="D111" s="49"/>
      <c r="E111" s="49"/>
      <c r="BU111" s="49"/>
      <c r="BV111" s="49"/>
      <c r="BW111" s="49" t="s">
        <v>280</v>
      </c>
      <c r="BX111" s="49"/>
      <c r="BY111" s="49"/>
      <c r="BZ111" s="49"/>
      <c r="CA111" s="50"/>
      <c r="CB111" s="49"/>
      <c r="CC111" s="49"/>
      <c r="CD111" s="49"/>
      <c r="CE111" s="49"/>
      <c r="CF111" s="49"/>
      <c r="CG111" s="49"/>
      <c r="CH111" s="49"/>
      <c r="CI111" s="51"/>
      <c r="CJ111" s="50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</row>
    <row r="112" spans="1:170" s="63" customFormat="1" x14ac:dyDescent="0.2">
      <c r="A112" s="108"/>
      <c r="B112" s="109"/>
      <c r="C112" s="49"/>
      <c r="D112" s="49"/>
      <c r="E112" s="49"/>
      <c r="BU112" s="49"/>
      <c r="BV112" s="49"/>
      <c r="BW112" s="49"/>
      <c r="BX112" s="49"/>
      <c r="BY112" s="49"/>
      <c r="BZ112" s="49"/>
      <c r="CA112" s="50"/>
      <c r="CB112" s="49"/>
      <c r="CC112" s="49"/>
      <c r="CD112" s="49"/>
      <c r="CE112" s="49"/>
      <c r="CF112" s="49"/>
      <c r="CG112" s="49"/>
      <c r="CH112" s="49"/>
      <c r="CI112" s="51"/>
      <c r="CJ112" s="50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</row>
    <row r="113" spans="1:170" s="63" customFormat="1" x14ac:dyDescent="0.2">
      <c r="A113" s="108"/>
      <c r="B113" s="109"/>
      <c r="C113" s="49"/>
      <c r="D113" s="49"/>
      <c r="E113" s="49"/>
      <c r="BU113" s="49"/>
      <c r="BV113" s="49"/>
      <c r="BW113" s="49"/>
      <c r="BX113" s="49"/>
      <c r="BY113" s="49"/>
      <c r="BZ113" s="49"/>
      <c r="CA113" s="50"/>
      <c r="CB113" s="49"/>
      <c r="CC113" s="49"/>
      <c r="CD113" s="49"/>
      <c r="CE113" s="49"/>
      <c r="CF113" s="49"/>
      <c r="CG113" s="49"/>
      <c r="CH113" s="49"/>
      <c r="CI113" s="51"/>
      <c r="CJ113" s="50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</row>
    <row r="114" spans="1:170" s="63" customFormat="1" x14ac:dyDescent="0.2">
      <c r="A114" s="108"/>
      <c r="B114" s="109"/>
      <c r="C114" s="49"/>
      <c r="D114" s="49"/>
      <c r="E114" s="49"/>
      <c r="BU114" s="49"/>
      <c r="BV114" s="49"/>
      <c r="BW114" s="49"/>
      <c r="BX114" s="49"/>
      <c r="BY114" s="49"/>
      <c r="BZ114" s="49"/>
      <c r="CA114" s="50"/>
      <c r="CB114" s="49"/>
      <c r="CC114" s="49"/>
      <c r="CD114" s="49"/>
      <c r="CE114" s="49"/>
      <c r="CF114" s="49"/>
      <c r="CG114" s="49"/>
      <c r="CH114" s="49"/>
      <c r="CI114" s="51"/>
      <c r="CJ114" s="50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</row>
    <row r="115" spans="1:170" s="63" customFormat="1" x14ac:dyDescent="0.2">
      <c r="A115" s="108"/>
      <c r="B115" s="109"/>
      <c r="C115" s="49"/>
      <c r="D115" s="49"/>
      <c r="E115" s="49"/>
      <c r="BU115" s="49"/>
      <c r="BV115" s="49"/>
      <c r="BW115" s="49"/>
      <c r="BX115" s="49"/>
      <c r="BY115" s="49"/>
      <c r="BZ115" s="49"/>
      <c r="CA115" s="50"/>
      <c r="CB115" s="49"/>
      <c r="CC115" s="49"/>
      <c r="CD115" s="49"/>
      <c r="CE115" s="49"/>
      <c r="CF115" s="49"/>
      <c r="CG115" s="49"/>
      <c r="CH115" s="49"/>
      <c r="CI115" s="51"/>
      <c r="CJ115" s="50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</row>
    <row r="116" spans="1:170" s="63" customFormat="1" x14ac:dyDescent="0.2">
      <c r="A116" s="108"/>
      <c r="B116" s="109"/>
      <c r="C116" s="49"/>
      <c r="D116" s="49"/>
      <c r="E116" s="49"/>
      <c r="BU116" s="49"/>
      <c r="BV116" s="49"/>
      <c r="BW116" s="49"/>
      <c r="BX116" s="49"/>
      <c r="BY116" s="49"/>
      <c r="BZ116" s="49"/>
      <c r="CA116" s="50"/>
      <c r="CB116" s="49"/>
      <c r="CC116" s="49"/>
      <c r="CD116" s="49"/>
      <c r="CE116" s="49"/>
      <c r="CF116" s="49"/>
      <c r="CG116" s="49"/>
      <c r="CH116" s="49"/>
      <c r="CI116" s="51"/>
      <c r="CJ116" s="50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</row>
    <row r="117" spans="1:170" s="63" customFormat="1" x14ac:dyDescent="0.2">
      <c r="A117" s="108"/>
      <c r="B117" s="109"/>
      <c r="C117" s="49"/>
      <c r="D117" s="49"/>
      <c r="E117" s="49"/>
      <c r="BU117" s="49"/>
      <c r="BV117" s="49"/>
      <c r="BW117" s="49"/>
      <c r="BX117" s="49"/>
      <c r="BY117" s="49"/>
      <c r="BZ117" s="49"/>
      <c r="CA117" s="50"/>
      <c r="CB117" s="49"/>
      <c r="CC117" s="49"/>
      <c r="CD117" s="49"/>
      <c r="CE117" s="49"/>
      <c r="CF117" s="49"/>
      <c r="CG117" s="49"/>
      <c r="CH117" s="49"/>
      <c r="CI117" s="51"/>
      <c r="CJ117" s="50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</row>
    <row r="118" spans="1:170" s="63" customFormat="1" x14ac:dyDescent="0.2">
      <c r="A118" s="108"/>
      <c r="B118" s="109"/>
      <c r="C118" s="49"/>
      <c r="D118" s="49"/>
      <c r="E118" s="49"/>
      <c r="BU118" s="49"/>
      <c r="BV118" s="49"/>
      <c r="BW118" s="49"/>
      <c r="BX118" s="49"/>
      <c r="BY118" s="49"/>
      <c r="BZ118" s="49"/>
      <c r="CA118" s="50"/>
      <c r="CB118" s="49"/>
      <c r="CC118" s="49"/>
      <c r="CD118" s="49"/>
      <c r="CE118" s="49"/>
      <c r="CF118" s="49"/>
      <c r="CG118" s="49"/>
      <c r="CH118" s="49"/>
      <c r="CI118" s="51"/>
      <c r="CJ118" s="50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</row>
    <row r="119" spans="1:170" s="63" customFormat="1" x14ac:dyDescent="0.2">
      <c r="A119" s="108"/>
      <c r="B119" s="109"/>
      <c r="C119" s="49"/>
      <c r="D119" s="49"/>
      <c r="E119" s="49"/>
      <c r="BU119" s="49"/>
      <c r="BV119" s="49"/>
      <c r="BW119" s="49"/>
      <c r="BX119" s="49"/>
      <c r="BY119" s="49"/>
      <c r="BZ119" s="49"/>
      <c r="CA119" s="50"/>
      <c r="CB119" s="49"/>
      <c r="CC119" s="49"/>
      <c r="CD119" s="49"/>
      <c r="CE119" s="49"/>
      <c r="CF119" s="49"/>
      <c r="CG119" s="49"/>
      <c r="CH119" s="49"/>
      <c r="CI119" s="51"/>
      <c r="CJ119" s="50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</row>
    <row r="120" spans="1:170" s="63" customFormat="1" x14ac:dyDescent="0.2">
      <c r="A120" s="108"/>
      <c r="B120" s="109"/>
      <c r="C120" s="49"/>
      <c r="D120" s="49"/>
      <c r="E120" s="49"/>
      <c r="BU120" s="49"/>
      <c r="BV120" s="49"/>
      <c r="BW120" s="49"/>
      <c r="BX120" s="49"/>
      <c r="BY120" s="49"/>
      <c r="BZ120" s="49"/>
      <c r="CA120" s="50"/>
      <c r="CB120" s="49"/>
      <c r="CC120" s="49"/>
      <c r="CD120" s="49"/>
      <c r="CE120" s="49"/>
      <c r="CF120" s="49"/>
      <c r="CG120" s="49"/>
      <c r="CH120" s="49"/>
      <c r="CI120" s="51"/>
      <c r="CJ120" s="50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</row>
    <row r="121" spans="1:170" s="63" customFormat="1" x14ac:dyDescent="0.2">
      <c r="A121" s="108"/>
      <c r="B121" s="109"/>
      <c r="C121" s="49"/>
      <c r="D121" s="49"/>
      <c r="E121" s="49"/>
      <c r="BU121" s="49"/>
      <c r="BV121" s="49"/>
      <c r="BW121" s="49"/>
      <c r="BX121" s="49"/>
      <c r="BY121" s="49"/>
      <c r="BZ121" s="49"/>
      <c r="CA121" s="50"/>
      <c r="CB121" s="49"/>
      <c r="CC121" s="49"/>
      <c r="CD121" s="49"/>
      <c r="CE121" s="49"/>
      <c r="CF121" s="49"/>
      <c r="CG121" s="49"/>
      <c r="CH121" s="49"/>
      <c r="CI121" s="51"/>
      <c r="CJ121" s="50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</row>
    <row r="122" spans="1:170" s="63" customFormat="1" x14ac:dyDescent="0.2">
      <c r="A122" s="108"/>
      <c r="B122" s="109"/>
      <c r="C122" s="49"/>
      <c r="D122" s="49"/>
      <c r="E122" s="49"/>
      <c r="BU122" s="49"/>
      <c r="BV122" s="49"/>
      <c r="BW122" s="49"/>
      <c r="BX122" s="49"/>
      <c r="BY122" s="49"/>
      <c r="BZ122" s="49"/>
      <c r="CA122" s="50"/>
      <c r="CB122" s="49"/>
      <c r="CC122" s="49"/>
      <c r="CD122" s="49"/>
      <c r="CE122" s="49"/>
      <c r="CF122" s="49"/>
      <c r="CG122" s="49"/>
      <c r="CH122" s="49"/>
      <c r="CI122" s="51"/>
      <c r="CJ122" s="50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</row>
    <row r="123" spans="1:170" s="63" customFormat="1" x14ac:dyDescent="0.2">
      <c r="A123" s="108"/>
      <c r="B123" s="109"/>
      <c r="C123" s="49"/>
      <c r="D123" s="49"/>
      <c r="E123" s="49"/>
      <c r="BU123" s="49"/>
      <c r="BV123" s="49"/>
      <c r="BW123" s="49"/>
      <c r="BX123" s="49"/>
      <c r="BY123" s="49"/>
      <c r="BZ123" s="49"/>
      <c r="CA123" s="50"/>
      <c r="CB123" s="49"/>
      <c r="CC123" s="49"/>
      <c r="CD123" s="49"/>
      <c r="CE123" s="49"/>
      <c r="CF123" s="49"/>
      <c r="CG123" s="49"/>
      <c r="CH123" s="49"/>
      <c r="CI123" s="51"/>
      <c r="CJ123" s="50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</row>
    <row r="124" spans="1:170" s="63" customFormat="1" x14ac:dyDescent="0.2">
      <c r="A124" s="108"/>
      <c r="B124" s="109"/>
      <c r="C124" s="49"/>
      <c r="D124" s="49"/>
      <c r="E124" s="49"/>
      <c r="BU124" s="49"/>
      <c r="BV124" s="49"/>
      <c r="BW124" s="49"/>
      <c r="BX124" s="49"/>
      <c r="BY124" s="49"/>
      <c r="BZ124" s="49"/>
      <c r="CA124" s="50"/>
      <c r="CB124" s="49"/>
      <c r="CC124" s="49"/>
      <c r="CD124" s="49"/>
      <c r="CE124" s="49"/>
      <c r="CF124" s="49"/>
      <c r="CG124" s="49"/>
      <c r="CH124" s="49"/>
      <c r="CI124" s="51"/>
      <c r="CJ124" s="50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</row>
    <row r="125" spans="1:170" s="63" customFormat="1" x14ac:dyDescent="0.2">
      <c r="A125" s="108"/>
      <c r="B125" s="109"/>
      <c r="C125" s="49"/>
      <c r="D125" s="49"/>
      <c r="E125" s="49"/>
      <c r="BU125" s="49"/>
      <c r="BV125" s="49"/>
      <c r="BW125" s="49"/>
      <c r="BX125" s="49"/>
      <c r="BY125" s="49"/>
      <c r="BZ125" s="49"/>
      <c r="CA125" s="50"/>
      <c r="CB125" s="49"/>
      <c r="CC125" s="49"/>
      <c r="CD125" s="49"/>
      <c r="CE125" s="49"/>
      <c r="CF125" s="49"/>
      <c r="CG125" s="49"/>
      <c r="CH125" s="49"/>
      <c r="CI125" s="51"/>
      <c r="CJ125" s="50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</row>
    <row r="126" spans="1:170" s="63" customFormat="1" x14ac:dyDescent="0.2">
      <c r="A126" s="108"/>
      <c r="B126" s="109"/>
      <c r="C126" s="49"/>
      <c r="D126" s="49"/>
      <c r="E126" s="49"/>
      <c r="BU126" s="49"/>
      <c r="BV126" s="49"/>
      <c r="BW126" s="49"/>
      <c r="BX126" s="49"/>
      <c r="BY126" s="49"/>
      <c r="BZ126" s="49"/>
      <c r="CA126" s="50"/>
      <c r="CB126" s="49"/>
      <c r="CC126" s="49"/>
      <c r="CD126" s="49"/>
      <c r="CE126" s="49"/>
      <c r="CF126" s="49"/>
      <c r="CG126" s="49"/>
      <c r="CH126" s="49"/>
      <c r="CI126" s="51"/>
      <c r="CJ126" s="50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</row>
    <row r="127" spans="1:170" s="63" customFormat="1" x14ac:dyDescent="0.2">
      <c r="A127" s="108"/>
      <c r="B127" s="109"/>
      <c r="C127" s="49"/>
      <c r="D127" s="49"/>
      <c r="E127" s="49"/>
      <c r="BU127" s="49"/>
      <c r="BV127" s="49"/>
      <c r="BW127" s="49"/>
      <c r="BX127" s="49"/>
      <c r="BY127" s="49"/>
      <c r="BZ127" s="49"/>
      <c r="CA127" s="50"/>
      <c r="CB127" s="49"/>
      <c r="CC127" s="49"/>
      <c r="CD127" s="49"/>
      <c r="CE127" s="49"/>
      <c r="CF127" s="49"/>
      <c r="CG127" s="49"/>
      <c r="CH127" s="49"/>
      <c r="CI127" s="51"/>
      <c r="CJ127" s="50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</row>
    <row r="128" spans="1:170" s="63" customFormat="1" x14ac:dyDescent="0.2">
      <c r="A128" s="108"/>
      <c r="B128" s="109"/>
      <c r="C128" s="49"/>
      <c r="D128" s="49"/>
      <c r="E128" s="49"/>
      <c r="BU128" s="49"/>
      <c r="BV128" s="49"/>
      <c r="BW128" s="49"/>
      <c r="BX128" s="49"/>
      <c r="BY128" s="49"/>
      <c r="BZ128" s="49"/>
      <c r="CA128" s="50"/>
      <c r="CB128" s="49"/>
      <c r="CC128" s="49"/>
      <c r="CD128" s="49"/>
      <c r="CE128" s="49"/>
      <c r="CF128" s="49"/>
      <c r="CG128" s="49"/>
      <c r="CH128" s="49"/>
      <c r="CI128" s="51"/>
      <c r="CJ128" s="50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</row>
    <row r="129" spans="1:170" s="63" customFormat="1" x14ac:dyDescent="0.2">
      <c r="A129" s="108"/>
      <c r="B129" s="109"/>
      <c r="C129" s="49"/>
      <c r="D129" s="49"/>
      <c r="E129" s="49"/>
      <c r="BU129" s="49"/>
      <c r="BV129" s="49"/>
      <c r="BW129" s="49"/>
      <c r="BX129" s="49"/>
      <c r="BY129" s="49"/>
      <c r="BZ129" s="49"/>
      <c r="CA129" s="50"/>
      <c r="CB129" s="49"/>
      <c r="CC129" s="49"/>
      <c r="CD129" s="49"/>
      <c r="CE129" s="49"/>
      <c r="CF129" s="49"/>
      <c r="CG129" s="49"/>
      <c r="CH129" s="49"/>
      <c r="CI129" s="51"/>
      <c r="CJ129" s="50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</row>
    <row r="130" spans="1:170" s="63" customFormat="1" x14ac:dyDescent="0.2">
      <c r="A130" s="108"/>
      <c r="B130" s="109"/>
      <c r="C130" s="49"/>
      <c r="D130" s="49"/>
      <c r="E130" s="49"/>
      <c r="BU130" s="49"/>
      <c r="BV130" s="49"/>
      <c r="BW130" s="49"/>
      <c r="BX130" s="49"/>
      <c r="BY130" s="49"/>
      <c r="BZ130" s="49"/>
      <c r="CA130" s="50"/>
      <c r="CB130" s="49"/>
      <c r="CC130" s="49"/>
      <c r="CD130" s="49"/>
      <c r="CE130" s="49"/>
      <c r="CF130" s="49"/>
      <c r="CG130" s="49"/>
      <c r="CH130" s="49"/>
      <c r="CI130" s="51"/>
      <c r="CJ130" s="50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</row>
    <row r="131" spans="1:170" s="63" customFormat="1" x14ac:dyDescent="0.2">
      <c r="A131" s="108"/>
      <c r="B131" s="109"/>
      <c r="C131" s="49"/>
      <c r="D131" s="49"/>
      <c r="E131" s="49"/>
      <c r="BU131" s="49"/>
      <c r="BV131" s="49"/>
      <c r="BW131" s="49"/>
      <c r="BX131" s="49"/>
      <c r="BY131" s="49"/>
      <c r="BZ131" s="49"/>
      <c r="CA131" s="50"/>
      <c r="CB131" s="49"/>
      <c r="CC131" s="49"/>
      <c r="CD131" s="49"/>
      <c r="CE131" s="49"/>
      <c r="CF131" s="49"/>
      <c r="CG131" s="49"/>
      <c r="CH131" s="49"/>
      <c r="CI131" s="51"/>
      <c r="CJ131" s="50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</row>
    <row r="132" spans="1:170" s="63" customFormat="1" x14ac:dyDescent="0.2">
      <c r="A132" s="108"/>
      <c r="B132" s="109"/>
      <c r="C132" s="49"/>
      <c r="D132" s="49"/>
      <c r="E132" s="49"/>
      <c r="BU132" s="49"/>
      <c r="BV132" s="49"/>
      <c r="BW132" s="49"/>
      <c r="BX132" s="49"/>
      <c r="BY132" s="49"/>
      <c r="BZ132" s="49"/>
      <c r="CA132" s="50"/>
      <c r="CB132" s="49"/>
      <c r="CC132" s="49"/>
      <c r="CD132" s="49"/>
      <c r="CE132" s="49"/>
      <c r="CF132" s="49"/>
      <c r="CG132" s="49"/>
      <c r="CH132" s="49"/>
      <c r="CI132" s="51"/>
      <c r="CJ132" s="50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</row>
    <row r="133" spans="1:170" s="63" customFormat="1" x14ac:dyDescent="0.2">
      <c r="A133" s="108"/>
      <c r="B133" s="109"/>
      <c r="C133" s="49"/>
      <c r="D133" s="49"/>
      <c r="E133" s="49"/>
      <c r="BU133" s="49"/>
      <c r="BV133" s="49"/>
      <c r="BW133" s="49"/>
      <c r="BX133" s="49"/>
      <c r="BY133" s="49"/>
      <c r="BZ133" s="49"/>
      <c r="CA133" s="50"/>
      <c r="CB133" s="49"/>
      <c r="CC133" s="49"/>
      <c r="CD133" s="49"/>
      <c r="CE133" s="49"/>
      <c r="CF133" s="49"/>
      <c r="CG133" s="49"/>
      <c r="CH133" s="49"/>
      <c r="CI133" s="51"/>
      <c r="CJ133" s="50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</row>
    <row r="134" spans="1:170" s="63" customFormat="1" x14ac:dyDescent="0.2">
      <c r="A134" s="108"/>
      <c r="B134" s="109"/>
      <c r="C134" s="49"/>
      <c r="D134" s="49"/>
      <c r="E134" s="49"/>
      <c r="BU134" s="49"/>
      <c r="BV134" s="49"/>
      <c r="BW134" s="49"/>
      <c r="BX134" s="49"/>
      <c r="BY134" s="49"/>
      <c r="BZ134" s="49"/>
      <c r="CA134" s="50"/>
      <c r="CB134" s="49"/>
      <c r="CC134" s="49"/>
      <c r="CD134" s="49"/>
      <c r="CE134" s="49"/>
      <c r="CF134" s="49"/>
      <c r="CG134" s="49"/>
      <c r="CH134" s="49"/>
      <c r="CI134" s="51"/>
      <c r="CJ134" s="50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</row>
    <row r="135" spans="1:170" s="63" customFormat="1" x14ac:dyDescent="0.2">
      <c r="A135" s="108"/>
      <c r="B135" s="109"/>
      <c r="C135" s="49"/>
      <c r="D135" s="49"/>
      <c r="E135" s="49"/>
      <c r="BU135" s="49"/>
      <c r="BV135" s="49"/>
      <c r="BW135" s="49"/>
      <c r="BX135" s="49"/>
      <c r="BY135" s="49"/>
      <c r="BZ135" s="49"/>
      <c r="CA135" s="50"/>
      <c r="CB135" s="49"/>
      <c r="CC135" s="49"/>
      <c r="CD135" s="49"/>
      <c r="CE135" s="49"/>
      <c r="CF135" s="49"/>
      <c r="CG135" s="49"/>
      <c r="CH135" s="49"/>
      <c r="CI135" s="51"/>
      <c r="CJ135" s="50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</row>
    <row r="136" spans="1:170" s="63" customFormat="1" x14ac:dyDescent="0.2">
      <c r="A136" s="108"/>
      <c r="B136" s="109"/>
      <c r="C136" s="49"/>
      <c r="D136" s="49"/>
      <c r="E136" s="49"/>
      <c r="BU136" s="49"/>
      <c r="BV136" s="49"/>
      <c r="BW136" s="49"/>
      <c r="BX136" s="49"/>
      <c r="BY136" s="49"/>
      <c r="BZ136" s="49"/>
      <c r="CA136" s="50"/>
      <c r="CB136" s="49"/>
      <c r="CC136" s="49"/>
      <c r="CD136" s="49"/>
      <c r="CE136" s="49"/>
      <c r="CF136" s="49"/>
      <c r="CG136" s="49"/>
      <c r="CH136" s="49"/>
      <c r="CI136" s="51"/>
      <c r="CJ136" s="50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</row>
    <row r="137" spans="1:170" s="63" customFormat="1" x14ac:dyDescent="0.2">
      <c r="A137" s="108"/>
      <c r="B137" s="109"/>
      <c r="C137" s="49"/>
      <c r="D137" s="49"/>
      <c r="E137" s="49"/>
      <c r="BU137" s="49"/>
      <c r="BV137" s="49"/>
      <c r="BW137" s="49"/>
      <c r="BX137" s="49"/>
      <c r="BY137" s="49"/>
      <c r="BZ137" s="49"/>
      <c r="CA137" s="50"/>
      <c r="CB137" s="49"/>
      <c r="CC137" s="49"/>
      <c r="CD137" s="49"/>
      <c r="CE137" s="49"/>
      <c r="CF137" s="49"/>
      <c r="CG137" s="49"/>
      <c r="CH137" s="49"/>
      <c r="CI137" s="51"/>
      <c r="CJ137" s="50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</row>
    <row r="138" spans="1:170" s="63" customFormat="1" x14ac:dyDescent="0.2">
      <c r="A138" s="108"/>
      <c r="B138" s="109"/>
      <c r="C138" s="49"/>
      <c r="D138" s="49"/>
      <c r="E138" s="49"/>
      <c r="BU138" s="49"/>
      <c r="BV138" s="49"/>
      <c r="BW138" s="49"/>
      <c r="BX138" s="49"/>
      <c r="BY138" s="49"/>
      <c r="BZ138" s="49"/>
      <c r="CA138" s="50"/>
      <c r="CB138" s="49"/>
      <c r="CC138" s="49"/>
      <c r="CD138" s="49"/>
      <c r="CE138" s="49"/>
      <c r="CF138" s="49"/>
      <c r="CG138" s="49"/>
      <c r="CH138" s="49"/>
      <c r="CI138" s="51"/>
      <c r="CJ138" s="50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</row>
    <row r="139" spans="1:170" s="63" customFormat="1" x14ac:dyDescent="0.2">
      <c r="A139" s="108"/>
      <c r="B139" s="109"/>
      <c r="C139" s="49"/>
      <c r="D139" s="49"/>
      <c r="E139" s="49"/>
      <c r="BU139" s="49"/>
      <c r="BV139" s="49"/>
      <c r="BW139" s="49"/>
      <c r="BX139" s="49"/>
      <c r="BY139" s="49"/>
      <c r="BZ139" s="49"/>
      <c r="CA139" s="50"/>
      <c r="CB139" s="49"/>
      <c r="CC139" s="49"/>
      <c r="CD139" s="49"/>
      <c r="CE139" s="49"/>
      <c r="CF139" s="49"/>
      <c r="CG139" s="49"/>
      <c r="CH139" s="49"/>
      <c r="CI139" s="51"/>
      <c r="CJ139" s="50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</row>
    <row r="140" spans="1:170" s="63" customFormat="1" x14ac:dyDescent="0.2">
      <c r="A140" s="108"/>
      <c r="B140" s="109"/>
      <c r="C140" s="49"/>
      <c r="D140" s="49"/>
      <c r="E140" s="49"/>
      <c r="BU140" s="49"/>
      <c r="BV140" s="49"/>
      <c r="BW140" s="49"/>
      <c r="BX140" s="49"/>
      <c r="BY140" s="49"/>
      <c r="BZ140" s="49"/>
      <c r="CA140" s="50"/>
      <c r="CB140" s="49"/>
      <c r="CC140" s="49"/>
      <c r="CD140" s="49"/>
      <c r="CE140" s="49"/>
      <c r="CF140" s="49"/>
      <c r="CG140" s="49"/>
      <c r="CH140" s="49"/>
      <c r="CI140" s="51"/>
      <c r="CJ140" s="50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</row>
    <row r="141" spans="1:170" s="63" customFormat="1" x14ac:dyDescent="0.2">
      <c r="A141" s="108"/>
      <c r="B141" s="109"/>
      <c r="C141" s="49"/>
      <c r="D141" s="49"/>
      <c r="E141" s="49"/>
      <c r="BU141" s="49"/>
      <c r="BV141" s="49"/>
      <c r="BW141" s="49"/>
      <c r="BX141" s="49"/>
      <c r="BY141" s="49"/>
      <c r="BZ141" s="49"/>
      <c r="CA141" s="50"/>
      <c r="CB141" s="49"/>
      <c r="CC141" s="49"/>
      <c r="CD141" s="49"/>
      <c r="CE141" s="49"/>
      <c r="CF141" s="49"/>
      <c r="CG141" s="49"/>
      <c r="CH141" s="49"/>
      <c r="CI141" s="51"/>
      <c r="CJ141" s="50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</row>
  </sheetData>
  <mergeCells count="23">
    <mergeCell ref="BH6:BI6"/>
    <mergeCell ref="BK6:BL6"/>
    <mergeCell ref="BN6:BO6"/>
    <mergeCell ref="BQ6:BR6"/>
    <mergeCell ref="C6:D6"/>
    <mergeCell ref="AP6:AQ6"/>
    <mergeCell ref="AS6:AT6"/>
    <mergeCell ref="AV6:AW6"/>
    <mergeCell ref="AY6:AZ6"/>
    <mergeCell ref="BB6:BC6"/>
    <mergeCell ref="BE6:BF6"/>
    <mergeCell ref="X6:Y6"/>
    <mergeCell ref="AA6:AB6"/>
    <mergeCell ref="AD6:AE6"/>
    <mergeCell ref="AG6:AH6"/>
    <mergeCell ref="AJ6:AK6"/>
    <mergeCell ref="AM6:AN6"/>
    <mergeCell ref="F6:G6"/>
    <mergeCell ref="I6:J6"/>
    <mergeCell ref="L6:M6"/>
    <mergeCell ref="O6:P6"/>
    <mergeCell ref="R6:S6"/>
    <mergeCell ref="U6:V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41"/>
  <sheetViews>
    <sheetView zoomScale="50" zoomScaleNormal="5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15" sqref="C15:C28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17.7109375" style="3" bestFit="1" customWidth="1"/>
    <col min="4" max="4" width="23.85546875" style="3" customWidth="1"/>
    <col min="5" max="5" width="7.28515625" style="3" bestFit="1" customWidth="1"/>
    <col min="6" max="6" width="23.42578125" style="2" customWidth="1"/>
    <col min="7" max="7" width="17.7109375" style="2" customWidth="1"/>
    <col min="8" max="8" width="11.28515625" style="2" customWidth="1"/>
    <col min="9" max="10" width="17.7109375" style="2" customWidth="1"/>
    <col min="11" max="11" width="7.85546875" style="2" customWidth="1"/>
    <col min="12" max="12" width="17.7109375" style="2" customWidth="1"/>
    <col min="13" max="13" width="20.42578125" style="2" customWidth="1"/>
    <col min="14" max="14" width="8.7109375" style="2" customWidth="1"/>
    <col min="15" max="15" width="20.42578125" style="2" customWidth="1"/>
    <col min="16" max="16" width="18.42578125" style="2" customWidth="1"/>
    <col min="17" max="17" width="7.28515625" style="2" bestFit="1" customWidth="1"/>
    <col min="18" max="19" width="16.5703125" style="2" bestFit="1" customWidth="1"/>
    <col min="20" max="20" width="11" style="2" customWidth="1"/>
    <col min="21" max="22" width="16.5703125" style="2" bestFit="1" customWidth="1"/>
    <col min="23" max="23" width="8" style="2" customWidth="1"/>
    <col min="24" max="25" width="16.5703125" style="2" bestFit="1" customWidth="1"/>
    <col min="26" max="26" width="9.85546875" style="2" customWidth="1"/>
    <col min="27" max="28" width="16.5703125" style="2" bestFit="1" customWidth="1"/>
    <col min="29" max="29" width="8.140625" style="2" customWidth="1"/>
    <col min="30" max="30" width="19.5703125" style="2" customWidth="1"/>
    <col min="31" max="31" width="18.42578125" style="2" customWidth="1"/>
    <col min="32" max="32" width="7" style="2" customWidth="1"/>
    <col min="33" max="34" width="18.42578125" style="2" customWidth="1"/>
    <col min="35" max="35" width="7.7109375" style="2" customWidth="1"/>
    <col min="36" max="36" width="19.5703125" style="2" customWidth="1"/>
    <col min="37" max="37" width="18.42578125" style="2" customWidth="1"/>
    <col min="38" max="38" width="8" style="2" customWidth="1"/>
    <col min="39" max="39" width="20.42578125" style="2" customWidth="1"/>
    <col min="40" max="40" width="19.42578125" style="2" customWidth="1"/>
    <col min="41" max="41" width="9.140625" style="2" customWidth="1"/>
    <col min="42" max="42" width="20.42578125" style="2" customWidth="1"/>
    <col min="43" max="43" width="17.5703125" style="2" customWidth="1"/>
    <col min="44" max="44" width="7.28515625" style="2" bestFit="1" customWidth="1"/>
    <col min="45" max="45" width="18.42578125" style="2" customWidth="1"/>
    <col min="46" max="46" width="17.28515625" style="2" customWidth="1"/>
    <col min="47" max="47" width="7.28515625" style="2" bestFit="1" customWidth="1"/>
    <col min="48" max="48" width="20.28515625" style="2" customWidth="1"/>
    <col min="49" max="49" width="18.5703125" style="2" customWidth="1"/>
    <col min="50" max="50" width="7.28515625" style="2" customWidth="1"/>
    <col min="51" max="51" width="20.42578125" style="2" customWidth="1"/>
    <col min="52" max="52" width="18.7109375" style="2" customWidth="1"/>
    <col min="53" max="53" width="9.28515625" style="2" customWidth="1"/>
    <col min="54" max="54" width="15.140625" style="2" bestFit="1" customWidth="1"/>
    <col min="55" max="55" width="16.5703125" style="2" bestFit="1" customWidth="1"/>
    <col min="56" max="56" width="10" style="2" customWidth="1"/>
    <col min="57" max="58" width="19.7109375" style="2" customWidth="1"/>
    <col min="59" max="59" width="10.5703125" style="2" customWidth="1"/>
    <col min="60" max="60" width="18" style="2" customWidth="1"/>
    <col min="61" max="61" width="16.28515625" style="2" customWidth="1"/>
    <col min="62" max="62" width="11.5703125" style="2" customWidth="1"/>
    <col min="63" max="63" width="22.28515625" style="2" customWidth="1"/>
    <col min="64" max="64" width="21.28515625" style="2" customWidth="1"/>
    <col min="65" max="66" width="20.42578125" style="2" customWidth="1"/>
    <col min="67" max="67" width="14.5703125" style="3" customWidth="1"/>
    <col min="68" max="68" width="14.28515625" style="3" customWidth="1"/>
    <col min="69" max="69" width="21.85546875" style="3" customWidth="1"/>
    <col min="70" max="70" width="22.7109375" style="3" customWidth="1"/>
    <col min="71" max="71" width="10.7109375" style="3" customWidth="1"/>
    <col min="72" max="72" width="10.42578125" style="3" customWidth="1"/>
    <col min="73" max="73" width="10.85546875" style="113" bestFit="1" customWidth="1"/>
    <col min="74" max="74" width="17.7109375" style="3" customWidth="1"/>
    <col min="75" max="75" width="13.28515625" style="3" customWidth="1"/>
    <col min="76" max="76" width="11.42578125" style="3" customWidth="1"/>
    <col min="77" max="80" width="11.5703125" style="3" customWidth="1"/>
    <col min="81" max="81" width="12.5703125" style="114" customWidth="1"/>
    <col min="82" max="82" width="14" style="113" customWidth="1"/>
    <col min="83" max="83" width="24.42578125" style="3" customWidth="1"/>
    <col min="84" max="84" width="25.140625" style="3" customWidth="1"/>
    <col min="85" max="85" width="26.85546875" style="3" customWidth="1"/>
    <col min="86" max="164" width="13.42578125" style="3" customWidth="1"/>
    <col min="165" max="16384" width="9.28515625" style="2"/>
  </cols>
  <sheetData>
    <row r="1" spans="1:167" x14ac:dyDescent="0.2">
      <c r="B1" s="3"/>
      <c r="BO1" s="2"/>
      <c r="BP1" s="2"/>
      <c r="BU1" s="3"/>
      <c r="BW1" s="113"/>
      <c r="CC1" s="3"/>
      <c r="CD1" s="3"/>
      <c r="CE1" s="114"/>
      <c r="CF1" s="113"/>
      <c r="FI1" s="3"/>
      <c r="FJ1" s="3"/>
      <c r="FK1" s="3"/>
    </row>
    <row r="2" spans="1:167" x14ac:dyDescent="0.2">
      <c r="B2" s="3"/>
      <c r="BO2" s="2"/>
      <c r="BP2" s="2"/>
      <c r="BU2" s="3"/>
      <c r="BW2" s="113"/>
      <c r="CC2" s="3"/>
      <c r="CD2" s="3"/>
      <c r="CE2" s="114"/>
      <c r="CF2" s="113"/>
      <c r="FI2" s="3"/>
      <c r="FJ2" s="3"/>
      <c r="FK2" s="3"/>
    </row>
    <row r="3" spans="1:167" ht="18.75" x14ac:dyDescent="0.3">
      <c r="A3" s="266" t="s">
        <v>31</v>
      </c>
      <c r="B3" s="267"/>
      <c r="C3" s="267"/>
      <c r="D3" s="267"/>
      <c r="E3" s="267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 t="s">
        <v>0</v>
      </c>
      <c r="AU3" s="268"/>
      <c r="AV3" s="268"/>
      <c r="AW3" s="268"/>
      <c r="AX3" s="268"/>
      <c r="AY3" s="268"/>
      <c r="AZ3" s="269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70"/>
      <c r="BL3" s="270"/>
      <c r="BM3" s="3"/>
      <c r="BN3" s="3"/>
      <c r="BU3" s="3"/>
      <c r="BV3" s="113"/>
    </row>
    <row r="4" spans="1:167" ht="18.75" x14ac:dyDescent="0.3">
      <c r="A4" s="266"/>
      <c r="B4" s="267"/>
      <c r="C4" s="267"/>
      <c r="D4" s="267"/>
      <c r="E4" s="267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9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70"/>
      <c r="BL4" s="270"/>
      <c r="BM4" s="3"/>
      <c r="BN4" s="3"/>
      <c r="BU4" s="3"/>
      <c r="BV4" s="113"/>
    </row>
    <row r="5" spans="1:167" ht="18.75" x14ac:dyDescent="0.3">
      <c r="A5" s="271"/>
      <c r="B5" s="272" t="s">
        <v>389</v>
      </c>
      <c r="C5" s="272"/>
      <c r="D5" s="272"/>
      <c r="E5" s="272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4"/>
      <c r="BL5" s="274"/>
      <c r="BM5" s="18"/>
      <c r="BN5" s="18"/>
      <c r="BO5" s="18"/>
      <c r="BP5" s="117"/>
      <c r="BQ5" s="117"/>
      <c r="BR5" s="117"/>
      <c r="BS5" s="117"/>
      <c r="BU5" s="3"/>
      <c r="BV5" s="113"/>
    </row>
    <row r="6" spans="1:167" s="6" customFormat="1" ht="19.5" thickBot="1" x14ac:dyDescent="0.35">
      <c r="A6" s="275" t="s">
        <v>1</v>
      </c>
      <c r="B6" s="276"/>
      <c r="C6" s="315" t="s">
        <v>390</v>
      </c>
      <c r="D6" s="315"/>
      <c r="E6" s="276"/>
      <c r="F6" s="315" t="s">
        <v>393</v>
      </c>
      <c r="G6" s="315"/>
      <c r="H6" s="277"/>
      <c r="I6" s="315" t="s">
        <v>409</v>
      </c>
      <c r="J6" s="315"/>
      <c r="K6" s="277"/>
      <c r="L6" s="315" t="s">
        <v>391</v>
      </c>
      <c r="M6" s="315"/>
      <c r="N6" s="278"/>
      <c r="O6" s="315" t="s">
        <v>392</v>
      </c>
      <c r="P6" s="315"/>
      <c r="Q6" s="278"/>
      <c r="R6" s="315" t="s">
        <v>394</v>
      </c>
      <c r="S6" s="315"/>
      <c r="T6" s="279"/>
      <c r="U6" s="315" t="s">
        <v>403</v>
      </c>
      <c r="V6" s="315"/>
      <c r="W6" s="277"/>
      <c r="X6" s="315" t="s">
        <v>404</v>
      </c>
      <c r="Y6" s="315"/>
      <c r="Z6" s="277"/>
      <c r="AA6" s="315" t="s">
        <v>395</v>
      </c>
      <c r="AB6" s="315"/>
      <c r="AC6" s="278"/>
      <c r="AD6" s="315" t="s">
        <v>396</v>
      </c>
      <c r="AE6" s="315"/>
      <c r="AF6" s="277"/>
      <c r="AG6" s="315" t="s">
        <v>397</v>
      </c>
      <c r="AH6" s="315"/>
      <c r="AI6" s="278"/>
      <c r="AJ6" s="315" t="s">
        <v>406</v>
      </c>
      <c r="AK6" s="315"/>
      <c r="AL6" s="279"/>
      <c r="AM6" s="315" t="s">
        <v>405</v>
      </c>
      <c r="AN6" s="315"/>
      <c r="AO6" s="279"/>
      <c r="AP6" s="315" t="s">
        <v>398</v>
      </c>
      <c r="AQ6" s="315"/>
      <c r="AR6" s="278"/>
      <c r="AS6" s="315" t="s">
        <v>399</v>
      </c>
      <c r="AT6" s="315"/>
      <c r="AU6" s="278"/>
      <c r="AV6" s="315" t="s">
        <v>400</v>
      </c>
      <c r="AW6" s="315"/>
      <c r="AX6" s="278"/>
      <c r="AY6" s="315" t="s">
        <v>408</v>
      </c>
      <c r="AZ6" s="315"/>
      <c r="BA6" s="278"/>
      <c r="BB6" s="315" t="s">
        <v>407</v>
      </c>
      <c r="BC6" s="315"/>
      <c r="BD6" s="277"/>
      <c r="BE6" s="315" t="s">
        <v>401</v>
      </c>
      <c r="BF6" s="315"/>
      <c r="BG6" s="278"/>
      <c r="BH6" s="315" t="s">
        <v>402</v>
      </c>
      <c r="BI6" s="315"/>
      <c r="BJ6" s="277"/>
      <c r="BK6" s="315" t="s">
        <v>2</v>
      </c>
      <c r="BL6" s="315"/>
      <c r="BM6" s="23"/>
      <c r="BN6" s="23"/>
      <c r="BO6" s="121"/>
      <c r="BP6" s="18"/>
      <c r="BQ6" s="18"/>
      <c r="BR6" s="18"/>
      <c r="BS6" s="18"/>
      <c r="BT6" s="18"/>
      <c r="BU6" s="117"/>
      <c r="BV6" s="113"/>
      <c r="BW6" s="3"/>
      <c r="BX6" s="3"/>
      <c r="BY6" s="3"/>
      <c r="BZ6" s="3"/>
      <c r="CA6" s="3"/>
      <c r="CB6" s="3"/>
      <c r="CC6" s="114"/>
      <c r="CD6" s="11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</row>
    <row r="7" spans="1:167" ht="19.5" thickTop="1" x14ac:dyDescent="0.3">
      <c r="A7" s="271"/>
      <c r="B7" s="280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81"/>
      <c r="BL7" s="281"/>
      <c r="BM7" s="26"/>
      <c r="BN7" s="26"/>
      <c r="BO7" s="26"/>
      <c r="BP7" s="117"/>
      <c r="BQ7" s="117"/>
      <c r="BR7" s="117"/>
      <c r="BS7" s="117"/>
      <c r="BT7" s="117"/>
      <c r="BU7" s="117"/>
      <c r="BV7" s="113"/>
    </row>
    <row r="8" spans="1:167" ht="18.75" x14ac:dyDescent="0.3">
      <c r="A8" s="271"/>
      <c r="B8" s="280"/>
      <c r="C8" s="273"/>
      <c r="D8" s="281" t="s">
        <v>3</v>
      </c>
      <c r="E8" s="270"/>
      <c r="F8" s="281"/>
      <c r="G8" s="281" t="s">
        <v>3</v>
      </c>
      <c r="H8" s="281"/>
      <c r="I8" s="281"/>
      <c r="J8" s="281" t="s">
        <v>3</v>
      </c>
      <c r="K8" s="281"/>
      <c r="L8" s="281"/>
      <c r="M8" s="281" t="s">
        <v>3</v>
      </c>
      <c r="N8" s="273"/>
      <c r="O8" s="281"/>
      <c r="P8" s="281" t="s">
        <v>3</v>
      </c>
      <c r="Q8" s="273"/>
      <c r="R8" s="281"/>
      <c r="S8" s="281" t="s">
        <v>3</v>
      </c>
      <c r="T8" s="273"/>
      <c r="U8" s="281"/>
      <c r="V8" s="281" t="s">
        <v>3</v>
      </c>
      <c r="W8" s="281"/>
      <c r="X8" s="281"/>
      <c r="Y8" s="281" t="s">
        <v>3</v>
      </c>
      <c r="Z8" s="281"/>
      <c r="AA8" s="281"/>
      <c r="AB8" s="281" t="s">
        <v>3</v>
      </c>
      <c r="AC8" s="273"/>
      <c r="AD8" s="281"/>
      <c r="AE8" s="281" t="s">
        <v>3</v>
      </c>
      <c r="AF8" s="281"/>
      <c r="AG8" s="281"/>
      <c r="AH8" s="281" t="s">
        <v>3</v>
      </c>
      <c r="AI8" s="273"/>
      <c r="AJ8" s="281"/>
      <c r="AK8" s="281" t="s">
        <v>3</v>
      </c>
      <c r="AL8" s="273"/>
      <c r="AM8" s="281"/>
      <c r="AN8" s="281" t="s">
        <v>3</v>
      </c>
      <c r="AO8" s="273"/>
      <c r="AP8" s="281"/>
      <c r="AQ8" s="281" t="s">
        <v>3</v>
      </c>
      <c r="AR8" s="273"/>
      <c r="AS8" s="281"/>
      <c r="AT8" s="281" t="s">
        <v>3</v>
      </c>
      <c r="AU8" s="273"/>
      <c r="AV8" s="281"/>
      <c r="AW8" s="281" t="s">
        <v>3</v>
      </c>
      <c r="AX8" s="273"/>
      <c r="AY8" s="281"/>
      <c r="AZ8" s="281" t="s">
        <v>3</v>
      </c>
      <c r="BA8" s="273"/>
      <c r="BB8" s="281"/>
      <c r="BC8" s="281" t="s">
        <v>3</v>
      </c>
      <c r="BD8" s="281"/>
      <c r="BE8" s="281"/>
      <c r="BF8" s="281" t="s">
        <v>3</v>
      </c>
      <c r="BG8" s="273"/>
      <c r="BH8" s="281"/>
      <c r="BI8" s="281" t="s">
        <v>3</v>
      </c>
      <c r="BJ8" s="281"/>
      <c r="BK8" s="281"/>
      <c r="BL8" s="281" t="s">
        <v>3</v>
      </c>
      <c r="BM8" s="26"/>
      <c r="BN8" s="26"/>
      <c r="BO8" s="26"/>
      <c r="BP8" s="117"/>
      <c r="BQ8" s="117"/>
      <c r="BR8" s="117"/>
      <c r="BS8" s="117"/>
      <c r="BT8" s="117"/>
      <c r="BU8" s="117"/>
      <c r="BV8" s="113"/>
    </row>
    <row r="9" spans="1:167" ht="18.75" x14ac:dyDescent="0.3">
      <c r="A9" s="282"/>
      <c r="B9" s="280"/>
      <c r="C9" s="281" t="s">
        <v>3</v>
      </c>
      <c r="D9" s="281" t="s">
        <v>19</v>
      </c>
      <c r="E9" s="270"/>
      <c r="F9" s="281" t="s">
        <v>3</v>
      </c>
      <c r="G9" s="281" t="s">
        <v>19</v>
      </c>
      <c r="H9" s="281"/>
      <c r="I9" s="281" t="s">
        <v>3</v>
      </c>
      <c r="J9" s="281" t="s">
        <v>19</v>
      </c>
      <c r="K9" s="281"/>
      <c r="L9" s="281" t="s">
        <v>3</v>
      </c>
      <c r="M9" s="281" t="s">
        <v>19</v>
      </c>
      <c r="N9" s="281"/>
      <c r="O9" s="281" t="s">
        <v>3</v>
      </c>
      <c r="P9" s="281" t="s">
        <v>19</v>
      </c>
      <c r="Q9" s="281"/>
      <c r="R9" s="281" t="s">
        <v>3</v>
      </c>
      <c r="S9" s="281" t="s">
        <v>19</v>
      </c>
      <c r="T9" s="281"/>
      <c r="U9" s="281" t="s">
        <v>3</v>
      </c>
      <c r="V9" s="281" t="s">
        <v>19</v>
      </c>
      <c r="W9" s="281"/>
      <c r="X9" s="281" t="s">
        <v>3</v>
      </c>
      <c r="Y9" s="281" t="s">
        <v>19</v>
      </c>
      <c r="Z9" s="281"/>
      <c r="AA9" s="281" t="s">
        <v>3</v>
      </c>
      <c r="AB9" s="281" t="s">
        <v>19</v>
      </c>
      <c r="AC9" s="281"/>
      <c r="AD9" s="281" t="s">
        <v>3</v>
      </c>
      <c r="AE9" s="281" t="s">
        <v>19</v>
      </c>
      <c r="AF9" s="281"/>
      <c r="AG9" s="281" t="s">
        <v>3</v>
      </c>
      <c r="AH9" s="281" t="s">
        <v>19</v>
      </c>
      <c r="AI9" s="281"/>
      <c r="AJ9" s="281" t="s">
        <v>3</v>
      </c>
      <c r="AK9" s="281" t="s">
        <v>19</v>
      </c>
      <c r="AL9" s="281"/>
      <c r="AM9" s="281" t="s">
        <v>3</v>
      </c>
      <c r="AN9" s="281" t="s">
        <v>19</v>
      </c>
      <c r="AO9" s="281"/>
      <c r="AP9" s="281" t="s">
        <v>3</v>
      </c>
      <c r="AQ9" s="281" t="s">
        <v>19</v>
      </c>
      <c r="AR9" s="281"/>
      <c r="AS9" s="281" t="s">
        <v>3</v>
      </c>
      <c r="AT9" s="281" t="s">
        <v>19</v>
      </c>
      <c r="AU9" s="281"/>
      <c r="AV9" s="281" t="s">
        <v>3</v>
      </c>
      <c r="AW9" s="281" t="s">
        <v>19</v>
      </c>
      <c r="AX9" s="281"/>
      <c r="AY9" s="281" t="s">
        <v>3</v>
      </c>
      <c r="AZ9" s="281" t="s">
        <v>19</v>
      </c>
      <c r="BA9" s="281"/>
      <c r="BB9" s="281" t="s">
        <v>3</v>
      </c>
      <c r="BC9" s="281" t="s">
        <v>19</v>
      </c>
      <c r="BD9" s="281"/>
      <c r="BE9" s="281" t="s">
        <v>3</v>
      </c>
      <c r="BF9" s="281" t="s">
        <v>19</v>
      </c>
      <c r="BG9" s="281"/>
      <c r="BH9" s="281" t="s">
        <v>3</v>
      </c>
      <c r="BI9" s="281" t="s">
        <v>19</v>
      </c>
      <c r="BJ9" s="281"/>
      <c r="BK9" s="281" t="s">
        <v>3</v>
      </c>
      <c r="BL9" s="281" t="s">
        <v>19</v>
      </c>
      <c r="BM9" s="26"/>
      <c r="BN9" s="26"/>
      <c r="BO9" s="26"/>
      <c r="BP9" s="26"/>
      <c r="BQ9" s="26"/>
      <c r="BR9" s="26"/>
      <c r="BS9" s="26"/>
      <c r="BT9" s="26"/>
      <c r="BU9" s="26"/>
      <c r="BV9" s="113"/>
    </row>
    <row r="10" spans="1:167" ht="18.75" x14ac:dyDescent="0.3">
      <c r="A10" s="271"/>
      <c r="B10" s="283" t="s">
        <v>20</v>
      </c>
      <c r="C10" s="281" t="s">
        <v>23</v>
      </c>
      <c r="D10" s="284" t="s">
        <v>21</v>
      </c>
      <c r="E10" s="270"/>
      <c r="F10" s="281" t="s">
        <v>23</v>
      </c>
      <c r="G10" s="281" t="s">
        <v>21</v>
      </c>
      <c r="H10" s="281"/>
      <c r="I10" s="281" t="s">
        <v>23</v>
      </c>
      <c r="J10" s="281" t="s">
        <v>21</v>
      </c>
      <c r="K10" s="281"/>
      <c r="L10" s="281" t="s">
        <v>23</v>
      </c>
      <c r="M10" s="281" t="s">
        <v>21</v>
      </c>
      <c r="N10" s="281"/>
      <c r="O10" s="281" t="s">
        <v>23</v>
      </c>
      <c r="P10" s="281" t="s">
        <v>21</v>
      </c>
      <c r="Q10" s="281"/>
      <c r="R10" s="281" t="s">
        <v>23</v>
      </c>
      <c r="S10" s="281" t="s">
        <v>21</v>
      </c>
      <c r="T10" s="281"/>
      <c r="U10" s="281" t="s">
        <v>23</v>
      </c>
      <c r="V10" s="281" t="s">
        <v>21</v>
      </c>
      <c r="W10" s="281"/>
      <c r="X10" s="281" t="s">
        <v>23</v>
      </c>
      <c r="Y10" s="281" t="s">
        <v>21</v>
      </c>
      <c r="Z10" s="281"/>
      <c r="AA10" s="281" t="s">
        <v>23</v>
      </c>
      <c r="AB10" s="281" t="s">
        <v>21</v>
      </c>
      <c r="AC10" s="281"/>
      <c r="AD10" s="281" t="s">
        <v>23</v>
      </c>
      <c r="AE10" s="281" t="s">
        <v>21</v>
      </c>
      <c r="AF10" s="281"/>
      <c r="AG10" s="281" t="s">
        <v>23</v>
      </c>
      <c r="AH10" s="281" t="s">
        <v>21</v>
      </c>
      <c r="AI10" s="281"/>
      <c r="AJ10" s="281" t="s">
        <v>23</v>
      </c>
      <c r="AK10" s="281" t="s">
        <v>21</v>
      </c>
      <c r="AL10" s="281"/>
      <c r="AM10" s="281" t="s">
        <v>23</v>
      </c>
      <c r="AN10" s="281" t="s">
        <v>21</v>
      </c>
      <c r="AO10" s="281"/>
      <c r="AP10" s="281" t="s">
        <v>23</v>
      </c>
      <c r="AQ10" s="281" t="s">
        <v>21</v>
      </c>
      <c r="AR10" s="281"/>
      <c r="AS10" s="281" t="s">
        <v>23</v>
      </c>
      <c r="AT10" s="281" t="s">
        <v>21</v>
      </c>
      <c r="AU10" s="281"/>
      <c r="AV10" s="281" t="s">
        <v>23</v>
      </c>
      <c r="AW10" s="281" t="s">
        <v>21</v>
      </c>
      <c r="AX10" s="281"/>
      <c r="AY10" s="281" t="s">
        <v>23</v>
      </c>
      <c r="AZ10" s="281" t="s">
        <v>21</v>
      </c>
      <c r="BA10" s="281"/>
      <c r="BB10" s="281" t="s">
        <v>23</v>
      </c>
      <c r="BC10" s="281" t="s">
        <v>21</v>
      </c>
      <c r="BD10" s="281"/>
      <c r="BE10" s="281" t="s">
        <v>23</v>
      </c>
      <c r="BF10" s="281" t="s">
        <v>21</v>
      </c>
      <c r="BG10" s="281"/>
      <c r="BH10" s="281" t="s">
        <v>23</v>
      </c>
      <c r="BI10" s="281" t="s">
        <v>21</v>
      </c>
      <c r="BJ10" s="281"/>
      <c r="BK10" s="281" t="s">
        <v>24</v>
      </c>
      <c r="BL10" s="281" t="s">
        <v>21</v>
      </c>
      <c r="BM10" s="26"/>
      <c r="BN10" s="26"/>
      <c r="BO10" s="26"/>
      <c r="BP10" s="26"/>
      <c r="BQ10" s="26"/>
      <c r="BR10" s="26"/>
      <c r="BS10" s="26"/>
      <c r="BT10" s="26"/>
      <c r="BU10" s="26"/>
      <c r="BV10" s="113"/>
    </row>
    <row r="11" spans="1:167" s="9" customFormat="1" ht="15.75" customHeight="1" x14ac:dyDescent="0.3">
      <c r="A11" s="285"/>
      <c r="B11" s="286"/>
      <c r="C11" s="287"/>
      <c r="D11" s="281" t="s">
        <v>22</v>
      </c>
      <c r="E11" s="288"/>
      <c r="F11" s="281"/>
      <c r="G11" s="281" t="s">
        <v>22</v>
      </c>
      <c r="H11" s="281"/>
      <c r="I11" s="281"/>
      <c r="J11" s="281" t="s">
        <v>22</v>
      </c>
      <c r="K11" s="281"/>
      <c r="L11" s="281"/>
      <c r="M11" s="281" t="s">
        <v>22</v>
      </c>
      <c r="N11" s="281"/>
      <c r="O11" s="281"/>
      <c r="P11" s="281" t="s">
        <v>22</v>
      </c>
      <c r="Q11" s="281"/>
      <c r="R11" s="281"/>
      <c r="S11" s="281" t="s">
        <v>22</v>
      </c>
      <c r="T11" s="281"/>
      <c r="U11" s="281"/>
      <c r="V11" s="281" t="s">
        <v>22</v>
      </c>
      <c r="W11" s="281"/>
      <c r="X11" s="281"/>
      <c r="Y11" s="281" t="s">
        <v>22</v>
      </c>
      <c r="Z11" s="281"/>
      <c r="AA11" s="281"/>
      <c r="AB11" s="281" t="s">
        <v>22</v>
      </c>
      <c r="AC11" s="281"/>
      <c r="AD11" s="281"/>
      <c r="AE11" s="281" t="s">
        <v>22</v>
      </c>
      <c r="AF11" s="281"/>
      <c r="AG11" s="281"/>
      <c r="AH11" s="281" t="s">
        <v>22</v>
      </c>
      <c r="AI11" s="281"/>
      <c r="AJ11" s="281"/>
      <c r="AK11" s="281" t="s">
        <v>22</v>
      </c>
      <c r="AL11" s="281"/>
      <c r="AM11" s="281"/>
      <c r="AN11" s="281" t="s">
        <v>22</v>
      </c>
      <c r="AO11" s="281"/>
      <c r="AP11" s="281"/>
      <c r="AQ11" s="281" t="s">
        <v>22</v>
      </c>
      <c r="AR11" s="281"/>
      <c r="AS11" s="281"/>
      <c r="AT11" s="281" t="s">
        <v>22</v>
      </c>
      <c r="AU11" s="281"/>
      <c r="AV11" s="281"/>
      <c r="AW11" s="281" t="s">
        <v>22</v>
      </c>
      <c r="AX11" s="281"/>
      <c r="AY11" s="281"/>
      <c r="AZ11" s="281" t="s">
        <v>22</v>
      </c>
      <c r="BA11" s="281"/>
      <c r="BB11" s="281"/>
      <c r="BC11" s="281" t="s">
        <v>22</v>
      </c>
      <c r="BD11" s="281"/>
      <c r="BE11" s="281"/>
      <c r="BF11" s="281" t="s">
        <v>22</v>
      </c>
      <c r="BG11" s="281"/>
      <c r="BH11" s="281"/>
      <c r="BI11" s="281" t="s">
        <v>22</v>
      </c>
      <c r="BJ11" s="281"/>
      <c r="BK11" s="281"/>
      <c r="BL11" s="281" t="s">
        <v>22</v>
      </c>
      <c r="BM11" s="26"/>
      <c r="BN11" s="26"/>
      <c r="BO11" s="26"/>
      <c r="BP11" s="26"/>
      <c r="BQ11" s="26"/>
      <c r="BR11" s="26"/>
      <c r="BS11" s="26"/>
      <c r="BT11" s="26"/>
      <c r="BU11" s="26"/>
      <c r="BV11" s="124"/>
      <c r="BW11" s="10"/>
      <c r="BX11" s="10"/>
      <c r="BY11" s="10"/>
      <c r="BZ11" s="10"/>
      <c r="CA11" s="10"/>
      <c r="CB11" s="10"/>
      <c r="CC11" s="125"/>
      <c r="CD11" s="124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</row>
    <row r="12" spans="1:167" ht="18.75" x14ac:dyDescent="0.3">
      <c r="A12" s="271"/>
      <c r="B12" s="280"/>
      <c r="C12" s="273"/>
      <c r="D12" s="281" t="s">
        <v>4</v>
      </c>
      <c r="E12" s="270"/>
      <c r="F12" s="281"/>
      <c r="G12" s="281" t="s">
        <v>4</v>
      </c>
      <c r="H12" s="281"/>
      <c r="I12" s="281"/>
      <c r="J12" s="281" t="s">
        <v>4</v>
      </c>
      <c r="K12" s="281"/>
      <c r="L12" s="281"/>
      <c r="M12" s="281" t="s">
        <v>4</v>
      </c>
      <c r="N12" s="281"/>
      <c r="O12" s="281"/>
      <c r="P12" s="281" t="s">
        <v>4</v>
      </c>
      <c r="Q12" s="281"/>
      <c r="R12" s="281"/>
      <c r="S12" s="281" t="s">
        <v>4</v>
      </c>
      <c r="T12" s="273"/>
      <c r="U12" s="281"/>
      <c r="V12" s="281" t="s">
        <v>4</v>
      </c>
      <c r="W12" s="281"/>
      <c r="X12" s="281"/>
      <c r="Y12" s="281" t="s">
        <v>4</v>
      </c>
      <c r="Z12" s="281"/>
      <c r="AA12" s="281"/>
      <c r="AB12" s="281" t="s">
        <v>4</v>
      </c>
      <c r="AC12" s="281"/>
      <c r="AD12" s="281"/>
      <c r="AE12" s="281" t="s">
        <v>4</v>
      </c>
      <c r="AF12" s="281"/>
      <c r="AG12" s="281"/>
      <c r="AH12" s="281" t="s">
        <v>4</v>
      </c>
      <c r="AI12" s="281"/>
      <c r="AJ12" s="281"/>
      <c r="AK12" s="281" t="s">
        <v>4</v>
      </c>
      <c r="AL12" s="281"/>
      <c r="AM12" s="281"/>
      <c r="AN12" s="281" t="s">
        <v>4</v>
      </c>
      <c r="AO12" s="281"/>
      <c r="AP12" s="281"/>
      <c r="AQ12" s="281" t="s">
        <v>4</v>
      </c>
      <c r="AR12" s="281"/>
      <c r="AS12" s="281"/>
      <c r="AT12" s="281" t="s">
        <v>4</v>
      </c>
      <c r="AU12" s="281"/>
      <c r="AV12" s="281"/>
      <c r="AW12" s="281" t="s">
        <v>4</v>
      </c>
      <c r="AX12" s="281"/>
      <c r="AY12" s="281"/>
      <c r="AZ12" s="281" t="s">
        <v>4</v>
      </c>
      <c r="BA12" s="281"/>
      <c r="BB12" s="281"/>
      <c r="BC12" s="281" t="s">
        <v>4</v>
      </c>
      <c r="BD12" s="281"/>
      <c r="BE12" s="281"/>
      <c r="BF12" s="281" t="s">
        <v>4</v>
      </c>
      <c r="BG12" s="281"/>
      <c r="BH12" s="281"/>
      <c r="BI12" s="281" t="s">
        <v>4</v>
      </c>
      <c r="BJ12" s="281"/>
      <c r="BK12" s="281"/>
      <c r="BL12" s="281" t="s">
        <v>4</v>
      </c>
      <c r="BM12" s="26"/>
      <c r="BN12" s="26"/>
      <c r="BO12" s="26"/>
      <c r="BP12" s="117"/>
      <c r="BQ12" s="26"/>
      <c r="BR12" s="26"/>
      <c r="BS12" s="26"/>
      <c r="BT12" s="26"/>
      <c r="BU12" s="26"/>
      <c r="BV12" s="126"/>
    </row>
    <row r="13" spans="1:167" s="8" customFormat="1" ht="18.75" x14ac:dyDescent="0.3">
      <c r="A13" s="289"/>
      <c r="B13" s="290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2"/>
      <c r="BM13" s="26"/>
      <c r="BN13" s="26"/>
      <c r="BO13" s="26"/>
      <c r="BP13" s="117"/>
      <c r="BQ13" s="117"/>
      <c r="BR13" s="117"/>
      <c r="BS13" s="117"/>
      <c r="BT13" s="117"/>
      <c r="BU13" s="117"/>
      <c r="BV13" s="113"/>
      <c r="BW13" s="3"/>
      <c r="BX13" s="3"/>
      <c r="BY13" s="3"/>
      <c r="BZ13" s="3"/>
      <c r="CA13" s="3"/>
      <c r="CB13" s="3"/>
      <c r="CC13" s="114"/>
      <c r="CD13" s="11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</row>
    <row r="14" spans="1:167" ht="18.75" x14ac:dyDescent="0.3">
      <c r="A14" s="293" t="s">
        <v>1</v>
      </c>
      <c r="B14" s="280"/>
      <c r="C14" s="273"/>
      <c r="D14" s="273"/>
      <c r="E14" s="273"/>
      <c r="F14" s="294"/>
      <c r="G14" s="273"/>
      <c r="H14" s="273"/>
      <c r="I14" s="273"/>
      <c r="J14" s="273"/>
      <c r="K14" s="273"/>
      <c r="L14" s="273"/>
      <c r="M14" s="273"/>
      <c r="N14" s="273"/>
      <c r="O14" s="294"/>
      <c r="P14" s="273"/>
      <c r="Q14" s="273"/>
      <c r="R14" s="294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95"/>
      <c r="BL14" s="296"/>
      <c r="BM14" s="26"/>
      <c r="BN14" s="26"/>
      <c r="BO14" s="26"/>
      <c r="BP14" s="117"/>
      <c r="BQ14" s="117"/>
      <c r="BR14" s="117"/>
      <c r="BS14" s="117"/>
      <c r="BT14" s="117"/>
      <c r="BU14" s="117"/>
      <c r="BV14" s="113"/>
    </row>
    <row r="15" spans="1:167" ht="18.75" x14ac:dyDescent="0.3">
      <c r="A15" s="297">
        <v>1</v>
      </c>
      <c r="B15" s="298" t="s">
        <v>5</v>
      </c>
      <c r="C15" s="299">
        <v>104.71000000000001</v>
      </c>
      <c r="D15" s="299">
        <v>101.66</v>
      </c>
      <c r="E15" s="274"/>
      <c r="F15" s="295">
        <v>104.64</v>
      </c>
      <c r="G15" s="300">
        <v>101.22</v>
      </c>
      <c r="H15" s="300"/>
      <c r="I15" s="295">
        <v>104.69</v>
      </c>
      <c r="J15" s="300">
        <v>101.23</v>
      </c>
      <c r="K15" s="300"/>
      <c r="L15" s="295">
        <v>104.06</v>
      </c>
      <c r="M15" s="300">
        <v>100.91</v>
      </c>
      <c r="N15" s="273"/>
      <c r="O15" s="295">
        <v>103.26</v>
      </c>
      <c r="P15" s="300">
        <v>101.17</v>
      </c>
      <c r="Q15" s="273"/>
      <c r="R15" s="295">
        <v>103.68</v>
      </c>
      <c r="S15" s="300">
        <v>100.62</v>
      </c>
      <c r="T15" s="273"/>
      <c r="U15" s="295">
        <v>105.43</v>
      </c>
      <c r="V15" s="300">
        <v>99.5</v>
      </c>
      <c r="W15" s="300"/>
      <c r="X15" s="295">
        <v>105.4</v>
      </c>
      <c r="Y15" s="300">
        <v>99.57</v>
      </c>
      <c r="Z15" s="295"/>
      <c r="AA15" s="295">
        <v>105.29</v>
      </c>
      <c r="AB15" s="300">
        <v>99.49</v>
      </c>
      <c r="AC15" s="273"/>
      <c r="AD15" s="295">
        <v>105</v>
      </c>
      <c r="AE15" s="300">
        <v>99.66</v>
      </c>
      <c r="AF15" s="300"/>
      <c r="AG15" s="295">
        <v>104.64</v>
      </c>
      <c r="AH15" s="300">
        <v>99.85</v>
      </c>
      <c r="AI15" s="273"/>
      <c r="AJ15" s="295">
        <v>104.33</v>
      </c>
      <c r="AK15" s="300">
        <v>100.05</v>
      </c>
      <c r="AL15" s="273"/>
      <c r="AM15" s="295">
        <v>103.83</v>
      </c>
      <c r="AN15" s="300">
        <v>100.47</v>
      </c>
      <c r="AO15" s="273"/>
      <c r="AP15" s="295">
        <v>104.19</v>
      </c>
      <c r="AQ15" s="300">
        <v>100.52</v>
      </c>
      <c r="AR15" s="273"/>
      <c r="AS15" s="295">
        <v>103.83</v>
      </c>
      <c r="AT15" s="300">
        <v>100.55</v>
      </c>
      <c r="AU15" s="273"/>
      <c r="AV15" s="295">
        <v>103.72</v>
      </c>
      <c r="AW15" s="300">
        <v>100.48</v>
      </c>
      <c r="AX15" s="273"/>
      <c r="AY15" s="295">
        <v>104.28</v>
      </c>
      <c r="AZ15" s="300">
        <v>99.89</v>
      </c>
      <c r="BA15" s="273"/>
      <c r="BB15" s="295">
        <v>104.44</v>
      </c>
      <c r="BC15" s="300">
        <v>99.61</v>
      </c>
      <c r="BD15" s="300"/>
      <c r="BE15" s="295">
        <v>104.26</v>
      </c>
      <c r="BF15" s="300">
        <v>99.71</v>
      </c>
      <c r="BG15" s="273"/>
      <c r="BH15" s="295">
        <v>104.02</v>
      </c>
      <c r="BI15" s="300">
        <v>99.84</v>
      </c>
      <c r="BJ15" s="300"/>
      <c r="BK15" s="295">
        <f>(C15+F15+L15+O15+R15+U15+X15+AA15+AD15+AG15+AJ15+AM15+AP15+AS15+AV15+AY15+BB15+BE15+BH15+I15)/20</f>
        <v>104.38499999999999</v>
      </c>
      <c r="BL15" s="296">
        <f>(D15+G15+M15+P15+S15+V15+Y15+AB15+AE15+AH15+AK15+AN15+AQ15+AT15+AW15+AZ15+BC15+BF15+BI15+J15)/20</f>
        <v>100.29999999999998</v>
      </c>
      <c r="BM15" s="129"/>
      <c r="BN15" s="40"/>
      <c r="BO15" s="40"/>
      <c r="BP15" s="130"/>
      <c r="BQ15" s="130"/>
      <c r="BR15" s="117"/>
      <c r="BS15" s="131"/>
      <c r="BT15" s="131"/>
      <c r="BU15" s="117"/>
      <c r="BV15" s="113"/>
    </row>
    <row r="16" spans="1:167" s="3" customFormat="1" ht="18.75" x14ac:dyDescent="0.3">
      <c r="A16" s="297">
        <v>2</v>
      </c>
      <c r="B16" s="298" t="s">
        <v>6</v>
      </c>
      <c r="C16" s="299">
        <v>0.77417356971432993</v>
      </c>
      <c r="D16" s="299">
        <v>137.5</v>
      </c>
      <c r="E16" s="274"/>
      <c r="F16" s="295">
        <v>0.77000077000077005</v>
      </c>
      <c r="G16" s="300">
        <v>137.56</v>
      </c>
      <c r="H16" s="300"/>
      <c r="I16" s="295">
        <v>0.77011936850211782</v>
      </c>
      <c r="J16" s="300">
        <v>137.62</v>
      </c>
      <c r="K16" s="300"/>
      <c r="L16" s="295">
        <v>0.76522803795531069</v>
      </c>
      <c r="M16" s="300">
        <v>137.22999999999999</v>
      </c>
      <c r="N16" s="273"/>
      <c r="O16" s="295">
        <v>0.76086129498592403</v>
      </c>
      <c r="P16" s="300">
        <v>137.30000000000001</v>
      </c>
      <c r="Q16" s="273"/>
      <c r="R16" s="295">
        <v>0.7607455306200076</v>
      </c>
      <c r="S16" s="300">
        <v>137.13</v>
      </c>
      <c r="T16" s="273"/>
      <c r="U16" s="295">
        <v>0.7551159102922298</v>
      </c>
      <c r="V16" s="300">
        <v>138.91999999999999</v>
      </c>
      <c r="W16" s="300"/>
      <c r="X16" s="295">
        <v>0.75460307878056132</v>
      </c>
      <c r="Y16" s="300">
        <v>139.08000000000001</v>
      </c>
      <c r="Z16" s="295"/>
      <c r="AA16" s="295">
        <v>0.7578053955744164</v>
      </c>
      <c r="AB16" s="300">
        <v>138.22999999999999</v>
      </c>
      <c r="AC16" s="273"/>
      <c r="AD16" s="295">
        <v>0.7584951456310679</v>
      </c>
      <c r="AE16" s="300">
        <v>137.96</v>
      </c>
      <c r="AF16" s="300"/>
      <c r="AG16" s="295">
        <v>0.75855268148372901</v>
      </c>
      <c r="AH16" s="300">
        <v>137.74</v>
      </c>
      <c r="AI16" s="273"/>
      <c r="AJ16" s="295">
        <v>0.75557234605213441</v>
      </c>
      <c r="AK16" s="300">
        <v>138.15</v>
      </c>
      <c r="AL16" s="273"/>
      <c r="AM16" s="295">
        <v>0.75261533830059457</v>
      </c>
      <c r="AN16" s="300">
        <v>138.61000000000001</v>
      </c>
      <c r="AO16" s="273"/>
      <c r="AP16" s="295">
        <v>0.75700227100681294</v>
      </c>
      <c r="AQ16" s="300">
        <v>138.35</v>
      </c>
      <c r="AR16" s="273"/>
      <c r="AS16" s="295">
        <v>0.75403408234052172</v>
      </c>
      <c r="AT16" s="300">
        <v>138.46</v>
      </c>
      <c r="AU16" s="273"/>
      <c r="AV16" s="295">
        <v>0.74816699087236271</v>
      </c>
      <c r="AW16" s="300">
        <v>139.30000000000001</v>
      </c>
      <c r="AX16" s="273"/>
      <c r="AY16" s="295">
        <v>0.74850299401197595</v>
      </c>
      <c r="AZ16" s="300">
        <v>139.16999999999999</v>
      </c>
      <c r="BA16" s="273"/>
      <c r="BB16" s="295">
        <v>0.75120192307692302</v>
      </c>
      <c r="BC16" s="300">
        <v>138.47999999999999</v>
      </c>
      <c r="BD16" s="300"/>
      <c r="BE16" s="295">
        <v>0.748839299086416</v>
      </c>
      <c r="BF16" s="300">
        <v>138.83000000000001</v>
      </c>
      <c r="BG16" s="273"/>
      <c r="BH16" s="295">
        <v>0.74996250187490621</v>
      </c>
      <c r="BI16" s="300">
        <v>138.47</v>
      </c>
      <c r="BJ16" s="300"/>
      <c r="BK16" s="295">
        <f t="shared" ref="BK16:BK30" si="0">(C16+F16+L16+O16+R16+U16+X16+AA16+AD16+AG16+AJ16+AM16+AP16+AS16+AV16+AY16+BB16+BE16+BH16+I16)/20</f>
        <v>0.75757992650815553</v>
      </c>
      <c r="BL16" s="296">
        <f t="shared" ref="BL16:BL30" si="1">(D16+G16+M16+P16+S16+V16+Y16+AB16+AE16+AH16+AK16+AN16+AQ16+AT16+AW16+AZ16+BC16+BF16+BI16+J16)/20</f>
        <v>138.2045</v>
      </c>
      <c r="BM16" s="129"/>
      <c r="BN16" s="40"/>
      <c r="BO16" s="40"/>
      <c r="BP16" s="130"/>
      <c r="BQ16" s="130"/>
      <c r="BR16" s="117"/>
      <c r="BS16" s="131"/>
      <c r="BT16" s="131"/>
      <c r="BU16" s="117"/>
      <c r="BV16" s="113"/>
      <c r="CC16" s="114"/>
      <c r="CD16" s="113"/>
    </row>
    <row r="17" spans="1:164" ht="18.75" x14ac:dyDescent="0.3">
      <c r="A17" s="297">
        <v>3</v>
      </c>
      <c r="B17" s="298" t="s">
        <v>7</v>
      </c>
      <c r="C17" s="299">
        <v>0.91760000000000008</v>
      </c>
      <c r="D17" s="299">
        <v>116.01</v>
      </c>
      <c r="E17" s="274"/>
      <c r="F17" s="295">
        <v>0.91570000000000007</v>
      </c>
      <c r="G17" s="300">
        <v>115.67</v>
      </c>
      <c r="H17" s="300"/>
      <c r="I17" s="295">
        <v>0.91290000000000004</v>
      </c>
      <c r="J17" s="300">
        <v>116.09</v>
      </c>
      <c r="K17" s="300"/>
      <c r="L17" s="295">
        <v>0.9073</v>
      </c>
      <c r="M17" s="300">
        <v>115.74</v>
      </c>
      <c r="N17" s="273"/>
      <c r="O17" s="295">
        <v>0.90070000000000006</v>
      </c>
      <c r="P17" s="300">
        <v>115.99</v>
      </c>
      <c r="Q17" s="273"/>
      <c r="R17" s="295">
        <v>0.89970000000000006</v>
      </c>
      <c r="S17" s="300">
        <v>115.95</v>
      </c>
      <c r="T17" s="273"/>
      <c r="U17" s="295">
        <v>0.9173</v>
      </c>
      <c r="V17" s="300">
        <v>114.36</v>
      </c>
      <c r="W17" s="300"/>
      <c r="X17" s="295">
        <v>0.91739999999999999</v>
      </c>
      <c r="Y17" s="300">
        <v>114.4</v>
      </c>
      <c r="Z17" s="295"/>
      <c r="AA17" s="295">
        <v>0.91350000000000009</v>
      </c>
      <c r="AB17" s="300">
        <v>114.67</v>
      </c>
      <c r="AC17" s="273"/>
      <c r="AD17" s="295">
        <v>0.91410000000000002</v>
      </c>
      <c r="AE17" s="300">
        <v>114.47</v>
      </c>
      <c r="AF17" s="300"/>
      <c r="AG17" s="295">
        <v>0.91150000000000009</v>
      </c>
      <c r="AH17" s="300">
        <v>114.62</v>
      </c>
      <c r="AI17" s="273"/>
      <c r="AJ17" s="295">
        <v>0.91010000000000002</v>
      </c>
      <c r="AK17" s="300">
        <v>114.69</v>
      </c>
      <c r="AL17" s="273"/>
      <c r="AM17" s="295">
        <v>0.91</v>
      </c>
      <c r="AN17" s="300">
        <v>114.64</v>
      </c>
      <c r="AO17" s="273"/>
      <c r="AP17" s="295">
        <v>0.91339999999999999</v>
      </c>
      <c r="AQ17" s="300">
        <v>114.66</v>
      </c>
      <c r="AR17" s="273"/>
      <c r="AS17" s="295">
        <v>0.91220000000000001</v>
      </c>
      <c r="AT17" s="300">
        <v>114.45</v>
      </c>
      <c r="AU17" s="273"/>
      <c r="AV17" s="295">
        <v>0.91020000000000001</v>
      </c>
      <c r="AW17" s="300">
        <v>114.5</v>
      </c>
      <c r="AX17" s="273"/>
      <c r="AY17" s="295">
        <v>0.91210000000000002</v>
      </c>
      <c r="AZ17" s="300">
        <v>114.21</v>
      </c>
      <c r="BA17" s="273"/>
      <c r="BB17" s="295">
        <v>0.91190000000000004</v>
      </c>
      <c r="BC17" s="300">
        <v>114.08</v>
      </c>
      <c r="BD17" s="300"/>
      <c r="BE17" s="295">
        <v>0.90810000000000002</v>
      </c>
      <c r="BF17" s="300">
        <v>114.48</v>
      </c>
      <c r="BG17" s="273"/>
      <c r="BH17" s="295">
        <v>0.90640000000000009</v>
      </c>
      <c r="BI17" s="300">
        <v>114.57</v>
      </c>
      <c r="BJ17" s="300"/>
      <c r="BK17" s="295">
        <f t="shared" si="0"/>
        <v>0.91110500000000005</v>
      </c>
      <c r="BL17" s="296">
        <f t="shared" si="1"/>
        <v>114.91250000000002</v>
      </c>
      <c r="BM17" s="129"/>
      <c r="BN17" s="40"/>
      <c r="BO17" s="40"/>
      <c r="BP17" s="130"/>
      <c r="BQ17" s="130"/>
      <c r="BR17" s="117"/>
      <c r="BS17" s="131"/>
      <c r="BT17" s="131"/>
      <c r="BU17" s="117"/>
      <c r="BV17" s="113"/>
    </row>
    <row r="18" spans="1:164" ht="18.75" x14ac:dyDescent="0.3">
      <c r="A18" s="297">
        <v>4</v>
      </c>
      <c r="B18" s="298" t="s">
        <v>8</v>
      </c>
      <c r="C18" s="299">
        <v>0.85903272914698037</v>
      </c>
      <c r="D18" s="299">
        <v>123.88</v>
      </c>
      <c r="E18" s="274"/>
      <c r="F18" s="295">
        <v>0.85492006497392492</v>
      </c>
      <c r="G18" s="300">
        <v>123.85</v>
      </c>
      <c r="H18" s="300"/>
      <c r="I18" s="295">
        <v>0.85572479890467223</v>
      </c>
      <c r="J18" s="300">
        <v>123.83</v>
      </c>
      <c r="K18" s="300"/>
      <c r="L18" s="295">
        <v>0.84695519607012781</v>
      </c>
      <c r="M18" s="300">
        <v>123.86</v>
      </c>
      <c r="N18" s="273"/>
      <c r="O18" s="295">
        <v>0.84274397438058313</v>
      </c>
      <c r="P18" s="300">
        <v>123.82</v>
      </c>
      <c r="Q18" s="273"/>
      <c r="R18" s="295">
        <v>0.84224711530363006</v>
      </c>
      <c r="S18" s="300">
        <v>123.81</v>
      </c>
      <c r="T18" s="273"/>
      <c r="U18" s="295">
        <v>0.84860828241683628</v>
      </c>
      <c r="V18" s="300">
        <v>123.79</v>
      </c>
      <c r="W18" s="300"/>
      <c r="X18" s="295">
        <v>0.84846427965382654</v>
      </c>
      <c r="Y18" s="300">
        <v>123.73</v>
      </c>
      <c r="Z18" s="295"/>
      <c r="AA18" s="295">
        <v>0.84652501481418774</v>
      </c>
      <c r="AB18" s="300">
        <v>123.68</v>
      </c>
      <c r="AC18" s="273"/>
      <c r="AD18" s="295">
        <v>0.84559445290038893</v>
      </c>
      <c r="AE18" s="300">
        <v>123.68</v>
      </c>
      <c r="AF18" s="300"/>
      <c r="AG18" s="295">
        <v>0.84423807513718863</v>
      </c>
      <c r="AH18" s="300">
        <v>123.71</v>
      </c>
      <c r="AI18" s="273"/>
      <c r="AJ18" s="295">
        <v>0.84267295862475766</v>
      </c>
      <c r="AK18" s="300">
        <v>123.77</v>
      </c>
      <c r="AL18" s="273"/>
      <c r="AM18" s="295">
        <v>0.84189257450749289</v>
      </c>
      <c r="AN18" s="300">
        <v>123.81</v>
      </c>
      <c r="AO18" s="273"/>
      <c r="AP18" s="295">
        <v>0.8459521191100583</v>
      </c>
      <c r="AQ18" s="300">
        <v>123.8</v>
      </c>
      <c r="AR18" s="273"/>
      <c r="AS18" s="295">
        <v>0.84359709802598282</v>
      </c>
      <c r="AT18" s="300">
        <v>123.73</v>
      </c>
      <c r="AU18" s="273"/>
      <c r="AV18" s="295">
        <v>0.84203435500168411</v>
      </c>
      <c r="AW18" s="300">
        <v>123.74</v>
      </c>
      <c r="AX18" s="273"/>
      <c r="AY18" s="295">
        <v>0.84175084175084158</v>
      </c>
      <c r="AZ18" s="300">
        <v>123.74</v>
      </c>
      <c r="BA18" s="273"/>
      <c r="BB18" s="295">
        <v>0.84083074077188258</v>
      </c>
      <c r="BC18" s="300">
        <v>123.73</v>
      </c>
      <c r="BD18" s="300"/>
      <c r="BE18" s="295">
        <v>0.83991264908449514</v>
      </c>
      <c r="BF18" s="300">
        <v>123.79</v>
      </c>
      <c r="BG18" s="273"/>
      <c r="BH18" s="295">
        <v>0.83871508848444176</v>
      </c>
      <c r="BI18" s="300">
        <v>123.78</v>
      </c>
      <c r="BJ18" s="300"/>
      <c r="BK18" s="295">
        <f t="shared" si="0"/>
        <v>0.84562062045319908</v>
      </c>
      <c r="BL18" s="296">
        <f t="shared" si="1"/>
        <v>123.77650000000001</v>
      </c>
      <c r="BM18" s="129"/>
      <c r="BN18" s="40"/>
      <c r="BO18" s="40"/>
      <c r="BP18" s="130"/>
      <c r="BQ18" s="130"/>
      <c r="BR18" s="117"/>
      <c r="BS18" s="131"/>
      <c r="BT18" s="131"/>
      <c r="BU18" s="117"/>
      <c r="BV18" s="113"/>
    </row>
    <row r="19" spans="1:164" ht="18.75" x14ac:dyDescent="0.3">
      <c r="A19" s="297">
        <v>5</v>
      </c>
      <c r="B19" s="298" t="s">
        <v>9</v>
      </c>
      <c r="C19" s="299">
        <v>1887.74</v>
      </c>
      <c r="D19" s="299">
        <v>200949.92</v>
      </c>
      <c r="E19" s="274"/>
      <c r="F19" s="295">
        <v>1898.41</v>
      </c>
      <c r="G19" s="301">
        <v>201079.59</v>
      </c>
      <c r="H19" s="301"/>
      <c r="I19" s="302">
        <v>1888.23</v>
      </c>
      <c r="J19" s="301">
        <v>200114.62</v>
      </c>
      <c r="K19" s="301"/>
      <c r="L19" s="302">
        <v>1917.71</v>
      </c>
      <c r="M19" s="301">
        <v>201378.73</v>
      </c>
      <c r="N19" s="273"/>
      <c r="O19" s="295">
        <v>1950.21</v>
      </c>
      <c r="P19" s="301">
        <v>203738.44</v>
      </c>
      <c r="Q19" s="273"/>
      <c r="R19" s="295">
        <v>1958.51</v>
      </c>
      <c r="S19" s="301">
        <v>204311.76</v>
      </c>
      <c r="T19" s="273"/>
      <c r="U19" s="295">
        <v>1868.4</v>
      </c>
      <c r="V19" s="301">
        <v>195995.16</v>
      </c>
      <c r="W19" s="301"/>
      <c r="X19" s="302">
        <v>1875.1000000000001</v>
      </c>
      <c r="Y19" s="301">
        <v>196791.75</v>
      </c>
      <c r="Z19" s="302"/>
      <c r="AA19" s="295">
        <v>1867.8000000000002</v>
      </c>
      <c r="AB19" s="301">
        <v>195652.05</v>
      </c>
      <c r="AC19" s="273"/>
      <c r="AD19" s="295">
        <v>1880.1100000000001</v>
      </c>
      <c r="AE19" s="301">
        <v>196734.71</v>
      </c>
      <c r="AF19" s="301"/>
      <c r="AG19" s="295">
        <v>1891</v>
      </c>
      <c r="AH19" s="301">
        <v>197571.68</v>
      </c>
      <c r="AI19" s="273"/>
      <c r="AJ19" s="295">
        <v>1886.51</v>
      </c>
      <c r="AK19" s="301">
        <v>196913.91</v>
      </c>
      <c r="AL19" s="273"/>
      <c r="AM19" s="295">
        <v>1875.94</v>
      </c>
      <c r="AN19" s="301">
        <v>195698.06</v>
      </c>
      <c r="AO19" s="273"/>
      <c r="AP19" s="295">
        <v>1858</v>
      </c>
      <c r="AQ19" s="301">
        <v>194588.34</v>
      </c>
      <c r="AR19" s="273"/>
      <c r="AS19" s="295">
        <v>1864.43</v>
      </c>
      <c r="AT19" s="301">
        <v>194646.49</v>
      </c>
      <c r="AU19" s="273"/>
      <c r="AV19" s="295">
        <v>1865.51</v>
      </c>
      <c r="AW19" s="301">
        <v>194423.45</v>
      </c>
      <c r="AX19" s="273"/>
      <c r="AY19" s="295">
        <v>1812.41</v>
      </c>
      <c r="AZ19" s="301">
        <v>188798.75</v>
      </c>
      <c r="BA19" s="273"/>
      <c r="BB19" s="295">
        <v>1808.2046</v>
      </c>
      <c r="BC19" s="301">
        <v>188107.51999999999</v>
      </c>
      <c r="BD19" s="301"/>
      <c r="BE19" s="302">
        <v>1813.74</v>
      </c>
      <c r="BF19" s="301">
        <v>188556.41</v>
      </c>
      <c r="BG19" s="273"/>
      <c r="BH19" s="302">
        <v>1808.21</v>
      </c>
      <c r="BI19" s="301">
        <v>187782.61</v>
      </c>
      <c r="BJ19" s="301"/>
      <c r="BK19" s="295">
        <f t="shared" si="0"/>
        <v>1873.80873</v>
      </c>
      <c r="BL19" s="296">
        <f t="shared" si="1"/>
        <v>196191.69750000001</v>
      </c>
      <c r="BM19" s="129"/>
      <c r="BN19" s="40"/>
      <c r="BO19" s="40"/>
      <c r="BP19" s="130"/>
      <c r="BQ19" s="130"/>
      <c r="BR19" s="132"/>
      <c r="BS19" s="131"/>
      <c r="BT19" s="131"/>
      <c r="BU19" s="117"/>
      <c r="BV19" s="113"/>
    </row>
    <row r="20" spans="1:164" ht="18.75" x14ac:dyDescent="0.3">
      <c r="A20" s="297">
        <v>6</v>
      </c>
      <c r="B20" s="298" t="s">
        <v>10</v>
      </c>
      <c r="C20" s="299">
        <v>23.96</v>
      </c>
      <c r="D20" s="299">
        <v>2550.54</v>
      </c>
      <c r="E20" s="274"/>
      <c r="F20" s="295">
        <v>24.18</v>
      </c>
      <c r="G20" s="300">
        <v>2561.15</v>
      </c>
      <c r="H20" s="300"/>
      <c r="I20" s="295">
        <v>23.610400000000002</v>
      </c>
      <c r="J20" s="300">
        <v>2502.23</v>
      </c>
      <c r="K20" s="300"/>
      <c r="L20" s="295">
        <v>24.5336</v>
      </c>
      <c r="M20" s="300">
        <v>2576.27</v>
      </c>
      <c r="N20" s="273"/>
      <c r="O20" s="295">
        <v>25.48</v>
      </c>
      <c r="P20" s="300">
        <v>2661.9</v>
      </c>
      <c r="Q20" s="273"/>
      <c r="R20" s="295">
        <v>25.8</v>
      </c>
      <c r="S20" s="300">
        <v>2691.46</v>
      </c>
      <c r="T20" s="273"/>
      <c r="U20" s="295">
        <v>23.9053</v>
      </c>
      <c r="V20" s="300">
        <v>2507.67</v>
      </c>
      <c r="W20" s="300"/>
      <c r="X20" s="295">
        <v>24.23</v>
      </c>
      <c r="Y20" s="300">
        <v>2542.94</v>
      </c>
      <c r="Z20" s="295"/>
      <c r="AA20" s="295">
        <v>24.23</v>
      </c>
      <c r="AB20" s="300">
        <v>2538.09</v>
      </c>
      <c r="AC20" s="273"/>
      <c r="AD20" s="295">
        <v>24.290000000000003</v>
      </c>
      <c r="AE20" s="300">
        <v>2541.71</v>
      </c>
      <c r="AF20" s="300"/>
      <c r="AG20" s="295">
        <v>24.8</v>
      </c>
      <c r="AH20" s="300">
        <v>2591.1</v>
      </c>
      <c r="AI20" s="273"/>
      <c r="AJ20" s="295">
        <v>24.560000000000002</v>
      </c>
      <c r="AK20" s="300">
        <v>2563.5700000000002</v>
      </c>
      <c r="AL20" s="273"/>
      <c r="AM20" s="295">
        <v>24.46</v>
      </c>
      <c r="AN20" s="300">
        <v>2551.67</v>
      </c>
      <c r="AO20" s="273"/>
      <c r="AP20" s="295">
        <v>23.84</v>
      </c>
      <c r="AQ20" s="300">
        <v>2496.7600000000002</v>
      </c>
      <c r="AR20" s="273"/>
      <c r="AS20" s="295">
        <v>24.17</v>
      </c>
      <c r="AT20" s="300">
        <v>2523.35</v>
      </c>
      <c r="AU20" s="273"/>
      <c r="AV20" s="295">
        <v>24</v>
      </c>
      <c r="AW20" s="300">
        <v>2501.2800000000002</v>
      </c>
      <c r="AX20" s="273"/>
      <c r="AY20" s="295">
        <v>23.1843</v>
      </c>
      <c r="AZ20" s="300">
        <v>2415.11</v>
      </c>
      <c r="BA20" s="273"/>
      <c r="BB20" s="295">
        <v>23.3459</v>
      </c>
      <c r="BC20" s="300">
        <v>2428.67</v>
      </c>
      <c r="BD20" s="300"/>
      <c r="BE20" s="295">
        <v>23.366</v>
      </c>
      <c r="BF20" s="300">
        <v>2429.13</v>
      </c>
      <c r="BG20" s="273"/>
      <c r="BH20" s="295">
        <v>23.236700000000003</v>
      </c>
      <c r="BI20" s="300">
        <v>2413.13</v>
      </c>
      <c r="BJ20" s="300"/>
      <c r="BK20" s="295">
        <f t="shared" si="0"/>
        <v>24.159109999999995</v>
      </c>
      <c r="BL20" s="296">
        <f t="shared" si="1"/>
        <v>2529.3864999999996</v>
      </c>
      <c r="BM20" s="129"/>
      <c r="BN20" s="40"/>
      <c r="BO20" s="40"/>
      <c r="BP20" s="130"/>
      <c r="BQ20" s="130"/>
      <c r="BR20" s="117"/>
      <c r="BS20" s="131"/>
      <c r="BT20" s="131"/>
      <c r="BU20" s="117"/>
      <c r="BV20" s="113"/>
    </row>
    <row r="21" spans="1:164" ht="18.75" x14ac:dyDescent="0.3">
      <c r="A21" s="297">
        <v>7</v>
      </c>
      <c r="B21" s="298" t="s">
        <v>25</v>
      </c>
      <c r="C21" s="299">
        <v>1.4224751066856329</v>
      </c>
      <c r="D21" s="299">
        <v>74.83</v>
      </c>
      <c r="E21" s="274"/>
      <c r="F21" s="295">
        <v>1.4054813773717498</v>
      </c>
      <c r="G21" s="300">
        <v>75.36</v>
      </c>
      <c r="H21" s="300"/>
      <c r="I21" s="295">
        <v>1.4064697609001404</v>
      </c>
      <c r="J21" s="300">
        <v>75.349999999999994</v>
      </c>
      <c r="K21" s="300"/>
      <c r="L21" s="295">
        <v>1.3854253255749516</v>
      </c>
      <c r="M21" s="300">
        <v>75.8</v>
      </c>
      <c r="N21" s="273"/>
      <c r="O21" s="295">
        <v>1.3738150844896277</v>
      </c>
      <c r="P21" s="300">
        <v>76.040000000000006</v>
      </c>
      <c r="Q21" s="273"/>
      <c r="R21" s="295">
        <v>1.3741926618111859</v>
      </c>
      <c r="S21" s="300">
        <v>75.91</v>
      </c>
      <c r="T21" s="273"/>
      <c r="U21" s="295">
        <v>1.3749484394335212</v>
      </c>
      <c r="V21" s="300">
        <v>76.290000000000006</v>
      </c>
      <c r="W21" s="300"/>
      <c r="X21" s="295">
        <v>1.3708019191226868</v>
      </c>
      <c r="Y21" s="300">
        <v>76.56</v>
      </c>
      <c r="Z21" s="295"/>
      <c r="AA21" s="295">
        <v>1.3738150844896277</v>
      </c>
      <c r="AB21" s="300">
        <v>76.25</v>
      </c>
      <c r="AC21" s="273"/>
      <c r="AD21" s="295">
        <v>1.3776002204160354</v>
      </c>
      <c r="AE21" s="300">
        <v>75.959999999999994</v>
      </c>
      <c r="AF21" s="300"/>
      <c r="AG21" s="295">
        <v>1.3732491073880801</v>
      </c>
      <c r="AH21" s="300">
        <v>76.08</v>
      </c>
      <c r="AI21" s="273"/>
      <c r="AJ21" s="295">
        <v>1.3659336156262805</v>
      </c>
      <c r="AK21" s="300">
        <v>76.42</v>
      </c>
      <c r="AL21" s="273"/>
      <c r="AM21" s="295">
        <v>1.3655605626109517</v>
      </c>
      <c r="AN21" s="300">
        <v>76.39</v>
      </c>
      <c r="AO21" s="273"/>
      <c r="AP21" s="295">
        <v>1.3772207684891886</v>
      </c>
      <c r="AQ21" s="300">
        <v>76.040000000000006</v>
      </c>
      <c r="AR21" s="273"/>
      <c r="AS21" s="295">
        <v>1.3709898546750754</v>
      </c>
      <c r="AT21" s="300">
        <v>76.150000000000006</v>
      </c>
      <c r="AU21" s="273"/>
      <c r="AV21" s="295">
        <v>1.364070386031919</v>
      </c>
      <c r="AW21" s="300">
        <v>76.400000000000006</v>
      </c>
      <c r="AX21" s="273"/>
      <c r="AY21" s="295">
        <v>1.3605442176870748</v>
      </c>
      <c r="AZ21" s="300">
        <v>76.56</v>
      </c>
      <c r="BA21" s="273"/>
      <c r="BB21" s="295">
        <v>1.362583458236817</v>
      </c>
      <c r="BC21" s="300">
        <v>76.349999999999994</v>
      </c>
      <c r="BD21" s="300"/>
      <c r="BE21" s="295">
        <v>1.3579576317218902</v>
      </c>
      <c r="BF21" s="300">
        <v>76.56</v>
      </c>
      <c r="BG21" s="273"/>
      <c r="BH21" s="295">
        <v>1.3557483731019522</v>
      </c>
      <c r="BI21" s="300">
        <v>76.599999999999994</v>
      </c>
      <c r="BJ21" s="300"/>
      <c r="BK21" s="295">
        <f t="shared" si="0"/>
        <v>1.3759441477932195</v>
      </c>
      <c r="BL21" s="296">
        <f t="shared" si="1"/>
        <v>76.094999999999999</v>
      </c>
      <c r="BM21" s="129"/>
      <c r="BN21" s="40"/>
      <c r="BO21" s="40"/>
      <c r="BP21" s="130"/>
      <c r="BQ21" s="130"/>
      <c r="BR21" s="117"/>
      <c r="BS21" s="131"/>
      <c r="BT21" s="131"/>
      <c r="BU21" s="117"/>
      <c r="BV21" s="113"/>
    </row>
    <row r="22" spans="1:164" ht="18.75" x14ac:dyDescent="0.3">
      <c r="A22" s="297">
        <v>8</v>
      </c>
      <c r="B22" s="298" t="s">
        <v>26</v>
      </c>
      <c r="C22" s="299">
        <v>1.3308</v>
      </c>
      <c r="D22" s="299">
        <v>79.989999999999995</v>
      </c>
      <c r="E22" s="274"/>
      <c r="F22" s="295">
        <v>1.3150000000000002</v>
      </c>
      <c r="G22" s="300">
        <v>80.55</v>
      </c>
      <c r="H22" s="300"/>
      <c r="I22" s="295">
        <v>1.3210000000000002</v>
      </c>
      <c r="J22" s="300">
        <v>80.23</v>
      </c>
      <c r="K22" s="300"/>
      <c r="L22" s="295">
        <v>1.3122</v>
      </c>
      <c r="M22" s="300">
        <v>80.03</v>
      </c>
      <c r="N22" s="273"/>
      <c r="O22" s="295">
        <v>1.3061</v>
      </c>
      <c r="P22" s="300">
        <v>79.989999999999995</v>
      </c>
      <c r="Q22" s="273"/>
      <c r="R22" s="295">
        <v>1.3014000000000001</v>
      </c>
      <c r="S22" s="300">
        <v>80.16</v>
      </c>
      <c r="T22" s="273"/>
      <c r="U22" s="295">
        <v>1.3027</v>
      </c>
      <c r="V22" s="300">
        <v>80.53</v>
      </c>
      <c r="W22" s="300"/>
      <c r="X22" s="295">
        <v>1.3034000000000001</v>
      </c>
      <c r="Y22" s="300">
        <v>80.52</v>
      </c>
      <c r="Z22" s="295"/>
      <c r="AA22" s="295">
        <v>1.3057000000000001</v>
      </c>
      <c r="AB22" s="300">
        <v>80.23</v>
      </c>
      <c r="AC22" s="273"/>
      <c r="AD22" s="295">
        <v>1.3119000000000001</v>
      </c>
      <c r="AE22" s="300">
        <v>79.760000000000005</v>
      </c>
      <c r="AF22" s="300"/>
      <c r="AG22" s="295">
        <v>1.3118000000000001</v>
      </c>
      <c r="AH22" s="300">
        <v>79.650000000000006</v>
      </c>
      <c r="AI22" s="273"/>
      <c r="AJ22" s="295">
        <v>1.3076000000000001</v>
      </c>
      <c r="AK22" s="300">
        <v>79.83</v>
      </c>
      <c r="AL22" s="273"/>
      <c r="AM22" s="295">
        <v>1.306</v>
      </c>
      <c r="AN22" s="300">
        <v>79.88</v>
      </c>
      <c r="AO22" s="273"/>
      <c r="AP22" s="295">
        <v>1.3116000000000001</v>
      </c>
      <c r="AQ22" s="300">
        <v>79.849999999999994</v>
      </c>
      <c r="AR22" s="273"/>
      <c r="AS22" s="295">
        <v>1.3057000000000001</v>
      </c>
      <c r="AT22" s="300">
        <v>79.959999999999994</v>
      </c>
      <c r="AU22" s="273"/>
      <c r="AV22" s="295">
        <v>1.3052000000000001</v>
      </c>
      <c r="AW22" s="300">
        <v>79.849999999999994</v>
      </c>
      <c r="AX22" s="273"/>
      <c r="AY22" s="295">
        <v>1.3031000000000001</v>
      </c>
      <c r="AZ22" s="300">
        <v>79.94</v>
      </c>
      <c r="BA22" s="273"/>
      <c r="BB22" s="295">
        <v>1.3015000000000001</v>
      </c>
      <c r="BC22" s="300">
        <v>79.930000000000007</v>
      </c>
      <c r="BD22" s="300"/>
      <c r="BE22" s="295">
        <v>1.3004</v>
      </c>
      <c r="BF22" s="300">
        <v>79.94</v>
      </c>
      <c r="BG22" s="273"/>
      <c r="BH22" s="295">
        <v>1.2991000000000001</v>
      </c>
      <c r="BI22" s="300">
        <v>79.94</v>
      </c>
      <c r="BJ22" s="300"/>
      <c r="BK22" s="295">
        <f t="shared" si="0"/>
        <v>1.3081100000000001</v>
      </c>
      <c r="BL22" s="296">
        <f t="shared" si="1"/>
        <v>80.038000000000011</v>
      </c>
      <c r="BM22" s="129"/>
      <c r="BN22" s="40"/>
      <c r="BO22" s="40"/>
      <c r="BP22" s="130"/>
      <c r="BQ22" s="130"/>
      <c r="BR22" s="117"/>
      <c r="BS22" s="131"/>
      <c r="BT22" s="131"/>
      <c r="BU22" s="117"/>
      <c r="BV22" s="113"/>
    </row>
    <row r="23" spans="1:164" ht="18.75" x14ac:dyDescent="0.3">
      <c r="A23" s="297">
        <v>9</v>
      </c>
      <c r="B23" s="298" t="s">
        <v>13</v>
      </c>
      <c r="C23" s="299">
        <v>8.8987999999999996</v>
      </c>
      <c r="D23" s="299">
        <v>11.96</v>
      </c>
      <c r="E23" s="274"/>
      <c r="F23" s="295">
        <v>8.8679000000000006</v>
      </c>
      <c r="G23" s="300">
        <v>11.94</v>
      </c>
      <c r="H23" s="300"/>
      <c r="I23" s="295">
        <v>8.8483000000000001</v>
      </c>
      <c r="J23" s="300">
        <v>11.98</v>
      </c>
      <c r="K23" s="300"/>
      <c r="L23" s="295">
        <v>8.7152000000000012</v>
      </c>
      <c r="M23" s="300">
        <v>12.05</v>
      </c>
      <c r="N23" s="273"/>
      <c r="O23" s="295">
        <v>8.6603000000000012</v>
      </c>
      <c r="P23" s="300">
        <v>12.06</v>
      </c>
      <c r="Q23" s="273"/>
      <c r="R23" s="295">
        <v>8.6346000000000007</v>
      </c>
      <c r="S23" s="300">
        <v>12.08</v>
      </c>
      <c r="T23" s="273"/>
      <c r="U23" s="295">
        <v>8.6353000000000009</v>
      </c>
      <c r="V23" s="300">
        <v>12.15</v>
      </c>
      <c r="W23" s="300"/>
      <c r="X23" s="295">
        <v>8.6405000000000012</v>
      </c>
      <c r="Y23" s="300">
        <v>12.15</v>
      </c>
      <c r="Z23" s="295"/>
      <c r="AA23" s="295">
        <v>8.5986000000000011</v>
      </c>
      <c r="AB23" s="300">
        <v>12.18</v>
      </c>
      <c r="AC23" s="273"/>
      <c r="AD23" s="295">
        <v>8.6715</v>
      </c>
      <c r="AE23" s="300">
        <v>12.07</v>
      </c>
      <c r="AF23" s="300"/>
      <c r="AG23" s="295">
        <v>8.6666000000000007</v>
      </c>
      <c r="AH23" s="300">
        <v>12.06</v>
      </c>
      <c r="AI23" s="273"/>
      <c r="AJ23" s="295">
        <v>8.6121999999999996</v>
      </c>
      <c r="AK23" s="300">
        <v>12.12</v>
      </c>
      <c r="AL23" s="273"/>
      <c r="AM23" s="295">
        <v>8.5867000000000004</v>
      </c>
      <c r="AN23" s="300">
        <v>12.15</v>
      </c>
      <c r="AO23" s="273"/>
      <c r="AP23" s="295">
        <v>8.6506000000000007</v>
      </c>
      <c r="AQ23" s="300">
        <v>12.11</v>
      </c>
      <c r="AR23" s="273"/>
      <c r="AS23" s="295">
        <v>8.6193000000000008</v>
      </c>
      <c r="AT23" s="300">
        <v>12.11</v>
      </c>
      <c r="AU23" s="273"/>
      <c r="AV23" s="295">
        <v>8.5940000000000012</v>
      </c>
      <c r="AW23" s="300">
        <v>12.13</v>
      </c>
      <c r="AX23" s="273"/>
      <c r="AY23" s="295">
        <v>8.5898000000000003</v>
      </c>
      <c r="AZ23" s="300">
        <v>12.13</v>
      </c>
      <c r="BA23" s="273"/>
      <c r="BB23" s="295">
        <v>8.5285000000000011</v>
      </c>
      <c r="BC23" s="300">
        <v>12.2</v>
      </c>
      <c r="BD23" s="300"/>
      <c r="BE23" s="295">
        <v>8.5266999999999999</v>
      </c>
      <c r="BF23" s="300">
        <v>12.19</v>
      </c>
      <c r="BG23" s="273"/>
      <c r="BH23" s="295">
        <v>8.5202000000000009</v>
      </c>
      <c r="BI23" s="300">
        <v>12.19</v>
      </c>
      <c r="BJ23" s="300"/>
      <c r="BK23" s="295">
        <f t="shared" si="0"/>
        <v>8.6532799999999988</v>
      </c>
      <c r="BL23" s="296">
        <f t="shared" si="1"/>
        <v>12.1005</v>
      </c>
      <c r="BM23" s="129"/>
      <c r="BN23" s="40"/>
      <c r="BO23" s="40"/>
      <c r="BP23" s="130"/>
      <c r="BQ23" s="130"/>
      <c r="BR23" s="117"/>
      <c r="BS23" s="131"/>
      <c r="BT23" s="131"/>
      <c r="BU23" s="117"/>
      <c r="BV23" s="113"/>
    </row>
    <row r="24" spans="1:164" ht="18.75" x14ac:dyDescent="0.3">
      <c r="A24" s="297">
        <v>10</v>
      </c>
      <c r="B24" s="298" t="s">
        <v>14</v>
      </c>
      <c r="C24" s="299">
        <v>9.5381</v>
      </c>
      <c r="D24" s="299">
        <v>11.16</v>
      </c>
      <c r="E24" s="274"/>
      <c r="F24" s="295">
        <v>9.4160000000000004</v>
      </c>
      <c r="G24" s="300">
        <v>11.25</v>
      </c>
      <c r="H24" s="300"/>
      <c r="I24" s="295">
        <v>9.4222000000000001</v>
      </c>
      <c r="J24" s="300">
        <v>11.25</v>
      </c>
      <c r="K24" s="300"/>
      <c r="L24" s="295">
        <v>9.2072000000000003</v>
      </c>
      <c r="M24" s="300">
        <v>11.41</v>
      </c>
      <c r="N24" s="273"/>
      <c r="O24" s="295">
        <v>9.1675000000000004</v>
      </c>
      <c r="P24" s="300">
        <v>11.4</v>
      </c>
      <c r="Q24" s="273"/>
      <c r="R24" s="295">
        <v>9.1280000000000001</v>
      </c>
      <c r="S24" s="300">
        <v>11.43</v>
      </c>
      <c r="T24" s="273"/>
      <c r="U24" s="295">
        <v>9.0324000000000009</v>
      </c>
      <c r="V24" s="300">
        <v>11.61</v>
      </c>
      <c r="W24" s="300"/>
      <c r="X24" s="295">
        <v>9.0341000000000005</v>
      </c>
      <c r="Y24" s="300">
        <v>11.62</v>
      </c>
      <c r="Z24" s="295"/>
      <c r="AA24" s="295">
        <v>9.0750000000000011</v>
      </c>
      <c r="AB24" s="300">
        <v>11.54</v>
      </c>
      <c r="AC24" s="273"/>
      <c r="AD24" s="295">
        <v>9.1508000000000003</v>
      </c>
      <c r="AE24" s="300">
        <v>11.44</v>
      </c>
      <c r="AF24" s="300"/>
      <c r="AG24" s="295">
        <v>9.1158000000000001</v>
      </c>
      <c r="AH24" s="300">
        <v>11.46</v>
      </c>
      <c r="AI24" s="273"/>
      <c r="AJ24" s="295">
        <v>9.0425000000000004</v>
      </c>
      <c r="AK24" s="300">
        <v>11.54</v>
      </c>
      <c r="AL24" s="273"/>
      <c r="AM24" s="295">
        <v>9.0229999999999997</v>
      </c>
      <c r="AN24" s="300">
        <v>11.56</v>
      </c>
      <c r="AO24" s="273"/>
      <c r="AP24" s="295">
        <v>9.0785</v>
      </c>
      <c r="AQ24" s="300">
        <v>11.54</v>
      </c>
      <c r="AR24" s="273"/>
      <c r="AS24" s="295">
        <v>9.0012000000000008</v>
      </c>
      <c r="AT24" s="300">
        <v>11.6</v>
      </c>
      <c r="AU24" s="273"/>
      <c r="AV24" s="295">
        <v>8.9962</v>
      </c>
      <c r="AW24" s="300">
        <v>11.58</v>
      </c>
      <c r="AX24" s="273"/>
      <c r="AY24" s="295">
        <v>8.9830000000000005</v>
      </c>
      <c r="AZ24" s="300">
        <v>11.6</v>
      </c>
      <c r="BA24" s="273"/>
      <c r="BB24" s="295">
        <v>8.8930000000000007</v>
      </c>
      <c r="BC24" s="300">
        <v>11.7</v>
      </c>
      <c r="BD24" s="300"/>
      <c r="BE24" s="295">
        <v>8.872300000000001</v>
      </c>
      <c r="BF24" s="300">
        <v>11.72</v>
      </c>
      <c r="BG24" s="273"/>
      <c r="BH24" s="295">
        <v>8.8510000000000009</v>
      </c>
      <c r="BI24" s="300">
        <v>11.73</v>
      </c>
      <c r="BJ24" s="300"/>
      <c r="BK24" s="295">
        <f t="shared" si="0"/>
        <v>9.1013900000000003</v>
      </c>
      <c r="BL24" s="296">
        <f t="shared" si="1"/>
        <v>11.506999999999998</v>
      </c>
      <c r="BM24" s="129"/>
      <c r="BN24" s="40"/>
      <c r="BO24" s="40"/>
      <c r="BP24" s="130"/>
      <c r="BQ24" s="130"/>
      <c r="BR24" s="117"/>
      <c r="BS24" s="131"/>
      <c r="BT24" s="131"/>
      <c r="BU24" s="117"/>
      <c r="BV24" s="113"/>
    </row>
    <row r="25" spans="1:164" ht="18.75" x14ac:dyDescent="0.3">
      <c r="A25" s="297">
        <v>11</v>
      </c>
      <c r="B25" s="298" t="s">
        <v>15</v>
      </c>
      <c r="C25" s="299">
        <v>6.3946000000000005</v>
      </c>
      <c r="D25" s="299">
        <v>16.649999999999999</v>
      </c>
      <c r="E25" s="274"/>
      <c r="F25" s="295">
        <v>6.3654999999999999</v>
      </c>
      <c r="G25" s="300">
        <v>16.64</v>
      </c>
      <c r="H25" s="300"/>
      <c r="I25" s="295">
        <v>6.3699000000000003</v>
      </c>
      <c r="J25" s="300">
        <v>16.64</v>
      </c>
      <c r="K25" s="300"/>
      <c r="L25" s="295">
        <v>6.3059000000000003</v>
      </c>
      <c r="M25" s="300">
        <v>16.649999999999999</v>
      </c>
      <c r="N25" s="273"/>
      <c r="O25" s="295">
        <v>6.2765000000000004</v>
      </c>
      <c r="P25" s="300">
        <v>16.64</v>
      </c>
      <c r="Q25" s="273"/>
      <c r="R25" s="295">
        <v>6.2750000000000004</v>
      </c>
      <c r="S25" s="300">
        <v>16.62</v>
      </c>
      <c r="T25" s="273"/>
      <c r="U25" s="295">
        <v>6.3167</v>
      </c>
      <c r="V25" s="300">
        <v>16.61</v>
      </c>
      <c r="W25" s="300"/>
      <c r="X25" s="295">
        <v>6.3160000000000007</v>
      </c>
      <c r="Y25" s="300">
        <v>16.62</v>
      </c>
      <c r="Z25" s="295"/>
      <c r="AA25" s="295">
        <v>6.2997000000000005</v>
      </c>
      <c r="AB25" s="300">
        <v>16.63</v>
      </c>
      <c r="AC25" s="273"/>
      <c r="AD25" s="295">
        <v>6.2968999999999999</v>
      </c>
      <c r="AE25" s="300">
        <v>16.62</v>
      </c>
      <c r="AF25" s="300"/>
      <c r="AG25" s="295">
        <v>6.2856000000000005</v>
      </c>
      <c r="AH25" s="300">
        <v>16.62</v>
      </c>
      <c r="AI25" s="273"/>
      <c r="AJ25" s="295">
        <v>6.2749000000000006</v>
      </c>
      <c r="AK25" s="300">
        <v>16.63</v>
      </c>
      <c r="AL25" s="273"/>
      <c r="AM25" s="295">
        <v>6.2706</v>
      </c>
      <c r="AN25" s="300">
        <v>16.64</v>
      </c>
      <c r="AO25" s="273"/>
      <c r="AP25" s="295">
        <v>6.3025000000000002</v>
      </c>
      <c r="AQ25" s="300">
        <v>16.62</v>
      </c>
      <c r="AR25" s="273"/>
      <c r="AS25" s="295">
        <v>6.2825000000000006</v>
      </c>
      <c r="AT25" s="300">
        <v>16.62</v>
      </c>
      <c r="AU25" s="273"/>
      <c r="AV25" s="295">
        <v>6.2692000000000005</v>
      </c>
      <c r="AW25" s="300">
        <v>16.62</v>
      </c>
      <c r="AX25" s="273"/>
      <c r="AY25" s="295">
        <v>6.2646000000000006</v>
      </c>
      <c r="AZ25" s="300">
        <v>16.63</v>
      </c>
      <c r="BA25" s="273"/>
      <c r="BB25" s="295">
        <v>6.2565</v>
      </c>
      <c r="BC25" s="300">
        <v>16.63</v>
      </c>
      <c r="BD25" s="300"/>
      <c r="BE25" s="295">
        <v>6.2493000000000007</v>
      </c>
      <c r="BF25" s="300">
        <v>16.64</v>
      </c>
      <c r="BG25" s="273"/>
      <c r="BH25" s="295">
        <v>6.2411000000000003</v>
      </c>
      <c r="BI25" s="300">
        <v>16.64</v>
      </c>
      <c r="BJ25" s="300"/>
      <c r="BK25" s="295">
        <f t="shared" si="0"/>
        <v>6.295675000000001</v>
      </c>
      <c r="BL25" s="296">
        <f t="shared" si="1"/>
        <v>16.630499999999998</v>
      </c>
      <c r="BM25" s="129"/>
      <c r="BN25" s="40"/>
      <c r="BO25" s="40"/>
      <c r="BP25" s="130"/>
      <c r="BQ25" s="130"/>
      <c r="BR25" s="117"/>
      <c r="BS25" s="131"/>
      <c r="BT25" s="131"/>
      <c r="BU25" s="117"/>
      <c r="BV25" s="113"/>
    </row>
    <row r="26" spans="1:164" ht="18.75" x14ac:dyDescent="0.3">
      <c r="A26" s="297">
        <v>12</v>
      </c>
      <c r="B26" s="298" t="s">
        <v>34</v>
      </c>
      <c r="C26" s="299">
        <v>8.3855000000000004</v>
      </c>
      <c r="D26" s="299">
        <v>12.69</v>
      </c>
      <c r="E26" s="274"/>
      <c r="F26" s="295">
        <v>8.480500000000001</v>
      </c>
      <c r="G26" s="300">
        <v>12.49</v>
      </c>
      <c r="H26" s="300"/>
      <c r="I26" s="295">
        <v>8.4992000000000001</v>
      </c>
      <c r="J26" s="300">
        <v>12.47</v>
      </c>
      <c r="K26" s="300"/>
      <c r="L26" s="295">
        <v>8.4448000000000008</v>
      </c>
      <c r="M26" s="300">
        <v>12.43</v>
      </c>
      <c r="N26" s="273"/>
      <c r="O26" s="295">
        <v>8.5236000000000001</v>
      </c>
      <c r="P26" s="300">
        <v>12.26</v>
      </c>
      <c r="Q26" s="273"/>
      <c r="R26" s="295">
        <v>8.1020000000000003</v>
      </c>
      <c r="S26" s="300">
        <v>12.88</v>
      </c>
      <c r="T26" s="273"/>
      <c r="U26" s="295">
        <v>8.2920999999999996</v>
      </c>
      <c r="V26" s="300">
        <v>12.65</v>
      </c>
      <c r="W26" s="300"/>
      <c r="X26" s="295">
        <v>8.0861000000000001</v>
      </c>
      <c r="Y26" s="300">
        <v>12.98</v>
      </c>
      <c r="Z26" s="295"/>
      <c r="AA26" s="295">
        <v>7.7183999999999999</v>
      </c>
      <c r="AB26" s="300">
        <v>13.57</v>
      </c>
      <c r="AC26" s="273"/>
      <c r="AD26" s="295">
        <v>7.6234000000000002</v>
      </c>
      <c r="AE26" s="300">
        <v>13.73</v>
      </c>
      <c r="AF26" s="300"/>
      <c r="AG26" s="295">
        <v>7.7275</v>
      </c>
      <c r="AH26" s="300">
        <v>13.52</v>
      </c>
      <c r="AI26" s="273"/>
      <c r="AJ26" s="295">
        <v>7.7669000000000006</v>
      </c>
      <c r="AK26" s="300">
        <v>13.44</v>
      </c>
      <c r="AL26" s="273"/>
      <c r="AM26" s="295">
        <v>7.7209000000000003</v>
      </c>
      <c r="AN26" s="300">
        <v>13.51</v>
      </c>
      <c r="AO26" s="273"/>
      <c r="AP26" s="295">
        <v>7.6877000000000004</v>
      </c>
      <c r="AQ26" s="300">
        <v>13.62</v>
      </c>
      <c r="AR26" s="273"/>
      <c r="AS26" s="295">
        <v>7.5888</v>
      </c>
      <c r="AT26" s="300">
        <v>13.76</v>
      </c>
      <c r="AU26" s="273"/>
      <c r="AV26" s="295">
        <v>7.7605000000000004</v>
      </c>
      <c r="AW26" s="300">
        <v>13.43</v>
      </c>
      <c r="AX26" s="273"/>
      <c r="AY26" s="295">
        <v>7.9499000000000004</v>
      </c>
      <c r="AZ26" s="300">
        <v>13.1</v>
      </c>
      <c r="BA26" s="273"/>
      <c r="BB26" s="295">
        <v>7.9574000000000007</v>
      </c>
      <c r="BC26" s="300">
        <v>13.07</v>
      </c>
      <c r="BD26" s="300"/>
      <c r="BE26" s="295">
        <v>7.8699000000000003</v>
      </c>
      <c r="BF26" s="300">
        <v>13.21</v>
      </c>
      <c r="BG26" s="273"/>
      <c r="BH26" s="295">
        <v>7.8336000000000006</v>
      </c>
      <c r="BI26" s="300">
        <v>13.26</v>
      </c>
      <c r="BJ26" s="300"/>
      <c r="BK26" s="295">
        <f t="shared" si="0"/>
        <v>8.0009350000000019</v>
      </c>
      <c r="BL26" s="296">
        <f t="shared" si="1"/>
        <v>13.1035</v>
      </c>
      <c r="BM26" s="129"/>
      <c r="BN26" s="40"/>
      <c r="BO26" s="40"/>
      <c r="BP26" s="130"/>
      <c r="BQ26" s="130"/>
      <c r="BR26" s="117"/>
      <c r="BS26" s="131"/>
      <c r="BT26" s="131"/>
      <c r="BU26" s="117"/>
      <c r="BV26" s="113"/>
    </row>
    <row r="27" spans="1:164" ht="18.75" x14ac:dyDescent="0.3">
      <c r="A27" s="297">
        <v>13</v>
      </c>
      <c r="B27" s="298" t="s">
        <v>17</v>
      </c>
      <c r="C27" s="299">
        <v>1</v>
      </c>
      <c r="D27" s="299">
        <v>106.45</v>
      </c>
      <c r="E27" s="274"/>
      <c r="F27" s="295">
        <v>1</v>
      </c>
      <c r="G27" s="300">
        <v>105.92</v>
      </c>
      <c r="H27" s="300"/>
      <c r="I27" s="295">
        <v>1</v>
      </c>
      <c r="J27" s="300">
        <v>105.98</v>
      </c>
      <c r="K27" s="300"/>
      <c r="L27" s="295">
        <v>1</v>
      </c>
      <c r="M27" s="300">
        <v>105.01</v>
      </c>
      <c r="N27" s="300"/>
      <c r="O27" s="295">
        <v>1</v>
      </c>
      <c r="P27" s="300">
        <v>104.47</v>
      </c>
      <c r="Q27" s="300"/>
      <c r="R27" s="295">
        <v>1</v>
      </c>
      <c r="S27" s="300">
        <v>104.32</v>
      </c>
      <c r="T27" s="300"/>
      <c r="U27" s="295">
        <v>1</v>
      </c>
      <c r="V27" s="300">
        <v>104.9</v>
      </c>
      <c r="W27" s="300"/>
      <c r="X27" s="295">
        <v>1</v>
      </c>
      <c r="Y27" s="300">
        <v>104.95</v>
      </c>
      <c r="Z27" s="295"/>
      <c r="AA27" s="295">
        <v>1</v>
      </c>
      <c r="AB27" s="300">
        <v>104.75</v>
      </c>
      <c r="AC27" s="300"/>
      <c r="AD27" s="295">
        <v>1</v>
      </c>
      <c r="AE27" s="300">
        <v>104.64</v>
      </c>
      <c r="AF27" s="300"/>
      <c r="AG27" s="295">
        <v>1</v>
      </c>
      <c r="AH27" s="300">
        <v>104.48</v>
      </c>
      <c r="AI27" s="300"/>
      <c r="AJ27" s="295">
        <v>1</v>
      </c>
      <c r="AK27" s="300">
        <v>104.38</v>
      </c>
      <c r="AL27" s="300"/>
      <c r="AM27" s="295">
        <v>1</v>
      </c>
      <c r="AN27" s="300">
        <v>104.32</v>
      </c>
      <c r="AO27" s="300"/>
      <c r="AP27" s="295">
        <v>1</v>
      </c>
      <c r="AQ27" s="300">
        <v>104.73</v>
      </c>
      <c r="AR27" s="300"/>
      <c r="AS27" s="295">
        <v>1</v>
      </c>
      <c r="AT27" s="300">
        <v>104.4</v>
      </c>
      <c r="AU27" s="300"/>
      <c r="AV27" s="295">
        <v>1</v>
      </c>
      <c r="AW27" s="300">
        <v>104.22</v>
      </c>
      <c r="AX27" s="300"/>
      <c r="AY27" s="295">
        <v>1</v>
      </c>
      <c r="AZ27" s="300">
        <v>104.17</v>
      </c>
      <c r="BA27" s="300"/>
      <c r="BB27" s="295">
        <v>1</v>
      </c>
      <c r="BC27" s="300">
        <v>104.03</v>
      </c>
      <c r="BD27" s="300"/>
      <c r="BE27" s="295">
        <v>1</v>
      </c>
      <c r="BF27" s="300">
        <v>103.96</v>
      </c>
      <c r="BG27" s="300"/>
      <c r="BH27" s="295">
        <v>1</v>
      </c>
      <c r="BI27" s="300">
        <v>103.85</v>
      </c>
      <c r="BJ27" s="300"/>
      <c r="BK27" s="295">
        <f t="shared" si="0"/>
        <v>1</v>
      </c>
      <c r="BL27" s="296">
        <f t="shared" si="1"/>
        <v>104.69649999999999</v>
      </c>
      <c r="BM27" s="129"/>
      <c r="BN27" s="40"/>
      <c r="BO27" s="40"/>
      <c r="BP27" s="130"/>
      <c r="BQ27" s="130"/>
      <c r="BR27" s="117"/>
      <c r="BS27" s="131"/>
      <c r="BT27" s="131"/>
      <c r="BU27" s="117"/>
      <c r="BV27" s="113"/>
    </row>
    <row r="28" spans="1:164" ht="18.75" x14ac:dyDescent="0.3">
      <c r="A28" s="297">
        <v>14</v>
      </c>
      <c r="B28" s="298" t="s">
        <v>27</v>
      </c>
      <c r="C28" s="299">
        <v>0.70839590830523358</v>
      </c>
      <c r="D28" s="299">
        <v>150.27000000000001</v>
      </c>
      <c r="E28" s="274"/>
      <c r="F28" s="295">
        <v>0.70936072411542728</v>
      </c>
      <c r="G28" s="300">
        <v>149.32</v>
      </c>
      <c r="H28" s="300"/>
      <c r="I28" s="295">
        <v>0.7077942300614366</v>
      </c>
      <c r="J28" s="300">
        <v>149.72999999999999</v>
      </c>
      <c r="K28" s="300"/>
      <c r="L28" s="295">
        <v>0.70751379651903212</v>
      </c>
      <c r="M28" s="300">
        <v>148.41999999999999</v>
      </c>
      <c r="N28" s="300"/>
      <c r="O28" s="295">
        <v>0.70440393339156404</v>
      </c>
      <c r="P28" s="300">
        <v>148.31</v>
      </c>
      <c r="Q28" s="273"/>
      <c r="R28" s="295">
        <v>0.70209434743840882</v>
      </c>
      <c r="S28" s="300">
        <v>148.58000000000001</v>
      </c>
      <c r="T28" s="273"/>
      <c r="U28" s="295">
        <v>0.70180363534283119</v>
      </c>
      <c r="V28" s="300">
        <v>149.47</v>
      </c>
      <c r="W28" s="300"/>
      <c r="X28" s="295">
        <v>0.70421543358544259</v>
      </c>
      <c r="Y28" s="300">
        <v>149.03</v>
      </c>
      <c r="Z28" s="295"/>
      <c r="AA28" s="295">
        <v>0.70516391535212364</v>
      </c>
      <c r="AB28" s="300">
        <v>148.55000000000001</v>
      </c>
      <c r="AC28" s="273"/>
      <c r="AD28" s="295">
        <v>0.70467694085646437</v>
      </c>
      <c r="AE28" s="300">
        <v>148.49</v>
      </c>
      <c r="AF28" s="300"/>
      <c r="AG28" s="295">
        <v>0.70431463143215334</v>
      </c>
      <c r="AH28" s="300">
        <v>148.34</v>
      </c>
      <c r="AI28" s="273"/>
      <c r="AJ28" s="295">
        <v>0.70346244214021414</v>
      </c>
      <c r="AK28" s="300">
        <v>148.38</v>
      </c>
      <c r="AL28" s="300"/>
      <c r="AM28" s="295">
        <v>0.70157714542291072</v>
      </c>
      <c r="AN28" s="300">
        <v>148.69</v>
      </c>
      <c r="AO28" s="273"/>
      <c r="AP28" s="295">
        <v>0.70144919403487616</v>
      </c>
      <c r="AQ28" s="300">
        <v>149.31</v>
      </c>
      <c r="AR28" s="273"/>
      <c r="AS28" s="295">
        <v>0.70259750296847445</v>
      </c>
      <c r="AT28" s="300">
        <v>148.59</v>
      </c>
      <c r="AU28" s="273"/>
      <c r="AV28" s="295">
        <v>0.70149840058364676</v>
      </c>
      <c r="AW28" s="300">
        <v>148.57</v>
      </c>
      <c r="AX28" s="273"/>
      <c r="AY28" s="295">
        <v>0.70044688511270192</v>
      </c>
      <c r="AZ28" s="300">
        <v>148.72</v>
      </c>
      <c r="BA28" s="273"/>
      <c r="BB28" s="295">
        <v>0.70198591816248168</v>
      </c>
      <c r="BC28" s="300">
        <v>148.19</v>
      </c>
      <c r="BD28" s="300"/>
      <c r="BE28" s="295">
        <v>0.70162144716439689</v>
      </c>
      <c r="BF28" s="300">
        <v>148.16999999999999</v>
      </c>
      <c r="BG28" s="273"/>
      <c r="BH28" s="295">
        <v>0.70162144716439689</v>
      </c>
      <c r="BI28" s="300">
        <v>148.01</v>
      </c>
      <c r="BJ28" s="300"/>
      <c r="BK28" s="295">
        <f t="shared" si="0"/>
        <v>0.70379989395771092</v>
      </c>
      <c r="BL28" s="296">
        <f t="shared" si="1"/>
        <v>148.75700000000001</v>
      </c>
      <c r="BM28" s="129"/>
      <c r="BN28" s="40"/>
      <c r="BO28" s="40"/>
      <c r="BP28" s="130"/>
      <c r="BQ28" s="130"/>
      <c r="BR28" s="117"/>
      <c r="BS28" s="131"/>
      <c r="BT28" s="131"/>
      <c r="BU28" s="117"/>
      <c r="BV28" s="113"/>
    </row>
    <row r="29" spans="1:164" ht="18.75" x14ac:dyDescent="0.3">
      <c r="A29" s="297">
        <v>15</v>
      </c>
      <c r="B29" s="298" t="s">
        <v>32</v>
      </c>
      <c r="C29" s="299">
        <v>6.6901000000000002</v>
      </c>
      <c r="D29" s="299">
        <v>15.91</v>
      </c>
      <c r="E29" s="274"/>
      <c r="F29" s="295">
        <v>6.6818</v>
      </c>
      <c r="G29" s="300">
        <v>15.85</v>
      </c>
      <c r="H29" s="300"/>
      <c r="I29" s="295">
        <v>6.694</v>
      </c>
      <c r="J29" s="300">
        <v>15.83</v>
      </c>
      <c r="K29" s="300"/>
      <c r="L29" s="295">
        <v>6.6133000000000006</v>
      </c>
      <c r="M29" s="300">
        <v>15.88</v>
      </c>
      <c r="N29" s="300"/>
      <c r="O29" s="295">
        <v>6.6111000000000004</v>
      </c>
      <c r="P29" s="300">
        <v>15.8</v>
      </c>
      <c r="Q29" s="273"/>
      <c r="R29" s="295">
        <v>6.5825000000000005</v>
      </c>
      <c r="S29" s="300">
        <v>15.85</v>
      </c>
      <c r="T29" s="273"/>
      <c r="U29" s="295">
        <v>6.6128</v>
      </c>
      <c r="V29" s="300">
        <v>15.86</v>
      </c>
      <c r="W29" s="300"/>
      <c r="X29" s="295">
        <v>6.6153000000000004</v>
      </c>
      <c r="Y29" s="300">
        <v>15.86</v>
      </c>
      <c r="Z29" s="295"/>
      <c r="AA29" s="295">
        <v>6.6190000000000007</v>
      </c>
      <c r="AB29" s="300">
        <v>15.83</v>
      </c>
      <c r="AC29" s="273"/>
      <c r="AD29" s="295">
        <v>6.6080000000000005</v>
      </c>
      <c r="AE29" s="300">
        <v>15.84</v>
      </c>
      <c r="AF29" s="300"/>
      <c r="AG29" s="295">
        <v>6.5815000000000001</v>
      </c>
      <c r="AH29" s="300">
        <v>15.87</v>
      </c>
      <c r="AI29" s="273"/>
      <c r="AJ29" s="295">
        <v>6.5542000000000007</v>
      </c>
      <c r="AK29" s="300">
        <v>15.93</v>
      </c>
      <c r="AL29" s="300"/>
      <c r="AM29" s="295">
        <v>6.5482000000000005</v>
      </c>
      <c r="AN29" s="300">
        <v>15.93</v>
      </c>
      <c r="AO29" s="273"/>
      <c r="AP29" s="295">
        <v>6.5876999999999999</v>
      </c>
      <c r="AQ29" s="300">
        <v>15.9</v>
      </c>
      <c r="AR29" s="273"/>
      <c r="AS29" s="295">
        <v>6.5698000000000008</v>
      </c>
      <c r="AT29" s="300">
        <v>15.89</v>
      </c>
      <c r="AU29" s="273"/>
      <c r="AV29" s="295">
        <v>6.5597000000000003</v>
      </c>
      <c r="AW29" s="300">
        <v>15.89</v>
      </c>
      <c r="AX29" s="273"/>
      <c r="AY29" s="295">
        <v>6.5792000000000002</v>
      </c>
      <c r="AZ29" s="300">
        <v>15.83</v>
      </c>
      <c r="BA29" s="273"/>
      <c r="BB29" s="295">
        <v>6.5728</v>
      </c>
      <c r="BC29" s="300">
        <v>15.83</v>
      </c>
      <c r="BD29" s="300"/>
      <c r="BE29" s="295">
        <v>6.5739000000000001</v>
      </c>
      <c r="BF29" s="300">
        <v>15.81</v>
      </c>
      <c r="BG29" s="273"/>
      <c r="BH29" s="295">
        <v>6.5740000000000007</v>
      </c>
      <c r="BI29" s="300">
        <v>15.8</v>
      </c>
      <c r="BJ29" s="300"/>
      <c r="BK29" s="295">
        <f t="shared" si="0"/>
        <v>6.601445</v>
      </c>
      <c r="BL29" s="296">
        <f t="shared" si="1"/>
        <v>15.859500000000001</v>
      </c>
      <c r="BM29" s="129"/>
      <c r="BN29" s="40"/>
      <c r="BO29" s="40"/>
      <c r="BP29" s="130"/>
      <c r="BQ29" s="130"/>
      <c r="BR29" s="117"/>
      <c r="BS29" s="131"/>
      <c r="BT29" s="131"/>
      <c r="BU29" s="117"/>
      <c r="BV29" s="113"/>
    </row>
    <row r="30" spans="1:164" s="6" customFormat="1" ht="19.5" thickBot="1" x14ac:dyDescent="0.35">
      <c r="A30" s="303">
        <v>16</v>
      </c>
      <c r="B30" s="304" t="s">
        <v>33</v>
      </c>
      <c r="C30" s="305">
        <v>6.6880000000000006</v>
      </c>
      <c r="D30" s="305">
        <v>15.92</v>
      </c>
      <c r="E30" s="279"/>
      <c r="F30" s="306">
        <v>6.6834000000000007</v>
      </c>
      <c r="G30" s="307">
        <v>15.85</v>
      </c>
      <c r="H30" s="307"/>
      <c r="I30" s="306">
        <v>6.7015000000000002</v>
      </c>
      <c r="J30" s="307">
        <v>15.81</v>
      </c>
      <c r="K30" s="307"/>
      <c r="L30" s="306">
        <v>6.6067</v>
      </c>
      <c r="M30" s="307">
        <v>15.89</v>
      </c>
      <c r="N30" s="307"/>
      <c r="O30" s="306">
        <v>6.6023000000000005</v>
      </c>
      <c r="P30" s="307">
        <v>15.82</v>
      </c>
      <c r="Q30" s="276"/>
      <c r="R30" s="306">
        <v>6.5642000000000005</v>
      </c>
      <c r="S30" s="307">
        <v>15.89</v>
      </c>
      <c r="T30" s="276"/>
      <c r="U30" s="306">
        <v>6.6046000000000005</v>
      </c>
      <c r="V30" s="307">
        <v>15.88</v>
      </c>
      <c r="W30" s="307"/>
      <c r="X30" s="306">
        <v>6.6160000000000005</v>
      </c>
      <c r="Y30" s="307">
        <v>15.86</v>
      </c>
      <c r="Z30" s="306"/>
      <c r="AA30" s="306">
        <v>6.6149000000000004</v>
      </c>
      <c r="AB30" s="307">
        <v>15.84</v>
      </c>
      <c r="AC30" s="276"/>
      <c r="AD30" s="306">
        <v>6.6093000000000002</v>
      </c>
      <c r="AE30" s="307">
        <v>15.83</v>
      </c>
      <c r="AF30" s="307"/>
      <c r="AG30" s="306">
        <v>6.5810000000000004</v>
      </c>
      <c r="AH30" s="307">
        <v>15.88</v>
      </c>
      <c r="AI30" s="276"/>
      <c r="AJ30" s="306">
        <v>6.5532000000000004</v>
      </c>
      <c r="AK30" s="307">
        <v>15.93</v>
      </c>
      <c r="AL30" s="307"/>
      <c r="AM30" s="306">
        <v>6.5443000000000007</v>
      </c>
      <c r="AN30" s="307">
        <v>15.94</v>
      </c>
      <c r="AO30" s="276"/>
      <c r="AP30" s="306">
        <v>6.5857999999999999</v>
      </c>
      <c r="AQ30" s="307">
        <v>15.9</v>
      </c>
      <c r="AR30" s="276"/>
      <c r="AS30" s="306">
        <v>6.5672000000000006</v>
      </c>
      <c r="AT30" s="307">
        <v>15.9</v>
      </c>
      <c r="AU30" s="276"/>
      <c r="AV30" s="306">
        <v>6.5639000000000003</v>
      </c>
      <c r="AW30" s="307">
        <v>15.88</v>
      </c>
      <c r="AX30" s="276"/>
      <c r="AY30" s="306">
        <v>6.5778000000000008</v>
      </c>
      <c r="AZ30" s="307">
        <v>15.84</v>
      </c>
      <c r="BA30" s="276"/>
      <c r="BB30" s="306">
        <v>6.5674999999999999</v>
      </c>
      <c r="BC30" s="307">
        <v>15.84</v>
      </c>
      <c r="BD30" s="307"/>
      <c r="BE30" s="306">
        <v>6.5677000000000003</v>
      </c>
      <c r="BF30" s="307">
        <v>15.83</v>
      </c>
      <c r="BG30" s="276"/>
      <c r="BH30" s="306">
        <v>6.5687000000000006</v>
      </c>
      <c r="BI30" s="307">
        <v>15.81</v>
      </c>
      <c r="BJ30" s="307"/>
      <c r="BK30" s="306">
        <f t="shared" si="0"/>
        <v>6.5984000000000007</v>
      </c>
      <c r="BL30" s="308">
        <f t="shared" si="1"/>
        <v>15.866999999999999</v>
      </c>
      <c r="BM30" s="129"/>
      <c r="BN30" s="40"/>
      <c r="BO30" s="40"/>
      <c r="BP30" s="130"/>
      <c r="BQ30" s="130"/>
      <c r="BR30" s="117"/>
      <c r="BS30" s="131"/>
      <c r="BT30" s="131"/>
      <c r="BU30" s="117"/>
      <c r="BV30" s="113"/>
      <c r="BW30" s="3"/>
      <c r="BX30" s="3"/>
      <c r="BY30" s="3"/>
      <c r="BZ30" s="3"/>
      <c r="CA30" s="3"/>
      <c r="CB30" s="3"/>
      <c r="CC30" s="114"/>
      <c r="CD30" s="11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</row>
    <row r="31" spans="1:164" s="63" customFormat="1" ht="13.5" thickTop="1" x14ac:dyDescent="0.2">
      <c r="A31" s="78"/>
      <c r="B31" s="53"/>
      <c r="C31" s="53"/>
      <c r="D31" s="53"/>
      <c r="E31" s="53"/>
      <c r="F31" s="52"/>
      <c r="G31" s="52"/>
      <c r="H31" s="52"/>
      <c r="I31" s="52"/>
      <c r="J31" s="52"/>
      <c r="K31" s="52"/>
      <c r="L31" s="52"/>
      <c r="M31" s="52"/>
      <c r="N31" s="58"/>
      <c r="O31" s="52"/>
      <c r="P31" s="58"/>
      <c r="Q31" s="58"/>
      <c r="R31" s="58"/>
      <c r="S31" s="58"/>
      <c r="T31" s="52"/>
      <c r="U31" s="58"/>
      <c r="V31" s="58"/>
      <c r="W31" s="58"/>
      <c r="X31" s="58"/>
      <c r="Y31" s="58"/>
      <c r="Z31" s="58"/>
      <c r="AA31" s="58"/>
      <c r="AB31" s="58"/>
      <c r="AC31" s="52"/>
      <c r="AD31" s="58"/>
      <c r="AE31" s="58"/>
      <c r="AF31" s="58"/>
      <c r="AG31" s="58"/>
      <c r="AH31" s="58"/>
      <c r="AI31" s="52"/>
      <c r="AJ31" s="52"/>
      <c r="AK31" s="58"/>
      <c r="AL31" s="58"/>
      <c r="AM31" s="58"/>
      <c r="AN31" s="58"/>
      <c r="AO31" s="52"/>
      <c r="AP31" s="58"/>
      <c r="AQ31" s="58"/>
      <c r="AR31" s="52"/>
      <c r="AS31" s="58"/>
      <c r="AT31" s="58"/>
      <c r="AU31" s="52"/>
      <c r="AV31" s="58"/>
      <c r="AW31" s="58"/>
      <c r="AX31" s="52"/>
      <c r="AY31" s="58"/>
      <c r="AZ31" s="58"/>
      <c r="BA31" s="52"/>
      <c r="BB31" s="58"/>
      <c r="BC31" s="58"/>
      <c r="BD31" s="58"/>
      <c r="BE31" s="58"/>
      <c r="BF31" s="58"/>
      <c r="BG31" s="52"/>
      <c r="BH31" s="58"/>
      <c r="BI31" s="58"/>
      <c r="BJ31" s="58"/>
      <c r="BK31" s="86"/>
      <c r="BL31" s="52"/>
      <c r="BM31" s="52"/>
      <c r="BN31" s="52"/>
      <c r="BO31" s="52"/>
      <c r="BP31" s="49"/>
      <c r="BQ31" s="52"/>
      <c r="BR31" s="52"/>
      <c r="BS31" s="59"/>
      <c r="BT31" s="59"/>
      <c r="BU31" s="52"/>
      <c r="BV31" s="50"/>
      <c r="BW31" s="49"/>
      <c r="BX31" s="49"/>
      <c r="BY31" s="49"/>
      <c r="BZ31" s="49"/>
      <c r="CA31" s="49"/>
      <c r="CB31" s="49"/>
      <c r="CC31" s="51"/>
      <c r="CD31" s="50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</row>
    <row r="32" spans="1:164" s="63" customFormat="1" x14ac:dyDescent="0.2">
      <c r="A32" s="78"/>
      <c r="B32" s="53"/>
      <c r="C32" s="53"/>
      <c r="D32" s="53"/>
      <c r="E32" s="53"/>
      <c r="F32" s="58"/>
      <c r="G32" s="58"/>
      <c r="H32" s="58"/>
      <c r="I32" s="58"/>
      <c r="J32" s="58"/>
      <c r="K32" s="58"/>
      <c r="L32" s="58"/>
      <c r="M32" s="58"/>
      <c r="N32" s="58"/>
      <c r="O32" s="52"/>
      <c r="P32" s="52"/>
      <c r="Q32" s="52"/>
      <c r="R32" s="58"/>
      <c r="S32" s="58"/>
      <c r="T32" s="52"/>
      <c r="U32" s="58"/>
      <c r="V32" s="58"/>
      <c r="W32" s="58"/>
      <c r="X32" s="58"/>
      <c r="Y32" s="58"/>
      <c r="Z32" s="58"/>
      <c r="AA32" s="58"/>
      <c r="AB32" s="58"/>
      <c r="AC32" s="52"/>
      <c r="AD32" s="58"/>
      <c r="AE32" s="58"/>
      <c r="AF32" s="58"/>
      <c r="AG32" s="58"/>
      <c r="AH32" s="58"/>
      <c r="AI32" s="52"/>
      <c r="AJ32" s="52"/>
      <c r="AK32" s="52"/>
      <c r="AL32" s="52"/>
      <c r="AM32" s="58"/>
      <c r="AN32" s="58"/>
      <c r="AO32" s="52"/>
      <c r="AP32" s="58"/>
      <c r="AQ32" s="58"/>
      <c r="AR32" s="52"/>
      <c r="AS32" s="58"/>
      <c r="AT32" s="58"/>
      <c r="AU32" s="52"/>
      <c r="AV32" s="58"/>
      <c r="AW32" s="58"/>
      <c r="AX32" s="52"/>
      <c r="AY32" s="58"/>
      <c r="AZ32" s="58"/>
      <c r="BA32" s="52"/>
      <c r="BB32" s="58"/>
      <c r="BC32" s="58"/>
      <c r="BD32" s="58"/>
      <c r="BE32" s="58"/>
      <c r="BF32" s="58"/>
      <c r="BG32" s="52"/>
      <c r="BH32" s="58"/>
      <c r="BI32" s="58"/>
      <c r="BJ32" s="58"/>
      <c r="BK32" s="52"/>
      <c r="BL32" s="52"/>
      <c r="BM32" s="52"/>
      <c r="BN32" s="52"/>
      <c r="BO32" s="52"/>
      <c r="BP32" s="49"/>
      <c r="BQ32" s="52"/>
      <c r="BR32" s="52"/>
      <c r="BS32" s="59"/>
      <c r="BT32" s="59"/>
      <c r="BU32" s="52"/>
      <c r="BV32" s="50"/>
      <c r="BW32" s="49"/>
      <c r="BX32" s="49"/>
      <c r="BY32" s="49"/>
      <c r="BZ32" s="49"/>
      <c r="CA32" s="49"/>
      <c r="CB32" s="49"/>
      <c r="CC32" s="51"/>
      <c r="CD32" s="50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</row>
    <row r="33" spans="1:164" s="63" customFormat="1" x14ac:dyDescent="0.2">
      <c r="A33" s="183"/>
      <c r="B33" s="53" t="s">
        <v>27</v>
      </c>
      <c r="C33" s="53"/>
      <c r="D33" s="53"/>
      <c r="E33" s="5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49"/>
      <c r="BL33" s="49"/>
      <c r="BM33" s="49"/>
      <c r="BN33" s="49"/>
      <c r="BO33" s="49"/>
      <c r="BP33" s="49"/>
      <c r="BQ33" s="82" t="s">
        <v>28</v>
      </c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51"/>
      <c r="CD33" s="50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4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</row>
    <row r="34" spans="1:164" s="63" customFormat="1" x14ac:dyDescent="0.2">
      <c r="A34" s="183"/>
      <c r="B34" s="53" t="s">
        <v>17</v>
      </c>
      <c r="C34" s="53"/>
      <c r="D34" s="53"/>
      <c r="E34" s="53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49"/>
      <c r="BL34" s="49"/>
      <c r="BM34" s="49"/>
      <c r="BN34" s="49"/>
      <c r="BO34" s="49"/>
      <c r="BP34" s="49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51"/>
      <c r="CD34" s="50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4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</row>
    <row r="35" spans="1:164" s="63" customFormat="1" ht="15.75" customHeight="1" x14ac:dyDescent="0.25">
      <c r="A35" s="183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49"/>
      <c r="BQ35" s="230"/>
      <c r="BR35" s="52" t="s">
        <v>5</v>
      </c>
      <c r="BS35" s="52" t="s">
        <v>6</v>
      </c>
      <c r="BT35" s="52" t="s">
        <v>7</v>
      </c>
      <c r="BU35" s="52" t="s">
        <v>8</v>
      </c>
      <c r="BV35" s="50" t="s">
        <v>9</v>
      </c>
      <c r="BW35" s="49" t="s">
        <v>10</v>
      </c>
      <c r="BX35" s="49" t="s">
        <v>25</v>
      </c>
      <c r="BY35" s="49" t="s">
        <v>26</v>
      </c>
      <c r="BZ35" s="49" t="s">
        <v>13</v>
      </c>
      <c r="CA35" s="49" t="s">
        <v>14</v>
      </c>
      <c r="CB35" s="49" t="s">
        <v>15</v>
      </c>
      <c r="CC35" s="49" t="s">
        <v>34</v>
      </c>
      <c r="CD35" s="50" t="s">
        <v>17</v>
      </c>
      <c r="CE35" s="51" t="s">
        <v>27</v>
      </c>
      <c r="CF35" s="88" t="s">
        <v>32</v>
      </c>
      <c r="CG35" s="88" t="s">
        <v>33</v>
      </c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4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</row>
    <row r="36" spans="1:164" s="63" customFormat="1" ht="15.75" customHeight="1" x14ac:dyDescent="0.25">
      <c r="A36" s="183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228">
        <v>1</v>
      </c>
      <c r="BQ36" s="232" t="s">
        <v>386</v>
      </c>
      <c r="BR36" s="251">
        <v>101.66</v>
      </c>
      <c r="BS36" s="251">
        <v>137.5</v>
      </c>
      <c r="BT36" s="251">
        <v>116.01</v>
      </c>
      <c r="BU36" s="251">
        <v>123.88</v>
      </c>
      <c r="BV36" s="251">
        <v>200949.92</v>
      </c>
      <c r="BW36" s="251">
        <v>2550.54</v>
      </c>
      <c r="BX36" s="251">
        <v>74.83</v>
      </c>
      <c r="BY36" s="251">
        <v>79.989999999999995</v>
      </c>
      <c r="BZ36" s="251">
        <v>11.96</v>
      </c>
      <c r="CA36" s="251">
        <v>11.16</v>
      </c>
      <c r="CB36" s="251">
        <v>16.649999999999999</v>
      </c>
      <c r="CC36" s="251">
        <v>12.69</v>
      </c>
      <c r="CD36" s="251">
        <v>106.45</v>
      </c>
      <c r="CE36" s="251">
        <v>150.27000000000001</v>
      </c>
      <c r="CF36" s="251">
        <v>15.91</v>
      </c>
      <c r="CG36" s="251">
        <v>15.92</v>
      </c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4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</row>
    <row r="37" spans="1:164" s="96" customFormat="1" ht="15.75" x14ac:dyDescent="0.25">
      <c r="A37" s="89"/>
      <c r="B37" s="90"/>
      <c r="C37" s="90"/>
      <c r="D37" s="90"/>
      <c r="E37" s="90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228">
        <v>2</v>
      </c>
      <c r="BQ37" s="232" t="s">
        <v>384</v>
      </c>
      <c r="BR37" s="230">
        <v>101.22</v>
      </c>
      <c r="BS37" s="230">
        <v>137.56</v>
      </c>
      <c r="BT37" s="230">
        <v>115.67</v>
      </c>
      <c r="BU37" s="230">
        <v>123.85</v>
      </c>
      <c r="BV37" s="231">
        <v>201079.59</v>
      </c>
      <c r="BW37" s="230">
        <v>2561.15</v>
      </c>
      <c r="BX37" s="230">
        <v>75.36</v>
      </c>
      <c r="BY37" s="230">
        <v>80.55</v>
      </c>
      <c r="BZ37" s="230">
        <v>11.94</v>
      </c>
      <c r="CA37" s="230">
        <v>11.25</v>
      </c>
      <c r="CB37" s="230">
        <v>16.64</v>
      </c>
      <c r="CC37" s="230">
        <v>12.49</v>
      </c>
      <c r="CD37" s="230">
        <v>105.92</v>
      </c>
      <c r="CE37" s="230">
        <v>149.32</v>
      </c>
      <c r="CF37" s="230">
        <v>15.85</v>
      </c>
      <c r="CG37" s="230">
        <v>15.85</v>
      </c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</row>
    <row r="38" spans="1:164" s="96" customFormat="1" ht="15.75" x14ac:dyDescent="0.25">
      <c r="A38" s="97">
        <v>1</v>
      </c>
      <c r="B38" s="95" t="s">
        <v>5</v>
      </c>
      <c r="C38" s="95">
        <v>104.71000000000001</v>
      </c>
      <c r="D38" s="95">
        <v>101.66</v>
      </c>
      <c r="E38" s="95"/>
      <c r="F38" s="95">
        <v>104.64</v>
      </c>
      <c r="G38" s="95">
        <v>101.22</v>
      </c>
      <c r="H38" s="95"/>
      <c r="I38" s="95">
        <v>104.69</v>
      </c>
      <c r="J38" s="95">
        <v>101.23</v>
      </c>
      <c r="K38" s="95"/>
      <c r="L38" s="95">
        <v>104.06</v>
      </c>
      <c r="M38" s="95">
        <v>100.91</v>
      </c>
      <c r="N38" s="95"/>
      <c r="O38" s="95">
        <v>103.26</v>
      </c>
      <c r="P38" s="95">
        <v>101.17</v>
      </c>
      <c r="Q38" s="95"/>
      <c r="R38" s="95">
        <v>103.68</v>
      </c>
      <c r="S38" s="95">
        <v>100.62</v>
      </c>
      <c r="T38" s="95"/>
      <c r="U38" s="95">
        <v>105.43</v>
      </c>
      <c r="V38" s="95">
        <v>99.5</v>
      </c>
      <c r="W38" s="95"/>
      <c r="X38" s="95">
        <v>105.4</v>
      </c>
      <c r="Y38" s="95">
        <v>99.57</v>
      </c>
      <c r="Z38" s="95"/>
      <c r="AA38" s="95">
        <v>105.29</v>
      </c>
      <c r="AB38" s="95">
        <v>99.49</v>
      </c>
      <c r="AC38" s="95"/>
      <c r="AD38" s="95">
        <v>105</v>
      </c>
      <c r="AE38" s="95">
        <v>99.66</v>
      </c>
      <c r="AF38" s="95"/>
      <c r="AG38" s="95">
        <v>104.64</v>
      </c>
      <c r="AH38" s="95">
        <v>99.85</v>
      </c>
      <c r="AI38" s="95"/>
      <c r="AJ38" s="95">
        <v>104.33</v>
      </c>
      <c r="AK38" s="95">
        <v>100.05</v>
      </c>
      <c r="AL38" s="95"/>
      <c r="AM38" s="95">
        <v>103.83</v>
      </c>
      <c r="AN38" s="95">
        <v>100.47</v>
      </c>
      <c r="AO38" s="95"/>
      <c r="AP38" s="95">
        <v>104.19</v>
      </c>
      <c r="AQ38" s="95">
        <v>100.52</v>
      </c>
      <c r="AR38" s="95"/>
      <c r="AS38" s="95">
        <v>103.83</v>
      </c>
      <c r="AT38" s="95">
        <v>100.55</v>
      </c>
      <c r="AU38" s="95"/>
      <c r="AV38" s="95">
        <v>103.72</v>
      </c>
      <c r="AW38" s="95">
        <v>100.48</v>
      </c>
      <c r="AX38" s="95"/>
      <c r="AY38" s="95">
        <v>104.28</v>
      </c>
      <c r="AZ38" s="95">
        <v>99.89</v>
      </c>
      <c r="BA38" s="95"/>
      <c r="BB38" s="95">
        <v>104.44</v>
      </c>
      <c r="BC38" s="95">
        <v>99.61</v>
      </c>
      <c r="BD38" s="95"/>
      <c r="BE38" s="95">
        <v>104.26</v>
      </c>
      <c r="BF38" s="95">
        <v>99.71</v>
      </c>
      <c r="BG38" s="95"/>
      <c r="BH38" s="95"/>
      <c r="BI38" s="95"/>
      <c r="BJ38" s="95"/>
      <c r="BK38" s="91"/>
      <c r="BL38" s="91"/>
      <c r="BM38" s="91"/>
      <c r="BN38" s="91"/>
      <c r="BO38" s="91"/>
      <c r="BP38" s="228">
        <v>3</v>
      </c>
      <c r="BQ38" s="232" t="s">
        <v>382</v>
      </c>
      <c r="BR38" s="230">
        <v>101.23</v>
      </c>
      <c r="BS38" s="230">
        <v>137.62</v>
      </c>
      <c r="BT38" s="230">
        <v>116.09</v>
      </c>
      <c r="BU38" s="230">
        <v>123.83</v>
      </c>
      <c r="BV38" s="231">
        <v>200114.62</v>
      </c>
      <c r="BW38" s="230">
        <v>2502.23</v>
      </c>
      <c r="BX38" s="230">
        <v>75.349999999999994</v>
      </c>
      <c r="BY38" s="230">
        <v>80.23</v>
      </c>
      <c r="BZ38" s="230">
        <v>11.98</v>
      </c>
      <c r="CA38" s="230">
        <v>11.25</v>
      </c>
      <c r="CB38" s="230">
        <v>16.64</v>
      </c>
      <c r="CC38" s="230">
        <v>12.47</v>
      </c>
      <c r="CD38" s="230">
        <v>105.98</v>
      </c>
      <c r="CE38" s="230">
        <v>149.72999999999999</v>
      </c>
      <c r="CF38" s="230">
        <v>15.83</v>
      </c>
      <c r="CG38" s="230">
        <v>15.81</v>
      </c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</row>
    <row r="39" spans="1:164" s="96" customFormat="1" ht="15.75" x14ac:dyDescent="0.25">
      <c r="A39" s="97">
        <v>2</v>
      </c>
      <c r="B39" s="95" t="s">
        <v>6</v>
      </c>
      <c r="C39" s="95">
        <v>0.77417356971432993</v>
      </c>
      <c r="D39" s="95">
        <v>137.5</v>
      </c>
      <c r="E39" s="95"/>
      <c r="F39" s="95">
        <v>0.77000077000077005</v>
      </c>
      <c r="G39" s="95">
        <v>137.56</v>
      </c>
      <c r="H39" s="95"/>
      <c r="I39" s="95">
        <v>0.77011936850211782</v>
      </c>
      <c r="J39" s="95">
        <v>137.62</v>
      </c>
      <c r="K39" s="95"/>
      <c r="L39" s="95">
        <v>0.76522803795531069</v>
      </c>
      <c r="M39" s="95">
        <v>137.22999999999999</v>
      </c>
      <c r="N39" s="95"/>
      <c r="O39" s="95">
        <v>0.76086129498592403</v>
      </c>
      <c r="P39" s="95">
        <v>137.30000000000001</v>
      </c>
      <c r="Q39" s="95"/>
      <c r="R39" s="95">
        <v>0.7607455306200076</v>
      </c>
      <c r="S39" s="95">
        <v>137.13</v>
      </c>
      <c r="T39" s="95"/>
      <c r="U39" s="95">
        <v>0.7551159102922298</v>
      </c>
      <c r="V39" s="95">
        <v>138.91999999999999</v>
      </c>
      <c r="W39" s="95"/>
      <c r="X39" s="95">
        <v>0.75460307878056132</v>
      </c>
      <c r="Y39" s="95">
        <v>139.08000000000001</v>
      </c>
      <c r="Z39" s="95"/>
      <c r="AA39" s="95">
        <v>0.7578053955744164</v>
      </c>
      <c r="AB39" s="95">
        <v>138.22999999999999</v>
      </c>
      <c r="AC39" s="95"/>
      <c r="AD39" s="95">
        <v>0.7584951456310679</v>
      </c>
      <c r="AE39" s="95">
        <v>137.96</v>
      </c>
      <c r="AF39" s="95"/>
      <c r="AG39" s="95">
        <v>0.75855268148372901</v>
      </c>
      <c r="AH39" s="95">
        <v>137.74</v>
      </c>
      <c r="AI39" s="95"/>
      <c r="AJ39" s="95">
        <v>0.75557234605213441</v>
      </c>
      <c r="AK39" s="95">
        <v>138.15</v>
      </c>
      <c r="AL39" s="95"/>
      <c r="AM39" s="95">
        <v>0.75261533830059457</v>
      </c>
      <c r="AN39" s="95">
        <v>138.61000000000001</v>
      </c>
      <c r="AO39" s="95"/>
      <c r="AP39" s="95">
        <v>0.75700227100681294</v>
      </c>
      <c r="AQ39" s="95">
        <v>138.35</v>
      </c>
      <c r="AR39" s="95"/>
      <c r="AS39" s="95">
        <v>0.75403408234052172</v>
      </c>
      <c r="AT39" s="95">
        <v>138.46</v>
      </c>
      <c r="AU39" s="95"/>
      <c r="AV39" s="95">
        <v>0.74816699087236271</v>
      </c>
      <c r="AW39" s="95">
        <v>139.30000000000001</v>
      </c>
      <c r="AX39" s="95"/>
      <c r="AY39" s="95">
        <v>0.74850299401197595</v>
      </c>
      <c r="AZ39" s="95">
        <v>139.16999999999999</v>
      </c>
      <c r="BA39" s="95"/>
      <c r="BB39" s="95">
        <v>0.75120192307692302</v>
      </c>
      <c r="BC39" s="95">
        <v>138.47999999999999</v>
      </c>
      <c r="BD39" s="95"/>
      <c r="BE39" s="95">
        <v>0.748839299086416</v>
      </c>
      <c r="BF39" s="95">
        <v>138.83000000000001</v>
      </c>
      <c r="BG39" s="95"/>
      <c r="BH39" s="95"/>
      <c r="BI39" s="95"/>
      <c r="BJ39" s="95"/>
      <c r="BK39" s="95"/>
      <c r="BL39" s="95"/>
      <c r="BM39" s="95"/>
      <c r="BN39" s="95"/>
      <c r="BO39" s="95"/>
      <c r="BP39" s="228">
        <v>4</v>
      </c>
      <c r="BQ39" s="232" t="s">
        <v>379</v>
      </c>
      <c r="BR39" s="230">
        <v>100.91</v>
      </c>
      <c r="BS39" s="230">
        <v>137.22999999999999</v>
      </c>
      <c r="BT39" s="230">
        <v>115.74</v>
      </c>
      <c r="BU39" s="230">
        <v>123.86</v>
      </c>
      <c r="BV39" s="231">
        <v>201378.73</v>
      </c>
      <c r="BW39" s="230">
        <v>2576.27</v>
      </c>
      <c r="BX39" s="230">
        <v>75.8</v>
      </c>
      <c r="BY39" s="230">
        <v>80.03</v>
      </c>
      <c r="BZ39" s="230">
        <v>12.05</v>
      </c>
      <c r="CA39" s="230">
        <v>11.41</v>
      </c>
      <c r="CB39" s="230">
        <v>16.649999999999999</v>
      </c>
      <c r="CC39" s="230">
        <v>12.43</v>
      </c>
      <c r="CD39" s="230">
        <v>105.01</v>
      </c>
      <c r="CE39" s="230">
        <v>148.41999999999999</v>
      </c>
      <c r="CF39" s="230">
        <v>15.88</v>
      </c>
      <c r="CG39" s="230">
        <v>15.89</v>
      </c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</row>
    <row r="40" spans="1:164" s="96" customFormat="1" ht="15.75" x14ac:dyDescent="0.25">
      <c r="A40" s="97">
        <v>3</v>
      </c>
      <c r="B40" s="95" t="s">
        <v>7</v>
      </c>
      <c r="C40" s="95">
        <v>0.91760000000000008</v>
      </c>
      <c r="D40" s="95">
        <v>116.01</v>
      </c>
      <c r="E40" s="95"/>
      <c r="F40" s="95">
        <v>0.91570000000000007</v>
      </c>
      <c r="G40" s="95">
        <v>115.67</v>
      </c>
      <c r="H40" s="95"/>
      <c r="I40" s="95">
        <v>0.91290000000000004</v>
      </c>
      <c r="J40" s="95">
        <v>116.09</v>
      </c>
      <c r="K40" s="95"/>
      <c r="L40" s="95">
        <v>0.9073</v>
      </c>
      <c r="M40" s="95">
        <v>115.74</v>
      </c>
      <c r="N40" s="95"/>
      <c r="O40" s="95">
        <v>0.90070000000000006</v>
      </c>
      <c r="P40" s="95">
        <v>115.99</v>
      </c>
      <c r="Q40" s="95"/>
      <c r="R40" s="95">
        <v>0.89970000000000006</v>
      </c>
      <c r="S40" s="95">
        <v>115.95</v>
      </c>
      <c r="T40" s="95"/>
      <c r="U40" s="95">
        <v>0.9173</v>
      </c>
      <c r="V40" s="95">
        <v>114.36</v>
      </c>
      <c r="W40" s="95"/>
      <c r="X40" s="95">
        <v>0.91739999999999999</v>
      </c>
      <c r="Y40" s="95">
        <v>114.4</v>
      </c>
      <c r="Z40" s="95"/>
      <c r="AA40" s="95">
        <v>0.91350000000000009</v>
      </c>
      <c r="AB40" s="95">
        <v>114.67</v>
      </c>
      <c r="AC40" s="95"/>
      <c r="AD40" s="95">
        <v>0.91410000000000002</v>
      </c>
      <c r="AE40" s="95">
        <v>114.47</v>
      </c>
      <c r="AF40" s="95"/>
      <c r="AG40" s="95">
        <v>0.91150000000000009</v>
      </c>
      <c r="AH40" s="95">
        <v>114.62</v>
      </c>
      <c r="AI40" s="95"/>
      <c r="AJ40" s="95">
        <v>0.91010000000000002</v>
      </c>
      <c r="AK40" s="95">
        <v>114.69</v>
      </c>
      <c r="AL40" s="95"/>
      <c r="AM40" s="95">
        <v>0.91</v>
      </c>
      <c r="AN40" s="95">
        <v>114.64</v>
      </c>
      <c r="AO40" s="95"/>
      <c r="AP40" s="95">
        <v>0.91339999999999999</v>
      </c>
      <c r="AQ40" s="95">
        <v>114.66</v>
      </c>
      <c r="AR40" s="95"/>
      <c r="AS40" s="95">
        <v>0.91220000000000001</v>
      </c>
      <c r="AT40" s="95">
        <v>114.45</v>
      </c>
      <c r="AU40" s="95"/>
      <c r="AV40" s="95">
        <v>0.91020000000000001</v>
      </c>
      <c r="AW40" s="95">
        <v>114.5</v>
      </c>
      <c r="AX40" s="95"/>
      <c r="AY40" s="95">
        <v>0.91210000000000002</v>
      </c>
      <c r="AZ40" s="95">
        <v>114.21</v>
      </c>
      <c r="BA40" s="95"/>
      <c r="BB40" s="95">
        <v>0.91190000000000004</v>
      </c>
      <c r="BC40" s="95">
        <v>114.08</v>
      </c>
      <c r="BD40" s="95"/>
      <c r="BE40" s="95">
        <v>0.90810000000000002</v>
      </c>
      <c r="BF40" s="95">
        <v>114.48</v>
      </c>
      <c r="BG40" s="95"/>
      <c r="BH40" s="95"/>
      <c r="BI40" s="95"/>
      <c r="BJ40" s="95"/>
      <c r="BK40" s="95"/>
      <c r="BL40" s="95"/>
      <c r="BM40" s="95"/>
      <c r="BN40" s="95"/>
      <c r="BO40" s="95"/>
      <c r="BP40" s="228">
        <v>5</v>
      </c>
      <c r="BQ40" s="232" t="s">
        <v>378</v>
      </c>
      <c r="BR40" s="230">
        <v>101.17</v>
      </c>
      <c r="BS40" s="230">
        <v>137.30000000000001</v>
      </c>
      <c r="BT40" s="230">
        <v>115.99</v>
      </c>
      <c r="BU40" s="230">
        <v>123.82</v>
      </c>
      <c r="BV40" s="231">
        <v>203738.44</v>
      </c>
      <c r="BW40" s="230">
        <v>2661.9</v>
      </c>
      <c r="BX40" s="230">
        <v>76.040000000000006</v>
      </c>
      <c r="BY40" s="230">
        <v>79.989999999999995</v>
      </c>
      <c r="BZ40" s="230">
        <v>12.06</v>
      </c>
      <c r="CA40" s="230">
        <v>11.4</v>
      </c>
      <c r="CB40" s="230">
        <v>16.64</v>
      </c>
      <c r="CC40" s="230">
        <v>12.26</v>
      </c>
      <c r="CD40" s="230">
        <v>104.47</v>
      </c>
      <c r="CE40" s="230">
        <v>148.31</v>
      </c>
      <c r="CF40" s="230">
        <v>15.8</v>
      </c>
      <c r="CG40" s="230">
        <v>15.82</v>
      </c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</row>
    <row r="41" spans="1:164" s="96" customFormat="1" ht="15.75" x14ac:dyDescent="0.25">
      <c r="A41" s="97">
        <v>4</v>
      </c>
      <c r="B41" s="95" t="s">
        <v>8</v>
      </c>
      <c r="C41" s="95">
        <v>0.85903272914698037</v>
      </c>
      <c r="D41" s="95">
        <v>123.88</v>
      </c>
      <c r="E41" s="95"/>
      <c r="F41" s="95">
        <v>0.85492006497392492</v>
      </c>
      <c r="G41" s="95">
        <v>123.85</v>
      </c>
      <c r="H41" s="95"/>
      <c r="I41" s="95">
        <v>0.85572479890467223</v>
      </c>
      <c r="J41" s="95">
        <v>123.83</v>
      </c>
      <c r="K41" s="95"/>
      <c r="L41" s="95">
        <v>0.84695519607012781</v>
      </c>
      <c r="M41" s="95">
        <v>123.86</v>
      </c>
      <c r="N41" s="95"/>
      <c r="O41" s="95">
        <v>0.84274397438058313</v>
      </c>
      <c r="P41" s="95">
        <v>123.82</v>
      </c>
      <c r="Q41" s="95"/>
      <c r="R41" s="95">
        <v>0.84224711530363006</v>
      </c>
      <c r="S41" s="95">
        <v>123.81</v>
      </c>
      <c r="T41" s="95"/>
      <c r="U41" s="95">
        <v>0.84860828241683628</v>
      </c>
      <c r="V41" s="95">
        <v>123.79</v>
      </c>
      <c r="W41" s="95"/>
      <c r="X41" s="95">
        <v>0.84846427965382654</v>
      </c>
      <c r="Y41" s="95">
        <v>123.73</v>
      </c>
      <c r="Z41" s="95"/>
      <c r="AA41" s="95">
        <v>0.84652501481418774</v>
      </c>
      <c r="AB41" s="95">
        <v>123.68</v>
      </c>
      <c r="AC41" s="95"/>
      <c r="AD41" s="95">
        <v>0.84559445290038893</v>
      </c>
      <c r="AE41" s="95">
        <v>123.68</v>
      </c>
      <c r="AF41" s="95"/>
      <c r="AG41" s="95">
        <v>0.84423807513718863</v>
      </c>
      <c r="AH41" s="95">
        <v>123.71</v>
      </c>
      <c r="AI41" s="95"/>
      <c r="AJ41" s="95">
        <v>0.84267295862475766</v>
      </c>
      <c r="AK41" s="95">
        <v>123.77</v>
      </c>
      <c r="AL41" s="95"/>
      <c r="AM41" s="95">
        <v>0.84189257450749289</v>
      </c>
      <c r="AN41" s="95">
        <v>123.81</v>
      </c>
      <c r="AO41" s="95"/>
      <c r="AP41" s="95">
        <v>0.8459521191100583</v>
      </c>
      <c r="AQ41" s="95">
        <v>123.8</v>
      </c>
      <c r="AR41" s="95"/>
      <c r="AS41" s="95">
        <v>0.84359709802598282</v>
      </c>
      <c r="AT41" s="95">
        <v>123.73</v>
      </c>
      <c r="AU41" s="95"/>
      <c r="AV41" s="95">
        <v>0.84203435500168411</v>
      </c>
      <c r="AW41" s="95">
        <v>123.74</v>
      </c>
      <c r="AX41" s="95"/>
      <c r="AY41" s="95">
        <v>0.84175084175084158</v>
      </c>
      <c r="AZ41" s="95">
        <v>123.74</v>
      </c>
      <c r="BA41" s="95"/>
      <c r="BB41" s="95">
        <v>0.84083074077188258</v>
      </c>
      <c r="BC41" s="95">
        <v>123.73</v>
      </c>
      <c r="BD41" s="95"/>
      <c r="BE41" s="95">
        <v>0.83991264908449514</v>
      </c>
      <c r="BF41" s="95">
        <v>123.79</v>
      </c>
      <c r="BG41" s="95"/>
      <c r="BH41" s="95"/>
      <c r="BI41" s="95"/>
      <c r="BJ41" s="95"/>
      <c r="BK41" s="95"/>
      <c r="BL41" s="95"/>
      <c r="BM41" s="95"/>
      <c r="BN41" s="95"/>
      <c r="BO41" s="95"/>
      <c r="BP41" s="228">
        <v>6</v>
      </c>
      <c r="BQ41" s="232" t="s">
        <v>376</v>
      </c>
      <c r="BR41" s="230">
        <v>100.62</v>
      </c>
      <c r="BS41" s="230">
        <v>137.13</v>
      </c>
      <c r="BT41" s="230">
        <v>115.95</v>
      </c>
      <c r="BU41" s="230">
        <v>123.81</v>
      </c>
      <c r="BV41" s="231">
        <v>204311.76</v>
      </c>
      <c r="BW41" s="230">
        <v>2691.46</v>
      </c>
      <c r="BX41" s="230">
        <v>75.91</v>
      </c>
      <c r="BY41" s="230">
        <v>80.16</v>
      </c>
      <c r="BZ41" s="230">
        <v>12.08</v>
      </c>
      <c r="CA41" s="230">
        <v>11.43</v>
      </c>
      <c r="CB41" s="230">
        <v>16.62</v>
      </c>
      <c r="CC41" s="230">
        <v>12.88</v>
      </c>
      <c r="CD41" s="230">
        <v>104.32</v>
      </c>
      <c r="CE41" s="230">
        <v>148.58000000000001</v>
      </c>
      <c r="CF41" s="230">
        <v>15.85</v>
      </c>
      <c r="CG41" s="230">
        <v>15.89</v>
      </c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</row>
    <row r="42" spans="1:164" s="96" customFormat="1" ht="15.75" x14ac:dyDescent="0.25">
      <c r="A42" s="97">
        <v>5</v>
      </c>
      <c r="B42" s="95" t="s">
        <v>9</v>
      </c>
      <c r="C42" s="95">
        <v>1887.74</v>
      </c>
      <c r="D42" s="95">
        <v>200949.92</v>
      </c>
      <c r="E42" s="95"/>
      <c r="F42" s="95">
        <v>1898.41</v>
      </c>
      <c r="G42" s="95">
        <v>201079.59</v>
      </c>
      <c r="H42" s="95"/>
      <c r="I42" s="95">
        <v>1888.23</v>
      </c>
      <c r="J42" s="95">
        <v>200114.62</v>
      </c>
      <c r="K42" s="95"/>
      <c r="L42" s="95">
        <v>1917.71</v>
      </c>
      <c r="M42" s="95">
        <v>201378.73</v>
      </c>
      <c r="N42" s="95"/>
      <c r="O42" s="95">
        <v>1950.21</v>
      </c>
      <c r="P42" s="95">
        <v>203738.44</v>
      </c>
      <c r="Q42" s="95"/>
      <c r="R42" s="95">
        <v>1958.51</v>
      </c>
      <c r="S42" s="95">
        <v>204311.76</v>
      </c>
      <c r="T42" s="95"/>
      <c r="U42" s="95">
        <v>1868.4</v>
      </c>
      <c r="V42" s="95">
        <v>195995.16</v>
      </c>
      <c r="W42" s="95"/>
      <c r="X42" s="95">
        <v>1875.1000000000001</v>
      </c>
      <c r="Y42" s="95">
        <v>196791.75</v>
      </c>
      <c r="Z42" s="95"/>
      <c r="AA42" s="95">
        <v>1867.8000000000002</v>
      </c>
      <c r="AB42" s="95">
        <v>195652.05</v>
      </c>
      <c r="AC42" s="95"/>
      <c r="AD42" s="95">
        <v>1880.1100000000001</v>
      </c>
      <c r="AE42" s="95">
        <v>196734.71</v>
      </c>
      <c r="AF42" s="95"/>
      <c r="AG42" s="95">
        <v>1891</v>
      </c>
      <c r="AH42" s="95">
        <v>197571.68</v>
      </c>
      <c r="AI42" s="95"/>
      <c r="AJ42" s="95">
        <v>1886.51</v>
      </c>
      <c r="AK42" s="95">
        <v>196913.91</v>
      </c>
      <c r="AL42" s="95"/>
      <c r="AM42" s="95">
        <v>1875.94</v>
      </c>
      <c r="AN42" s="95">
        <v>195698.06</v>
      </c>
      <c r="AO42" s="95"/>
      <c r="AP42" s="95">
        <v>1858</v>
      </c>
      <c r="AQ42" s="95">
        <v>194588.34</v>
      </c>
      <c r="AR42" s="95"/>
      <c r="AS42" s="95">
        <v>1864.43</v>
      </c>
      <c r="AT42" s="95">
        <v>194646.49</v>
      </c>
      <c r="AU42" s="95"/>
      <c r="AV42" s="95">
        <v>1865.51</v>
      </c>
      <c r="AW42" s="95">
        <v>194423.45</v>
      </c>
      <c r="AX42" s="95"/>
      <c r="AY42" s="95">
        <v>1812.41</v>
      </c>
      <c r="AZ42" s="95">
        <v>188798.75</v>
      </c>
      <c r="BA42" s="95"/>
      <c r="BB42" s="95">
        <v>1808.2046</v>
      </c>
      <c r="BC42" s="95">
        <v>188107.51999999999</v>
      </c>
      <c r="BD42" s="95"/>
      <c r="BE42" s="95">
        <v>1813.74</v>
      </c>
      <c r="BF42" s="95">
        <v>188556.41</v>
      </c>
      <c r="BG42" s="95"/>
      <c r="BH42" s="95"/>
      <c r="BI42" s="95"/>
      <c r="BJ42" s="95"/>
      <c r="BK42" s="95"/>
      <c r="BL42" s="95"/>
      <c r="BM42" s="95"/>
      <c r="BN42" s="95"/>
      <c r="BO42" s="95"/>
      <c r="BP42" s="228">
        <v>7</v>
      </c>
      <c r="BQ42" s="232" t="s">
        <v>373</v>
      </c>
      <c r="BR42" s="230">
        <v>99.5</v>
      </c>
      <c r="BS42" s="230">
        <v>138.91999999999999</v>
      </c>
      <c r="BT42" s="230">
        <v>114.36</v>
      </c>
      <c r="BU42" s="230">
        <v>123.79</v>
      </c>
      <c r="BV42" s="231">
        <v>195995.16</v>
      </c>
      <c r="BW42" s="230">
        <v>2507.67</v>
      </c>
      <c r="BX42" s="230">
        <v>76.290000000000006</v>
      </c>
      <c r="BY42" s="230">
        <v>80.53</v>
      </c>
      <c r="BZ42" s="230">
        <v>12.15</v>
      </c>
      <c r="CA42" s="230">
        <v>11.61</v>
      </c>
      <c r="CB42" s="230">
        <v>16.61</v>
      </c>
      <c r="CC42" s="230">
        <v>12.65</v>
      </c>
      <c r="CD42" s="230">
        <v>104.9</v>
      </c>
      <c r="CE42" s="230">
        <v>149.47</v>
      </c>
      <c r="CF42" s="230">
        <v>15.86</v>
      </c>
      <c r="CG42" s="230">
        <v>15.88</v>
      </c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</row>
    <row r="43" spans="1:164" s="96" customFormat="1" ht="15.75" x14ac:dyDescent="0.25">
      <c r="A43" s="97">
        <v>6</v>
      </c>
      <c r="B43" s="95" t="s">
        <v>10</v>
      </c>
      <c r="C43" s="95">
        <v>23.96</v>
      </c>
      <c r="D43" s="95">
        <v>2550.54</v>
      </c>
      <c r="E43" s="95"/>
      <c r="F43" s="95">
        <v>24.18</v>
      </c>
      <c r="G43" s="95">
        <v>2561.15</v>
      </c>
      <c r="H43" s="95"/>
      <c r="I43" s="95">
        <v>23.610400000000002</v>
      </c>
      <c r="J43" s="95">
        <v>2502.23</v>
      </c>
      <c r="K43" s="95"/>
      <c r="L43" s="95">
        <v>24.5336</v>
      </c>
      <c r="M43" s="95">
        <v>2576.27</v>
      </c>
      <c r="N43" s="95"/>
      <c r="O43" s="95">
        <v>25.48</v>
      </c>
      <c r="P43" s="95">
        <v>2661.9</v>
      </c>
      <c r="Q43" s="95"/>
      <c r="R43" s="95">
        <v>25.8</v>
      </c>
      <c r="S43" s="95">
        <v>2691.46</v>
      </c>
      <c r="T43" s="95"/>
      <c r="U43" s="95">
        <v>23.9053</v>
      </c>
      <c r="V43" s="95">
        <v>2507.67</v>
      </c>
      <c r="W43" s="95"/>
      <c r="X43" s="95">
        <v>24.23</v>
      </c>
      <c r="Y43" s="95">
        <v>2542.94</v>
      </c>
      <c r="Z43" s="95"/>
      <c r="AA43" s="95">
        <v>24.23</v>
      </c>
      <c r="AB43" s="95">
        <v>2538.09</v>
      </c>
      <c r="AC43" s="95"/>
      <c r="AD43" s="95">
        <v>24.290000000000003</v>
      </c>
      <c r="AE43" s="95">
        <v>2541.71</v>
      </c>
      <c r="AF43" s="95"/>
      <c r="AG43" s="95">
        <v>24.8</v>
      </c>
      <c r="AH43" s="95">
        <v>2591.1</v>
      </c>
      <c r="AI43" s="95"/>
      <c r="AJ43" s="95">
        <v>24.560000000000002</v>
      </c>
      <c r="AK43" s="95">
        <v>2563.5700000000002</v>
      </c>
      <c r="AL43" s="95"/>
      <c r="AM43" s="95">
        <v>24.46</v>
      </c>
      <c r="AN43" s="95">
        <v>2551.67</v>
      </c>
      <c r="AO43" s="95"/>
      <c r="AP43" s="95">
        <v>23.84</v>
      </c>
      <c r="AQ43" s="95">
        <v>2496.7600000000002</v>
      </c>
      <c r="AR43" s="95"/>
      <c r="AS43" s="95">
        <v>24.17</v>
      </c>
      <c r="AT43" s="95">
        <v>2523.35</v>
      </c>
      <c r="AU43" s="95"/>
      <c r="AV43" s="95">
        <v>24</v>
      </c>
      <c r="AW43" s="95">
        <v>2501.2800000000002</v>
      </c>
      <c r="AX43" s="95"/>
      <c r="AY43" s="95">
        <v>23.1843</v>
      </c>
      <c r="AZ43" s="95">
        <v>2415.11</v>
      </c>
      <c r="BA43" s="95"/>
      <c r="BB43" s="95">
        <v>23.3459</v>
      </c>
      <c r="BC43" s="95">
        <v>2428.67</v>
      </c>
      <c r="BD43" s="95"/>
      <c r="BE43" s="95">
        <v>23.366</v>
      </c>
      <c r="BF43" s="95">
        <v>2429.13</v>
      </c>
      <c r="BG43" s="95"/>
      <c r="BH43" s="95"/>
      <c r="BI43" s="95"/>
      <c r="BJ43" s="95"/>
      <c r="BK43" s="95"/>
      <c r="BL43" s="95"/>
      <c r="BM43" s="95"/>
      <c r="BN43" s="95"/>
      <c r="BO43" s="95"/>
      <c r="BP43" s="228">
        <v>8</v>
      </c>
      <c r="BQ43" s="232" t="s">
        <v>372</v>
      </c>
      <c r="BR43" s="230">
        <v>99.57</v>
      </c>
      <c r="BS43" s="230">
        <v>139.08000000000001</v>
      </c>
      <c r="BT43" s="230">
        <v>114.4</v>
      </c>
      <c r="BU43" s="230">
        <v>123.73</v>
      </c>
      <c r="BV43" s="231">
        <v>196791.75</v>
      </c>
      <c r="BW43" s="230">
        <v>2542.94</v>
      </c>
      <c r="BX43" s="230">
        <v>76.56</v>
      </c>
      <c r="BY43" s="230">
        <v>80.52</v>
      </c>
      <c r="BZ43" s="230">
        <v>12.15</v>
      </c>
      <c r="CA43" s="230">
        <v>11.62</v>
      </c>
      <c r="CB43" s="230">
        <v>16.62</v>
      </c>
      <c r="CC43" s="230">
        <v>12.98</v>
      </c>
      <c r="CD43" s="230">
        <v>104.95</v>
      </c>
      <c r="CE43" s="230">
        <v>149.03</v>
      </c>
      <c r="CF43" s="230">
        <v>15.86</v>
      </c>
      <c r="CG43" s="230">
        <v>15.86</v>
      </c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</row>
    <row r="44" spans="1:164" s="96" customFormat="1" ht="15.75" x14ac:dyDescent="0.25">
      <c r="A44" s="97">
        <v>7</v>
      </c>
      <c r="B44" s="95" t="s">
        <v>25</v>
      </c>
      <c r="C44" s="95">
        <v>1.4224751066856329</v>
      </c>
      <c r="D44" s="95">
        <v>74.83</v>
      </c>
      <c r="E44" s="95"/>
      <c r="F44" s="95">
        <v>1.4054813773717498</v>
      </c>
      <c r="G44" s="95">
        <v>75.36</v>
      </c>
      <c r="H44" s="95"/>
      <c r="I44" s="95">
        <v>1.4064697609001404</v>
      </c>
      <c r="J44" s="95">
        <v>75.349999999999994</v>
      </c>
      <c r="K44" s="95"/>
      <c r="L44" s="95">
        <v>1.3854253255749516</v>
      </c>
      <c r="M44" s="95">
        <v>75.8</v>
      </c>
      <c r="N44" s="95"/>
      <c r="O44" s="95">
        <v>1.3738150844896277</v>
      </c>
      <c r="P44" s="95">
        <v>76.040000000000006</v>
      </c>
      <c r="Q44" s="95"/>
      <c r="R44" s="95">
        <v>1.3741926618111859</v>
      </c>
      <c r="S44" s="95">
        <v>75.91</v>
      </c>
      <c r="T44" s="95"/>
      <c r="U44" s="95">
        <v>1.3749484394335212</v>
      </c>
      <c r="V44" s="95">
        <v>76.290000000000006</v>
      </c>
      <c r="W44" s="95"/>
      <c r="X44" s="95">
        <v>1.3708019191226868</v>
      </c>
      <c r="Y44" s="95">
        <v>76.56</v>
      </c>
      <c r="Z44" s="95"/>
      <c r="AA44" s="95">
        <v>1.3738150844896277</v>
      </c>
      <c r="AB44" s="95">
        <v>76.25</v>
      </c>
      <c r="AC44" s="95"/>
      <c r="AD44" s="95">
        <v>1.3776002204160354</v>
      </c>
      <c r="AE44" s="95">
        <v>75.959999999999994</v>
      </c>
      <c r="AF44" s="95"/>
      <c r="AG44" s="95">
        <v>1.3732491073880801</v>
      </c>
      <c r="AH44" s="95">
        <v>76.08</v>
      </c>
      <c r="AI44" s="95"/>
      <c r="AJ44" s="95">
        <v>1.3659336156262805</v>
      </c>
      <c r="AK44" s="95">
        <v>76.42</v>
      </c>
      <c r="AL44" s="95"/>
      <c r="AM44" s="95">
        <v>1.3655605626109517</v>
      </c>
      <c r="AN44" s="95">
        <v>76.39</v>
      </c>
      <c r="AO44" s="95"/>
      <c r="AP44" s="95">
        <v>1.3772207684891886</v>
      </c>
      <c r="AQ44" s="95">
        <v>76.040000000000006</v>
      </c>
      <c r="AR44" s="95"/>
      <c r="AS44" s="95">
        <v>1.3709898546750754</v>
      </c>
      <c r="AT44" s="95">
        <v>76.150000000000006</v>
      </c>
      <c r="AU44" s="95"/>
      <c r="AV44" s="95">
        <v>1.364070386031919</v>
      </c>
      <c r="AW44" s="95">
        <v>76.400000000000006</v>
      </c>
      <c r="AX44" s="95"/>
      <c r="AY44" s="95">
        <v>1.3605442176870748</v>
      </c>
      <c r="AZ44" s="95">
        <v>76.56</v>
      </c>
      <c r="BA44" s="95"/>
      <c r="BB44" s="95">
        <v>1.362583458236817</v>
      </c>
      <c r="BC44" s="95">
        <v>76.349999999999994</v>
      </c>
      <c r="BD44" s="95"/>
      <c r="BE44" s="95">
        <v>1.3579576317218902</v>
      </c>
      <c r="BF44" s="95">
        <v>76.56</v>
      </c>
      <c r="BG44" s="95"/>
      <c r="BH44" s="95"/>
      <c r="BI44" s="95"/>
      <c r="BJ44" s="95"/>
      <c r="BK44" s="95"/>
      <c r="BL44" s="95"/>
      <c r="BM44" s="95"/>
      <c r="BN44" s="95"/>
      <c r="BO44" s="95"/>
      <c r="BP44" s="228">
        <v>9</v>
      </c>
      <c r="BQ44" s="232" t="s">
        <v>370</v>
      </c>
      <c r="BR44" s="230">
        <v>99.49</v>
      </c>
      <c r="BS44" s="230">
        <v>138.22999999999999</v>
      </c>
      <c r="BT44" s="230">
        <v>114.67</v>
      </c>
      <c r="BU44" s="230">
        <v>123.68</v>
      </c>
      <c r="BV44" s="231">
        <v>195652.05</v>
      </c>
      <c r="BW44" s="230">
        <v>2538.09</v>
      </c>
      <c r="BX44" s="230">
        <v>76.25</v>
      </c>
      <c r="BY44" s="230">
        <v>80.23</v>
      </c>
      <c r="BZ44" s="230">
        <v>12.18</v>
      </c>
      <c r="CA44" s="230">
        <v>11.54</v>
      </c>
      <c r="CB44" s="230">
        <v>16.63</v>
      </c>
      <c r="CC44" s="230">
        <v>13.57</v>
      </c>
      <c r="CD44" s="230">
        <v>104.75</v>
      </c>
      <c r="CE44" s="230">
        <v>148.55000000000001</v>
      </c>
      <c r="CF44" s="230">
        <v>15.83</v>
      </c>
      <c r="CG44" s="230">
        <v>15.84</v>
      </c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</row>
    <row r="45" spans="1:164" s="96" customFormat="1" ht="15.75" x14ac:dyDescent="0.25">
      <c r="A45" s="97">
        <v>8</v>
      </c>
      <c r="B45" s="95" t="s">
        <v>26</v>
      </c>
      <c r="C45" s="95">
        <v>1.3308</v>
      </c>
      <c r="D45" s="95">
        <v>79.989999999999995</v>
      </c>
      <c r="E45" s="95"/>
      <c r="F45" s="95">
        <v>1.3150000000000002</v>
      </c>
      <c r="G45" s="95">
        <v>80.55</v>
      </c>
      <c r="H45" s="95"/>
      <c r="I45" s="95">
        <v>1.3210000000000002</v>
      </c>
      <c r="J45" s="95">
        <v>80.23</v>
      </c>
      <c r="K45" s="95"/>
      <c r="L45" s="95">
        <v>1.3122</v>
      </c>
      <c r="M45" s="95">
        <v>80.03</v>
      </c>
      <c r="N45" s="95"/>
      <c r="O45" s="95">
        <v>1.3061</v>
      </c>
      <c r="P45" s="95">
        <v>79.989999999999995</v>
      </c>
      <c r="Q45" s="95"/>
      <c r="R45" s="95">
        <v>1.3014000000000001</v>
      </c>
      <c r="S45" s="95">
        <v>80.16</v>
      </c>
      <c r="T45" s="95"/>
      <c r="U45" s="95">
        <v>1.3027</v>
      </c>
      <c r="V45" s="95">
        <v>80.53</v>
      </c>
      <c r="W45" s="95"/>
      <c r="X45" s="95">
        <v>1.3034000000000001</v>
      </c>
      <c r="Y45" s="95">
        <v>80.52</v>
      </c>
      <c r="Z45" s="95"/>
      <c r="AA45" s="95">
        <v>1.3057000000000001</v>
      </c>
      <c r="AB45" s="95">
        <v>80.23</v>
      </c>
      <c r="AC45" s="95"/>
      <c r="AD45" s="95">
        <v>1.3119000000000001</v>
      </c>
      <c r="AE45" s="95">
        <v>79.760000000000005</v>
      </c>
      <c r="AF45" s="95"/>
      <c r="AG45" s="95">
        <v>1.3118000000000001</v>
      </c>
      <c r="AH45" s="95">
        <v>79.650000000000006</v>
      </c>
      <c r="AI45" s="95"/>
      <c r="AJ45" s="95">
        <v>1.3076000000000001</v>
      </c>
      <c r="AK45" s="95">
        <v>79.83</v>
      </c>
      <c r="AL45" s="95"/>
      <c r="AM45" s="95">
        <v>1.306</v>
      </c>
      <c r="AN45" s="95">
        <v>79.88</v>
      </c>
      <c r="AO45" s="95"/>
      <c r="AP45" s="95">
        <v>1.3116000000000001</v>
      </c>
      <c r="AQ45" s="95">
        <v>79.849999999999994</v>
      </c>
      <c r="AR45" s="95"/>
      <c r="AS45" s="95">
        <v>1.3057000000000001</v>
      </c>
      <c r="AT45" s="95">
        <v>79.959999999999994</v>
      </c>
      <c r="AU45" s="95"/>
      <c r="AV45" s="95">
        <v>1.3052000000000001</v>
      </c>
      <c r="AW45" s="95">
        <v>79.849999999999994</v>
      </c>
      <c r="AX45" s="95"/>
      <c r="AY45" s="95">
        <v>1.3031000000000001</v>
      </c>
      <c r="AZ45" s="95">
        <v>79.94</v>
      </c>
      <c r="BA45" s="95"/>
      <c r="BB45" s="95">
        <v>1.3015000000000001</v>
      </c>
      <c r="BC45" s="95">
        <v>79.930000000000007</v>
      </c>
      <c r="BD45" s="95"/>
      <c r="BE45" s="95">
        <v>1.3004</v>
      </c>
      <c r="BF45" s="95">
        <v>79.94</v>
      </c>
      <c r="BG45" s="95"/>
      <c r="BH45" s="95"/>
      <c r="BI45" s="95"/>
      <c r="BJ45" s="95"/>
      <c r="BK45" s="95"/>
      <c r="BL45" s="95"/>
      <c r="BM45" s="95"/>
      <c r="BN45" s="95"/>
      <c r="BO45" s="95"/>
      <c r="BP45" s="228">
        <v>10</v>
      </c>
      <c r="BQ45" s="232" t="s">
        <v>365</v>
      </c>
      <c r="BR45" s="230">
        <v>99.66</v>
      </c>
      <c r="BS45" s="230">
        <v>137.96</v>
      </c>
      <c r="BT45" s="230">
        <v>114.47</v>
      </c>
      <c r="BU45" s="230">
        <v>123.68</v>
      </c>
      <c r="BV45" s="231">
        <v>196734.71</v>
      </c>
      <c r="BW45" s="230">
        <v>2541.71</v>
      </c>
      <c r="BX45" s="230">
        <v>75.959999999999994</v>
      </c>
      <c r="BY45" s="230">
        <v>79.760000000000005</v>
      </c>
      <c r="BZ45" s="230">
        <v>12.07</v>
      </c>
      <c r="CA45" s="230">
        <v>11.44</v>
      </c>
      <c r="CB45" s="230">
        <v>16.62</v>
      </c>
      <c r="CC45" s="230">
        <v>13.73</v>
      </c>
      <c r="CD45" s="230">
        <v>104.64</v>
      </c>
      <c r="CE45" s="230">
        <v>148.49</v>
      </c>
      <c r="CF45" s="230">
        <v>15.84</v>
      </c>
      <c r="CG45" s="230">
        <v>15.83</v>
      </c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</row>
    <row r="46" spans="1:164" s="96" customFormat="1" ht="15.75" x14ac:dyDescent="0.25">
      <c r="A46" s="97">
        <v>9</v>
      </c>
      <c r="B46" s="95" t="s">
        <v>13</v>
      </c>
      <c r="C46" s="95">
        <v>8.8987999999999996</v>
      </c>
      <c r="D46" s="95">
        <v>11.96</v>
      </c>
      <c r="E46" s="95"/>
      <c r="F46" s="95">
        <v>8.8679000000000006</v>
      </c>
      <c r="G46" s="95">
        <v>11.94</v>
      </c>
      <c r="H46" s="95"/>
      <c r="I46" s="95">
        <v>8.8483000000000001</v>
      </c>
      <c r="J46" s="95">
        <v>11.98</v>
      </c>
      <c r="K46" s="95"/>
      <c r="L46" s="95">
        <v>8.7152000000000012</v>
      </c>
      <c r="M46" s="95">
        <v>12.05</v>
      </c>
      <c r="N46" s="95"/>
      <c r="O46" s="95">
        <v>8.6603000000000012</v>
      </c>
      <c r="P46" s="95">
        <v>12.06</v>
      </c>
      <c r="Q46" s="95"/>
      <c r="R46" s="95">
        <v>8.6346000000000007</v>
      </c>
      <c r="S46" s="95">
        <v>12.08</v>
      </c>
      <c r="T46" s="95"/>
      <c r="U46" s="95">
        <v>8.6353000000000009</v>
      </c>
      <c r="V46" s="95">
        <v>12.15</v>
      </c>
      <c r="W46" s="95"/>
      <c r="X46" s="95">
        <v>8.6405000000000012</v>
      </c>
      <c r="Y46" s="95">
        <v>12.15</v>
      </c>
      <c r="Z46" s="95"/>
      <c r="AA46" s="95">
        <v>8.5986000000000011</v>
      </c>
      <c r="AB46" s="95">
        <v>12.18</v>
      </c>
      <c r="AC46" s="95"/>
      <c r="AD46" s="95">
        <v>8.6715</v>
      </c>
      <c r="AE46" s="95">
        <v>12.07</v>
      </c>
      <c r="AF46" s="95"/>
      <c r="AG46" s="95">
        <v>8.6666000000000007</v>
      </c>
      <c r="AH46" s="95">
        <v>12.06</v>
      </c>
      <c r="AI46" s="95"/>
      <c r="AJ46" s="95">
        <v>8.6121999999999996</v>
      </c>
      <c r="AK46" s="95">
        <v>12.12</v>
      </c>
      <c r="AL46" s="95"/>
      <c r="AM46" s="95">
        <v>8.5867000000000004</v>
      </c>
      <c r="AN46" s="95">
        <v>12.15</v>
      </c>
      <c r="AO46" s="95"/>
      <c r="AP46" s="95">
        <v>8.6506000000000007</v>
      </c>
      <c r="AQ46" s="95">
        <v>12.11</v>
      </c>
      <c r="AR46" s="95"/>
      <c r="AS46" s="95">
        <v>8.6193000000000008</v>
      </c>
      <c r="AT46" s="95">
        <v>12.11</v>
      </c>
      <c r="AU46" s="95"/>
      <c r="AV46" s="95">
        <v>8.5940000000000012</v>
      </c>
      <c r="AW46" s="95">
        <v>12.13</v>
      </c>
      <c r="AX46" s="95"/>
      <c r="AY46" s="95">
        <v>8.5898000000000003</v>
      </c>
      <c r="AZ46" s="95">
        <v>12.13</v>
      </c>
      <c r="BA46" s="95"/>
      <c r="BB46" s="95">
        <v>8.5285000000000011</v>
      </c>
      <c r="BC46" s="95">
        <v>12.2</v>
      </c>
      <c r="BD46" s="95"/>
      <c r="BE46" s="95">
        <v>8.5266999999999999</v>
      </c>
      <c r="BF46" s="95">
        <v>12.19</v>
      </c>
      <c r="BG46" s="95"/>
      <c r="BH46" s="95"/>
      <c r="BI46" s="95"/>
      <c r="BJ46" s="95"/>
      <c r="BK46" s="95"/>
      <c r="BL46" s="95"/>
      <c r="BM46" s="95"/>
      <c r="BN46" s="95"/>
      <c r="BO46" s="95"/>
      <c r="BP46" s="228">
        <v>11</v>
      </c>
      <c r="BQ46" s="232" t="s">
        <v>364</v>
      </c>
      <c r="BR46" s="230">
        <v>99.85</v>
      </c>
      <c r="BS46" s="230">
        <v>137.74</v>
      </c>
      <c r="BT46" s="230">
        <v>114.62</v>
      </c>
      <c r="BU46" s="230">
        <v>123.71</v>
      </c>
      <c r="BV46" s="231">
        <v>197571.68</v>
      </c>
      <c r="BW46" s="230">
        <v>2591.1</v>
      </c>
      <c r="BX46" s="230">
        <v>76.08</v>
      </c>
      <c r="BY46" s="230">
        <v>79.650000000000006</v>
      </c>
      <c r="BZ46" s="230">
        <v>12.06</v>
      </c>
      <c r="CA46" s="230">
        <v>11.46</v>
      </c>
      <c r="CB46" s="230">
        <v>16.62</v>
      </c>
      <c r="CC46" s="230">
        <v>13.52</v>
      </c>
      <c r="CD46" s="230">
        <v>104.48</v>
      </c>
      <c r="CE46" s="230">
        <v>148.34</v>
      </c>
      <c r="CF46" s="230">
        <v>15.87</v>
      </c>
      <c r="CG46" s="230">
        <v>15.88</v>
      </c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</row>
    <row r="47" spans="1:164" s="96" customFormat="1" ht="15.75" x14ac:dyDescent="0.25">
      <c r="A47" s="97">
        <v>10</v>
      </c>
      <c r="B47" s="95" t="s">
        <v>14</v>
      </c>
      <c r="C47" s="95">
        <v>9.5381</v>
      </c>
      <c r="D47" s="95">
        <v>11.16</v>
      </c>
      <c r="E47" s="95"/>
      <c r="F47" s="95">
        <v>9.4160000000000004</v>
      </c>
      <c r="G47" s="95">
        <v>11.25</v>
      </c>
      <c r="H47" s="95"/>
      <c r="I47" s="95">
        <v>9.4222000000000001</v>
      </c>
      <c r="J47" s="95">
        <v>11.25</v>
      </c>
      <c r="K47" s="95"/>
      <c r="L47" s="95">
        <v>9.2072000000000003</v>
      </c>
      <c r="M47" s="95">
        <v>11.41</v>
      </c>
      <c r="N47" s="95"/>
      <c r="O47" s="95">
        <v>9.1675000000000004</v>
      </c>
      <c r="P47" s="95">
        <v>11.4</v>
      </c>
      <c r="Q47" s="95"/>
      <c r="R47" s="95">
        <v>9.1280000000000001</v>
      </c>
      <c r="S47" s="95">
        <v>11.43</v>
      </c>
      <c r="T47" s="95"/>
      <c r="U47" s="95">
        <v>9.0324000000000009</v>
      </c>
      <c r="V47" s="95">
        <v>11.61</v>
      </c>
      <c r="W47" s="95"/>
      <c r="X47" s="95">
        <v>9.0341000000000005</v>
      </c>
      <c r="Y47" s="95">
        <v>11.62</v>
      </c>
      <c r="Z47" s="95"/>
      <c r="AA47" s="95">
        <v>9.0750000000000011</v>
      </c>
      <c r="AB47" s="95">
        <v>11.54</v>
      </c>
      <c r="AC47" s="95"/>
      <c r="AD47" s="95">
        <v>9.1508000000000003</v>
      </c>
      <c r="AE47" s="95">
        <v>11.44</v>
      </c>
      <c r="AF47" s="95"/>
      <c r="AG47" s="95">
        <v>9.1158000000000001</v>
      </c>
      <c r="AH47" s="95">
        <v>11.46</v>
      </c>
      <c r="AI47" s="95"/>
      <c r="AJ47" s="95">
        <v>9.0425000000000004</v>
      </c>
      <c r="AK47" s="95">
        <v>11.54</v>
      </c>
      <c r="AL47" s="95"/>
      <c r="AM47" s="95">
        <v>9.0229999999999997</v>
      </c>
      <c r="AN47" s="95">
        <v>11.56</v>
      </c>
      <c r="AO47" s="95"/>
      <c r="AP47" s="95">
        <v>9.0785</v>
      </c>
      <c r="AQ47" s="95">
        <v>11.54</v>
      </c>
      <c r="AR47" s="95"/>
      <c r="AS47" s="95">
        <v>9.0012000000000008</v>
      </c>
      <c r="AT47" s="95">
        <v>11.6</v>
      </c>
      <c r="AU47" s="95"/>
      <c r="AV47" s="95">
        <v>8.9962</v>
      </c>
      <c r="AW47" s="95">
        <v>11.58</v>
      </c>
      <c r="AX47" s="95"/>
      <c r="AY47" s="95">
        <v>8.9830000000000005</v>
      </c>
      <c r="AZ47" s="95">
        <v>11.6</v>
      </c>
      <c r="BA47" s="95"/>
      <c r="BB47" s="95">
        <v>8.8930000000000007</v>
      </c>
      <c r="BC47" s="95">
        <v>11.7</v>
      </c>
      <c r="BD47" s="95"/>
      <c r="BE47" s="95">
        <v>8.872300000000001</v>
      </c>
      <c r="BF47" s="95">
        <v>11.72</v>
      </c>
      <c r="BG47" s="95"/>
      <c r="BH47" s="95"/>
      <c r="BI47" s="95"/>
      <c r="BJ47" s="95"/>
      <c r="BK47" s="95"/>
      <c r="BL47" s="95"/>
      <c r="BM47" s="95"/>
      <c r="BN47" s="95"/>
      <c r="BO47" s="95"/>
      <c r="BP47" s="228">
        <v>12</v>
      </c>
      <c r="BQ47" s="232" t="s">
        <v>363</v>
      </c>
      <c r="BR47" s="230">
        <v>100.05</v>
      </c>
      <c r="BS47" s="230">
        <v>138.15</v>
      </c>
      <c r="BT47" s="230">
        <v>114.69</v>
      </c>
      <c r="BU47" s="230">
        <v>123.77</v>
      </c>
      <c r="BV47" s="231">
        <v>196913.91</v>
      </c>
      <c r="BW47" s="230">
        <v>2563.5700000000002</v>
      </c>
      <c r="BX47" s="230">
        <v>76.42</v>
      </c>
      <c r="BY47" s="230">
        <v>79.83</v>
      </c>
      <c r="BZ47" s="230">
        <v>12.12</v>
      </c>
      <c r="CA47" s="230">
        <v>11.54</v>
      </c>
      <c r="CB47" s="230">
        <v>16.63</v>
      </c>
      <c r="CC47" s="230">
        <v>13.44</v>
      </c>
      <c r="CD47" s="230">
        <v>104.38</v>
      </c>
      <c r="CE47" s="230">
        <v>148.38</v>
      </c>
      <c r="CF47" s="230">
        <v>15.93</v>
      </c>
      <c r="CG47" s="230">
        <v>15.93</v>
      </c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</row>
    <row r="48" spans="1:164" s="96" customFormat="1" ht="15.75" x14ac:dyDescent="0.25">
      <c r="A48" s="97">
        <v>11</v>
      </c>
      <c r="B48" s="95" t="s">
        <v>15</v>
      </c>
      <c r="C48" s="95">
        <v>6.3946000000000005</v>
      </c>
      <c r="D48" s="95">
        <v>16.649999999999999</v>
      </c>
      <c r="E48" s="95"/>
      <c r="F48" s="95">
        <v>6.3654999999999999</v>
      </c>
      <c r="G48" s="95">
        <v>16.64</v>
      </c>
      <c r="H48" s="95"/>
      <c r="I48" s="95">
        <v>6.3699000000000003</v>
      </c>
      <c r="J48" s="95">
        <v>16.64</v>
      </c>
      <c r="K48" s="95"/>
      <c r="L48" s="95">
        <v>6.3059000000000003</v>
      </c>
      <c r="M48" s="95">
        <v>16.649999999999999</v>
      </c>
      <c r="N48" s="95"/>
      <c r="O48" s="95">
        <v>6.2765000000000004</v>
      </c>
      <c r="P48" s="95">
        <v>16.64</v>
      </c>
      <c r="Q48" s="95"/>
      <c r="R48" s="95">
        <v>6.2750000000000004</v>
      </c>
      <c r="S48" s="95">
        <v>16.62</v>
      </c>
      <c r="T48" s="95"/>
      <c r="U48" s="95">
        <v>6.3167</v>
      </c>
      <c r="V48" s="95">
        <v>16.61</v>
      </c>
      <c r="W48" s="95"/>
      <c r="X48" s="95">
        <v>6.3160000000000007</v>
      </c>
      <c r="Y48" s="95">
        <v>16.62</v>
      </c>
      <c r="Z48" s="95"/>
      <c r="AA48" s="95">
        <v>6.2997000000000005</v>
      </c>
      <c r="AB48" s="95">
        <v>16.63</v>
      </c>
      <c r="AC48" s="95"/>
      <c r="AD48" s="95">
        <v>6.2968999999999999</v>
      </c>
      <c r="AE48" s="95">
        <v>16.62</v>
      </c>
      <c r="AF48" s="95"/>
      <c r="AG48" s="95">
        <v>6.2856000000000005</v>
      </c>
      <c r="AH48" s="95">
        <v>16.62</v>
      </c>
      <c r="AI48" s="95"/>
      <c r="AJ48" s="95">
        <v>6.2749000000000006</v>
      </c>
      <c r="AK48" s="95">
        <v>16.63</v>
      </c>
      <c r="AL48" s="95"/>
      <c r="AM48" s="95">
        <v>6.2706</v>
      </c>
      <c r="AN48" s="95">
        <v>16.64</v>
      </c>
      <c r="AO48" s="95"/>
      <c r="AP48" s="95">
        <v>6.3025000000000002</v>
      </c>
      <c r="AQ48" s="95">
        <v>16.62</v>
      </c>
      <c r="AR48" s="95"/>
      <c r="AS48" s="95">
        <v>6.2825000000000006</v>
      </c>
      <c r="AT48" s="95">
        <v>16.62</v>
      </c>
      <c r="AU48" s="95"/>
      <c r="AV48" s="95">
        <v>6.2692000000000005</v>
      </c>
      <c r="AW48" s="95">
        <v>16.62</v>
      </c>
      <c r="AX48" s="95"/>
      <c r="AY48" s="95">
        <v>6.2646000000000006</v>
      </c>
      <c r="AZ48" s="95">
        <v>16.63</v>
      </c>
      <c r="BA48" s="95"/>
      <c r="BB48" s="95">
        <v>6.2565</v>
      </c>
      <c r="BC48" s="95">
        <v>16.63</v>
      </c>
      <c r="BD48" s="95"/>
      <c r="BE48" s="95">
        <v>6.2493000000000007</v>
      </c>
      <c r="BF48" s="95">
        <v>16.64</v>
      </c>
      <c r="BG48" s="95"/>
      <c r="BH48" s="95"/>
      <c r="BI48" s="95"/>
      <c r="BJ48" s="95"/>
      <c r="BK48" s="95"/>
      <c r="BL48" s="95"/>
      <c r="BM48" s="95"/>
      <c r="BN48" s="95"/>
      <c r="BO48" s="95"/>
      <c r="BP48" s="228">
        <v>13</v>
      </c>
      <c r="BQ48" s="232" t="s">
        <v>362</v>
      </c>
      <c r="BR48" s="230">
        <v>100.47</v>
      </c>
      <c r="BS48" s="230">
        <v>138.61000000000001</v>
      </c>
      <c r="BT48" s="230">
        <v>114.64</v>
      </c>
      <c r="BU48" s="230">
        <v>123.81</v>
      </c>
      <c r="BV48" s="231">
        <v>195698.06</v>
      </c>
      <c r="BW48" s="230">
        <v>2551.67</v>
      </c>
      <c r="BX48" s="230">
        <v>76.39</v>
      </c>
      <c r="BY48" s="230">
        <v>79.88</v>
      </c>
      <c r="BZ48" s="230">
        <v>12.15</v>
      </c>
      <c r="CA48" s="230">
        <v>11.56</v>
      </c>
      <c r="CB48" s="230">
        <v>16.64</v>
      </c>
      <c r="CC48" s="230">
        <v>13.51</v>
      </c>
      <c r="CD48" s="230">
        <v>104.32</v>
      </c>
      <c r="CE48" s="230">
        <v>148.69</v>
      </c>
      <c r="CF48" s="230">
        <v>15.93</v>
      </c>
      <c r="CG48" s="230">
        <v>15.94</v>
      </c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</row>
    <row r="49" spans="1:164" s="96" customFormat="1" ht="15.75" x14ac:dyDescent="0.25">
      <c r="A49" s="97">
        <v>12</v>
      </c>
      <c r="B49" s="95" t="s">
        <v>34</v>
      </c>
      <c r="C49" s="95">
        <v>8.3855000000000004</v>
      </c>
      <c r="D49" s="95">
        <v>12.69</v>
      </c>
      <c r="E49" s="95"/>
      <c r="F49" s="95">
        <v>8.480500000000001</v>
      </c>
      <c r="G49" s="95">
        <v>12.49</v>
      </c>
      <c r="H49" s="95"/>
      <c r="I49" s="95">
        <v>8.4992000000000001</v>
      </c>
      <c r="J49" s="95">
        <v>12.47</v>
      </c>
      <c r="K49" s="95"/>
      <c r="L49" s="95">
        <v>8.4448000000000008</v>
      </c>
      <c r="M49" s="95">
        <v>12.43</v>
      </c>
      <c r="N49" s="95"/>
      <c r="O49" s="95">
        <v>8.5236000000000001</v>
      </c>
      <c r="P49" s="95">
        <v>12.26</v>
      </c>
      <c r="Q49" s="95"/>
      <c r="R49" s="95">
        <v>8.1020000000000003</v>
      </c>
      <c r="S49" s="95">
        <v>12.88</v>
      </c>
      <c r="T49" s="95"/>
      <c r="U49" s="95">
        <v>8.2920999999999996</v>
      </c>
      <c r="V49" s="95">
        <v>12.65</v>
      </c>
      <c r="W49" s="95"/>
      <c r="X49" s="95">
        <v>8.0861000000000001</v>
      </c>
      <c r="Y49" s="95">
        <v>12.98</v>
      </c>
      <c r="Z49" s="95"/>
      <c r="AA49" s="95">
        <v>7.7183999999999999</v>
      </c>
      <c r="AB49" s="95">
        <v>13.57</v>
      </c>
      <c r="AC49" s="95"/>
      <c r="AD49" s="95">
        <v>7.6234000000000002</v>
      </c>
      <c r="AE49" s="95">
        <v>13.73</v>
      </c>
      <c r="AF49" s="95"/>
      <c r="AG49" s="95">
        <v>7.7275</v>
      </c>
      <c r="AH49" s="95">
        <v>13.52</v>
      </c>
      <c r="AI49" s="95"/>
      <c r="AJ49" s="95">
        <v>7.7669000000000006</v>
      </c>
      <c r="AK49" s="95">
        <v>13.44</v>
      </c>
      <c r="AL49" s="95"/>
      <c r="AM49" s="95">
        <v>7.7209000000000003</v>
      </c>
      <c r="AN49" s="95">
        <v>13.51</v>
      </c>
      <c r="AO49" s="95"/>
      <c r="AP49" s="95">
        <v>7.6877000000000004</v>
      </c>
      <c r="AQ49" s="95">
        <v>13.62</v>
      </c>
      <c r="AR49" s="95"/>
      <c r="AS49" s="95">
        <v>7.5888</v>
      </c>
      <c r="AT49" s="95">
        <v>13.76</v>
      </c>
      <c r="AU49" s="95"/>
      <c r="AV49" s="95">
        <v>7.7605000000000004</v>
      </c>
      <c r="AW49" s="95">
        <v>13.43</v>
      </c>
      <c r="AX49" s="95"/>
      <c r="AY49" s="95">
        <v>7.9499000000000004</v>
      </c>
      <c r="AZ49" s="95">
        <v>13.1</v>
      </c>
      <c r="BA49" s="95"/>
      <c r="BB49" s="95">
        <v>7.9574000000000007</v>
      </c>
      <c r="BC49" s="95">
        <v>13.07</v>
      </c>
      <c r="BD49" s="95"/>
      <c r="BE49" s="95">
        <v>7.8699000000000003</v>
      </c>
      <c r="BF49" s="95">
        <v>13.21</v>
      </c>
      <c r="BG49" s="95"/>
      <c r="BH49" s="95"/>
      <c r="BI49" s="95"/>
      <c r="BJ49" s="95"/>
      <c r="BK49" s="95"/>
      <c r="BL49" s="95"/>
      <c r="BM49" s="95"/>
      <c r="BN49" s="95"/>
      <c r="BO49" s="95"/>
      <c r="BP49" s="228">
        <v>14</v>
      </c>
      <c r="BQ49" s="232" t="s">
        <v>360</v>
      </c>
      <c r="BR49" s="230">
        <v>100.52</v>
      </c>
      <c r="BS49" s="230">
        <v>138.35</v>
      </c>
      <c r="BT49" s="230">
        <v>114.66</v>
      </c>
      <c r="BU49" s="230">
        <v>123.8</v>
      </c>
      <c r="BV49" s="231">
        <v>194588.34</v>
      </c>
      <c r="BW49" s="230">
        <v>2496.7600000000002</v>
      </c>
      <c r="BX49" s="230">
        <v>76.040000000000006</v>
      </c>
      <c r="BY49" s="230">
        <v>79.849999999999994</v>
      </c>
      <c r="BZ49" s="230">
        <v>12.11</v>
      </c>
      <c r="CA49" s="230">
        <v>11.54</v>
      </c>
      <c r="CB49" s="230">
        <v>16.62</v>
      </c>
      <c r="CC49" s="230">
        <v>13.62</v>
      </c>
      <c r="CD49" s="230">
        <v>104.73</v>
      </c>
      <c r="CE49" s="230">
        <v>149.31</v>
      </c>
      <c r="CF49" s="230">
        <v>15.9</v>
      </c>
      <c r="CG49" s="230">
        <v>15.9</v>
      </c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</row>
    <row r="50" spans="1:164" s="63" customFormat="1" ht="15.75" x14ac:dyDescent="0.25">
      <c r="A50" s="108"/>
      <c r="B50" s="109"/>
      <c r="C50" s="49">
        <v>1</v>
      </c>
      <c r="D50" s="49">
        <v>106.45</v>
      </c>
      <c r="E50" s="49"/>
      <c r="F50" s="63">
        <v>1</v>
      </c>
      <c r="G50" s="63">
        <v>105.92</v>
      </c>
      <c r="I50" s="63">
        <v>1</v>
      </c>
      <c r="J50" s="63">
        <v>105.98</v>
      </c>
      <c r="L50" s="63">
        <v>1</v>
      </c>
      <c r="M50" s="63">
        <v>105.01</v>
      </c>
      <c r="O50" s="63">
        <v>1</v>
      </c>
      <c r="P50" s="63">
        <v>104.47</v>
      </c>
      <c r="R50" s="63">
        <v>1</v>
      </c>
      <c r="S50" s="63">
        <v>104.32</v>
      </c>
      <c r="U50" s="63">
        <v>1</v>
      </c>
      <c r="V50" s="63">
        <v>104.9</v>
      </c>
      <c r="X50" s="63">
        <v>1</v>
      </c>
      <c r="Y50" s="63">
        <v>104.95</v>
      </c>
      <c r="AA50" s="63">
        <v>1</v>
      </c>
      <c r="AB50" s="63">
        <v>104.75</v>
      </c>
      <c r="AD50" s="63">
        <v>1</v>
      </c>
      <c r="AE50" s="63">
        <v>104.64</v>
      </c>
      <c r="AG50" s="63">
        <v>1</v>
      </c>
      <c r="AH50" s="63">
        <v>104.48</v>
      </c>
      <c r="AJ50" s="63">
        <v>1</v>
      </c>
      <c r="AK50" s="63">
        <v>104.38</v>
      </c>
      <c r="AM50" s="63">
        <v>1</v>
      </c>
      <c r="AN50" s="63">
        <v>104.32</v>
      </c>
      <c r="AP50" s="63">
        <v>1</v>
      </c>
      <c r="AQ50" s="63">
        <v>104.73</v>
      </c>
      <c r="AS50" s="63">
        <v>1</v>
      </c>
      <c r="AT50" s="63">
        <v>104.4</v>
      </c>
      <c r="AV50" s="63">
        <v>1</v>
      </c>
      <c r="AW50" s="63">
        <v>104.22</v>
      </c>
      <c r="AY50" s="63">
        <v>1</v>
      </c>
      <c r="AZ50" s="63">
        <v>104.17</v>
      </c>
      <c r="BB50" s="63">
        <v>1</v>
      </c>
      <c r="BC50" s="63">
        <v>104.03</v>
      </c>
      <c r="BE50" s="63">
        <v>1</v>
      </c>
      <c r="BF50" s="63">
        <v>103.96</v>
      </c>
      <c r="BO50" s="49"/>
      <c r="BP50" s="228">
        <v>15</v>
      </c>
      <c r="BQ50" s="232" t="s">
        <v>358</v>
      </c>
      <c r="BR50" s="230">
        <v>100.55</v>
      </c>
      <c r="BS50" s="230">
        <v>138.46</v>
      </c>
      <c r="BT50" s="230">
        <v>114.45</v>
      </c>
      <c r="BU50" s="230">
        <v>123.73</v>
      </c>
      <c r="BV50" s="231">
        <v>194646.49</v>
      </c>
      <c r="BW50" s="230">
        <v>2523.35</v>
      </c>
      <c r="BX50" s="230">
        <v>76.150000000000006</v>
      </c>
      <c r="BY50" s="230">
        <v>79.959999999999994</v>
      </c>
      <c r="BZ50" s="230">
        <v>12.11</v>
      </c>
      <c r="CA50" s="230">
        <v>11.6</v>
      </c>
      <c r="CB50" s="230">
        <v>16.62</v>
      </c>
      <c r="CC50" s="230">
        <v>13.76</v>
      </c>
      <c r="CD50" s="230">
        <v>104.4</v>
      </c>
      <c r="CE50" s="230">
        <v>148.59</v>
      </c>
      <c r="CF50" s="230">
        <v>15.89</v>
      </c>
      <c r="CG50" s="230">
        <v>15.9</v>
      </c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</row>
    <row r="51" spans="1:164" s="63" customFormat="1" ht="15.75" x14ac:dyDescent="0.25">
      <c r="A51" s="108"/>
      <c r="B51" s="109"/>
      <c r="C51" s="49">
        <v>0.70839590830523358</v>
      </c>
      <c r="D51" s="49">
        <v>150.27000000000001</v>
      </c>
      <c r="E51" s="49"/>
      <c r="F51" s="63">
        <v>0.70936072411542728</v>
      </c>
      <c r="G51" s="63">
        <v>149.32</v>
      </c>
      <c r="I51" s="63">
        <v>0.7077942300614366</v>
      </c>
      <c r="J51" s="63">
        <v>149.72999999999999</v>
      </c>
      <c r="L51" s="63">
        <v>0.70751379651903212</v>
      </c>
      <c r="M51" s="63">
        <v>148.41999999999999</v>
      </c>
      <c r="O51" s="63">
        <v>0.70440393339156404</v>
      </c>
      <c r="P51" s="63">
        <v>148.31</v>
      </c>
      <c r="R51" s="63">
        <v>0.70209434743840882</v>
      </c>
      <c r="S51" s="63">
        <v>148.58000000000001</v>
      </c>
      <c r="U51" s="63">
        <v>0.70180363534283119</v>
      </c>
      <c r="V51" s="63">
        <v>149.47</v>
      </c>
      <c r="X51" s="63">
        <v>0.70421543358544259</v>
      </c>
      <c r="Y51" s="63">
        <v>149.03</v>
      </c>
      <c r="AA51" s="63">
        <v>0.70516391535212364</v>
      </c>
      <c r="AB51" s="63">
        <v>148.55000000000001</v>
      </c>
      <c r="AD51" s="63">
        <v>0.70467694085646437</v>
      </c>
      <c r="AE51" s="63">
        <v>148.49</v>
      </c>
      <c r="AG51" s="63">
        <v>0.70431463143215334</v>
      </c>
      <c r="AH51" s="63">
        <v>148.34</v>
      </c>
      <c r="AJ51" s="63">
        <v>0.70346244214021414</v>
      </c>
      <c r="AK51" s="63">
        <v>148.38</v>
      </c>
      <c r="AM51" s="63">
        <v>0.70157714542291072</v>
      </c>
      <c r="AN51" s="63">
        <v>148.69</v>
      </c>
      <c r="AP51" s="63">
        <v>0.70144919403487616</v>
      </c>
      <c r="AQ51" s="63">
        <v>149.31</v>
      </c>
      <c r="AS51" s="63">
        <v>0.70259750296847445</v>
      </c>
      <c r="AT51" s="63">
        <v>148.59</v>
      </c>
      <c r="AV51" s="63">
        <v>0.70149840058364676</v>
      </c>
      <c r="AW51" s="63">
        <v>148.57</v>
      </c>
      <c r="AY51" s="63">
        <v>0.70044688511270192</v>
      </c>
      <c r="AZ51" s="63">
        <v>148.72</v>
      </c>
      <c r="BB51" s="63">
        <v>0.70198591816248168</v>
      </c>
      <c r="BC51" s="63">
        <v>148.19</v>
      </c>
      <c r="BE51" s="63">
        <v>0.70162144716439689</v>
      </c>
      <c r="BF51" s="63">
        <v>148.16999999999999</v>
      </c>
      <c r="BO51" s="49"/>
      <c r="BP51" s="228">
        <v>16</v>
      </c>
      <c r="BQ51" s="232" t="s">
        <v>355</v>
      </c>
      <c r="BR51" s="230">
        <v>100.48</v>
      </c>
      <c r="BS51" s="230">
        <v>139.30000000000001</v>
      </c>
      <c r="BT51" s="230">
        <v>114.5</v>
      </c>
      <c r="BU51" s="230">
        <v>123.74</v>
      </c>
      <c r="BV51" s="231">
        <v>194423.45</v>
      </c>
      <c r="BW51" s="230">
        <v>2501.2800000000002</v>
      </c>
      <c r="BX51" s="230">
        <v>76.400000000000006</v>
      </c>
      <c r="BY51" s="230">
        <v>79.849999999999994</v>
      </c>
      <c r="BZ51" s="230">
        <v>12.13</v>
      </c>
      <c r="CA51" s="230">
        <v>11.58</v>
      </c>
      <c r="CB51" s="230">
        <v>16.62</v>
      </c>
      <c r="CC51" s="230">
        <v>13.43</v>
      </c>
      <c r="CD51" s="230">
        <v>104.22</v>
      </c>
      <c r="CE51" s="230">
        <v>148.57</v>
      </c>
      <c r="CF51" s="230">
        <v>15.89</v>
      </c>
      <c r="CG51" s="230">
        <v>15.88</v>
      </c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</row>
    <row r="52" spans="1:164" s="63" customFormat="1" ht="15.75" x14ac:dyDescent="0.25">
      <c r="A52" s="108"/>
      <c r="B52" s="109"/>
      <c r="C52" s="49">
        <v>6.6901000000000002</v>
      </c>
      <c r="D52" s="49">
        <v>15.91</v>
      </c>
      <c r="E52" s="49"/>
      <c r="F52" s="63">
        <v>6.6818</v>
      </c>
      <c r="G52" s="63">
        <v>15.85</v>
      </c>
      <c r="I52" s="63">
        <v>6.694</v>
      </c>
      <c r="J52" s="63">
        <v>15.83</v>
      </c>
      <c r="L52" s="63">
        <v>6.6133000000000006</v>
      </c>
      <c r="M52" s="63">
        <v>15.88</v>
      </c>
      <c r="O52" s="63">
        <v>6.6111000000000004</v>
      </c>
      <c r="P52" s="63">
        <v>15.8</v>
      </c>
      <c r="R52" s="63">
        <v>6.5825000000000005</v>
      </c>
      <c r="S52" s="63">
        <v>15.85</v>
      </c>
      <c r="U52" s="63">
        <v>6.6128</v>
      </c>
      <c r="V52" s="63">
        <v>15.86</v>
      </c>
      <c r="X52" s="63">
        <v>6.6153000000000004</v>
      </c>
      <c r="Y52" s="63">
        <v>15.86</v>
      </c>
      <c r="AA52" s="63">
        <v>6.6190000000000007</v>
      </c>
      <c r="AB52" s="63">
        <v>15.83</v>
      </c>
      <c r="AD52" s="63">
        <v>6.6080000000000005</v>
      </c>
      <c r="AE52" s="63">
        <v>15.84</v>
      </c>
      <c r="AG52" s="63">
        <v>6.5815000000000001</v>
      </c>
      <c r="AH52" s="63">
        <v>15.87</v>
      </c>
      <c r="AJ52" s="63">
        <v>6.5542000000000007</v>
      </c>
      <c r="AK52" s="63">
        <v>15.93</v>
      </c>
      <c r="AM52" s="63">
        <v>6.5482000000000005</v>
      </c>
      <c r="AN52" s="63">
        <v>15.93</v>
      </c>
      <c r="AP52" s="63">
        <v>6.5876999999999999</v>
      </c>
      <c r="AQ52" s="63">
        <v>15.9</v>
      </c>
      <c r="AS52" s="63">
        <v>6.5698000000000008</v>
      </c>
      <c r="AT52" s="63">
        <v>15.89</v>
      </c>
      <c r="AV52" s="63">
        <v>6.5597000000000003</v>
      </c>
      <c r="AW52" s="63">
        <v>15.89</v>
      </c>
      <c r="AY52" s="63">
        <v>6.5792000000000002</v>
      </c>
      <c r="AZ52" s="63">
        <v>15.83</v>
      </c>
      <c r="BB52" s="63">
        <v>6.5728</v>
      </c>
      <c r="BC52" s="63">
        <v>15.83</v>
      </c>
      <c r="BE52" s="63">
        <v>6.5739000000000001</v>
      </c>
      <c r="BF52" s="63">
        <v>15.81</v>
      </c>
      <c r="BO52" s="49"/>
      <c r="BP52" s="228">
        <v>17</v>
      </c>
      <c r="BQ52" s="232" t="s">
        <v>354</v>
      </c>
      <c r="BR52" s="230">
        <v>99.89</v>
      </c>
      <c r="BS52" s="230">
        <v>139.16999999999999</v>
      </c>
      <c r="BT52" s="230">
        <v>114.21</v>
      </c>
      <c r="BU52" s="230">
        <v>123.74</v>
      </c>
      <c r="BV52" s="231">
        <v>188798.75</v>
      </c>
      <c r="BW52" s="230">
        <v>2415.11</v>
      </c>
      <c r="BX52" s="230">
        <v>76.56</v>
      </c>
      <c r="BY52" s="230">
        <v>79.94</v>
      </c>
      <c r="BZ52" s="230">
        <v>12.13</v>
      </c>
      <c r="CA52" s="230">
        <v>11.6</v>
      </c>
      <c r="CB52" s="230">
        <v>16.63</v>
      </c>
      <c r="CC52" s="230">
        <v>13.1</v>
      </c>
      <c r="CD52" s="230">
        <v>104.17</v>
      </c>
      <c r="CE52" s="230">
        <v>148.72</v>
      </c>
      <c r="CF52" s="230">
        <v>15.83</v>
      </c>
      <c r="CG52" s="230">
        <v>15.84</v>
      </c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</row>
    <row r="53" spans="1:164" s="63" customFormat="1" ht="15.75" x14ac:dyDescent="0.25">
      <c r="C53" s="49">
        <v>6.6880000000000006</v>
      </c>
      <c r="D53" s="49">
        <v>15.92</v>
      </c>
      <c r="E53" s="49"/>
      <c r="F53" s="63">
        <v>6.6834000000000007</v>
      </c>
      <c r="G53" s="63">
        <v>15.85</v>
      </c>
      <c r="I53" s="63">
        <v>6.7015000000000002</v>
      </c>
      <c r="J53" s="63">
        <v>15.81</v>
      </c>
      <c r="L53" s="63">
        <v>6.6067</v>
      </c>
      <c r="M53" s="63">
        <v>15.89</v>
      </c>
      <c r="O53" s="63">
        <v>6.6023000000000005</v>
      </c>
      <c r="P53" s="63">
        <v>15.82</v>
      </c>
      <c r="R53" s="63">
        <v>6.5642000000000005</v>
      </c>
      <c r="S53" s="63">
        <v>15.89</v>
      </c>
      <c r="U53" s="63">
        <v>6.6046000000000005</v>
      </c>
      <c r="V53" s="63">
        <v>15.88</v>
      </c>
      <c r="X53" s="63">
        <v>6.6160000000000005</v>
      </c>
      <c r="Y53" s="63">
        <v>15.86</v>
      </c>
      <c r="AA53" s="63">
        <v>6.6149000000000004</v>
      </c>
      <c r="AB53" s="63">
        <v>15.84</v>
      </c>
      <c r="AD53" s="63">
        <v>6.6093000000000002</v>
      </c>
      <c r="AE53" s="63">
        <v>15.83</v>
      </c>
      <c r="AG53" s="63">
        <v>6.5810000000000004</v>
      </c>
      <c r="AH53" s="63">
        <v>15.88</v>
      </c>
      <c r="AJ53" s="63">
        <v>6.5532000000000004</v>
      </c>
      <c r="AK53" s="63">
        <v>15.93</v>
      </c>
      <c r="AM53" s="63">
        <v>6.5443000000000007</v>
      </c>
      <c r="AN53" s="63">
        <v>15.94</v>
      </c>
      <c r="AP53" s="63">
        <v>6.5857999999999999</v>
      </c>
      <c r="AQ53" s="63">
        <v>15.9</v>
      </c>
      <c r="AS53" s="63">
        <v>6.5672000000000006</v>
      </c>
      <c r="AT53" s="63">
        <v>15.9</v>
      </c>
      <c r="AV53" s="63">
        <v>6.5639000000000003</v>
      </c>
      <c r="AW53" s="63">
        <v>15.88</v>
      </c>
      <c r="AY53" s="63">
        <v>6.5778000000000008</v>
      </c>
      <c r="AZ53" s="63">
        <v>15.84</v>
      </c>
      <c r="BB53" s="63">
        <v>6.5674999999999999</v>
      </c>
      <c r="BC53" s="63">
        <v>15.84</v>
      </c>
      <c r="BE53" s="63">
        <v>6.5677000000000003</v>
      </c>
      <c r="BF53" s="63">
        <v>15.83</v>
      </c>
      <c r="BO53" s="49"/>
      <c r="BP53" s="228">
        <v>18</v>
      </c>
      <c r="BQ53" s="232" t="s">
        <v>352</v>
      </c>
      <c r="BR53" s="230">
        <v>99.61</v>
      </c>
      <c r="BS53" s="230">
        <v>138.47999999999999</v>
      </c>
      <c r="BT53" s="230">
        <v>114.08</v>
      </c>
      <c r="BU53" s="230">
        <v>123.73</v>
      </c>
      <c r="BV53" s="231">
        <v>188107.51999999999</v>
      </c>
      <c r="BW53" s="230">
        <v>2428.67</v>
      </c>
      <c r="BX53" s="230">
        <v>76.349999999999994</v>
      </c>
      <c r="BY53" s="230">
        <v>79.930000000000007</v>
      </c>
      <c r="BZ53" s="230">
        <v>12.2</v>
      </c>
      <c r="CA53" s="230">
        <v>11.7</v>
      </c>
      <c r="CB53" s="230">
        <v>16.63</v>
      </c>
      <c r="CC53" s="230">
        <v>13.07</v>
      </c>
      <c r="CD53" s="230">
        <v>104.03</v>
      </c>
      <c r="CE53" s="230">
        <v>148.19</v>
      </c>
      <c r="CF53" s="230">
        <v>15.83</v>
      </c>
      <c r="CG53" s="230">
        <v>15.84</v>
      </c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</row>
    <row r="54" spans="1:164" s="63" customFormat="1" ht="15.75" x14ac:dyDescent="0.25">
      <c r="C54" s="49"/>
      <c r="D54" s="49"/>
      <c r="E54" s="49"/>
      <c r="BO54" s="49"/>
      <c r="BP54" s="228">
        <v>19</v>
      </c>
      <c r="BQ54" s="232" t="s">
        <v>348</v>
      </c>
      <c r="BR54" s="230">
        <v>99.71</v>
      </c>
      <c r="BS54" s="230">
        <v>138.83000000000001</v>
      </c>
      <c r="BT54" s="230">
        <v>114.48</v>
      </c>
      <c r="BU54" s="230">
        <v>123.79</v>
      </c>
      <c r="BV54" s="231">
        <v>188556.41</v>
      </c>
      <c r="BW54" s="230">
        <v>2429.13</v>
      </c>
      <c r="BX54" s="230">
        <v>76.56</v>
      </c>
      <c r="BY54" s="230">
        <v>79.94</v>
      </c>
      <c r="BZ54" s="230">
        <v>12.19</v>
      </c>
      <c r="CA54" s="230">
        <v>11.72</v>
      </c>
      <c r="CB54" s="230">
        <v>16.64</v>
      </c>
      <c r="CC54" s="230">
        <v>13.21</v>
      </c>
      <c r="CD54" s="230">
        <v>103.96</v>
      </c>
      <c r="CE54" s="230">
        <v>148.16999999999999</v>
      </c>
      <c r="CF54" s="230">
        <v>15.81</v>
      </c>
      <c r="CG54" s="230">
        <v>15.83</v>
      </c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</row>
    <row r="55" spans="1:164" s="63" customFormat="1" ht="16.5" thickBot="1" x14ac:dyDescent="0.3">
      <c r="C55" s="49"/>
      <c r="D55" s="49"/>
      <c r="E55" s="49"/>
      <c r="BO55" s="49"/>
      <c r="BP55" s="228">
        <v>20</v>
      </c>
      <c r="BQ55" s="232" t="s">
        <v>347</v>
      </c>
      <c r="BR55" s="230">
        <v>99.84</v>
      </c>
      <c r="BS55" s="230">
        <v>138.47</v>
      </c>
      <c r="BT55" s="230">
        <v>114.57</v>
      </c>
      <c r="BU55" s="230">
        <v>123.78</v>
      </c>
      <c r="BV55" s="231">
        <v>187782.61</v>
      </c>
      <c r="BW55" s="230">
        <v>2413.13</v>
      </c>
      <c r="BX55" s="230">
        <v>76.599999999999994</v>
      </c>
      <c r="BY55" s="230">
        <v>79.94</v>
      </c>
      <c r="BZ55" s="230">
        <v>12.19</v>
      </c>
      <c r="CA55" s="230">
        <v>11.73</v>
      </c>
      <c r="CB55" s="230">
        <v>16.64</v>
      </c>
      <c r="CC55" s="230">
        <v>13.26</v>
      </c>
      <c r="CD55" s="230">
        <v>103.85</v>
      </c>
      <c r="CE55" s="230">
        <v>148.01</v>
      </c>
      <c r="CF55" s="230">
        <v>15.8</v>
      </c>
      <c r="CG55" s="265">
        <v>15.81</v>
      </c>
      <c r="CH55" s="58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</row>
    <row r="56" spans="1:164" s="63" customFormat="1" ht="16.5" thickTop="1" x14ac:dyDescent="0.25">
      <c r="A56" s="97">
        <v>1</v>
      </c>
      <c r="B56" s="95" t="s">
        <v>5</v>
      </c>
      <c r="C56" s="49">
        <f>C15-C38</f>
        <v>0</v>
      </c>
      <c r="D56" s="49">
        <f t="shared" ref="D56:L56" si="2">D15-D38</f>
        <v>0</v>
      </c>
      <c r="E56" s="49">
        <f t="shared" si="2"/>
        <v>0</v>
      </c>
      <c r="F56" s="49">
        <f t="shared" si="2"/>
        <v>0</v>
      </c>
      <c r="G56" s="49">
        <f t="shared" si="2"/>
        <v>0</v>
      </c>
      <c r="H56" s="49">
        <f t="shared" si="2"/>
        <v>0</v>
      </c>
      <c r="I56" s="49">
        <f t="shared" si="2"/>
        <v>0</v>
      </c>
      <c r="J56" s="49">
        <f t="shared" si="2"/>
        <v>0</v>
      </c>
      <c r="K56" s="49">
        <f t="shared" si="2"/>
        <v>0</v>
      </c>
      <c r="L56" s="49">
        <f t="shared" si="2"/>
        <v>0</v>
      </c>
      <c r="M56" s="49">
        <f t="shared" ref="M56:S56" si="3">M15-M38</f>
        <v>0</v>
      </c>
      <c r="N56" s="49">
        <f t="shared" si="3"/>
        <v>0</v>
      </c>
      <c r="O56" s="49">
        <f t="shared" si="3"/>
        <v>0</v>
      </c>
      <c r="P56" s="49">
        <f t="shared" si="3"/>
        <v>0</v>
      </c>
      <c r="Q56" s="49">
        <f t="shared" si="3"/>
        <v>0</v>
      </c>
      <c r="R56" s="49">
        <f t="shared" si="3"/>
        <v>0</v>
      </c>
      <c r="S56" s="49">
        <f t="shared" si="3"/>
        <v>0</v>
      </c>
      <c r="T56" s="49">
        <f t="shared" ref="T56:AT56" si="4">T15-T38</f>
        <v>0</v>
      </c>
      <c r="U56" s="49">
        <f t="shared" si="4"/>
        <v>0</v>
      </c>
      <c r="V56" s="49">
        <f t="shared" si="4"/>
        <v>0</v>
      </c>
      <c r="W56" s="49">
        <f t="shared" si="4"/>
        <v>0</v>
      </c>
      <c r="X56" s="49">
        <f t="shared" si="4"/>
        <v>0</v>
      </c>
      <c r="Y56" s="49">
        <f t="shared" si="4"/>
        <v>0</v>
      </c>
      <c r="Z56" s="49">
        <f t="shared" si="4"/>
        <v>0</v>
      </c>
      <c r="AA56" s="49">
        <f t="shared" si="4"/>
        <v>0</v>
      </c>
      <c r="AB56" s="49">
        <f t="shared" si="4"/>
        <v>0</v>
      </c>
      <c r="AC56" s="49">
        <f t="shared" si="4"/>
        <v>0</v>
      </c>
      <c r="AD56" s="49">
        <f t="shared" si="4"/>
        <v>0</v>
      </c>
      <c r="AE56" s="49">
        <f t="shared" si="4"/>
        <v>0</v>
      </c>
      <c r="AF56" s="49">
        <f t="shared" si="4"/>
        <v>0</v>
      </c>
      <c r="AG56" s="49">
        <f t="shared" si="4"/>
        <v>0</v>
      </c>
      <c r="AH56" s="49">
        <f t="shared" si="4"/>
        <v>0</v>
      </c>
      <c r="AI56" s="49">
        <f t="shared" si="4"/>
        <v>0</v>
      </c>
      <c r="AJ56" s="49">
        <f t="shared" si="4"/>
        <v>0</v>
      </c>
      <c r="AK56" s="49">
        <f t="shared" si="4"/>
        <v>0</v>
      </c>
      <c r="AL56" s="49">
        <f t="shared" si="4"/>
        <v>0</v>
      </c>
      <c r="AM56" s="49">
        <f t="shared" si="4"/>
        <v>0</v>
      </c>
      <c r="AN56" s="49">
        <f t="shared" si="4"/>
        <v>0</v>
      </c>
      <c r="AO56" s="49">
        <f t="shared" si="4"/>
        <v>0</v>
      </c>
      <c r="AP56" s="49">
        <f t="shared" si="4"/>
        <v>0</v>
      </c>
      <c r="AQ56" s="49">
        <f t="shared" si="4"/>
        <v>0</v>
      </c>
      <c r="AR56" s="49">
        <f t="shared" si="4"/>
        <v>0</v>
      </c>
      <c r="AS56" s="49">
        <f t="shared" si="4"/>
        <v>0</v>
      </c>
      <c r="AT56" s="49">
        <f t="shared" si="4"/>
        <v>0</v>
      </c>
      <c r="AU56" s="49">
        <f t="shared" ref="AU56:BG56" si="5">AU15-AU38</f>
        <v>0</v>
      </c>
      <c r="AV56" s="49">
        <f t="shared" si="5"/>
        <v>0</v>
      </c>
      <c r="AW56" s="49">
        <f t="shared" si="5"/>
        <v>0</v>
      </c>
      <c r="AX56" s="49">
        <f t="shared" si="5"/>
        <v>0</v>
      </c>
      <c r="AY56" s="49">
        <f t="shared" si="5"/>
        <v>0</v>
      </c>
      <c r="AZ56" s="49">
        <f t="shared" si="5"/>
        <v>0</v>
      </c>
      <c r="BA56" s="49">
        <f t="shared" si="5"/>
        <v>0</v>
      </c>
      <c r="BB56" s="49">
        <f t="shared" si="5"/>
        <v>0</v>
      </c>
      <c r="BC56" s="49">
        <f t="shared" si="5"/>
        <v>0</v>
      </c>
      <c r="BD56" s="49">
        <f t="shared" si="5"/>
        <v>0</v>
      </c>
      <c r="BE56" s="49">
        <f t="shared" si="5"/>
        <v>0</v>
      </c>
      <c r="BF56" s="49">
        <f t="shared" si="5"/>
        <v>0</v>
      </c>
      <c r="BG56" s="49">
        <f t="shared" si="5"/>
        <v>0</v>
      </c>
      <c r="BO56" s="49"/>
      <c r="BP56" s="228">
        <v>21</v>
      </c>
      <c r="BQ56" s="232" t="s">
        <v>344</v>
      </c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</row>
    <row r="57" spans="1:164" s="63" customFormat="1" ht="15.75" x14ac:dyDescent="0.25">
      <c r="A57" s="97">
        <v>2</v>
      </c>
      <c r="B57" s="95" t="s">
        <v>6</v>
      </c>
      <c r="C57" s="49">
        <f t="shared" ref="C57:L68" si="6">C16-C39</f>
        <v>0</v>
      </c>
      <c r="D57" s="49">
        <f t="shared" si="6"/>
        <v>0</v>
      </c>
      <c r="E57" s="49">
        <f t="shared" si="6"/>
        <v>0</v>
      </c>
      <c r="F57" s="49">
        <f t="shared" si="6"/>
        <v>0</v>
      </c>
      <c r="G57" s="49">
        <f t="shared" si="6"/>
        <v>0</v>
      </c>
      <c r="H57" s="49">
        <f t="shared" si="6"/>
        <v>0</v>
      </c>
      <c r="I57" s="49">
        <f t="shared" si="6"/>
        <v>0</v>
      </c>
      <c r="J57" s="49">
        <f t="shared" si="6"/>
        <v>0</v>
      </c>
      <c r="K57" s="49">
        <f t="shared" si="6"/>
        <v>0</v>
      </c>
      <c r="L57" s="49">
        <f t="shared" si="6"/>
        <v>0</v>
      </c>
      <c r="M57" s="49">
        <f t="shared" ref="M57:S57" si="7">M16-M39</f>
        <v>0</v>
      </c>
      <c r="N57" s="49">
        <f t="shared" si="7"/>
        <v>0</v>
      </c>
      <c r="O57" s="49">
        <f t="shared" si="7"/>
        <v>0</v>
      </c>
      <c r="P57" s="49">
        <f t="shared" si="7"/>
        <v>0</v>
      </c>
      <c r="Q57" s="49">
        <f t="shared" si="7"/>
        <v>0</v>
      </c>
      <c r="R57" s="49">
        <f t="shared" si="7"/>
        <v>0</v>
      </c>
      <c r="S57" s="49">
        <f t="shared" si="7"/>
        <v>0</v>
      </c>
      <c r="T57" s="49">
        <f t="shared" ref="T57:AT57" si="8">T16-T39</f>
        <v>0</v>
      </c>
      <c r="U57" s="49">
        <f t="shared" si="8"/>
        <v>0</v>
      </c>
      <c r="V57" s="49">
        <f t="shared" si="8"/>
        <v>0</v>
      </c>
      <c r="W57" s="49">
        <f t="shared" si="8"/>
        <v>0</v>
      </c>
      <c r="X57" s="49">
        <f t="shared" si="8"/>
        <v>0</v>
      </c>
      <c r="Y57" s="49">
        <f t="shared" si="8"/>
        <v>0</v>
      </c>
      <c r="Z57" s="49">
        <f t="shared" si="8"/>
        <v>0</v>
      </c>
      <c r="AA57" s="49">
        <f t="shared" si="8"/>
        <v>0</v>
      </c>
      <c r="AB57" s="49">
        <f t="shared" si="8"/>
        <v>0</v>
      </c>
      <c r="AC57" s="49">
        <f t="shared" si="8"/>
        <v>0</v>
      </c>
      <c r="AD57" s="49">
        <f t="shared" si="8"/>
        <v>0</v>
      </c>
      <c r="AE57" s="49">
        <f t="shared" si="8"/>
        <v>0</v>
      </c>
      <c r="AF57" s="49">
        <f t="shared" si="8"/>
        <v>0</v>
      </c>
      <c r="AG57" s="49">
        <f t="shared" si="8"/>
        <v>0</v>
      </c>
      <c r="AH57" s="49">
        <f t="shared" si="8"/>
        <v>0</v>
      </c>
      <c r="AI57" s="49">
        <f t="shared" si="8"/>
        <v>0</v>
      </c>
      <c r="AJ57" s="49">
        <f t="shared" si="8"/>
        <v>0</v>
      </c>
      <c r="AK57" s="49">
        <f t="shared" si="8"/>
        <v>0</v>
      </c>
      <c r="AL57" s="49">
        <f t="shared" si="8"/>
        <v>0</v>
      </c>
      <c r="AM57" s="49">
        <f t="shared" si="8"/>
        <v>0</v>
      </c>
      <c r="AN57" s="49">
        <f t="shared" si="8"/>
        <v>0</v>
      </c>
      <c r="AO57" s="49">
        <f t="shared" si="8"/>
        <v>0</v>
      </c>
      <c r="AP57" s="49">
        <f t="shared" si="8"/>
        <v>0</v>
      </c>
      <c r="AQ57" s="49">
        <f t="shared" si="8"/>
        <v>0</v>
      </c>
      <c r="AR57" s="49">
        <f t="shared" si="8"/>
        <v>0</v>
      </c>
      <c r="AS57" s="49">
        <f t="shared" si="8"/>
        <v>0</v>
      </c>
      <c r="AT57" s="49">
        <f t="shared" si="8"/>
        <v>0</v>
      </c>
      <c r="AU57" s="49">
        <f t="shared" ref="AU57:BG57" si="9">AU16-AU39</f>
        <v>0</v>
      </c>
      <c r="AV57" s="49">
        <f t="shared" si="9"/>
        <v>0</v>
      </c>
      <c r="AW57" s="49">
        <f t="shared" si="9"/>
        <v>0</v>
      </c>
      <c r="AX57" s="49">
        <f t="shared" si="9"/>
        <v>0</v>
      </c>
      <c r="AY57" s="49">
        <f t="shared" si="9"/>
        <v>0</v>
      </c>
      <c r="AZ57" s="49">
        <f t="shared" si="9"/>
        <v>0</v>
      </c>
      <c r="BA57" s="49">
        <f t="shared" si="9"/>
        <v>0</v>
      </c>
      <c r="BB57" s="49">
        <f t="shared" si="9"/>
        <v>0</v>
      </c>
      <c r="BC57" s="49">
        <f t="shared" si="9"/>
        <v>0</v>
      </c>
      <c r="BD57" s="49">
        <f t="shared" si="9"/>
        <v>0</v>
      </c>
      <c r="BE57" s="49">
        <f t="shared" si="9"/>
        <v>0</v>
      </c>
      <c r="BF57" s="49">
        <f t="shared" si="9"/>
        <v>0</v>
      </c>
      <c r="BG57" s="49">
        <f t="shared" si="9"/>
        <v>0</v>
      </c>
      <c r="BO57" s="49"/>
      <c r="BP57" s="228">
        <v>22</v>
      </c>
      <c r="BQ57" s="232" t="s">
        <v>345</v>
      </c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</row>
    <row r="58" spans="1:164" s="63" customFormat="1" ht="15.75" x14ac:dyDescent="0.25">
      <c r="A58" s="97">
        <v>3</v>
      </c>
      <c r="B58" s="95" t="s">
        <v>7</v>
      </c>
      <c r="C58" s="49">
        <f t="shared" si="6"/>
        <v>0</v>
      </c>
      <c r="D58" s="49">
        <f t="shared" si="6"/>
        <v>0</v>
      </c>
      <c r="E58" s="49">
        <f t="shared" si="6"/>
        <v>0</v>
      </c>
      <c r="F58" s="49">
        <f t="shared" si="6"/>
        <v>0</v>
      </c>
      <c r="G58" s="49">
        <f t="shared" si="6"/>
        <v>0</v>
      </c>
      <c r="H58" s="49">
        <f t="shared" si="6"/>
        <v>0</v>
      </c>
      <c r="I58" s="49">
        <f t="shared" si="6"/>
        <v>0</v>
      </c>
      <c r="J58" s="49">
        <f t="shared" si="6"/>
        <v>0</v>
      </c>
      <c r="K58" s="49">
        <f t="shared" si="6"/>
        <v>0</v>
      </c>
      <c r="L58" s="49">
        <f t="shared" si="6"/>
        <v>0</v>
      </c>
      <c r="M58" s="49">
        <f t="shared" ref="M58:S58" si="10">M17-M40</f>
        <v>0</v>
      </c>
      <c r="N58" s="49">
        <f t="shared" si="10"/>
        <v>0</v>
      </c>
      <c r="O58" s="49">
        <f t="shared" si="10"/>
        <v>0</v>
      </c>
      <c r="P58" s="49">
        <f t="shared" si="10"/>
        <v>0</v>
      </c>
      <c r="Q58" s="49">
        <f t="shared" si="10"/>
        <v>0</v>
      </c>
      <c r="R58" s="49">
        <f t="shared" si="10"/>
        <v>0</v>
      </c>
      <c r="S58" s="49">
        <f t="shared" si="10"/>
        <v>0</v>
      </c>
      <c r="T58" s="49">
        <f t="shared" ref="T58:AT58" si="11">T17-T40</f>
        <v>0</v>
      </c>
      <c r="U58" s="49">
        <f t="shared" si="11"/>
        <v>0</v>
      </c>
      <c r="V58" s="49">
        <f t="shared" si="11"/>
        <v>0</v>
      </c>
      <c r="W58" s="49">
        <f t="shared" si="11"/>
        <v>0</v>
      </c>
      <c r="X58" s="49">
        <f t="shared" si="11"/>
        <v>0</v>
      </c>
      <c r="Y58" s="49">
        <f t="shared" si="11"/>
        <v>0</v>
      </c>
      <c r="Z58" s="49">
        <f t="shared" si="11"/>
        <v>0</v>
      </c>
      <c r="AA58" s="49">
        <f t="shared" si="11"/>
        <v>0</v>
      </c>
      <c r="AB58" s="49">
        <f t="shared" si="11"/>
        <v>0</v>
      </c>
      <c r="AC58" s="49">
        <f t="shared" si="11"/>
        <v>0</v>
      </c>
      <c r="AD58" s="49">
        <f t="shared" si="11"/>
        <v>0</v>
      </c>
      <c r="AE58" s="49">
        <f t="shared" si="11"/>
        <v>0</v>
      </c>
      <c r="AF58" s="49">
        <f t="shared" si="11"/>
        <v>0</v>
      </c>
      <c r="AG58" s="49">
        <f t="shared" si="11"/>
        <v>0</v>
      </c>
      <c r="AH58" s="49">
        <f t="shared" si="11"/>
        <v>0</v>
      </c>
      <c r="AI58" s="49">
        <f t="shared" si="11"/>
        <v>0</v>
      </c>
      <c r="AJ58" s="49">
        <f t="shared" si="11"/>
        <v>0</v>
      </c>
      <c r="AK58" s="49">
        <f t="shared" si="11"/>
        <v>0</v>
      </c>
      <c r="AL58" s="49">
        <f t="shared" si="11"/>
        <v>0</v>
      </c>
      <c r="AM58" s="49">
        <f t="shared" si="11"/>
        <v>0</v>
      </c>
      <c r="AN58" s="49">
        <f t="shared" si="11"/>
        <v>0</v>
      </c>
      <c r="AO58" s="49">
        <f t="shared" si="11"/>
        <v>0</v>
      </c>
      <c r="AP58" s="49">
        <f t="shared" si="11"/>
        <v>0</v>
      </c>
      <c r="AQ58" s="49">
        <f t="shared" si="11"/>
        <v>0</v>
      </c>
      <c r="AR58" s="49">
        <f t="shared" si="11"/>
        <v>0</v>
      </c>
      <c r="AS58" s="49">
        <f t="shared" si="11"/>
        <v>0</v>
      </c>
      <c r="AT58" s="49">
        <f t="shared" si="11"/>
        <v>0</v>
      </c>
      <c r="AU58" s="49">
        <f t="shared" ref="AU58:BG58" si="12">AU17-AU40</f>
        <v>0</v>
      </c>
      <c r="AV58" s="49">
        <f t="shared" si="12"/>
        <v>0</v>
      </c>
      <c r="AW58" s="49">
        <f t="shared" si="12"/>
        <v>0</v>
      </c>
      <c r="AX58" s="49">
        <f t="shared" si="12"/>
        <v>0</v>
      </c>
      <c r="AY58" s="49">
        <f t="shared" si="12"/>
        <v>0</v>
      </c>
      <c r="AZ58" s="49">
        <f t="shared" si="12"/>
        <v>0</v>
      </c>
      <c r="BA58" s="49">
        <f t="shared" si="12"/>
        <v>0</v>
      </c>
      <c r="BB58" s="49">
        <f t="shared" si="12"/>
        <v>0</v>
      </c>
      <c r="BC58" s="49">
        <f t="shared" si="12"/>
        <v>0</v>
      </c>
      <c r="BD58" s="49">
        <f t="shared" si="12"/>
        <v>0</v>
      </c>
      <c r="BE58" s="49">
        <f t="shared" si="12"/>
        <v>0</v>
      </c>
      <c r="BF58" s="49">
        <f t="shared" si="12"/>
        <v>0</v>
      </c>
      <c r="BG58" s="49">
        <f t="shared" si="12"/>
        <v>0</v>
      </c>
      <c r="BO58" s="49"/>
      <c r="BP58" s="93"/>
      <c r="BQ58" s="232"/>
      <c r="BR58" s="230"/>
      <c r="BS58" s="230"/>
      <c r="BT58" s="230"/>
      <c r="BU58" s="230"/>
      <c r="BV58" s="231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</row>
    <row r="59" spans="1:164" s="63" customFormat="1" ht="14.25" customHeight="1" x14ac:dyDescent="0.25">
      <c r="A59" s="97">
        <v>4</v>
      </c>
      <c r="B59" s="95" t="s">
        <v>8</v>
      </c>
      <c r="C59" s="49">
        <f t="shared" si="6"/>
        <v>0</v>
      </c>
      <c r="D59" s="49">
        <f t="shared" si="6"/>
        <v>0</v>
      </c>
      <c r="E59" s="49">
        <f t="shared" si="6"/>
        <v>0</v>
      </c>
      <c r="F59" s="49">
        <f t="shared" si="6"/>
        <v>0</v>
      </c>
      <c r="G59" s="49">
        <f t="shared" si="6"/>
        <v>0</v>
      </c>
      <c r="H59" s="49">
        <f t="shared" si="6"/>
        <v>0</v>
      </c>
      <c r="I59" s="49">
        <f t="shared" si="6"/>
        <v>0</v>
      </c>
      <c r="J59" s="49">
        <f t="shared" si="6"/>
        <v>0</v>
      </c>
      <c r="K59" s="49">
        <f t="shared" si="6"/>
        <v>0</v>
      </c>
      <c r="L59" s="49">
        <f t="shared" si="6"/>
        <v>0</v>
      </c>
      <c r="M59" s="49">
        <f t="shared" ref="M59:S59" si="13">M18-M41</f>
        <v>0</v>
      </c>
      <c r="N59" s="49">
        <f t="shared" si="13"/>
        <v>0</v>
      </c>
      <c r="O59" s="49">
        <f t="shared" si="13"/>
        <v>0</v>
      </c>
      <c r="P59" s="49">
        <f t="shared" si="13"/>
        <v>0</v>
      </c>
      <c r="Q59" s="49">
        <f t="shared" si="13"/>
        <v>0</v>
      </c>
      <c r="R59" s="49">
        <f t="shared" si="13"/>
        <v>0</v>
      </c>
      <c r="S59" s="49">
        <f t="shared" si="13"/>
        <v>0</v>
      </c>
      <c r="T59" s="49">
        <f t="shared" ref="T59:AT59" si="14">T18-T41</f>
        <v>0</v>
      </c>
      <c r="U59" s="49">
        <f t="shared" si="14"/>
        <v>0</v>
      </c>
      <c r="V59" s="49">
        <f t="shared" si="14"/>
        <v>0</v>
      </c>
      <c r="W59" s="49">
        <f t="shared" si="14"/>
        <v>0</v>
      </c>
      <c r="X59" s="49">
        <f t="shared" si="14"/>
        <v>0</v>
      </c>
      <c r="Y59" s="49">
        <f t="shared" si="14"/>
        <v>0</v>
      </c>
      <c r="Z59" s="49">
        <f t="shared" si="14"/>
        <v>0</v>
      </c>
      <c r="AA59" s="49">
        <f t="shared" si="14"/>
        <v>0</v>
      </c>
      <c r="AB59" s="49">
        <f t="shared" si="14"/>
        <v>0</v>
      </c>
      <c r="AC59" s="49">
        <f t="shared" si="14"/>
        <v>0</v>
      </c>
      <c r="AD59" s="49">
        <f t="shared" si="14"/>
        <v>0</v>
      </c>
      <c r="AE59" s="49">
        <f t="shared" si="14"/>
        <v>0</v>
      </c>
      <c r="AF59" s="49">
        <f t="shared" si="14"/>
        <v>0</v>
      </c>
      <c r="AG59" s="49">
        <f t="shared" si="14"/>
        <v>0</v>
      </c>
      <c r="AH59" s="49">
        <f t="shared" si="14"/>
        <v>0</v>
      </c>
      <c r="AI59" s="49">
        <f t="shared" si="14"/>
        <v>0</v>
      </c>
      <c r="AJ59" s="49">
        <f t="shared" si="14"/>
        <v>0</v>
      </c>
      <c r="AK59" s="49">
        <f t="shared" si="14"/>
        <v>0</v>
      </c>
      <c r="AL59" s="49">
        <f t="shared" si="14"/>
        <v>0</v>
      </c>
      <c r="AM59" s="49">
        <f t="shared" si="14"/>
        <v>0</v>
      </c>
      <c r="AN59" s="49">
        <f t="shared" si="14"/>
        <v>0</v>
      </c>
      <c r="AO59" s="49">
        <f t="shared" si="14"/>
        <v>0</v>
      </c>
      <c r="AP59" s="49">
        <f t="shared" si="14"/>
        <v>0</v>
      </c>
      <c r="AQ59" s="49">
        <f t="shared" si="14"/>
        <v>0</v>
      </c>
      <c r="AR59" s="49">
        <f t="shared" si="14"/>
        <v>0</v>
      </c>
      <c r="AS59" s="49">
        <f t="shared" si="14"/>
        <v>0</v>
      </c>
      <c r="AT59" s="49">
        <f t="shared" si="14"/>
        <v>0</v>
      </c>
      <c r="AU59" s="49">
        <f t="shared" ref="AU59:BG59" si="15">AU18-AU41</f>
        <v>0</v>
      </c>
      <c r="AV59" s="49">
        <f t="shared" si="15"/>
        <v>0</v>
      </c>
      <c r="AW59" s="49">
        <f t="shared" si="15"/>
        <v>0</v>
      </c>
      <c r="AX59" s="49">
        <f t="shared" si="15"/>
        <v>0</v>
      </c>
      <c r="AY59" s="49">
        <f t="shared" si="15"/>
        <v>0</v>
      </c>
      <c r="AZ59" s="49">
        <f t="shared" si="15"/>
        <v>0</v>
      </c>
      <c r="BA59" s="49">
        <f t="shared" si="15"/>
        <v>0</v>
      </c>
      <c r="BB59" s="49">
        <f t="shared" si="15"/>
        <v>0</v>
      </c>
      <c r="BC59" s="49">
        <f t="shared" si="15"/>
        <v>0</v>
      </c>
      <c r="BD59" s="49">
        <f t="shared" si="15"/>
        <v>0</v>
      </c>
      <c r="BE59" s="49">
        <f t="shared" si="15"/>
        <v>0</v>
      </c>
      <c r="BF59" s="49">
        <f t="shared" si="15"/>
        <v>0</v>
      </c>
      <c r="BG59" s="49">
        <f t="shared" si="15"/>
        <v>0</v>
      </c>
      <c r="BO59" s="49"/>
      <c r="BP59" s="93"/>
      <c r="BQ59" s="233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95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</row>
    <row r="60" spans="1:164" s="63" customFormat="1" ht="15.75" x14ac:dyDescent="0.25">
      <c r="A60" s="97">
        <v>5</v>
      </c>
      <c r="B60" s="95" t="s">
        <v>9</v>
      </c>
      <c r="C60" s="49">
        <f t="shared" si="6"/>
        <v>0</v>
      </c>
      <c r="D60" s="49">
        <f t="shared" si="6"/>
        <v>0</v>
      </c>
      <c r="E60" s="49">
        <f t="shared" si="6"/>
        <v>0</v>
      </c>
      <c r="F60" s="49">
        <f t="shared" si="6"/>
        <v>0</v>
      </c>
      <c r="G60" s="49">
        <f t="shared" si="6"/>
        <v>0</v>
      </c>
      <c r="H60" s="49">
        <f t="shared" si="6"/>
        <v>0</v>
      </c>
      <c r="I60" s="49">
        <f t="shared" si="6"/>
        <v>0</v>
      </c>
      <c r="J60" s="49">
        <f t="shared" si="6"/>
        <v>0</v>
      </c>
      <c r="K60" s="49">
        <f t="shared" si="6"/>
        <v>0</v>
      </c>
      <c r="L60" s="49">
        <f t="shared" si="6"/>
        <v>0</v>
      </c>
      <c r="M60" s="49">
        <f t="shared" ref="M60:S60" si="16">M19-M42</f>
        <v>0</v>
      </c>
      <c r="N60" s="49">
        <f t="shared" si="16"/>
        <v>0</v>
      </c>
      <c r="O60" s="49">
        <f t="shared" si="16"/>
        <v>0</v>
      </c>
      <c r="P60" s="49">
        <f t="shared" si="16"/>
        <v>0</v>
      </c>
      <c r="Q60" s="49">
        <f t="shared" si="16"/>
        <v>0</v>
      </c>
      <c r="R60" s="49">
        <f t="shared" si="16"/>
        <v>0</v>
      </c>
      <c r="S60" s="49">
        <f t="shared" si="16"/>
        <v>0</v>
      </c>
      <c r="T60" s="49">
        <f t="shared" ref="T60:AT60" si="17">T19-T42</f>
        <v>0</v>
      </c>
      <c r="U60" s="49">
        <f t="shared" si="17"/>
        <v>0</v>
      </c>
      <c r="V60" s="49">
        <f t="shared" si="17"/>
        <v>0</v>
      </c>
      <c r="W60" s="49">
        <f t="shared" si="17"/>
        <v>0</v>
      </c>
      <c r="X60" s="49">
        <f t="shared" si="17"/>
        <v>0</v>
      </c>
      <c r="Y60" s="49">
        <f t="shared" si="17"/>
        <v>0</v>
      </c>
      <c r="Z60" s="49">
        <f t="shared" si="17"/>
        <v>0</v>
      </c>
      <c r="AA60" s="49">
        <f t="shared" si="17"/>
        <v>0</v>
      </c>
      <c r="AB60" s="49">
        <f t="shared" si="17"/>
        <v>0</v>
      </c>
      <c r="AC60" s="49">
        <f t="shared" si="17"/>
        <v>0</v>
      </c>
      <c r="AD60" s="49">
        <f t="shared" si="17"/>
        <v>0</v>
      </c>
      <c r="AE60" s="49">
        <f t="shared" si="17"/>
        <v>0</v>
      </c>
      <c r="AF60" s="49">
        <f t="shared" si="17"/>
        <v>0</v>
      </c>
      <c r="AG60" s="49">
        <f t="shared" si="17"/>
        <v>0</v>
      </c>
      <c r="AH60" s="49">
        <f t="shared" si="17"/>
        <v>0</v>
      </c>
      <c r="AI60" s="49">
        <f t="shared" si="17"/>
        <v>0</v>
      </c>
      <c r="AJ60" s="49">
        <f t="shared" si="17"/>
        <v>0</v>
      </c>
      <c r="AK60" s="49">
        <f t="shared" si="17"/>
        <v>0</v>
      </c>
      <c r="AL60" s="49">
        <f t="shared" si="17"/>
        <v>0</v>
      </c>
      <c r="AM60" s="49">
        <f t="shared" si="17"/>
        <v>0</v>
      </c>
      <c r="AN60" s="49">
        <f t="shared" si="17"/>
        <v>0</v>
      </c>
      <c r="AO60" s="49">
        <f t="shared" si="17"/>
        <v>0</v>
      </c>
      <c r="AP60" s="49">
        <f t="shared" si="17"/>
        <v>0</v>
      </c>
      <c r="AQ60" s="49">
        <f t="shared" si="17"/>
        <v>0</v>
      </c>
      <c r="AR60" s="49">
        <f t="shared" si="17"/>
        <v>0</v>
      </c>
      <c r="AS60" s="49">
        <f t="shared" si="17"/>
        <v>0</v>
      </c>
      <c r="AT60" s="49">
        <f t="shared" si="17"/>
        <v>0</v>
      </c>
      <c r="AU60" s="49">
        <f t="shared" ref="AU60:BG60" si="18">AU19-AU42</f>
        <v>0</v>
      </c>
      <c r="AV60" s="49">
        <f t="shared" si="18"/>
        <v>0</v>
      </c>
      <c r="AW60" s="49">
        <f t="shared" si="18"/>
        <v>0</v>
      </c>
      <c r="AX60" s="49">
        <f t="shared" si="18"/>
        <v>0</v>
      </c>
      <c r="AY60" s="49">
        <f t="shared" si="18"/>
        <v>0</v>
      </c>
      <c r="AZ60" s="49">
        <f t="shared" si="18"/>
        <v>0</v>
      </c>
      <c r="BA60" s="49">
        <f t="shared" si="18"/>
        <v>0</v>
      </c>
      <c r="BB60" s="49">
        <f t="shared" si="18"/>
        <v>0</v>
      </c>
      <c r="BC60" s="49">
        <f t="shared" si="18"/>
        <v>0</v>
      </c>
      <c r="BD60" s="49">
        <f t="shared" si="18"/>
        <v>0</v>
      </c>
      <c r="BE60" s="49">
        <f t="shared" si="18"/>
        <v>0</v>
      </c>
      <c r="BF60" s="49">
        <f t="shared" si="18"/>
        <v>0</v>
      </c>
      <c r="BG60" s="49">
        <f t="shared" si="18"/>
        <v>0</v>
      </c>
      <c r="BO60" s="49"/>
      <c r="BP60" s="93"/>
      <c r="BQ60" s="233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95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</row>
    <row r="61" spans="1:164" s="63" customFormat="1" ht="14.25" customHeight="1" x14ac:dyDescent="0.25">
      <c r="A61" s="97">
        <v>6</v>
      </c>
      <c r="B61" s="95" t="s">
        <v>10</v>
      </c>
      <c r="C61" s="49">
        <f t="shared" si="6"/>
        <v>0</v>
      </c>
      <c r="D61" s="49">
        <f t="shared" si="6"/>
        <v>0</v>
      </c>
      <c r="E61" s="49">
        <f t="shared" si="6"/>
        <v>0</v>
      </c>
      <c r="F61" s="49">
        <f t="shared" si="6"/>
        <v>0</v>
      </c>
      <c r="G61" s="49">
        <f t="shared" si="6"/>
        <v>0</v>
      </c>
      <c r="H61" s="49">
        <f t="shared" si="6"/>
        <v>0</v>
      </c>
      <c r="I61" s="49">
        <f t="shared" si="6"/>
        <v>0</v>
      </c>
      <c r="J61" s="49">
        <f t="shared" si="6"/>
        <v>0</v>
      </c>
      <c r="K61" s="49">
        <f t="shared" si="6"/>
        <v>0</v>
      </c>
      <c r="L61" s="49">
        <f t="shared" si="6"/>
        <v>0</v>
      </c>
      <c r="M61" s="49">
        <f t="shared" ref="M61:S61" si="19">M20-M43</f>
        <v>0</v>
      </c>
      <c r="N61" s="49">
        <f t="shared" si="19"/>
        <v>0</v>
      </c>
      <c r="O61" s="49">
        <f t="shared" si="19"/>
        <v>0</v>
      </c>
      <c r="P61" s="49">
        <f t="shared" si="19"/>
        <v>0</v>
      </c>
      <c r="Q61" s="49">
        <f t="shared" si="19"/>
        <v>0</v>
      </c>
      <c r="R61" s="49">
        <f t="shared" si="19"/>
        <v>0</v>
      </c>
      <c r="S61" s="49">
        <f t="shared" si="19"/>
        <v>0</v>
      </c>
      <c r="T61" s="49">
        <f t="shared" ref="T61:AT61" si="20">T20-T43</f>
        <v>0</v>
      </c>
      <c r="U61" s="49">
        <f t="shared" si="20"/>
        <v>0</v>
      </c>
      <c r="V61" s="49">
        <f t="shared" si="20"/>
        <v>0</v>
      </c>
      <c r="W61" s="49">
        <f t="shared" si="20"/>
        <v>0</v>
      </c>
      <c r="X61" s="49">
        <f t="shared" si="20"/>
        <v>0</v>
      </c>
      <c r="Y61" s="49">
        <f t="shared" si="20"/>
        <v>0</v>
      </c>
      <c r="Z61" s="49">
        <f t="shared" si="20"/>
        <v>0</v>
      </c>
      <c r="AA61" s="49">
        <f t="shared" si="20"/>
        <v>0</v>
      </c>
      <c r="AB61" s="49">
        <f t="shared" si="20"/>
        <v>0</v>
      </c>
      <c r="AC61" s="49">
        <f t="shared" si="20"/>
        <v>0</v>
      </c>
      <c r="AD61" s="49">
        <f t="shared" si="20"/>
        <v>0</v>
      </c>
      <c r="AE61" s="49">
        <f t="shared" si="20"/>
        <v>0</v>
      </c>
      <c r="AF61" s="49">
        <f t="shared" si="20"/>
        <v>0</v>
      </c>
      <c r="AG61" s="49">
        <f t="shared" si="20"/>
        <v>0</v>
      </c>
      <c r="AH61" s="49">
        <f t="shared" si="20"/>
        <v>0</v>
      </c>
      <c r="AI61" s="49">
        <f t="shared" si="20"/>
        <v>0</v>
      </c>
      <c r="AJ61" s="49">
        <f t="shared" si="20"/>
        <v>0</v>
      </c>
      <c r="AK61" s="49">
        <f t="shared" si="20"/>
        <v>0</v>
      </c>
      <c r="AL61" s="49">
        <f t="shared" si="20"/>
        <v>0</v>
      </c>
      <c r="AM61" s="49">
        <f t="shared" si="20"/>
        <v>0</v>
      </c>
      <c r="AN61" s="49">
        <f t="shared" si="20"/>
        <v>0</v>
      </c>
      <c r="AO61" s="49">
        <f t="shared" si="20"/>
        <v>0</v>
      </c>
      <c r="AP61" s="49">
        <f t="shared" si="20"/>
        <v>0</v>
      </c>
      <c r="AQ61" s="49">
        <f t="shared" si="20"/>
        <v>0</v>
      </c>
      <c r="AR61" s="49">
        <f t="shared" si="20"/>
        <v>0</v>
      </c>
      <c r="AS61" s="49">
        <f t="shared" si="20"/>
        <v>0</v>
      </c>
      <c r="AT61" s="49">
        <f t="shared" si="20"/>
        <v>0</v>
      </c>
      <c r="AU61" s="49">
        <f t="shared" ref="AU61:BG61" si="21">AU20-AU43</f>
        <v>0</v>
      </c>
      <c r="AV61" s="49">
        <f t="shared" si="21"/>
        <v>0</v>
      </c>
      <c r="AW61" s="49">
        <f t="shared" si="21"/>
        <v>0</v>
      </c>
      <c r="AX61" s="49">
        <f t="shared" si="21"/>
        <v>0</v>
      </c>
      <c r="AY61" s="49">
        <f t="shared" si="21"/>
        <v>0</v>
      </c>
      <c r="AZ61" s="49">
        <f t="shared" si="21"/>
        <v>0</v>
      </c>
      <c r="BA61" s="49">
        <f t="shared" si="21"/>
        <v>0</v>
      </c>
      <c r="BB61" s="49">
        <f t="shared" si="21"/>
        <v>0</v>
      </c>
      <c r="BC61" s="49">
        <f t="shared" si="21"/>
        <v>0</v>
      </c>
      <c r="BD61" s="49">
        <f t="shared" si="21"/>
        <v>0</v>
      </c>
      <c r="BE61" s="49">
        <f t="shared" si="21"/>
        <v>0</v>
      </c>
      <c r="BF61" s="49">
        <f t="shared" si="21"/>
        <v>0</v>
      </c>
      <c r="BG61" s="49">
        <f t="shared" si="21"/>
        <v>0</v>
      </c>
      <c r="BO61" s="49"/>
      <c r="BP61" s="93"/>
      <c r="BQ61" s="233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95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</row>
    <row r="62" spans="1:164" s="63" customFormat="1" ht="14.25" customHeight="1" x14ac:dyDescent="0.25">
      <c r="A62" s="97">
        <v>7</v>
      </c>
      <c r="B62" s="95" t="s">
        <v>25</v>
      </c>
      <c r="C62" s="49">
        <f t="shared" si="6"/>
        <v>0</v>
      </c>
      <c r="D62" s="49">
        <f t="shared" si="6"/>
        <v>0</v>
      </c>
      <c r="E62" s="49">
        <f t="shared" si="6"/>
        <v>0</v>
      </c>
      <c r="F62" s="49">
        <f t="shared" si="6"/>
        <v>0</v>
      </c>
      <c r="G62" s="49">
        <f t="shared" si="6"/>
        <v>0</v>
      </c>
      <c r="H62" s="49">
        <f t="shared" si="6"/>
        <v>0</v>
      </c>
      <c r="I62" s="49">
        <f t="shared" si="6"/>
        <v>0</v>
      </c>
      <c r="J62" s="49">
        <f t="shared" si="6"/>
        <v>0</v>
      </c>
      <c r="K62" s="49">
        <f t="shared" si="6"/>
        <v>0</v>
      </c>
      <c r="L62" s="49">
        <f t="shared" si="6"/>
        <v>0</v>
      </c>
      <c r="M62" s="49">
        <f t="shared" ref="M62:S62" si="22">M21-M44</f>
        <v>0</v>
      </c>
      <c r="N62" s="49">
        <f t="shared" si="22"/>
        <v>0</v>
      </c>
      <c r="O62" s="49">
        <f t="shared" si="22"/>
        <v>0</v>
      </c>
      <c r="P62" s="49">
        <f t="shared" si="22"/>
        <v>0</v>
      </c>
      <c r="Q62" s="49">
        <f t="shared" si="22"/>
        <v>0</v>
      </c>
      <c r="R62" s="49">
        <f t="shared" si="22"/>
        <v>0</v>
      </c>
      <c r="S62" s="49">
        <f t="shared" si="22"/>
        <v>0</v>
      </c>
      <c r="T62" s="49">
        <f t="shared" ref="T62:AT62" si="23">T21-T44</f>
        <v>0</v>
      </c>
      <c r="U62" s="49">
        <f t="shared" si="23"/>
        <v>0</v>
      </c>
      <c r="V62" s="49">
        <f t="shared" si="23"/>
        <v>0</v>
      </c>
      <c r="W62" s="49">
        <f t="shared" si="23"/>
        <v>0</v>
      </c>
      <c r="X62" s="49">
        <f t="shared" si="23"/>
        <v>0</v>
      </c>
      <c r="Y62" s="49">
        <f t="shared" si="23"/>
        <v>0</v>
      </c>
      <c r="Z62" s="49">
        <f t="shared" si="23"/>
        <v>0</v>
      </c>
      <c r="AA62" s="49">
        <f t="shared" si="23"/>
        <v>0</v>
      </c>
      <c r="AB62" s="49">
        <f t="shared" si="23"/>
        <v>0</v>
      </c>
      <c r="AC62" s="49">
        <f t="shared" si="23"/>
        <v>0</v>
      </c>
      <c r="AD62" s="49">
        <f t="shared" si="23"/>
        <v>0</v>
      </c>
      <c r="AE62" s="49">
        <f t="shared" si="23"/>
        <v>0</v>
      </c>
      <c r="AF62" s="49">
        <f t="shared" si="23"/>
        <v>0</v>
      </c>
      <c r="AG62" s="49">
        <f t="shared" si="23"/>
        <v>0</v>
      </c>
      <c r="AH62" s="49">
        <f t="shared" si="23"/>
        <v>0</v>
      </c>
      <c r="AI62" s="49">
        <f t="shared" si="23"/>
        <v>0</v>
      </c>
      <c r="AJ62" s="49">
        <f t="shared" si="23"/>
        <v>0</v>
      </c>
      <c r="AK62" s="49">
        <f t="shared" si="23"/>
        <v>0</v>
      </c>
      <c r="AL62" s="49">
        <f t="shared" si="23"/>
        <v>0</v>
      </c>
      <c r="AM62" s="49">
        <f t="shared" si="23"/>
        <v>0</v>
      </c>
      <c r="AN62" s="49">
        <f t="shared" si="23"/>
        <v>0</v>
      </c>
      <c r="AO62" s="49">
        <f t="shared" si="23"/>
        <v>0</v>
      </c>
      <c r="AP62" s="49">
        <f t="shared" si="23"/>
        <v>0</v>
      </c>
      <c r="AQ62" s="49">
        <f t="shared" si="23"/>
        <v>0</v>
      </c>
      <c r="AR62" s="49">
        <f t="shared" si="23"/>
        <v>0</v>
      </c>
      <c r="AS62" s="49">
        <f t="shared" si="23"/>
        <v>0</v>
      </c>
      <c r="AT62" s="49">
        <f t="shared" si="23"/>
        <v>0</v>
      </c>
      <c r="AU62" s="49">
        <f t="shared" ref="AU62:BG62" si="24">AU21-AU44</f>
        <v>0</v>
      </c>
      <c r="AV62" s="49">
        <f t="shared" si="24"/>
        <v>0</v>
      </c>
      <c r="AW62" s="49">
        <f t="shared" si="24"/>
        <v>0</v>
      </c>
      <c r="AX62" s="49">
        <f t="shared" si="24"/>
        <v>0</v>
      </c>
      <c r="AY62" s="49">
        <f t="shared" si="24"/>
        <v>0</v>
      </c>
      <c r="AZ62" s="49">
        <f t="shared" si="24"/>
        <v>0</v>
      </c>
      <c r="BA62" s="49">
        <f t="shared" si="24"/>
        <v>0</v>
      </c>
      <c r="BB62" s="49">
        <f t="shared" si="24"/>
        <v>0</v>
      </c>
      <c r="BC62" s="49">
        <f t="shared" si="24"/>
        <v>0</v>
      </c>
      <c r="BD62" s="49">
        <f t="shared" si="24"/>
        <v>0</v>
      </c>
      <c r="BE62" s="49">
        <f t="shared" si="24"/>
        <v>0</v>
      </c>
      <c r="BF62" s="49">
        <f t="shared" si="24"/>
        <v>0</v>
      </c>
      <c r="BG62" s="49">
        <f t="shared" si="24"/>
        <v>0</v>
      </c>
      <c r="BO62" s="49"/>
      <c r="BP62" s="93"/>
      <c r="BQ62" s="233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95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</row>
    <row r="63" spans="1:164" s="63" customFormat="1" ht="15.75" x14ac:dyDescent="0.25">
      <c r="A63" s="97">
        <v>8</v>
      </c>
      <c r="B63" s="95" t="s">
        <v>26</v>
      </c>
      <c r="C63" s="49">
        <f t="shared" si="6"/>
        <v>0</v>
      </c>
      <c r="D63" s="49">
        <f t="shared" si="6"/>
        <v>0</v>
      </c>
      <c r="E63" s="49">
        <f t="shared" si="6"/>
        <v>0</v>
      </c>
      <c r="F63" s="49">
        <f t="shared" si="6"/>
        <v>0</v>
      </c>
      <c r="G63" s="49">
        <f t="shared" si="6"/>
        <v>0</v>
      </c>
      <c r="H63" s="49">
        <f t="shared" si="6"/>
        <v>0</v>
      </c>
      <c r="I63" s="49">
        <f t="shared" si="6"/>
        <v>0</v>
      </c>
      <c r="J63" s="49">
        <f t="shared" si="6"/>
        <v>0</v>
      </c>
      <c r="K63" s="49">
        <f t="shared" si="6"/>
        <v>0</v>
      </c>
      <c r="L63" s="49">
        <f t="shared" si="6"/>
        <v>0</v>
      </c>
      <c r="M63" s="49">
        <f t="shared" ref="M63:S63" si="25">M22-M45</f>
        <v>0</v>
      </c>
      <c r="N63" s="49">
        <f t="shared" si="25"/>
        <v>0</v>
      </c>
      <c r="O63" s="49">
        <f t="shared" si="25"/>
        <v>0</v>
      </c>
      <c r="P63" s="49">
        <f t="shared" si="25"/>
        <v>0</v>
      </c>
      <c r="Q63" s="49">
        <f t="shared" si="25"/>
        <v>0</v>
      </c>
      <c r="R63" s="49">
        <f t="shared" si="25"/>
        <v>0</v>
      </c>
      <c r="S63" s="49">
        <f t="shared" si="25"/>
        <v>0</v>
      </c>
      <c r="T63" s="49">
        <f t="shared" ref="T63:AT63" si="26">T22-T45</f>
        <v>0</v>
      </c>
      <c r="U63" s="49">
        <f t="shared" si="26"/>
        <v>0</v>
      </c>
      <c r="V63" s="49">
        <f t="shared" si="26"/>
        <v>0</v>
      </c>
      <c r="W63" s="49">
        <f t="shared" si="26"/>
        <v>0</v>
      </c>
      <c r="X63" s="49">
        <f t="shared" si="26"/>
        <v>0</v>
      </c>
      <c r="Y63" s="49">
        <f t="shared" si="26"/>
        <v>0</v>
      </c>
      <c r="Z63" s="49">
        <f t="shared" si="26"/>
        <v>0</v>
      </c>
      <c r="AA63" s="49">
        <f t="shared" si="26"/>
        <v>0</v>
      </c>
      <c r="AB63" s="49">
        <f t="shared" si="26"/>
        <v>0</v>
      </c>
      <c r="AC63" s="49">
        <f t="shared" si="26"/>
        <v>0</v>
      </c>
      <c r="AD63" s="49">
        <f t="shared" si="26"/>
        <v>0</v>
      </c>
      <c r="AE63" s="49">
        <f t="shared" si="26"/>
        <v>0</v>
      </c>
      <c r="AF63" s="49">
        <f t="shared" si="26"/>
        <v>0</v>
      </c>
      <c r="AG63" s="49">
        <f t="shared" si="26"/>
        <v>0</v>
      </c>
      <c r="AH63" s="49">
        <f t="shared" si="26"/>
        <v>0</v>
      </c>
      <c r="AI63" s="49">
        <f t="shared" si="26"/>
        <v>0</v>
      </c>
      <c r="AJ63" s="49">
        <f t="shared" si="26"/>
        <v>0</v>
      </c>
      <c r="AK63" s="49">
        <f t="shared" si="26"/>
        <v>0</v>
      </c>
      <c r="AL63" s="49">
        <f t="shared" si="26"/>
        <v>0</v>
      </c>
      <c r="AM63" s="49">
        <f t="shared" si="26"/>
        <v>0</v>
      </c>
      <c r="AN63" s="49">
        <f t="shared" si="26"/>
        <v>0</v>
      </c>
      <c r="AO63" s="49">
        <f t="shared" si="26"/>
        <v>0</v>
      </c>
      <c r="AP63" s="49">
        <f t="shared" si="26"/>
        <v>0</v>
      </c>
      <c r="AQ63" s="49">
        <f t="shared" si="26"/>
        <v>0</v>
      </c>
      <c r="AR63" s="49">
        <f t="shared" si="26"/>
        <v>0</v>
      </c>
      <c r="AS63" s="49">
        <f t="shared" si="26"/>
        <v>0</v>
      </c>
      <c r="AT63" s="49">
        <f t="shared" si="26"/>
        <v>0</v>
      </c>
      <c r="AU63" s="49">
        <f t="shared" ref="AU63:BG63" si="27">AU22-AU45</f>
        <v>0</v>
      </c>
      <c r="AV63" s="49">
        <f t="shared" si="27"/>
        <v>0</v>
      </c>
      <c r="AW63" s="49">
        <f t="shared" si="27"/>
        <v>0</v>
      </c>
      <c r="AX63" s="49">
        <f t="shared" si="27"/>
        <v>0</v>
      </c>
      <c r="AY63" s="49">
        <f t="shared" si="27"/>
        <v>0</v>
      </c>
      <c r="AZ63" s="49">
        <f t="shared" si="27"/>
        <v>0</v>
      </c>
      <c r="BA63" s="49">
        <f t="shared" si="27"/>
        <v>0</v>
      </c>
      <c r="BB63" s="49">
        <f t="shared" si="27"/>
        <v>0</v>
      </c>
      <c r="BC63" s="49">
        <f t="shared" si="27"/>
        <v>0</v>
      </c>
      <c r="BD63" s="49">
        <f t="shared" si="27"/>
        <v>0</v>
      </c>
      <c r="BE63" s="49">
        <f t="shared" si="27"/>
        <v>0</v>
      </c>
      <c r="BF63" s="49">
        <f t="shared" si="27"/>
        <v>0</v>
      </c>
      <c r="BG63" s="49">
        <f t="shared" si="27"/>
        <v>0</v>
      </c>
      <c r="BO63" s="49"/>
      <c r="BP63" s="93"/>
      <c r="BQ63" s="234"/>
      <c r="BR63" s="101">
        <f>AVERAGE(BR36:BR55)</f>
        <v>100.29999999999998</v>
      </c>
      <c r="BS63" s="101">
        <f t="shared" ref="BS63:CG63" si="28">AVERAGE(BS36:BS55)</f>
        <v>138.2045</v>
      </c>
      <c r="BT63" s="101">
        <f t="shared" si="28"/>
        <v>114.91250000000005</v>
      </c>
      <c r="BU63" s="101">
        <f t="shared" si="28"/>
        <v>123.77650000000001</v>
      </c>
      <c r="BV63" s="101">
        <f t="shared" si="28"/>
        <v>196191.69750000001</v>
      </c>
      <c r="BW63" s="101">
        <f t="shared" si="28"/>
        <v>2529.3864999999996</v>
      </c>
      <c r="BX63" s="101">
        <f t="shared" si="28"/>
        <v>76.094999999999999</v>
      </c>
      <c r="BY63" s="101">
        <f t="shared" si="28"/>
        <v>80.037999999999997</v>
      </c>
      <c r="BZ63" s="101">
        <f t="shared" si="28"/>
        <v>12.1005</v>
      </c>
      <c r="CA63" s="101">
        <f t="shared" si="28"/>
        <v>11.506999999999998</v>
      </c>
      <c r="CB63" s="101">
        <f t="shared" si="28"/>
        <v>16.630499999999998</v>
      </c>
      <c r="CC63" s="101">
        <f t="shared" si="28"/>
        <v>13.1035</v>
      </c>
      <c r="CD63" s="101">
        <f t="shared" si="28"/>
        <v>104.69650000000001</v>
      </c>
      <c r="CE63" s="101">
        <f t="shared" si="28"/>
        <v>148.75700000000001</v>
      </c>
      <c r="CF63" s="101">
        <f t="shared" si="28"/>
        <v>15.859500000000001</v>
      </c>
      <c r="CG63" s="101">
        <f t="shared" si="28"/>
        <v>15.866999999999999</v>
      </c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</row>
    <row r="64" spans="1:164" s="63" customFormat="1" ht="14.25" customHeight="1" x14ac:dyDescent="0.2">
      <c r="A64" s="97">
        <v>9</v>
      </c>
      <c r="B64" s="95" t="s">
        <v>13</v>
      </c>
      <c r="C64" s="49">
        <f t="shared" si="6"/>
        <v>0</v>
      </c>
      <c r="D64" s="49">
        <f t="shared" si="6"/>
        <v>0</v>
      </c>
      <c r="E64" s="49">
        <f t="shared" si="6"/>
        <v>0</v>
      </c>
      <c r="F64" s="49">
        <f t="shared" si="6"/>
        <v>0</v>
      </c>
      <c r="G64" s="49">
        <f t="shared" si="6"/>
        <v>0</v>
      </c>
      <c r="H64" s="49">
        <f t="shared" si="6"/>
        <v>0</v>
      </c>
      <c r="I64" s="49">
        <f t="shared" si="6"/>
        <v>0</v>
      </c>
      <c r="J64" s="49">
        <f t="shared" si="6"/>
        <v>0</v>
      </c>
      <c r="K64" s="49">
        <f t="shared" si="6"/>
        <v>0</v>
      </c>
      <c r="L64" s="49">
        <f t="shared" si="6"/>
        <v>0</v>
      </c>
      <c r="M64" s="49">
        <f t="shared" ref="M64:S64" si="29">M23-M46</f>
        <v>0</v>
      </c>
      <c r="N64" s="49">
        <f t="shared" si="29"/>
        <v>0</v>
      </c>
      <c r="O64" s="49">
        <f t="shared" si="29"/>
        <v>0</v>
      </c>
      <c r="P64" s="49">
        <f t="shared" si="29"/>
        <v>0</v>
      </c>
      <c r="Q64" s="49">
        <f t="shared" si="29"/>
        <v>0</v>
      </c>
      <c r="R64" s="49">
        <f t="shared" si="29"/>
        <v>0</v>
      </c>
      <c r="S64" s="49">
        <f t="shared" si="29"/>
        <v>0</v>
      </c>
      <c r="T64" s="49">
        <f t="shared" ref="T64:AT64" si="30">T23-T46</f>
        <v>0</v>
      </c>
      <c r="U64" s="49">
        <f t="shared" si="30"/>
        <v>0</v>
      </c>
      <c r="V64" s="49">
        <f t="shared" si="30"/>
        <v>0</v>
      </c>
      <c r="W64" s="49">
        <f t="shared" si="30"/>
        <v>0</v>
      </c>
      <c r="X64" s="49">
        <f t="shared" si="30"/>
        <v>0</v>
      </c>
      <c r="Y64" s="49">
        <f t="shared" si="30"/>
        <v>0</v>
      </c>
      <c r="Z64" s="49">
        <f t="shared" si="30"/>
        <v>0</v>
      </c>
      <c r="AA64" s="49">
        <f t="shared" si="30"/>
        <v>0</v>
      </c>
      <c r="AB64" s="49">
        <f t="shared" si="30"/>
        <v>0</v>
      </c>
      <c r="AC64" s="49">
        <f t="shared" si="30"/>
        <v>0</v>
      </c>
      <c r="AD64" s="49">
        <f t="shared" si="30"/>
        <v>0</v>
      </c>
      <c r="AE64" s="49">
        <f t="shared" si="30"/>
        <v>0</v>
      </c>
      <c r="AF64" s="49">
        <f t="shared" si="30"/>
        <v>0</v>
      </c>
      <c r="AG64" s="49">
        <f t="shared" si="30"/>
        <v>0</v>
      </c>
      <c r="AH64" s="49">
        <f t="shared" si="30"/>
        <v>0</v>
      </c>
      <c r="AI64" s="49">
        <f t="shared" si="30"/>
        <v>0</v>
      </c>
      <c r="AJ64" s="49">
        <f t="shared" si="30"/>
        <v>0</v>
      </c>
      <c r="AK64" s="49">
        <f t="shared" si="30"/>
        <v>0</v>
      </c>
      <c r="AL64" s="49">
        <f t="shared" si="30"/>
        <v>0</v>
      </c>
      <c r="AM64" s="49">
        <f t="shared" si="30"/>
        <v>0</v>
      </c>
      <c r="AN64" s="49">
        <f t="shared" si="30"/>
        <v>0</v>
      </c>
      <c r="AO64" s="49">
        <f t="shared" si="30"/>
        <v>0</v>
      </c>
      <c r="AP64" s="49">
        <f t="shared" si="30"/>
        <v>0</v>
      </c>
      <c r="AQ64" s="49">
        <f t="shared" si="30"/>
        <v>0</v>
      </c>
      <c r="AR64" s="49">
        <f t="shared" si="30"/>
        <v>0</v>
      </c>
      <c r="AS64" s="49">
        <f t="shared" si="30"/>
        <v>0</v>
      </c>
      <c r="AT64" s="49">
        <f t="shared" si="30"/>
        <v>0</v>
      </c>
      <c r="AU64" s="49">
        <f t="shared" ref="AU64:BG64" si="31">AU23-AU46</f>
        <v>0</v>
      </c>
      <c r="AV64" s="49">
        <f t="shared" si="31"/>
        <v>0</v>
      </c>
      <c r="AW64" s="49">
        <f t="shared" si="31"/>
        <v>0</v>
      </c>
      <c r="AX64" s="49">
        <f t="shared" si="31"/>
        <v>0</v>
      </c>
      <c r="AY64" s="49">
        <f t="shared" si="31"/>
        <v>0</v>
      </c>
      <c r="AZ64" s="49">
        <f t="shared" si="31"/>
        <v>0</v>
      </c>
      <c r="BA64" s="49">
        <f t="shared" si="31"/>
        <v>0</v>
      </c>
      <c r="BB64" s="49">
        <f t="shared" si="31"/>
        <v>0</v>
      </c>
      <c r="BC64" s="49">
        <f t="shared" si="31"/>
        <v>0</v>
      </c>
      <c r="BD64" s="49">
        <f t="shared" si="31"/>
        <v>0</v>
      </c>
      <c r="BE64" s="49">
        <f t="shared" si="31"/>
        <v>0</v>
      </c>
      <c r="BF64" s="49">
        <f t="shared" si="31"/>
        <v>0</v>
      </c>
      <c r="BG64" s="49">
        <f t="shared" si="31"/>
        <v>0</v>
      </c>
      <c r="BO64" s="49"/>
      <c r="BP64" s="93"/>
      <c r="BQ64" s="49"/>
      <c r="BR64" s="100">
        <v>100.29999999999998</v>
      </c>
      <c r="BS64" s="100">
        <v>138.2045</v>
      </c>
      <c r="BT64" s="100">
        <v>114.91250000000002</v>
      </c>
      <c r="BU64" s="100">
        <v>123.77650000000001</v>
      </c>
      <c r="BV64" s="100">
        <v>196191.69750000001</v>
      </c>
      <c r="BW64" s="100">
        <v>2529.3864999999996</v>
      </c>
      <c r="BX64" s="100">
        <v>76.094999999999999</v>
      </c>
      <c r="BY64" s="100">
        <v>80.038000000000011</v>
      </c>
      <c r="BZ64" s="100">
        <v>12.1005</v>
      </c>
      <c r="CA64" s="100">
        <v>11.506999999999998</v>
      </c>
      <c r="CB64" s="100">
        <v>16.630499999999998</v>
      </c>
      <c r="CC64" s="100">
        <v>13.1035</v>
      </c>
      <c r="CD64" s="100">
        <v>104.69649999999999</v>
      </c>
      <c r="CE64" s="100">
        <v>148.75700000000001</v>
      </c>
      <c r="CF64" s="100">
        <v>15.859500000000001</v>
      </c>
      <c r="CG64" s="100">
        <v>15.866999999999999</v>
      </c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</row>
    <row r="65" spans="1:164" s="63" customFormat="1" ht="14.25" customHeight="1" x14ac:dyDescent="0.2">
      <c r="A65" s="97">
        <v>10</v>
      </c>
      <c r="B65" s="95" t="s">
        <v>14</v>
      </c>
      <c r="C65" s="49">
        <f t="shared" si="6"/>
        <v>0</v>
      </c>
      <c r="D65" s="49">
        <f t="shared" si="6"/>
        <v>0</v>
      </c>
      <c r="E65" s="49">
        <f t="shared" si="6"/>
        <v>0</v>
      </c>
      <c r="F65" s="49">
        <f t="shared" si="6"/>
        <v>0</v>
      </c>
      <c r="G65" s="49">
        <f t="shared" si="6"/>
        <v>0</v>
      </c>
      <c r="H65" s="49">
        <f t="shared" si="6"/>
        <v>0</v>
      </c>
      <c r="I65" s="49">
        <f t="shared" si="6"/>
        <v>0</v>
      </c>
      <c r="J65" s="49">
        <f t="shared" si="6"/>
        <v>0</v>
      </c>
      <c r="K65" s="49">
        <f t="shared" si="6"/>
        <v>0</v>
      </c>
      <c r="L65" s="49">
        <f t="shared" si="6"/>
        <v>0</v>
      </c>
      <c r="M65" s="49">
        <f t="shared" ref="M65:S65" si="32">M24-M47</f>
        <v>0</v>
      </c>
      <c r="N65" s="49">
        <f t="shared" si="32"/>
        <v>0</v>
      </c>
      <c r="O65" s="49">
        <f t="shared" si="32"/>
        <v>0</v>
      </c>
      <c r="P65" s="49">
        <f t="shared" si="32"/>
        <v>0</v>
      </c>
      <c r="Q65" s="49">
        <f t="shared" si="32"/>
        <v>0</v>
      </c>
      <c r="R65" s="49">
        <f t="shared" si="32"/>
        <v>0</v>
      </c>
      <c r="S65" s="49">
        <f t="shared" si="32"/>
        <v>0</v>
      </c>
      <c r="T65" s="49">
        <f t="shared" ref="T65:AT65" si="33">T24-T47</f>
        <v>0</v>
      </c>
      <c r="U65" s="49">
        <f t="shared" si="33"/>
        <v>0</v>
      </c>
      <c r="V65" s="49">
        <f t="shared" si="33"/>
        <v>0</v>
      </c>
      <c r="W65" s="49">
        <f t="shared" si="33"/>
        <v>0</v>
      </c>
      <c r="X65" s="49">
        <f t="shared" si="33"/>
        <v>0</v>
      </c>
      <c r="Y65" s="49">
        <f t="shared" si="33"/>
        <v>0</v>
      </c>
      <c r="Z65" s="49">
        <f t="shared" si="33"/>
        <v>0</v>
      </c>
      <c r="AA65" s="49">
        <f t="shared" si="33"/>
        <v>0</v>
      </c>
      <c r="AB65" s="49">
        <f t="shared" si="33"/>
        <v>0</v>
      </c>
      <c r="AC65" s="49">
        <f t="shared" si="33"/>
        <v>0</v>
      </c>
      <c r="AD65" s="49">
        <f t="shared" si="33"/>
        <v>0</v>
      </c>
      <c r="AE65" s="49">
        <f t="shared" si="33"/>
        <v>0</v>
      </c>
      <c r="AF65" s="49">
        <f t="shared" si="33"/>
        <v>0</v>
      </c>
      <c r="AG65" s="49">
        <f t="shared" si="33"/>
        <v>0</v>
      </c>
      <c r="AH65" s="49">
        <f t="shared" si="33"/>
        <v>0</v>
      </c>
      <c r="AI65" s="49">
        <f t="shared" si="33"/>
        <v>0</v>
      </c>
      <c r="AJ65" s="49">
        <f t="shared" si="33"/>
        <v>0</v>
      </c>
      <c r="AK65" s="49">
        <f t="shared" si="33"/>
        <v>0</v>
      </c>
      <c r="AL65" s="49">
        <f t="shared" si="33"/>
        <v>0</v>
      </c>
      <c r="AM65" s="49">
        <f t="shared" si="33"/>
        <v>0</v>
      </c>
      <c r="AN65" s="49">
        <f t="shared" si="33"/>
        <v>0</v>
      </c>
      <c r="AO65" s="49">
        <f t="shared" si="33"/>
        <v>0</v>
      </c>
      <c r="AP65" s="49">
        <f t="shared" si="33"/>
        <v>0</v>
      </c>
      <c r="AQ65" s="49">
        <f t="shared" si="33"/>
        <v>0</v>
      </c>
      <c r="AR65" s="49">
        <f t="shared" si="33"/>
        <v>0</v>
      </c>
      <c r="AS65" s="49">
        <f t="shared" si="33"/>
        <v>0</v>
      </c>
      <c r="AT65" s="49">
        <f t="shared" si="33"/>
        <v>0</v>
      </c>
      <c r="AU65" s="49">
        <f t="shared" ref="AU65:BG65" si="34">AU24-AU47</f>
        <v>0</v>
      </c>
      <c r="AV65" s="49">
        <f t="shared" si="34"/>
        <v>0</v>
      </c>
      <c r="AW65" s="49">
        <f t="shared" si="34"/>
        <v>0</v>
      </c>
      <c r="AX65" s="49">
        <f t="shared" si="34"/>
        <v>0</v>
      </c>
      <c r="AY65" s="49">
        <f t="shared" si="34"/>
        <v>0</v>
      </c>
      <c r="AZ65" s="49">
        <f t="shared" si="34"/>
        <v>0</v>
      </c>
      <c r="BA65" s="49">
        <f t="shared" si="34"/>
        <v>0</v>
      </c>
      <c r="BB65" s="49">
        <f t="shared" si="34"/>
        <v>0</v>
      </c>
      <c r="BC65" s="49">
        <f t="shared" si="34"/>
        <v>0</v>
      </c>
      <c r="BD65" s="49">
        <f t="shared" si="34"/>
        <v>0</v>
      </c>
      <c r="BE65" s="49">
        <f t="shared" si="34"/>
        <v>0</v>
      </c>
      <c r="BF65" s="49">
        <f t="shared" si="34"/>
        <v>0</v>
      </c>
      <c r="BG65" s="49">
        <f t="shared" si="34"/>
        <v>0</v>
      </c>
      <c r="BO65" s="49"/>
      <c r="BP65" s="93"/>
      <c r="BQ65" s="49"/>
      <c r="BR65" s="101">
        <f>BR63-BR64</f>
        <v>0</v>
      </c>
      <c r="BS65" s="101">
        <f t="shared" ref="BS65:CG65" si="35">BS63-BS64</f>
        <v>0</v>
      </c>
      <c r="BT65" s="101">
        <f t="shared" si="35"/>
        <v>0</v>
      </c>
      <c r="BU65" s="101">
        <f t="shared" si="35"/>
        <v>0</v>
      </c>
      <c r="BV65" s="101">
        <f t="shared" si="35"/>
        <v>0</v>
      </c>
      <c r="BW65" s="101">
        <f t="shared" si="35"/>
        <v>0</v>
      </c>
      <c r="BX65" s="101">
        <f t="shared" si="35"/>
        <v>0</v>
      </c>
      <c r="BY65" s="101">
        <f t="shared" si="35"/>
        <v>0</v>
      </c>
      <c r="BZ65" s="101">
        <f t="shared" si="35"/>
        <v>0</v>
      </c>
      <c r="CA65" s="101">
        <f t="shared" si="35"/>
        <v>0</v>
      </c>
      <c r="CB65" s="101">
        <f t="shared" si="35"/>
        <v>0</v>
      </c>
      <c r="CC65" s="101">
        <f t="shared" si="35"/>
        <v>0</v>
      </c>
      <c r="CD65" s="101">
        <f t="shared" si="35"/>
        <v>0</v>
      </c>
      <c r="CE65" s="101">
        <f t="shared" si="35"/>
        <v>0</v>
      </c>
      <c r="CF65" s="101">
        <f t="shared" si="35"/>
        <v>0</v>
      </c>
      <c r="CG65" s="101">
        <f t="shared" si="35"/>
        <v>0</v>
      </c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</row>
    <row r="66" spans="1:164" s="63" customFormat="1" ht="14.25" customHeight="1" x14ac:dyDescent="0.2">
      <c r="A66" s="97">
        <v>11</v>
      </c>
      <c r="B66" s="95" t="s">
        <v>15</v>
      </c>
      <c r="C66" s="49">
        <f t="shared" si="6"/>
        <v>0</v>
      </c>
      <c r="D66" s="49">
        <f t="shared" si="6"/>
        <v>0</v>
      </c>
      <c r="E66" s="49">
        <f t="shared" si="6"/>
        <v>0</v>
      </c>
      <c r="F66" s="49">
        <f t="shared" si="6"/>
        <v>0</v>
      </c>
      <c r="G66" s="49">
        <f t="shared" si="6"/>
        <v>0</v>
      </c>
      <c r="H66" s="49">
        <f t="shared" si="6"/>
        <v>0</v>
      </c>
      <c r="I66" s="49">
        <f t="shared" si="6"/>
        <v>0</v>
      </c>
      <c r="J66" s="49">
        <f t="shared" si="6"/>
        <v>0</v>
      </c>
      <c r="K66" s="49">
        <f t="shared" si="6"/>
        <v>0</v>
      </c>
      <c r="L66" s="49">
        <f t="shared" si="6"/>
        <v>0</v>
      </c>
      <c r="M66" s="49">
        <f t="shared" ref="M66:S66" si="36">M25-M48</f>
        <v>0</v>
      </c>
      <c r="N66" s="49">
        <f t="shared" si="36"/>
        <v>0</v>
      </c>
      <c r="O66" s="49">
        <f t="shared" si="36"/>
        <v>0</v>
      </c>
      <c r="P66" s="49">
        <f t="shared" si="36"/>
        <v>0</v>
      </c>
      <c r="Q66" s="49">
        <f t="shared" si="36"/>
        <v>0</v>
      </c>
      <c r="R66" s="49">
        <f t="shared" si="36"/>
        <v>0</v>
      </c>
      <c r="S66" s="49">
        <f t="shared" si="36"/>
        <v>0</v>
      </c>
      <c r="T66" s="49">
        <f t="shared" ref="T66:AT66" si="37">T25-T48</f>
        <v>0</v>
      </c>
      <c r="U66" s="49">
        <f t="shared" si="37"/>
        <v>0</v>
      </c>
      <c r="V66" s="49">
        <f t="shared" si="37"/>
        <v>0</v>
      </c>
      <c r="W66" s="49">
        <f t="shared" si="37"/>
        <v>0</v>
      </c>
      <c r="X66" s="49">
        <f t="shared" si="37"/>
        <v>0</v>
      </c>
      <c r="Y66" s="49">
        <f t="shared" si="37"/>
        <v>0</v>
      </c>
      <c r="Z66" s="49">
        <f t="shared" si="37"/>
        <v>0</v>
      </c>
      <c r="AA66" s="49">
        <f t="shared" si="37"/>
        <v>0</v>
      </c>
      <c r="AB66" s="49">
        <f t="shared" si="37"/>
        <v>0</v>
      </c>
      <c r="AC66" s="49">
        <f t="shared" si="37"/>
        <v>0</v>
      </c>
      <c r="AD66" s="49">
        <f t="shared" si="37"/>
        <v>0</v>
      </c>
      <c r="AE66" s="49">
        <f t="shared" si="37"/>
        <v>0</v>
      </c>
      <c r="AF66" s="49">
        <f t="shared" si="37"/>
        <v>0</v>
      </c>
      <c r="AG66" s="49">
        <f t="shared" si="37"/>
        <v>0</v>
      </c>
      <c r="AH66" s="49">
        <f t="shared" si="37"/>
        <v>0</v>
      </c>
      <c r="AI66" s="49">
        <f t="shared" si="37"/>
        <v>0</v>
      </c>
      <c r="AJ66" s="49">
        <f t="shared" si="37"/>
        <v>0</v>
      </c>
      <c r="AK66" s="49">
        <f t="shared" si="37"/>
        <v>0</v>
      </c>
      <c r="AL66" s="49">
        <f t="shared" si="37"/>
        <v>0</v>
      </c>
      <c r="AM66" s="49">
        <f t="shared" si="37"/>
        <v>0</v>
      </c>
      <c r="AN66" s="49">
        <f t="shared" si="37"/>
        <v>0</v>
      </c>
      <c r="AO66" s="49">
        <f t="shared" si="37"/>
        <v>0</v>
      </c>
      <c r="AP66" s="49">
        <f t="shared" si="37"/>
        <v>0</v>
      </c>
      <c r="AQ66" s="49">
        <f t="shared" si="37"/>
        <v>0</v>
      </c>
      <c r="AR66" s="49">
        <f t="shared" si="37"/>
        <v>0</v>
      </c>
      <c r="AS66" s="49">
        <f t="shared" si="37"/>
        <v>0</v>
      </c>
      <c r="AT66" s="49">
        <f t="shared" si="37"/>
        <v>0</v>
      </c>
      <c r="AU66" s="49">
        <f t="shared" ref="AU66:BG66" si="38">AU25-AU48</f>
        <v>0</v>
      </c>
      <c r="AV66" s="49">
        <f t="shared" si="38"/>
        <v>0</v>
      </c>
      <c r="AW66" s="49">
        <f t="shared" si="38"/>
        <v>0</v>
      </c>
      <c r="AX66" s="49">
        <f t="shared" si="38"/>
        <v>0</v>
      </c>
      <c r="AY66" s="49">
        <f t="shared" si="38"/>
        <v>0</v>
      </c>
      <c r="AZ66" s="49">
        <f t="shared" si="38"/>
        <v>0</v>
      </c>
      <c r="BA66" s="49">
        <f t="shared" si="38"/>
        <v>0</v>
      </c>
      <c r="BB66" s="49">
        <f t="shared" si="38"/>
        <v>0</v>
      </c>
      <c r="BC66" s="49">
        <f t="shared" si="38"/>
        <v>0</v>
      </c>
      <c r="BD66" s="49">
        <f t="shared" si="38"/>
        <v>0</v>
      </c>
      <c r="BE66" s="49">
        <f t="shared" si="38"/>
        <v>0</v>
      </c>
      <c r="BF66" s="49">
        <f t="shared" si="38"/>
        <v>0</v>
      </c>
      <c r="BG66" s="49">
        <f t="shared" si="38"/>
        <v>0</v>
      </c>
      <c r="BO66" s="49"/>
      <c r="BP66" s="93"/>
      <c r="BQ66" s="235" t="s">
        <v>278</v>
      </c>
      <c r="BR66" s="101">
        <f>MAX(BR36:BR55)</f>
        <v>101.66</v>
      </c>
      <c r="BS66" s="101">
        <f t="shared" ref="BS66:CG66" si="39">MAX(BS36:BS55)</f>
        <v>139.30000000000001</v>
      </c>
      <c r="BT66" s="101">
        <f t="shared" si="39"/>
        <v>116.09</v>
      </c>
      <c r="BU66" s="101">
        <f t="shared" si="39"/>
        <v>123.88</v>
      </c>
      <c r="BV66" s="101">
        <f t="shared" si="39"/>
        <v>204311.76</v>
      </c>
      <c r="BW66" s="101">
        <f t="shared" si="39"/>
        <v>2691.46</v>
      </c>
      <c r="BX66" s="101">
        <f t="shared" si="39"/>
        <v>76.599999999999994</v>
      </c>
      <c r="BY66" s="101">
        <f t="shared" si="39"/>
        <v>80.55</v>
      </c>
      <c r="BZ66" s="101">
        <f t="shared" si="39"/>
        <v>12.2</v>
      </c>
      <c r="CA66" s="101">
        <f t="shared" si="39"/>
        <v>11.73</v>
      </c>
      <c r="CB66" s="101">
        <f t="shared" si="39"/>
        <v>16.649999999999999</v>
      </c>
      <c r="CC66" s="101">
        <f t="shared" si="39"/>
        <v>13.76</v>
      </c>
      <c r="CD66" s="101">
        <f t="shared" si="39"/>
        <v>106.45</v>
      </c>
      <c r="CE66" s="101">
        <f t="shared" si="39"/>
        <v>150.27000000000001</v>
      </c>
      <c r="CF66" s="101">
        <f t="shared" si="39"/>
        <v>15.93</v>
      </c>
      <c r="CG66" s="101">
        <f t="shared" si="39"/>
        <v>15.94</v>
      </c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</row>
    <row r="67" spans="1:164" s="63" customFormat="1" x14ac:dyDescent="0.2">
      <c r="A67" s="97">
        <v>12</v>
      </c>
      <c r="B67" s="95" t="s">
        <v>34</v>
      </c>
      <c r="C67" s="49">
        <f t="shared" si="6"/>
        <v>0</v>
      </c>
      <c r="D67" s="49">
        <f t="shared" si="6"/>
        <v>0</v>
      </c>
      <c r="E67" s="49">
        <f t="shared" si="6"/>
        <v>0</v>
      </c>
      <c r="F67" s="49">
        <f t="shared" si="6"/>
        <v>0</v>
      </c>
      <c r="G67" s="49">
        <f t="shared" si="6"/>
        <v>0</v>
      </c>
      <c r="H67" s="49">
        <f t="shared" si="6"/>
        <v>0</v>
      </c>
      <c r="I67" s="49">
        <f t="shared" si="6"/>
        <v>0</v>
      </c>
      <c r="J67" s="49">
        <f t="shared" si="6"/>
        <v>0</v>
      </c>
      <c r="K67" s="49">
        <f t="shared" si="6"/>
        <v>0</v>
      </c>
      <c r="L67" s="49">
        <f t="shared" si="6"/>
        <v>0</v>
      </c>
      <c r="M67" s="49">
        <f t="shared" ref="M67:S67" si="40">M26-M49</f>
        <v>0</v>
      </c>
      <c r="N67" s="49">
        <f t="shared" si="40"/>
        <v>0</v>
      </c>
      <c r="O67" s="49">
        <f t="shared" si="40"/>
        <v>0</v>
      </c>
      <c r="P67" s="49">
        <f t="shared" si="40"/>
        <v>0</v>
      </c>
      <c r="Q67" s="49">
        <f t="shared" si="40"/>
        <v>0</v>
      </c>
      <c r="R67" s="49">
        <f t="shared" si="40"/>
        <v>0</v>
      </c>
      <c r="S67" s="49">
        <f t="shared" si="40"/>
        <v>0</v>
      </c>
      <c r="T67" s="49">
        <f t="shared" ref="T67:AT67" si="41">T26-T49</f>
        <v>0</v>
      </c>
      <c r="U67" s="49">
        <f t="shared" si="41"/>
        <v>0</v>
      </c>
      <c r="V67" s="49">
        <f t="shared" si="41"/>
        <v>0</v>
      </c>
      <c r="W67" s="49">
        <f t="shared" si="41"/>
        <v>0</v>
      </c>
      <c r="X67" s="49">
        <f t="shared" si="41"/>
        <v>0</v>
      </c>
      <c r="Y67" s="49">
        <f t="shared" si="41"/>
        <v>0</v>
      </c>
      <c r="Z67" s="49">
        <f t="shared" si="41"/>
        <v>0</v>
      </c>
      <c r="AA67" s="49">
        <f t="shared" si="41"/>
        <v>0</v>
      </c>
      <c r="AB67" s="49">
        <f t="shared" si="41"/>
        <v>0</v>
      </c>
      <c r="AC67" s="49">
        <f t="shared" si="41"/>
        <v>0</v>
      </c>
      <c r="AD67" s="49">
        <f t="shared" si="41"/>
        <v>0</v>
      </c>
      <c r="AE67" s="49">
        <f t="shared" si="41"/>
        <v>0</v>
      </c>
      <c r="AF67" s="49">
        <f t="shared" si="41"/>
        <v>0</v>
      </c>
      <c r="AG67" s="49">
        <f t="shared" si="41"/>
        <v>0</v>
      </c>
      <c r="AH67" s="49">
        <f t="shared" si="41"/>
        <v>0</v>
      </c>
      <c r="AI67" s="49">
        <f t="shared" si="41"/>
        <v>0</v>
      </c>
      <c r="AJ67" s="49">
        <f t="shared" si="41"/>
        <v>0</v>
      </c>
      <c r="AK67" s="49">
        <f t="shared" si="41"/>
        <v>0</v>
      </c>
      <c r="AL67" s="49">
        <f t="shared" si="41"/>
        <v>0</v>
      </c>
      <c r="AM67" s="49">
        <f t="shared" si="41"/>
        <v>0</v>
      </c>
      <c r="AN67" s="49">
        <f t="shared" si="41"/>
        <v>0</v>
      </c>
      <c r="AO67" s="49">
        <f t="shared" si="41"/>
        <v>0</v>
      </c>
      <c r="AP67" s="49">
        <f t="shared" si="41"/>
        <v>0</v>
      </c>
      <c r="AQ67" s="49">
        <f t="shared" si="41"/>
        <v>0</v>
      </c>
      <c r="AR67" s="49">
        <f t="shared" si="41"/>
        <v>0</v>
      </c>
      <c r="AS67" s="49">
        <f t="shared" si="41"/>
        <v>0</v>
      </c>
      <c r="AT67" s="49">
        <f t="shared" si="41"/>
        <v>0</v>
      </c>
      <c r="AU67" s="49">
        <f t="shared" ref="AU67:BG67" si="42">AU26-AU49</f>
        <v>0</v>
      </c>
      <c r="AV67" s="49">
        <f t="shared" si="42"/>
        <v>0</v>
      </c>
      <c r="AW67" s="49">
        <f t="shared" si="42"/>
        <v>0</v>
      </c>
      <c r="AX67" s="49">
        <f t="shared" si="42"/>
        <v>0</v>
      </c>
      <c r="AY67" s="49">
        <f t="shared" si="42"/>
        <v>0</v>
      </c>
      <c r="AZ67" s="49">
        <f t="shared" si="42"/>
        <v>0</v>
      </c>
      <c r="BA67" s="49">
        <f t="shared" si="42"/>
        <v>0</v>
      </c>
      <c r="BB67" s="49">
        <f t="shared" si="42"/>
        <v>0</v>
      </c>
      <c r="BC67" s="49">
        <f t="shared" si="42"/>
        <v>0</v>
      </c>
      <c r="BD67" s="49">
        <f t="shared" si="42"/>
        <v>0</v>
      </c>
      <c r="BE67" s="49">
        <f t="shared" si="42"/>
        <v>0</v>
      </c>
      <c r="BF67" s="49">
        <f t="shared" si="42"/>
        <v>0</v>
      </c>
      <c r="BG67" s="49">
        <f t="shared" si="42"/>
        <v>0</v>
      </c>
      <c r="BO67" s="49"/>
      <c r="BP67" s="235"/>
      <c r="BQ67" s="235" t="s">
        <v>279</v>
      </c>
      <c r="BR67" s="101">
        <f>MIN(BR36:BR55)</f>
        <v>99.49</v>
      </c>
      <c r="BS67" s="101">
        <f t="shared" ref="BS67:CG67" si="43">MIN(BS36:BS55)</f>
        <v>137.13</v>
      </c>
      <c r="BT67" s="101">
        <f t="shared" si="43"/>
        <v>114.08</v>
      </c>
      <c r="BU67" s="101">
        <f t="shared" si="43"/>
        <v>123.68</v>
      </c>
      <c r="BV67" s="101">
        <f t="shared" si="43"/>
        <v>187782.61</v>
      </c>
      <c r="BW67" s="101">
        <f t="shared" si="43"/>
        <v>2413.13</v>
      </c>
      <c r="BX67" s="101">
        <f t="shared" si="43"/>
        <v>74.83</v>
      </c>
      <c r="BY67" s="101">
        <f t="shared" si="43"/>
        <v>79.650000000000006</v>
      </c>
      <c r="BZ67" s="101">
        <f t="shared" si="43"/>
        <v>11.94</v>
      </c>
      <c r="CA67" s="101">
        <f t="shared" si="43"/>
        <v>11.16</v>
      </c>
      <c r="CB67" s="101">
        <f t="shared" si="43"/>
        <v>16.61</v>
      </c>
      <c r="CC67" s="101">
        <f t="shared" si="43"/>
        <v>12.26</v>
      </c>
      <c r="CD67" s="101">
        <f t="shared" si="43"/>
        <v>103.85</v>
      </c>
      <c r="CE67" s="101">
        <f t="shared" si="43"/>
        <v>148.01</v>
      </c>
      <c r="CF67" s="101">
        <f t="shared" si="43"/>
        <v>15.8</v>
      </c>
      <c r="CG67" s="101">
        <f t="shared" si="43"/>
        <v>15.81</v>
      </c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</row>
    <row r="68" spans="1:164" s="63" customFormat="1" ht="14.25" customHeight="1" x14ac:dyDescent="0.2">
      <c r="A68" s="108"/>
      <c r="B68" s="109"/>
      <c r="C68" s="49">
        <f t="shared" si="6"/>
        <v>0</v>
      </c>
      <c r="D68" s="49">
        <f t="shared" si="6"/>
        <v>0</v>
      </c>
      <c r="E68" s="49">
        <f t="shared" si="6"/>
        <v>0</v>
      </c>
      <c r="F68" s="49">
        <f t="shared" si="6"/>
        <v>0</v>
      </c>
      <c r="G68" s="49">
        <f t="shared" si="6"/>
        <v>0</v>
      </c>
      <c r="H68" s="49">
        <f t="shared" si="6"/>
        <v>0</v>
      </c>
      <c r="I68" s="49">
        <f t="shared" si="6"/>
        <v>0</v>
      </c>
      <c r="J68" s="49">
        <f t="shared" si="6"/>
        <v>0</v>
      </c>
      <c r="K68" s="49">
        <f t="shared" si="6"/>
        <v>0</v>
      </c>
      <c r="L68" s="49">
        <f t="shared" si="6"/>
        <v>0</v>
      </c>
      <c r="M68" s="49">
        <f t="shared" ref="M68:S68" si="44">M27-M50</f>
        <v>0</v>
      </c>
      <c r="N68" s="49">
        <f t="shared" si="44"/>
        <v>0</v>
      </c>
      <c r="O68" s="49">
        <f t="shared" si="44"/>
        <v>0</v>
      </c>
      <c r="P68" s="49">
        <f t="shared" si="44"/>
        <v>0</v>
      </c>
      <c r="Q68" s="49">
        <f t="shared" si="44"/>
        <v>0</v>
      </c>
      <c r="R68" s="49">
        <f t="shared" si="44"/>
        <v>0</v>
      </c>
      <c r="S68" s="49">
        <f t="shared" si="44"/>
        <v>0</v>
      </c>
      <c r="T68" s="49">
        <f t="shared" ref="T68:AT68" si="45">T27-T50</f>
        <v>0</v>
      </c>
      <c r="U68" s="49">
        <f t="shared" si="45"/>
        <v>0</v>
      </c>
      <c r="V68" s="49">
        <f t="shared" si="45"/>
        <v>0</v>
      </c>
      <c r="W68" s="49">
        <f t="shared" si="45"/>
        <v>0</v>
      </c>
      <c r="X68" s="49">
        <f t="shared" si="45"/>
        <v>0</v>
      </c>
      <c r="Y68" s="49">
        <f t="shared" si="45"/>
        <v>0</v>
      </c>
      <c r="Z68" s="49">
        <f t="shared" si="45"/>
        <v>0</v>
      </c>
      <c r="AA68" s="49">
        <f t="shared" si="45"/>
        <v>0</v>
      </c>
      <c r="AB68" s="49">
        <f t="shared" si="45"/>
        <v>0</v>
      </c>
      <c r="AC68" s="49">
        <f t="shared" si="45"/>
        <v>0</v>
      </c>
      <c r="AD68" s="49">
        <f t="shared" si="45"/>
        <v>0</v>
      </c>
      <c r="AE68" s="49">
        <f t="shared" si="45"/>
        <v>0</v>
      </c>
      <c r="AF68" s="49">
        <f t="shared" si="45"/>
        <v>0</v>
      </c>
      <c r="AG68" s="49">
        <f t="shared" si="45"/>
        <v>0</v>
      </c>
      <c r="AH68" s="49">
        <f t="shared" si="45"/>
        <v>0</v>
      </c>
      <c r="AI68" s="49">
        <f t="shared" si="45"/>
        <v>0</v>
      </c>
      <c r="AJ68" s="49">
        <f t="shared" si="45"/>
        <v>0</v>
      </c>
      <c r="AK68" s="49">
        <f t="shared" si="45"/>
        <v>0</v>
      </c>
      <c r="AL68" s="49">
        <f t="shared" si="45"/>
        <v>0</v>
      </c>
      <c r="AM68" s="49">
        <f t="shared" si="45"/>
        <v>0</v>
      </c>
      <c r="AN68" s="49">
        <f t="shared" si="45"/>
        <v>0</v>
      </c>
      <c r="AO68" s="49">
        <f t="shared" si="45"/>
        <v>0</v>
      </c>
      <c r="AP68" s="49">
        <f t="shared" si="45"/>
        <v>0</v>
      </c>
      <c r="AQ68" s="49">
        <f t="shared" si="45"/>
        <v>0</v>
      </c>
      <c r="AR68" s="49">
        <f t="shared" si="45"/>
        <v>0</v>
      </c>
      <c r="AS68" s="49">
        <f t="shared" si="45"/>
        <v>0</v>
      </c>
      <c r="AT68" s="49">
        <f t="shared" si="45"/>
        <v>0</v>
      </c>
      <c r="AU68" s="49">
        <f t="shared" ref="AU68:BG68" si="46">AU27-AU50</f>
        <v>0</v>
      </c>
      <c r="AV68" s="49">
        <f t="shared" si="46"/>
        <v>0</v>
      </c>
      <c r="AW68" s="49">
        <f t="shared" si="46"/>
        <v>0</v>
      </c>
      <c r="AX68" s="49">
        <f t="shared" si="46"/>
        <v>0</v>
      </c>
      <c r="AY68" s="49">
        <f t="shared" si="46"/>
        <v>0</v>
      </c>
      <c r="AZ68" s="49">
        <f t="shared" si="46"/>
        <v>0</v>
      </c>
      <c r="BA68" s="49">
        <f t="shared" si="46"/>
        <v>0</v>
      </c>
      <c r="BB68" s="49">
        <f t="shared" si="46"/>
        <v>0</v>
      </c>
      <c r="BC68" s="49">
        <f t="shared" si="46"/>
        <v>0</v>
      </c>
      <c r="BD68" s="49">
        <f t="shared" si="46"/>
        <v>0</v>
      </c>
      <c r="BE68" s="49">
        <f t="shared" si="46"/>
        <v>0</v>
      </c>
      <c r="BF68" s="49">
        <f t="shared" si="46"/>
        <v>0</v>
      </c>
      <c r="BG68" s="49">
        <f t="shared" si="46"/>
        <v>0</v>
      </c>
      <c r="BO68" s="49"/>
      <c r="BP68" s="93"/>
      <c r="BQ68" s="235" t="s">
        <v>280</v>
      </c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95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</row>
    <row r="69" spans="1:164" s="63" customFormat="1" ht="14.25" customHeight="1" x14ac:dyDescent="0.25">
      <c r="A69" s="108"/>
      <c r="B69" s="109"/>
      <c r="C69" s="49"/>
      <c r="D69" s="49"/>
      <c r="E69" s="49"/>
      <c r="BO69" s="49"/>
      <c r="BP69" s="93"/>
      <c r="BQ69" s="233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95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</row>
    <row r="70" spans="1:164" s="63" customFormat="1" ht="15.75" x14ac:dyDescent="0.25">
      <c r="A70" s="108"/>
      <c r="B70" s="109"/>
      <c r="C70" s="49"/>
      <c r="D70" s="49"/>
      <c r="E70" s="49"/>
      <c r="BO70" s="49"/>
      <c r="BP70" s="93"/>
      <c r="BQ70" s="236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95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</row>
    <row r="71" spans="1:164" s="63" customFormat="1" ht="14.25" customHeight="1" x14ac:dyDescent="0.2">
      <c r="A71" s="108"/>
      <c r="B71" s="109"/>
      <c r="C71" s="49"/>
      <c r="D71" s="49"/>
      <c r="E71" s="49"/>
      <c r="BO71" s="49"/>
      <c r="BP71" s="93"/>
      <c r="BQ71" s="49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95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</row>
    <row r="72" spans="1:164" s="63" customFormat="1" ht="14.25" customHeight="1" x14ac:dyDescent="0.25">
      <c r="A72" s="108"/>
      <c r="B72" s="109"/>
      <c r="C72" s="49"/>
      <c r="D72" s="49"/>
      <c r="E72" s="49"/>
      <c r="BO72" s="49"/>
      <c r="BP72" s="93"/>
      <c r="BQ72" s="233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95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</row>
    <row r="73" spans="1:164" s="63" customFormat="1" ht="15.75" x14ac:dyDescent="0.25">
      <c r="A73" s="108"/>
      <c r="B73" s="109"/>
      <c r="C73" s="49"/>
      <c r="D73" s="49"/>
      <c r="E73" s="49"/>
      <c r="BO73" s="49"/>
      <c r="BP73" s="93"/>
      <c r="BQ73" s="234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95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</row>
    <row r="74" spans="1:164" s="63" customFormat="1" ht="14.25" customHeight="1" x14ac:dyDescent="0.2">
      <c r="A74" s="108"/>
      <c r="B74" s="109"/>
      <c r="C74" s="49"/>
      <c r="D74" s="49"/>
      <c r="E74" s="49"/>
      <c r="BO74" s="49"/>
      <c r="BP74" s="49"/>
      <c r="BQ74" s="49"/>
      <c r="BR74" s="49"/>
      <c r="BS74" s="49"/>
      <c r="BT74" s="49"/>
      <c r="BU74" s="50"/>
      <c r="BV74" s="49"/>
      <c r="BW74" s="49"/>
      <c r="BX74" s="49"/>
      <c r="BY74" s="49"/>
      <c r="BZ74" s="49"/>
      <c r="CA74" s="49"/>
      <c r="CB74" s="49"/>
      <c r="CC74" s="51"/>
      <c r="CD74" s="50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</row>
    <row r="75" spans="1:164" s="63" customFormat="1" ht="14.25" customHeight="1" x14ac:dyDescent="0.25">
      <c r="A75" s="108"/>
      <c r="B75" s="109"/>
      <c r="C75" s="49"/>
      <c r="D75" s="49"/>
      <c r="E75" s="49"/>
      <c r="BO75" s="49"/>
      <c r="BP75" s="49"/>
      <c r="BQ75" s="233"/>
      <c r="BR75" s="49"/>
      <c r="BS75" s="49"/>
      <c r="BT75" s="49"/>
      <c r="BU75" s="50"/>
      <c r="BV75" s="49"/>
      <c r="BW75" s="49"/>
      <c r="BX75" s="49"/>
      <c r="BY75" s="49"/>
      <c r="BZ75" s="49"/>
      <c r="CA75" s="49"/>
      <c r="CB75" s="49"/>
      <c r="CC75" s="51"/>
      <c r="CD75" s="50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</row>
    <row r="76" spans="1:164" s="63" customFormat="1" ht="15.75" x14ac:dyDescent="0.25">
      <c r="A76" s="108"/>
      <c r="B76" s="109"/>
      <c r="C76" s="49"/>
      <c r="D76" s="49"/>
      <c r="E76" s="49"/>
      <c r="BO76" s="49"/>
      <c r="BP76" s="49"/>
      <c r="BQ76" s="234"/>
      <c r="BR76" s="49"/>
      <c r="BS76" s="49"/>
      <c r="BT76" s="49"/>
      <c r="BU76" s="50"/>
      <c r="BV76" s="49"/>
      <c r="BW76" s="49"/>
      <c r="BX76" s="49"/>
      <c r="BY76" s="49"/>
      <c r="BZ76" s="49"/>
      <c r="CA76" s="49"/>
      <c r="CB76" s="49"/>
      <c r="CC76" s="51"/>
      <c r="CD76" s="50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</row>
    <row r="77" spans="1:164" s="63" customFormat="1" ht="14.25" customHeight="1" x14ac:dyDescent="0.2">
      <c r="A77" s="108"/>
      <c r="B77" s="109"/>
      <c r="C77" s="49"/>
      <c r="D77" s="49"/>
      <c r="E77" s="49"/>
      <c r="BO77" s="49"/>
      <c r="BP77" s="49"/>
      <c r="BQ77" s="49"/>
      <c r="BR77" s="49"/>
      <c r="BS77" s="49"/>
      <c r="BT77" s="49"/>
      <c r="BU77" s="50"/>
      <c r="BV77" s="49"/>
      <c r="BW77" s="49"/>
      <c r="BX77" s="49"/>
      <c r="BY77" s="49"/>
      <c r="BZ77" s="49"/>
      <c r="CA77" s="49"/>
      <c r="CB77" s="49"/>
      <c r="CC77" s="51"/>
      <c r="CD77" s="50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</row>
    <row r="78" spans="1:164" s="63" customFormat="1" ht="14.25" customHeight="1" x14ac:dyDescent="0.25">
      <c r="A78" s="108"/>
      <c r="B78" s="109"/>
      <c r="C78" s="49"/>
      <c r="D78" s="49"/>
      <c r="E78" s="49"/>
      <c r="BO78" s="49"/>
      <c r="BP78" s="49"/>
      <c r="BQ78" s="233"/>
      <c r="BR78" s="49"/>
      <c r="BS78" s="49"/>
      <c r="BT78" s="49"/>
      <c r="BU78" s="50"/>
      <c r="BV78" s="49"/>
      <c r="BW78" s="49"/>
      <c r="BX78" s="49"/>
      <c r="BY78" s="49"/>
      <c r="BZ78" s="49"/>
      <c r="CA78" s="49"/>
      <c r="CB78" s="49"/>
      <c r="CC78" s="51"/>
      <c r="CD78" s="50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</row>
    <row r="79" spans="1:164" s="63" customFormat="1" ht="15.75" x14ac:dyDescent="0.25">
      <c r="A79" s="108"/>
      <c r="B79" s="109"/>
      <c r="C79" s="49"/>
      <c r="D79" s="49"/>
      <c r="E79" s="49"/>
      <c r="BO79" s="49"/>
      <c r="BP79" s="49"/>
      <c r="BQ79" s="234"/>
      <c r="BR79" s="49"/>
      <c r="BS79" s="49"/>
      <c r="BT79" s="49"/>
      <c r="BU79" s="50"/>
      <c r="BV79" s="49"/>
      <c r="BW79" s="49"/>
      <c r="BX79" s="49"/>
      <c r="BY79" s="49"/>
      <c r="BZ79" s="49"/>
      <c r="CA79" s="49"/>
      <c r="CB79" s="49"/>
      <c r="CC79" s="51"/>
      <c r="CD79" s="50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</row>
    <row r="80" spans="1:164" s="63" customFormat="1" ht="14.25" customHeight="1" x14ac:dyDescent="0.2">
      <c r="A80" s="108"/>
      <c r="B80" s="109"/>
      <c r="C80" s="49"/>
      <c r="D80" s="49"/>
      <c r="E80" s="49"/>
      <c r="BO80" s="49"/>
      <c r="BP80" s="49"/>
      <c r="BQ80" s="49"/>
      <c r="BR80" s="49" t="s">
        <v>5</v>
      </c>
      <c r="BS80" s="49" t="s">
        <v>6</v>
      </c>
      <c r="BT80" s="49" t="s">
        <v>7</v>
      </c>
      <c r="BU80" s="50" t="s">
        <v>8</v>
      </c>
      <c r="BV80" s="49" t="s">
        <v>9</v>
      </c>
      <c r="BW80" s="49" t="s">
        <v>10</v>
      </c>
      <c r="BX80" s="49" t="s">
        <v>25</v>
      </c>
      <c r="BY80" s="49" t="s">
        <v>26</v>
      </c>
      <c r="BZ80" s="49" t="s">
        <v>13</v>
      </c>
      <c r="CA80" s="49" t="s">
        <v>14</v>
      </c>
      <c r="CB80" s="49" t="s">
        <v>15</v>
      </c>
      <c r="CC80" s="51" t="s">
        <v>34</v>
      </c>
      <c r="CD80" s="50" t="s">
        <v>17</v>
      </c>
      <c r="CE80" s="49" t="s">
        <v>27</v>
      </c>
      <c r="CF80" s="49" t="s">
        <v>32</v>
      </c>
      <c r="CG80" s="49" t="s">
        <v>33</v>
      </c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</row>
    <row r="81" spans="1:164" s="63" customFormat="1" ht="14.25" customHeight="1" x14ac:dyDescent="0.25">
      <c r="A81" s="108"/>
      <c r="B81" s="109"/>
      <c r="C81" s="49"/>
      <c r="D81" s="49"/>
      <c r="E81" s="49"/>
      <c r="BO81" s="49"/>
      <c r="BP81" s="228">
        <v>1</v>
      </c>
      <c r="BQ81" s="232" t="s">
        <v>386</v>
      </c>
      <c r="BR81" s="251">
        <v>104.71000000000001</v>
      </c>
      <c r="BS81" s="251">
        <v>0.77417356971432993</v>
      </c>
      <c r="BT81" s="251">
        <v>0.91760000000000008</v>
      </c>
      <c r="BU81" s="251">
        <v>0.85903272914698037</v>
      </c>
      <c r="BV81" s="251">
        <v>1887.74</v>
      </c>
      <c r="BW81" s="251">
        <v>23.96</v>
      </c>
      <c r="BX81" s="251">
        <v>1.4224751066856329</v>
      </c>
      <c r="BY81" s="251">
        <v>1.3308</v>
      </c>
      <c r="BZ81" s="251">
        <v>8.8987999999999996</v>
      </c>
      <c r="CA81" s="251">
        <v>9.5381</v>
      </c>
      <c r="CB81" s="251">
        <v>6.3946000000000005</v>
      </c>
      <c r="CC81" s="251">
        <v>8.3855000000000004</v>
      </c>
      <c r="CD81" s="251">
        <v>1</v>
      </c>
      <c r="CE81" s="251">
        <v>0.70839590830523358</v>
      </c>
      <c r="CF81" s="251">
        <v>6.6901000000000002</v>
      </c>
      <c r="CG81" s="251">
        <v>6.6880000000000006</v>
      </c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</row>
    <row r="82" spans="1:164" s="63" customFormat="1" ht="15.75" x14ac:dyDescent="0.25">
      <c r="A82" s="108"/>
      <c r="B82" s="109"/>
      <c r="C82" s="49"/>
      <c r="D82" s="49"/>
      <c r="E82" s="49"/>
      <c r="BO82" s="49"/>
      <c r="BP82" s="228">
        <f>BP81+1</f>
        <v>2</v>
      </c>
      <c r="BQ82" s="232" t="s">
        <v>326</v>
      </c>
      <c r="BR82" s="241">
        <v>104.64</v>
      </c>
      <c r="BS82" s="241">
        <v>0.77000077000077005</v>
      </c>
      <c r="BT82" s="241">
        <v>0.91570000000000007</v>
      </c>
      <c r="BU82" s="241">
        <v>0.85492006497392492</v>
      </c>
      <c r="BV82" s="241">
        <v>1898.41</v>
      </c>
      <c r="BW82" s="241">
        <v>24.18</v>
      </c>
      <c r="BX82" s="241">
        <v>1.4054813773717498</v>
      </c>
      <c r="BY82" s="241">
        <v>1.3150000000000002</v>
      </c>
      <c r="BZ82" s="241">
        <v>8.8679000000000006</v>
      </c>
      <c r="CA82" s="241">
        <v>9.4160000000000004</v>
      </c>
      <c r="CB82" s="241">
        <v>6.3654999999999999</v>
      </c>
      <c r="CC82" s="241">
        <v>8.480500000000001</v>
      </c>
      <c r="CD82" s="241">
        <v>1</v>
      </c>
      <c r="CE82" s="241">
        <v>0.70936072411542728</v>
      </c>
      <c r="CF82" s="241">
        <v>6.6818</v>
      </c>
      <c r="CG82" s="241">
        <v>6.6834000000000007</v>
      </c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</row>
    <row r="83" spans="1:164" s="63" customFormat="1" ht="15.75" x14ac:dyDescent="0.25">
      <c r="A83" s="108"/>
      <c r="B83" s="109"/>
      <c r="C83" s="49"/>
      <c r="D83" s="49"/>
      <c r="E83" s="49"/>
      <c r="BO83" s="49"/>
      <c r="BP83" s="228">
        <f t="shared" ref="BP83:BP102" si="47">BP82+1</f>
        <v>3</v>
      </c>
      <c r="BQ83" s="232" t="s">
        <v>382</v>
      </c>
      <c r="BR83" s="241">
        <v>104.69</v>
      </c>
      <c r="BS83" s="241">
        <v>0.77011936850211782</v>
      </c>
      <c r="BT83" s="241">
        <v>0.91290000000000004</v>
      </c>
      <c r="BU83" s="241">
        <v>0.85572479890467223</v>
      </c>
      <c r="BV83" s="242">
        <v>1888.23</v>
      </c>
      <c r="BW83" s="241">
        <v>23.610400000000002</v>
      </c>
      <c r="BX83" s="241">
        <v>1.4064697609001404</v>
      </c>
      <c r="BY83" s="241">
        <v>1.3210000000000002</v>
      </c>
      <c r="BZ83" s="241">
        <v>8.8483000000000001</v>
      </c>
      <c r="CA83" s="241">
        <v>9.4222000000000001</v>
      </c>
      <c r="CB83" s="241">
        <v>6.3699000000000003</v>
      </c>
      <c r="CC83" s="241">
        <v>8.4992000000000001</v>
      </c>
      <c r="CD83" s="241">
        <v>1</v>
      </c>
      <c r="CE83" s="241">
        <v>0.7077942300614366</v>
      </c>
      <c r="CF83" s="241">
        <v>6.694</v>
      </c>
      <c r="CG83" s="241">
        <v>6.7015000000000002</v>
      </c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</row>
    <row r="84" spans="1:164" s="63" customFormat="1" ht="15.75" x14ac:dyDescent="0.25">
      <c r="A84" s="108"/>
      <c r="B84" s="109"/>
      <c r="C84" s="49"/>
      <c r="D84" s="49"/>
      <c r="E84" s="49"/>
      <c r="BO84" s="49"/>
      <c r="BP84" s="228">
        <f t="shared" si="47"/>
        <v>4</v>
      </c>
      <c r="BQ84" s="232" t="s">
        <v>379</v>
      </c>
      <c r="BR84" s="241">
        <v>104.06</v>
      </c>
      <c r="BS84" s="241">
        <v>0.76522803795531069</v>
      </c>
      <c r="BT84" s="241">
        <v>0.9073</v>
      </c>
      <c r="BU84" s="241">
        <v>0.84695519607012781</v>
      </c>
      <c r="BV84" s="242">
        <v>1917.71</v>
      </c>
      <c r="BW84" s="241">
        <v>24.5336</v>
      </c>
      <c r="BX84" s="241">
        <v>1.3854253255749516</v>
      </c>
      <c r="BY84" s="241">
        <v>1.3122</v>
      </c>
      <c r="BZ84" s="241">
        <v>8.7152000000000012</v>
      </c>
      <c r="CA84" s="241">
        <v>9.2072000000000003</v>
      </c>
      <c r="CB84" s="241">
        <v>6.3059000000000003</v>
      </c>
      <c r="CC84" s="241">
        <v>8.4448000000000008</v>
      </c>
      <c r="CD84" s="241">
        <v>1</v>
      </c>
      <c r="CE84" s="241">
        <v>0.70751379651903212</v>
      </c>
      <c r="CF84" s="241">
        <v>6.6133000000000006</v>
      </c>
      <c r="CG84" s="241">
        <v>6.6067</v>
      </c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</row>
    <row r="85" spans="1:164" s="63" customFormat="1" ht="15.75" x14ac:dyDescent="0.25">
      <c r="A85" s="108"/>
      <c r="B85" s="109"/>
      <c r="C85" s="49"/>
      <c r="D85" s="49"/>
      <c r="E85" s="49"/>
      <c r="BO85" s="49"/>
      <c r="BP85" s="228">
        <f t="shared" si="47"/>
        <v>5</v>
      </c>
      <c r="BQ85" s="232" t="s">
        <v>378</v>
      </c>
      <c r="BR85" s="241">
        <v>103.26</v>
      </c>
      <c r="BS85" s="241">
        <v>0.76086129498592403</v>
      </c>
      <c r="BT85" s="241">
        <v>0.90070000000000006</v>
      </c>
      <c r="BU85" s="241">
        <v>0.84274397438058313</v>
      </c>
      <c r="BV85" s="241">
        <v>1950.21</v>
      </c>
      <c r="BW85" s="241">
        <v>25.48</v>
      </c>
      <c r="BX85" s="241">
        <v>1.3738150844896277</v>
      </c>
      <c r="BY85" s="241">
        <v>1.3061</v>
      </c>
      <c r="BZ85" s="241">
        <v>8.6603000000000012</v>
      </c>
      <c r="CA85" s="241">
        <v>9.1675000000000004</v>
      </c>
      <c r="CB85" s="241">
        <v>6.2765000000000004</v>
      </c>
      <c r="CC85" s="241">
        <v>8.5236000000000001</v>
      </c>
      <c r="CD85" s="241">
        <v>1</v>
      </c>
      <c r="CE85" s="241">
        <v>0.70440393339156404</v>
      </c>
      <c r="CF85" s="241">
        <v>6.6111000000000004</v>
      </c>
      <c r="CG85" s="241">
        <v>6.6023000000000005</v>
      </c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</row>
    <row r="86" spans="1:164" s="63" customFormat="1" ht="15.75" x14ac:dyDescent="0.25">
      <c r="A86" s="108"/>
      <c r="B86" s="109"/>
      <c r="C86" s="49"/>
      <c r="D86" s="49"/>
      <c r="E86" s="49"/>
      <c r="BO86" s="49"/>
      <c r="BP86" s="228">
        <f t="shared" si="47"/>
        <v>6</v>
      </c>
      <c r="BQ86" s="232" t="s">
        <v>376</v>
      </c>
      <c r="BR86" s="241">
        <v>103.68</v>
      </c>
      <c r="BS86" s="241">
        <v>0.7607455306200076</v>
      </c>
      <c r="BT86" s="241">
        <v>0.89970000000000006</v>
      </c>
      <c r="BU86" s="241">
        <v>0.84224711530363006</v>
      </c>
      <c r="BV86" s="241">
        <v>1958.51</v>
      </c>
      <c r="BW86" s="241">
        <v>25.8</v>
      </c>
      <c r="BX86" s="241">
        <v>1.3741926618111859</v>
      </c>
      <c r="BY86" s="241">
        <v>1.3014000000000001</v>
      </c>
      <c r="BZ86" s="241">
        <v>8.6346000000000007</v>
      </c>
      <c r="CA86" s="241">
        <v>9.1280000000000001</v>
      </c>
      <c r="CB86" s="241">
        <v>6.2750000000000004</v>
      </c>
      <c r="CC86" s="241">
        <v>8.1020000000000003</v>
      </c>
      <c r="CD86" s="241">
        <v>1</v>
      </c>
      <c r="CE86" s="241">
        <v>0.70209434743840882</v>
      </c>
      <c r="CF86" s="241">
        <v>6.5825000000000005</v>
      </c>
      <c r="CG86" s="241">
        <v>6.5642000000000005</v>
      </c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</row>
    <row r="87" spans="1:164" s="63" customFormat="1" ht="15.75" x14ac:dyDescent="0.25">
      <c r="A87" s="108"/>
      <c r="B87" s="109"/>
      <c r="C87" s="49"/>
      <c r="D87" s="49"/>
      <c r="E87" s="49"/>
      <c r="BO87" s="49"/>
      <c r="BP87" s="228">
        <f t="shared" si="47"/>
        <v>7</v>
      </c>
      <c r="BQ87" s="232" t="s">
        <v>373</v>
      </c>
      <c r="BR87" s="241">
        <v>105.43</v>
      </c>
      <c r="BS87" s="241">
        <v>0.7551159102922298</v>
      </c>
      <c r="BT87" s="241">
        <v>0.9173</v>
      </c>
      <c r="BU87" s="241">
        <v>0.84860828241683628</v>
      </c>
      <c r="BV87" s="241">
        <v>1868.4</v>
      </c>
      <c r="BW87" s="241">
        <v>23.9053</v>
      </c>
      <c r="BX87" s="241">
        <v>1.3749484394335212</v>
      </c>
      <c r="BY87" s="241">
        <v>1.3027</v>
      </c>
      <c r="BZ87" s="241">
        <v>8.6353000000000009</v>
      </c>
      <c r="CA87" s="241">
        <v>9.0324000000000009</v>
      </c>
      <c r="CB87" s="241">
        <v>6.3167</v>
      </c>
      <c r="CC87" s="241">
        <v>8.2920999999999996</v>
      </c>
      <c r="CD87" s="241">
        <v>1</v>
      </c>
      <c r="CE87" s="241">
        <v>0.70180363534283119</v>
      </c>
      <c r="CF87" s="241">
        <v>6.6128</v>
      </c>
      <c r="CG87" s="241">
        <v>6.6046000000000005</v>
      </c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</row>
    <row r="88" spans="1:164" s="63" customFormat="1" ht="15.75" x14ac:dyDescent="0.25">
      <c r="A88" s="108"/>
      <c r="B88" s="109"/>
      <c r="C88" s="49"/>
      <c r="D88" s="49"/>
      <c r="E88" s="49"/>
      <c r="BO88" s="49"/>
      <c r="BP88" s="228">
        <f t="shared" si="47"/>
        <v>8</v>
      </c>
      <c r="BQ88" s="232" t="s">
        <v>372</v>
      </c>
      <c r="BR88" s="241">
        <v>105.4</v>
      </c>
      <c r="BS88" s="241">
        <v>0.75460307878056132</v>
      </c>
      <c r="BT88" s="241">
        <v>0.91739999999999999</v>
      </c>
      <c r="BU88" s="241">
        <v>0.84846427965382654</v>
      </c>
      <c r="BV88" s="242">
        <v>1875.1000000000001</v>
      </c>
      <c r="BW88" s="241">
        <v>24.23</v>
      </c>
      <c r="BX88" s="241">
        <v>1.3708019191226868</v>
      </c>
      <c r="BY88" s="241">
        <v>1.3034000000000001</v>
      </c>
      <c r="BZ88" s="241">
        <v>8.6405000000000012</v>
      </c>
      <c r="CA88" s="241">
        <v>9.0341000000000005</v>
      </c>
      <c r="CB88" s="241">
        <v>6.3160000000000007</v>
      </c>
      <c r="CC88" s="241">
        <v>8.0861000000000001</v>
      </c>
      <c r="CD88" s="241">
        <v>1</v>
      </c>
      <c r="CE88" s="241">
        <v>0.70421543358544259</v>
      </c>
      <c r="CF88" s="241">
        <v>6.6153000000000004</v>
      </c>
      <c r="CG88" s="241">
        <v>6.6160000000000005</v>
      </c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</row>
    <row r="89" spans="1:164" s="63" customFormat="1" ht="15.75" x14ac:dyDescent="0.25">
      <c r="A89" s="108"/>
      <c r="B89" s="109"/>
      <c r="C89" s="49"/>
      <c r="D89" s="49"/>
      <c r="E89" s="49"/>
      <c r="BO89" s="49"/>
      <c r="BP89" s="228">
        <f t="shared" si="47"/>
        <v>9</v>
      </c>
      <c r="BQ89" s="232" t="s">
        <v>370</v>
      </c>
      <c r="BR89" s="241">
        <v>105.29</v>
      </c>
      <c r="BS89" s="241">
        <v>0.7578053955744164</v>
      </c>
      <c r="BT89" s="241">
        <v>0.91350000000000009</v>
      </c>
      <c r="BU89" s="241">
        <v>0.84652501481418774</v>
      </c>
      <c r="BV89" s="241">
        <v>1867.8000000000002</v>
      </c>
      <c r="BW89" s="241">
        <v>24.23</v>
      </c>
      <c r="BX89" s="241">
        <v>1.3738150844896277</v>
      </c>
      <c r="BY89" s="241">
        <v>1.3057000000000001</v>
      </c>
      <c r="BZ89" s="241">
        <v>8.5986000000000011</v>
      </c>
      <c r="CA89" s="241">
        <v>9.0750000000000011</v>
      </c>
      <c r="CB89" s="241">
        <v>6.2997000000000005</v>
      </c>
      <c r="CC89" s="241">
        <v>7.7183999999999999</v>
      </c>
      <c r="CD89" s="241">
        <v>1</v>
      </c>
      <c r="CE89" s="241">
        <v>0.70516391535212364</v>
      </c>
      <c r="CF89" s="241">
        <v>6.6190000000000007</v>
      </c>
      <c r="CG89" s="241">
        <v>6.6149000000000004</v>
      </c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</row>
    <row r="90" spans="1:164" s="63" customFormat="1" ht="15.75" x14ac:dyDescent="0.25">
      <c r="A90" s="108"/>
      <c r="B90" s="109"/>
      <c r="C90" s="49"/>
      <c r="D90" s="49"/>
      <c r="E90" s="49"/>
      <c r="BO90" s="49"/>
      <c r="BP90" s="228">
        <f t="shared" si="47"/>
        <v>10</v>
      </c>
      <c r="BQ90" s="232" t="s">
        <v>365</v>
      </c>
      <c r="BR90" s="241">
        <v>105</v>
      </c>
      <c r="BS90" s="241">
        <v>0.7584951456310679</v>
      </c>
      <c r="BT90" s="241">
        <v>0.91410000000000002</v>
      </c>
      <c r="BU90" s="241">
        <v>0.84559445290038893</v>
      </c>
      <c r="BV90" s="241">
        <v>1880.1100000000001</v>
      </c>
      <c r="BW90" s="241">
        <v>24.290000000000003</v>
      </c>
      <c r="BX90" s="241">
        <v>1.3776002204160354</v>
      </c>
      <c r="BY90" s="241">
        <v>1.3119000000000001</v>
      </c>
      <c r="BZ90" s="241">
        <v>8.6715</v>
      </c>
      <c r="CA90" s="241">
        <v>9.1508000000000003</v>
      </c>
      <c r="CB90" s="241">
        <v>6.2968999999999999</v>
      </c>
      <c r="CC90" s="241">
        <v>7.6234000000000002</v>
      </c>
      <c r="CD90" s="241">
        <v>1</v>
      </c>
      <c r="CE90" s="241">
        <v>0.70467694085646437</v>
      </c>
      <c r="CF90" s="241">
        <v>6.6080000000000005</v>
      </c>
      <c r="CG90" s="241">
        <v>6.6093000000000002</v>
      </c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</row>
    <row r="91" spans="1:164" s="63" customFormat="1" ht="15.75" x14ac:dyDescent="0.25">
      <c r="A91" s="108"/>
      <c r="B91" s="109"/>
      <c r="C91" s="49"/>
      <c r="D91" s="49"/>
      <c r="E91" s="49"/>
      <c r="BO91" s="49"/>
      <c r="BP91" s="228">
        <f t="shared" si="47"/>
        <v>11</v>
      </c>
      <c r="BQ91" s="232" t="s">
        <v>364</v>
      </c>
      <c r="BR91" s="241">
        <v>104.64</v>
      </c>
      <c r="BS91" s="241">
        <v>0.75855268148372901</v>
      </c>
      <c r="BT91" s="241">
        <v>0.91150000000000009</v>
      </c>
      <c r="BU91" s="241">
        <v>0.84423807513718863</v>
      </c>
      <c r="BV91" s="241">
        <v>1891</v>
      </c>
      <c r="BW91" s="241">
        <v>24.8</v>
      </c>
      <c r="BX91" s="241">
        <v>1.3732491073880801</v>
      </c>
      <c r="BY91" s="241">
        <v>1.3118000000000001</v>
      </c>
      <c r="BZ91" s="241">
        <v>8.6666000000000007</v>
      </c>
      <c r="CA91" s="241">
        <v>9.1158000000000001</v>
      </c>
      <c r="CB91" s="241">
        <v>6.2856000000000005</v>
      </c>
      <c r="CC91" s="241">
        <v>7.7275</v>
      </c>
      <c r="CD91" s="241">
        <v>1</v>
      </c>
      <c r="CE91" s="241">
        <v>0.70431463143215334</v>
      </c>
      <c r="CF91" s="241">
        <v>6.5815000000000001</v>
      </c>
      <c r="CG91" s="241">
        <v>6.5810000000000004</v>
      </c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</row>
    <row r="92" spans="1:164" s="63" customFormat="1" ht="15.75" x14ac:dyDescent="0.25">
      <c r="A92" s="108"/>
      <c r="B92" s="109"/>
      <c r="C92" s="49"/>
      <c r="D92" s="49"/>
      <c r="E92" s="49"/>
      <c r="BO92" s="49"/>
      <c r="BP92" s="228">
        <f t="shared" si="47"/>
        <v>12</v>
      </c>
      <c r="BQ92" s="232" t="s">
        <v>363</v>
      </c>
      <c r="BR92" s="241">
        <v>104.33</v>
      </c>
      <c r="BS92" s="241">
        <v>0.75557234605213441</v>
      </c>
      <c r="BT92" s="241">
        <v>0.91010000000000002</v>
      </c>
      <c r="BU92" s="241">
        <v>0.84267295862475766</v>
      </c>
      <c r="BV92" s="241">
        <v>1886.51</v>
      </c>
      <c r="BW92" s="241">
        <v>24.560000000000002</v>
      </c>
      <c r="BX92" s="241">
        <v>1.3659336156262805</v>
      </c>
      <c r="BY92" s="241">
        <v>1.3076000000000001</v>
      </c>
      <c r="BZ92" s="241">
        <v>8.6121999999999996</v>
      </c>
      <c r="CA92" s="241">
        <v>9.0425000000000004</v>
      </c>
      <c r="CB92" s="241">
        <v>6.2749000000000006</v>
      </c>
      <c r="CC92" s="241">
        <v>7.7669000000000006</v>
      </c>
      <c r="CD92" s="241">
        <v>1</v>
      </c>
      <c r="CE92" s="241">
        <v>0.70346244214021414</v>
      </c>
      <c r="CF92" s="241">
        <v>6.5542000000000007</v>
      </c>
      <c r="CG92" s="241">
        <v>6.5532000000000004</v>
      </c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</row>
    <row r="93" spans="1:164" s="63" customFormat="1" ht="15.75" x14ac:dyDescent="0.25">
      <c r="A93" s="108"/>
      <c r="B93" s="109"/>
      <c r="C93" s="49"/>
      <c r="D93" s="49"/>
      <c r="E93" s="49"/>
      <c r="BO93" s="49"/>
      <c r="BP93" s="228">
        <f t="shared" si="47"/>
        <v>13</v>
      </c>
      <c r="BQ93" s="232" t="s">
        <v>362</v>
      </c>
      <c r="BR93" s="241">
        <v>103.83</v>
      </c>
      <c r="BS93" s="241">
        <v>0.75261533830059457</v>
      </c>
      <c r="BT93" s="241">
        <v>0.91</v>
      </c>
      <c r="BU93" s="241">
        <v>0.84189257450749289</v>
      </c>
      <c r="BV93" s="241">
        <v>1875.94</v>
      </c>
      <c r="BW93" s="241">
        <v>24.46</v>
      </c>
      <c r="BX93" s="241">
        <v>1.3655605626109517</v>
      </c>
      <c r="BY93" s="241">
        <v>1.306</v>
      </c>
      <c r="BZ93" s="241">
        <v>8.5867000000000004</v>
      </c>
      <c r="CA93" s="241">
        <v>9.0229999999999997</v>
      </c>
      <c r="CB93" s="241">
        <v>6.2706</v>
      </c>
      <c r="CC93" s="241">
        <v>7.7209000000000003</v>
      </c>
      <c r="CD93" s="241">
        <v>1</v>
      </c>
      <c r="CE93" s="241">
        <v>0.70157714542291072</v>
      </c>
      <c r="CF93" s="241">
        <v>6.5482000000000005</v>
      </c>
      <c r="CG93" s="241">
        <v>6.5443000000000007</v>
      </c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</row>
    <row r="94" spans="1:164" s="63" customFormat="1" ht="15.75" x14ac:dyDescent="0.25">
      <c r="A94" s="108"/>
      <c r="B94" s="109"/>
      <c r="C94" s="49"/>
      <c r="D94" s="49"/>
      <c r="E94" s="49"/>
      <c r="BO94" s="49"/>
      <c r="BP94" s="228">
        <f t="shared" si="47"/>
        <v>14</v>
      </c>
      <c r="BQ94" s="232" t="s">
        <v>360</v>
      </c>
      <c r="BR94" s="241">
        <v>104.19</v>
      </c>
      <c r="BS94" s="241">
        <v>0.75700227100681294</v>
      </c>
      <c r="BT94" s="241">
        <v>0.91339999999999999</v>
      </c>
      <c r="BU94" s="241">
        <v>0.8459521191100583</v>
      </c>
      <c r="BV94" s="241">
        <v>1858</v>
      </c>
      <c r="BW94" s="241">
        <v>23.84</v>
      </c>
      <c r="BX94" s="241">
        <v>1.3772207684891886</v>
      </c>
      <c r="BY94" s="241">
        <v>1.3116000000000001</v>
      </c>
      <c r="BZ94" s="241">
        <v>8.6506000000000007</v>
      </c>
      <c r="CA94" s="241">
        <v>9.0785</v>
      </c>
      <c r="CB94" s="241">
        <v>6.3025000000000002</v>
      </c>
      <c r="CC94" s="241">
        <v>7.6877000000000004</v>
      </c>
      <c r="CD94" s="241">
        <v>1</v>
      </c>
      <c r="CE94" s="241">
        <v>0.70144919403487616</v>
      </c>
      <c r="CF94" s="241">
        <v>6.5876999999999999</v>
      </c>
      <c r="CG94" s="241">
        <v>6.5857999999999999</v>
      </c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</row>
    <row r="95" spans="1:164" ht="15.75" x14ac:dyDescent="0.25">
      <c r="BP95" s="258">
        <f t="shared" si="47"/>
        <v>15</v>
      </c>
      <c r="BQ95" s="259" t="s">
        <v>358</v>
      </c>
      <c r="BR95" s="200">
        <v>103.83</v>
      </c>
      <c r="BS95" s="200">
        <v>0.75403408234052172</v>
      </c>
      <c r="BT95" s="200">
        <v>0.91220000000000001</v>
      </c>
      <c r="BU95" s="200">
        <v>0.84359709802598282</v>
      </c>
      <c r="BV95" s="200">
        <v>1864.43</v>
      </c>
      <c r="BW95" s="200">
        <v>24.17</v>
      </c>
      <c r="BX95" s="200">
        <v>1.3709898546750754</v>
      </c>
      <c r="BY95" s="200">
        <v>1.3057000000000001</v>
      </c>
      <c r="BZ95" s="200">
        <v>8.6193000000000008</v>
      </c>
      <c r="CA95" s="200">
        <v>9.0012000000000008</v>
      </c>
      <c r="CB95" s="200">
        <v>6.2825000000000006</v>
      </c>
      <c r="CC95" s="200">
        <v>7.5888</v>
      </c>
      <c r="CD95" s="200">
        <v>1</v>
      </c>
      <c r="CE95" s="200">
        <v>0.70259750296847445</v>
      </c>
      <c r="CF95" s="200">
        <v>6.5698000000000008</v>
      </c>
      <c r="CG95" s="200">
        <v>6.5672000000000006</v>
      </c>
    </row>
    <row r="96" spans="1:164" ht="15.75" x14ac:dyDescent="0.25">
      <c r="BP96" s="258">
        <f t="shared" si="47"/>
        <v>16</v>
      </c>
      <c r="BQ96" s="259" t="s">
        <v>355</v>
      </c>
      <c r="BR96" s="200">
        <v>103.72</v>
      </c>
      <c r="BS96" s="200">
        <v>0.74816699087236271</v>
      </c>
      <c r="BT96" s="200">
        <v>0.91020000000000001</v>
      </c>
      <c r="BU96" s="200">
        <v>0.84203435500168411</v>
      </c>
      <c r="BV96" s="200">
        <v>1865.51</v>
      </c>
      <c r="BW96" s="200">
        <v>24</v>
      </c>
      <c r="BX96" s="200">
        <v>1.364070386031919</v>
      </c>
      <c r="BY96" s="200">
        <v>1.3052000000000001</v>
      </c>
      <c r="BZ96" s="200">
        <v>8.5940000000000012</v>
      </c>
      <c r="CA96" s="200">
        <v>8.9962</v>
      </c>
      <c r="CB96" s="200">
        <v>6.2692000000000005</v>
      </c>
      <c r="CC96" s="200">
        <v>7.7605000000000004</v>
      </c>
      <c r="CD96" s="200">
        <v>1</v>
      </c>
      <c r="CE96" s="200">
        <v>0.70149840058364676</v>
      </c>
      <c r="CF96" s="200">
        <v>6.5597000000000003</v>
      </c>
      <c r="CG96" s="200">
        <v>6.5639000000000003</v>
      </c>
    </row>
    <row r="97" spans="68:85" ht="15.75" x14ac:dyDescent="0.25">
      <c r="BP97" s="258">
        <f t="shared" si="47"/>
        <v>17</v>
      </c>
      <c r="BQ97" s="259" t="s">
        <v>354</v>
      </c>
      <c r="BR97" s="200">
        <v>104.28</v>
      </c>
      <c r="BS97" s="200">
        <v>0.74850299401197595</v>
      </c>
      <c r="BT97" s="200">
        <v>0.91210000000000002</v>
      </c>
      <c r="BU97" s="200">
        <v>0.84175084175084158</v>
      </c>
      <c r="BV97" s="200">
        <v>1812.41</v>
      </c>
      <c r="BW97" s="200">
        <v>23.1843</v>
      </c>
      <c r="BX97" s="200">
        <v>1.3605442176870748</v>
      </c>
      <c r="BY97" s="200">
        <v>1.3031000000000001</v>
      </c>
      <c r="BZ97" s="200">
        <v>8.5898000000000003</v>
      </c>
      <c r="CA97" s="200">
        <v>8.9830000000000005</v>
      </c>
      <c r="CB97" s="200">
        <v>6.2646000000000006</v>
      </c>
      <c r="CC97" s="200">
        <v>7.9499000000000004</v>
      </c>
      <c r="CD97" s="200">
        <v>1</v>
      </c>
      <c r="CE97" s="200">
        <v>0.70044688511270192</v>
      </c>
      <c r="CF97" s="200">
        <v>6.5792000000000002</v>
      </c>
      <c r="CG97" s="200">
        <v>6.5778000000000008</v>
      </c>
    </row>
    <row r="98" spans="68:85" ht="15.75" x14ac:dyDescent="0.25">
      <c r="BP98" s="258">
        <f t="shared" si="47"/>
        <v>18</v>
      </c>
      <c r="BQ98" s="259" t="s">
        <v>352</v>
      </c>
      <c r="BR98" s="200">
        <v>104.44</v>
      </c>
      <c r="BS98" s="200">
        <v>0.75120192307692302</v>
      </c>
      <c r="BT98" s="200">
        <v>0.91190000000000004</v>
      </c>
      <c r="BU98" s="200">
        <v>0.84083074077188258</v>
      </c>
      <c r="BV98" s="200">
        <v>1808.2046</v>
      </c>
      <c r="BW98" s="200">
        <v>23.3459</v>
      </c>
      <c r="BX98" s="200">
        <v>1.362583458236817</v>
      </c>
      <c r="BY98" s="200">
        <v>1.3015000000000001</v>
      </c>
      <c r="BZ98" s="200">
        <v>8.5285000000000011</v>
      </c>
      <c r="CA98" s="200">
        <v>8.8930000000000007</v>
      </c>
      <c r="CB98" s="200">
        <v>6.2565</v>
      </c>
      <c r="CC98" s="200">
        <v>7.9574000000000007</v>
      </c>
      <c r="CD98" s="200">
        <v>1</v>
      </c>
      <c r="CE98" s="200">
        <v>0.70198591816248168</v>
      </c>
      <c r="CF98" s="200">
        <v>6.5728</v>
      </c>
      <c r="CG98" s="200">
        <v>6.5674999999999999</v>
      </c>
    </row>
    <row r="99" spans="68:85" ht="15.75" x14ac:dyDescent="0.25">
      <c r="BP99" s="258">
        <f t="shared" si="47"/>
        <v>19</v>
      </c>
      <c r="BQ99" s="259" t="s">
        <v>348</v>
      </c>
      <c r="BR99" s="200">
        <v>104.26</v>
      </c>
      <c r="BS99" s="200">
        <v>0.748839299086416</v>
      </c>
      <c r="BT99" s="200">
        <v>0.90810000000000002</v>
      </c>
      <c r="BU99" s="200">
        <v>0.83991264908449514</v>
      </c>
      <c r="BV99" s="206">
        <v>1813.74</v>
      </c>
      <c r="BW99" s="200">
        <v>23.366</v>
      </c>
      <c r="BX99" s="200">
        <v>1.3579576317218902</v>
      </c>
      <c r="BY99" s="200">
        <v>1.3004</v>
      </c>
      <c r="BZ99" s="200">
        <v>8.5266999999999999</v>
      </c>
      <c r="CA99" s="200">
        <v>8.872300000000001</v>
      </c>
      <c r="CB99" s="200">
        <v>6.2493000000000007</v>
      </c>
      <c r="CC99" s="200">
        <v>7.8699000000000003</v>
      </c>
      <c r="CD99" s="200">
        <v>1</v>
      </c>
      <c r="CE99" s="200">
        <v>0.70162144716439689</v>
      </c>
      <c r="CF99" s="200">
        <v>6.5739000000000001</v>
      </c>
      <c r="CG99" s="200">
        <v>6.5677000000000003</v>
      </c>
    </row>
    <row r="100" spans="68:85" ht="16.5" thickBot="1" x14ac:dyDescent="0.3">
      <c r="BP100" s="258">
        <f t="shared" si="47"/>
        <v>20</v>
      </c>
      <c r="BQ100" s="259" t="s">
        <v>347</v>
      </c>
      <c r="BR100" s="256">
        <v>104.02</v>
      </c>
      <c r="BS100" s="256">
        <v>0.74996250187490621</v>
      </c>
      <c r="BT100" s="256">
        <v>0.90640000000000009</v>
      </c>
      <c r="BU100" s="256">
        <v>0.83871508848444176</v>
      </c>
      <c r="BV100" s="257">
        <v>1808.21</v>
      </c>
      <c r="BW100" s="256">
        <v>23.236700000000003</v>
      </c>
      <c r="BX100" s="256">
        <v>1.3557483731019522</v>
      </c>
      <c r="BY100" s="256">
        <v>1.2991000000000001</v>
      </c>
      <c r="BZ100" s="256">
        <v>8.5202000000000009</v>
      </c>
      <c r="CA100" s="200">
        <v>8.8510000000000009</v>
      </c>
      <c r="CB100" s="200">
        <v>6.2411000000000003</v>
      </c>
      <c r="CC100" s="200">
        <v>7.8336000000000006</v>
      </c>
      <c r="CD100" s="200">
        <v>1</v>
      </c>
      <c r="CE100" s="200">
        <v>0.70162144716439689</v>
      </c>
      <c r="CF100" s="200">
        <v>6.5740000000000007</v>
      </c>
      <c r="CG100" s="209">
        <v>6.5687000000000006</v>
      </c>
    </row>
    <row r="101" spans="68:85" ht="16.5" thickTop="1" x14ac:dyDescent="0.25">
      <c r="BP101" s="258">
        <f t="shared" si="47"/>
        <v>21</v>
      </c>
      <c r="BQ101" s="259" t="s">
        <v>344</v>
      </c>
      <c r="BR101" s="261"/>
      <c r="BS101" s="261"/>
      <c r="BT101" s="261"/>
      <c r="BU101" s="261"/>
      <c r="BV101" s="262"/>
      <c r="BW101" s="261"/>
      <c r="BX101" s="261"/>
      <c r="BY101" s="261"/>
      <c r="BZ101" s="261"/>
      <c r="CA101" s="261"/>
      <c r="CB101" s="261"/>
      <c r="CC101" s="261"/>
      <c r="CD101" s="261"/>
      <c r="CE101" s="261"/>
      <c r="CF101" s="261"/>
      <c r="CG101" s="261"/>
    </row>
    <row r="102" spans="68:85" ht="15.75" x14ac:dyDescent="0.25">
      <c r="BP102" s="258">
        <f t="shared" si="47"/>
        <v>22</v>
      </c>
      <c r="BQ102" s="259" t="s">
        <v>345</v>
      </c>
      <c r="BR102" s="261"/>
      <c r="BS102" s="261"/>
      <c r="BT102" s="261"/>
      <c r="BU102" s="261"/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</row>
    <row r="103" spans="68:85" ht="20.25" customHeight="1" x14ac:dyDescent="0.25">
      <c r="BP103" s="137"/>
      <c r="BQ103" s="259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</row>
    <row r="104" spans="68:85" ht="15.75" x14ac:dyDescent="0.25">
      <c r="BP104" s="137"/>
      <c r="BQ104" s="260"/>
    </row>
    <row r="106" spans="68:85" ht="15.75" x14ac:dyDescent="0.25">
      <c r="BR106" s="264">
        <f>AVERAGE(BR81:BR100)</f>
        <v>104.38499999999999</v>
      </c>
      <c r="BS106" s="264">
        <f t="shared" ref="BS106:CG106" si="48">AVERAGE(BS81:BS100)</f>
        <v>0.75757992650815553</v>
      </c>
      <c r="BT106" s="264">
        <f t="shared" si="48"/>
        <v>0.91110500000000005</v>
      </c>
      <c r="BU106" s="264">
        <f t="shared" si="48"/>
        <v>0.84562062045319908</v>
      </c>
      <c r="BV106" s="264">
        <f t="shared" si="48"/>
        <v>1873.8087299999995</v>
      </c>
      <c r="BW106" s="264">
        <f t="shared" si="48"/>
        <v>24.159109999999995</v>
      </c>
      <c r="BX106" s="264">
        <f t="shared" si="48"/>
        <v>1.3759441477932195</v>
      </c>
      <c r="BY106" s="264">
        <f t="shared" si="48"/>
        <v>1.3081100000000001</v>
      </c>
      <c r="BZ106" s="264">
        <f t="shared" si="48"/>
        <v>8.6532800000000005</v>
      </c>
      <c r="CA106" s="264">
        <f t="shared" si="48"/>
        <v>9.1013900000000003</v>
      </c>
      <c r="CB106" s="264">
        <f t="shared" si="48"/>
        <v>6.295675000000001</v>
      </c>
      <c r="CC106" s="264">
        <f t="shared" si="48"/>
        <v>8.0009350000000019</v>
      </c>
      <c r="CD106" s="264">
        <f t="shared" si="48"/>
        <v>1</v>
      </c>
      <c r="CE106" s="264">
        <f t="shared" si="48"/>
        <v>0.70379989395771092</v>
      </c>
      <c r="CF106" s="264">
        <f t="shared" si="48"/>
        <v>6.601445</v>
      </c>
      <c r="CG106" s="264">
        <f t="shared" si="48"/>
        <v>6.5984000000000007</v>
      </c>
    </row>
    <row r="107" spans="68:85" x14ac:dyDescent="0.2">
      <c r="BR107" s="40">
        <v>104.38499999999999</v>
      </c>
      <c r="BS107" s="40">
        <v>0.75757992650815553</v>
      </c>
      <c r="BT107" s="40">
        <v>0.91110500000000005</v>
      </c>
      <c r="BU107" s="40">
        <v>0.84562062045319908</v>
      </c>
      <c r="BV107" s="40">
        <v>1873.80873</v>
      </c>
      <c r="BW107" s="40">
        <v>24.159109999999995</v>
      </c>
      <c r="BX107" s="40">
        <v>1.3759441477932195</v>
      </c>
      <c r="BY107" s="40">
        <v>1.3081100000000001</v>
      </c>
      <c r="BZ107" s="40">
        <v>8.6532799999999988</v>
      </c>
      <c r="CA107" s="40">
        <v>9.1013900000000003</v>
      </c>
      <c r="CB107" s="40">
        <v>6.295675000000001</v>
      </c>
      <c r="CC107" s="40">
        <v>8.0009350000000019</v>
      </c>
      <c r="CD107" s="40">
        <v>1</v>
      </c>
      <c r="CE107" s="40">
        <v>0.70379989395771092</v>
      </c>
      <c r="CF107" s="40">
        <v>6.601445</v>
      </c>
      <c r="CG107" s="40">
        <v>6.5984000000000007</v>
      </c>
    </row>
    <row r="108" spans="68:85" ht="15.75" x14ac:dyDescent="0.25">
      <c r="BR108" s="217">
        <f>BR106-BR107</f>
        <v>0</v>
      </c>
      <c r="BS108" s="217">
        <f t="shared" ref="BS108:CG108" si="49">BS106-BS107</f>
        <v>0</v>
      </c>
      <c r="BT108" s="217">
        <f t="shared" si="49"/>
        <v>0</v>
      </c>
      <c r="BU108" s="217">
        <f t="shared" si="49"/>
        <v>0</v>
      </c>
      <c r="BV108" s="217">
        <f t="shared" si="49"/>
        <v>0</v>
      </c>
      <c r="BW108" s="217">
        <f t="shared" si="49"/>
        <v>0</v>
      </c>
      <c r="BX108" s="217">
        <f t="shared" si="49"/>
        <v>0</v>
      </c>
      <c r="BY108" s="217">
        <f t="shared" si="49"/>
        <v>0</v>
      </c>
      <c r="BZ108" s="217">
        <f t="shared" si="49"/>
        <v>0</v>
      </c>
      <c r="CA108" s="217">
        <f t="shared" si="49"/>
        <v>0</v>
      </c>
      <c r="CB108" s="217">
        <f t="shared" si="49"/>
        <v>0</v>
      </c>
      <c r="CC108" s="217">
        <f t="shared" si="49"/>
        <v>0</v>
      </c>
      <c r="CD108" s="217">
        <f t="shared" si="49"/>
        <v>0</v>
      </c>
      <c r="CE108" s="217">
        <f t="shared" si="49"/>
        <v>0</v>
      </c>
      <c r="CF108" s="217">
        <f t="shared" si="49"/>
        <v>0</v>
      </c>
      <c r="CG108" s="217">
        <f t="shared" si="49"/>
        <v>0</v>
      </c>
    </row>
    <row r="109" spans="68:85" ht="15.75" x14ac:dyDescent="0.25">
      <c r="BQ109" s="3" t="s">
        <v>278</v>
      </c>
      <c r="BR109" s="217">
        <f>MAX(BR81:BR100)</f>
        <v>105.43</v>
      </c>
      <c r="BS109" s="217">
        <f t="shared" ref="BS109:CG109" si="50">MAX(BS81:BS100)</f>
        <v>0.77417356971432993</v>
      </c>
      <c r="BT109" s="217">
        <f t="shared" si="50"/>
        <v>0.91760000000000008</v>
      </c>
      <c r="BU109" s="217">
        <f t="shared" si="50"/>
        <v>0.85903272914698037</v>
      </c>
      <c r="BV109" s="217">
        <f t="shared" si="50"/>
        <v>1958.51</v>
      </c>
      <c r="BW109" s="217">
        <f t="shared" si="50"/>
        <v>25.8</v>
      </c>
      <c r="BX109" s="217">
        <f t="shared" si="50"/>
        <v>1.4224751066856329</v>
      </c>
      <c r="BY109" s="217">
        <f t="shared" si="50"/>
        <v>1.3308</v>
      </c>
      <c r="BZ109" s="217">
        <f t="shared" si="50"/>
        <v>8.8987999999999996</v>
      </c>
      <c r="CA109" s="217">
        <f t="shared" si="50"/>
        <v>9.5381</v>
      </c>
      <c r="CB109" s="217">
        <f t="shared" si="50"/>
        <v>6.3946000000000005</v>
      </c>
      <c r="CC109" s="217">
        <f t="shared" si="50"/>
        <v>8.5236000000000001</v>
      </c>
      <c r="CD109" s="217">
        <f t="shared" si="50"/>
        <v>1</v>
      </c>
      <c r="CE109" s="217">
        <f t="shared" si="50"/>
        <v>0.70936072411542728</v>
      </c>
      <c r="CF109" s="217">
        <f t="shared" si="50"/>
        <v>6.694</v>
      </c>
      <c r="CG109" s="217">
        <f t="shared" si="50"/>
        <v>6.7015000000000002</v>
      </c>
    </row>
    <row r="110" spans="68:85" ht="15.75" x14ac:dyDescent="0.25">
      <c r="BQ110" s="3" t="s">
        <v>279</v>
      </c>
      <c r="BR110" s="217">
        <f>MIN(BR81:BR100)</f>
        <v>103.26</v>
      </c>
      <c r="BS110" s="217">
        <f t="shared" ref="BS110:CG110" si="51">MIN(BS81:BS100)</f>
        <v>0.74816699087236271</v>
      </c>
      <c r="BT110" s="217">
        <f t="shared" si="51"/>
        <v>0.89970000000000006</v>
      </c>
      <c r="BU110" s="217">
        <f t="shared" si="51"/>
        <v>0.83871508848444176</v>
      </c>
      <c r="BV110" s="217">
        <f t="shared" si="51"/>
        <v>1808.2046</v>
      </c>
      <c r="BW110" s="217">
        <f t="shared" si="51"/>
        <v>23.1843</v>
      </c>
      <c r="BX110" s="217">
        <f t="shared" si="51"/>
        <v>1.3557483731019522</v>
      </c>
      <c r="BY110" s="217">
        <f t="shared" si="51"/>
        <v>1.2991000000000001</v>
      </c>
      <c r="BZ110" s="217">
        <f t="shared" si="51"/>
        <v>8.5202000000000009</v>
      </c>
      <c r="CA110" s="217">
        <f t="shared" si="51"/>
        <v>8.8510000000000009</v>
      </c>
      <c r="CB110" s="217">
        <f t="shared" si="51"/>
        <v>6.2411000000000003</v>
      </c>
      <c r="CC110" s="217">
        <f t="shared" si="51"/>
        <v>7.5888</v>
      </c>
      <c r="CD110" s="217">
        <f t="shared" si="51"/>
        <v>1</v>
      </c>
      <c r="CE110" s="217">
        <f t="shared" si="51"/>
        <v>0.70044688511270192</v>
      </c>
      <c r="CF110" s="217">
        <f t="shared" si="51"/>
        <v>6.5482000000000005</v>
      </c>
      <c r="CG110" s="217">
        <f t="shared" si="51"/>
        <v>6.5443000000000007</v>
      </c>
    </row>
    <row r="111" spans="68:85" x14ac:dyDescent="0.2">
      <c r="BQ111" s="3" t="s">
        <v>280</v>
      </c>
    </row>
    <row r="132" spans="1:164" s="63" customFormat="1" x14ac:dyDescent="0.2">
      <c r="A132" s="108"/>
      <c r="B132" s="109"/>
      <c r="C132" s="49"/>
      <c r="D132" s="49"/>
      <c r="E132" s="49"/>
      <c r="BO132" s="49"/>
      <c r="BP132" s="49"/>
      <c r="BQ132" s="49"/>
      <c r="BR132" s="49"/>
      <c r="BS132" s="49"/>
      <c r="BT132" s="49"/>
      <c r="BU132" s="50"/>
      <c r="BV132" s="49"/>
      <c r="BW132" s="49"/>
      <c r="BX132" s="49"/>
      <c r="BY132" s="49"/>
      <c r="BZ132" s="49"/>
      <c r="CA132" s="49"/>
      <c r="CB132" s="49"/>
      <c r="CC132" s="51"/>
      <c r="CD132" s="50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</row>
    <row r="133" spans="1:164" s="63" customFormat="1" x14ac:dyDescent="0.2">
      <c r="A133" s="108"/>
      <c r="B133" s="109"/>
      <c r="C133" s="49"/>
      <c r="D133" s="49"/>
      <c r="E133" s="49"/>
      <c r="BO133" s="49"/>
      <c r="BP133" s="49"/>
      <c r="BQ133" s="49"/>
      <c r="BR133" s="49"/>
      <c r="BS133" s="49"/>
      <c r="BT133" s="49"/>
      <c r="BU133" s="50"/>
      <c r="BV133" s="49"/>
      <c r="BW133" s="49"/>
      <c r="BX133" s="49"/>
      <c r="BY133" s="49"/>
      <c r="BZ133" s="49"/>
      <c r="CA133" s="49"/>
      <c r="CB133" s="49"/>
      <c r="CC133" s="51"/>
      <c r="CD133" s="50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</row>
    <row r="134" spans="1:164" s="63" customFormat="1" x14ac:dyDescent="0.2">
      <c r="A134" s="108"/>
      <c r="B134" s="109"/>
      <c r="C134" s="49"/>
      <c r="D134" s="49"/>
      <c r="E134" s="49"/>
      <c r="BO134" s="49"/>
      <c r="BP134" s="49"/>
      <c r="BQ134" s="49"/>
      <c r="BR134" s="49"/>
      <c r="BS134" s="49"/>
      <c r="BT134" s="49"/>
      <c r="BU134" s="50"/>
      <c r="BV134" s="49"/>
      <c r="BW134" s="49"/>
      <c r="BX134" s="49"/>
      <c r="BY134" s="49"/>
      <c r="BZ134" s="49"/>
      <c r="CA134" s="49"/>
      <c r="CB134" s="49"/>
      <c r="CC134" s="51"/>
      <c r="CD134" s="50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</row>
    <row r="135" spans="1:164" s="63" customFormat="1" x14ac:dyDescent="0.2">
      <c r="A135" s="108"/>
      <c r="B135" s="109"/>
      <c r="C135" s="49"/>
      <c r="D135" s="49"/>
      <c r="E135" s="49"/>
      <c r="BO135" s="49"/>
      <c r="BP135" s="49"/>
      <c r="BQ135" s="49"/>
      <c r="BR135" s="49"/>
      <c r="BS135" s="49"/>
      <c r="BT135" s="49"/>
      <c r="BU135" s="50"/>
      <c r="BV135" s="49"/>
      <c r="BW135" s="49"/>
      <c r="BX135" s="49"/>
      <c r="BY135" s="49"/>
      <c r="BZ135" s="49"/>
      <c r="CA135" s="49"/>
      <c r="CB135" s="49"/>
      <c r="CC135" s="51"/>
      <c r="CD135" s="50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</row>
    <row r="136" spans="1:164" s="63" customFormat="1" x14ac:dyDescent="0.2">
      <c r="A136" s="108"/>
      <c r="B136" s="109"/>
      <c r="C136" s="49"/>
      <c r="D136" s="49"/>
      <c r="E136" s="49"/>
      <c r="BO136" s="49"/>
      <c r="BP136" s="49"/>
      <c r="BQ136" s="49"/>
      <c r="BR136" s="49"/>
      <c r="BS136" s="49"/>
      <c r="BT136" s="49"/>
      <c r="BU136" s="50"/>
      <c r="BV136" s="49"/>
      <c r="BW136" s="49"/>
      <c r="BX136" s="49"/>
      <c r="BY136" s="49"/>
      <c r="BZ136" s="49"/>
      <c r="CA136" s="49"/>
      <c r="CB136" s="49"/>
      <c r="CC136" s="51"/>
      <c r="CD136" s="50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</row>
    <row r="137" spans="1:164" s="63" customFormat="1" x14ac:dyDescent="0.2">
      <c r="A137" s="108"/>
      <c r="B137" s="109"/>
      <c r="C137" s="49"/>
      <c r="D137" s="49"/>
      <c r="E137" s="49"/>
      <c r="BO137" s="49"/>
      <c r="BP137" s="49"/>
      <c r="BQ137" s="49"/>
      <c r="BR137" s="49"/>
      <c r="BS137" s="49"/>
      <c r="BT137" s="49"/>
      <c r="BU137" s="50"/>
      <c r="BV137" s="49"/>
      <c r="BW137" s="49"/>
      <c r="BX137" s="49"/>
      <c r="BY137" s="49"/>
      <c r="BZ137" s="49"/>
      <c r="CA137" s="49"/>
      <c r="CB137" s="49"/>
      <c r="CC137" s="51"/>
      <c r="CD137" s="50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</row>
    <row r="138" spans="1:164" s="63" customFormat="1" x14ac:dyDescent="0.2">
      <c r="A138" s="108"/>
      <c r="B138" s="109"/>
      <c r="C138" s="49"/>
      <c r="D138" s="49"/>
      <c r="E138" s="49"/>
      <c r="BO138" s="49"/>
      <c r="BP138" s="49"/>
      <c r="BQ138" s="49"/>
      <c r="BR138" s="49"/>
      <c r="BS138" s="49"/>
      <c r="BT138" s="49"/>
      <c r="BU138" s="50"/>
      <c r="BV138" s="49"/>
      <c r="BW138" s="49"/>
      <c r="BX138" s="49"/>
      <c r="BY138" s="49"/>
      <c r="BZ138" s="49"/>
      <c r="CA138" s="49"/>
      <c r="CB138" s="49"/>
      <c r="CC138" s="51"/>
      <c r="CD138" s="50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</row>
    <row r="139" spans="1:164" s="63" customFormat="1" x14ac:dyDescent="0.2">
      <c r="A139" s="108"/>
      <c r="B139" s="109"/>
      <c r="C139" s="49"/>
      <c r="D139" s="49"/>
      <c r="E139" s="49"/>
      <c r="BO139" s="49"/>
      <c r="BP139" s="49"/>
      <c r="BQ139" s="49"/>
      <c r="BR139" s="49"/>
      <c r="BS139" s="49"/>
      <c r="BT139" s="49"/>
      <c r="BU139" s="50"/>
      <c r="BV139" s="49"/>
      <c r="BW139" s="49"/>
      <c r="BX139" s="49"/>
      <c r="BY139" s="49"/>
      <c r="BZ139" s="49"/>
      <c r="CA139" s="49"/>
      <c r="CB139" s="49"/>
      <c r="CC139" s="51"/>
      <c r="CD139" s="50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</row>
    <row r="140" spans="1:164" s="63" customFormat="1" x14ac:dyDescent="0.2">
      <c r="A140" s="108"/>
      <c r="B140" s="109"/>
      <c r="C140" s="49"/>
      <c r="D140" s="49"/>
      <c r="E140" s="49"/>
      <c r="BO140" s="49"/>
      <c r="BP140" s="49"/>
      <c r="BQ140" s="49"/>
      <c r="BR140" s="49"/>
      <c r="BS140" s="49"/>
      <c r="BT140" s="49"/>
      <c r="BU140" s="50"/>
      <c r="BV140" s="49"/>
      <c r="BW140" s="49"/>
      <c r="BX140" s="49"/>
      <c r="BY140" s="49"/>
      <c r="BZ140" s="49"/>
      <c r="CA140" s="49"/>
      <c r="CB140" s="49"/>
      <c r="CC140" s="51"/>
      <c r="CD140" s="50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</row>
    <row r="141" spans="1:164" s="63" customFormat="1" x14ac:dyDescent="0.2">
      <c r="A141" s="108"/>
      <c r="B141" s="109"/>
      <c r="C141" s="49"/>
      <c r="D141" s="49"/>
      <c r="E141" s="49"/>
      <c r="BO141" s="49"/>
      <c r="BP141" s="49"/>
      <c r="BQ141" s="49"/>
      <c r="BR141" s="49"/>
      <c r="BS141" s="49"/>
      <c r="BT141" s="49"/>
      <c r="BU141" s="50"/>
      <c r="BV141" s="49"/>
      <c r="BW141" s="49"/>
      <c r="BX141" s="49"/>
      <c r="BY141" s="49"/>
      <c r="BZ141" s="49"/>
      <c r="CA141" s="49"/>
      <c r="CB141" s="49"/>
      <c r="CC141" s="51"/>
      <c r="CD141" s="50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</row>
  </sheetData>
  <mergeCells count="21">
    <mergeCell ref="U6:V6"/>
    <mergeCell ref="C6:D6"/>
    <mergeCell ref="F6:G6"/>
    <mergeCell ref="L6:M6"/>
    <mergeCell ref="O6:P6"/>
    <mergeCell ref="R6:S6"/>
    <mergeCell ref="I6:J6"/>
    <mergeCell ref="BH6:BI6"/>
    <mergeCell ref="BK6:BL6"/>
    <mergeCell ref="BE6:BF6"/>
    <mergeCell ref="X6:Y6"/>
    <mergeCell ref="AA6:AB6"/>
    <mergeCell ref="AD6:AE6"/>
    <mergeCell ref="AG6:AH6"/>
    <mergeCell ref="AJ6:AK6"/>
    <mergeCell ref="AM6:AN6"/>
    <mergeCell ref="AP6:AQ6"/>
    <mergeCell ref="AS6:AT6"/>
    <mergeCell ref="AV6:AW6"/>
    <mergeCell ref="AY6:AZ6"/>
    <mergeCell ref="BB6:BC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7"/>
  <sheetViews>
    <sheetView zoomScale="50" zoomScaleNormal="50" workbookViewId="0">
      <pane xSplit="2" ySplit="13" topLeftCell="BF17" activePane="bottomRight" state="frozen"/>
      <selection pane="topRight" activeCell="C1" sqref="C1"/>
      <selection pane="bottomLeft" activeCell="A14" sqref="A14"/>
      <selection pane="bottomRight" activeCell="BM36" sqref="BM3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2.85546875" style="3" customWidth="1"/>
    <col min="4" max="4" width="23.85546875" style="3" customWidth="1"/>
    <col min="5" max="5" width="7.28515625" style="3" bestFit="1" customWidth="1"/>
    <col min="6" max="6" width="23.42578125" style="2" customWidth="1"/>
    <col min="7" max="7" width="17.7109375" style="2" customWidth="1"/>
    <col min="8" max="8" width="11.28515625" style="2" customWidth="1"/>
    <col min="9" max="10" width="17.7109375" style="2" customWidth="1"/>
    <col min="11" max="11" width="7.85546875" style="2" customWidth="1"/>
    <col min="12" max="12" width="17.7109375" style="2" customWidth="1"/>
    <col min="13" max="13" width="20.42578125" style="2" customWidth="1"/>
    <col min="14" max="14" width="8.7109375" style="2" customWidth="1"/>
    <col min="15" max="15" width="20.42578125" style="2" customWidth="1"/>
    <col min="16" max="16" width="18.42578125" style="2" customWidth="1"/>
    <col min="17" max="17" width="7.28515625" style="2" bestFit="1" customWidth="1"/>
    <col min="18" max="19" width="16.5703125" style="2" bestFit="1" customWidth="1"/>
    <col min="20" max="20" width="11" style="2" customWidth="1"/>
    <col min="21" max="22" width="16.5703125" style="2" bestFit="1" customWidth="1"/>
    <col min="23" max="23" width="8" style="2" customWidth="1"/>
    <col min="24" max="25" width="16.5703125" style="2" bestFit="1" customWidth="1"/>
    <col min="26" max="26" width="9.85546875" style="2" customWidth="1"/>
    <col min="27" max="28" width="16.5703125" style="2" bestFit="1" customWidth="1"/>
    <col min="29" max="29" width="8.140625" style="2" customWidth="1"/>
    <col min="30" max="30" width="19.5703125" style="2" customWidth="1"/>
    <col min="31" max="31" width="18.42578125" style="2" customWidth="1"/>
    <col min="32" max="32" width="7" style="2" customWidth="1"/>
    <col min="33" max="34" width="18.42578125" style="2" customWidth="1"/>
    <col min="35" max="35" width="7.7109375" style="2" customWidth="1"/>
    <col min="36" max="36" width="19.5703125" style="2" customWidth="1"/>
    <col min="37" max="37" width="18.42578125" style="2" customWidth="1"/>
    <col min="38" max="38" width="8" style="2" customWidth="1"/>
    <col min="39" max="39" width="20.42578125" style="2" customWidth="1"/>
    <col min="40" max="40" width="19.42578125" style="2" customWidth="1"/>
    <col min="41" max="41" width="9.140625" style="2" customWidth="1"/>
    <col min="42" max="42" width="20.42578125" style="2" customWidth="1"/>
    <col min="43" max="43" width="17.5703125" style="2" customWidth="1"/>
    <col min="44" max="44" width="7.28515625" style="2" bestFit="1" customWidth="1"/>
    <col min="45" max="45" width="18.42578125" style="2" customWidth="1"/>
    <col min="46" max="46" width="17.28515625" style="2" customWidth="1"/>
    <col min="47" max="47" width="7.28515625" style="2" bestFit="1" customWidth="1"/>
    <col min="48" max="48" width="20.28515625" style="2" customWidth="1"/>
    <col min="49" max="49" width="18.5703125" style="2" customWidth="1"/>
    <col min="50" max="50" width="7.28515625" style="2" customWidth="1"/>
    <col min="51" max="51" width="20.42578125" style="2" customWidth="1"/>
    <col min="52" max="52" width="18.7109375" style="2" customWidth="1"/>
    <col min="53" max="53" width="9.28515625" style="2" customWidth="1"/>
    <col min="54" max="54" width="15.140625" style="2" bestFit="1" customWidth="1"/>
    <col min="55" max="55" width="16.5703125" style="2" bestFit="1" customWidth="1"/>
    <col min="56" max="56" width="10" style="2" customWidth="1"/>
    <col min="57" max="58" width="19.7109375" style="2" customWidth="1"/>
    <col min="59" max="59" width="10.5703125" style="2" customWidth="1"/>
    <col min="60" max="60" width="18" style="2" customWidth="1"/>
    <col min="61" max="61" width="16.28515625" style="2" customWidth="1"/>
    <col min="62" max="62" width="9.85546875" style="2" customWidth="1"/>
    <col min="63" max="63" width="21.28515625" style="2" customWidth="1"/>
    <col min="64" max="64" width="23" style="2" customWidth="1"/>
    <col min="65" max="65" width="11.5703125" style="2" customWidth="1"/>
    <col min="66" max="66" width="22.28515625" style="2" customWidth="1"/>
    <col min="67" max="67" width="21.28515625" style="2" customWidth="1"/>
    <col min="68" max="69" width="20.42578125" style="2" customWidth="1"/>
    <col min="70" max="70" width="14.28515625" style="3" customWidth="1"/>
    <col min="71" max="71" width="27.5703125" style="3" bestFit="1" customWidth="1"/>
    <col min="72" max="72" width="22.7109375" style="3" customWidth="1"/>
    <col min="73" max="73" width="23.85546875" style="3" bestFit="1" customWidth="1"/>
    <col min="74" max="74" width="24.140625" style="3" bestFit="1" customWidth="1"/>
    <col min="75" max="75" width="13.5703125" style="113" bestFit="1" customWidth="1"/>
    <col min="76" max="76" width="19.85546875" style="3" bestFit="1" customWidth="1"/>
    <col min="77" max="77" width="16.42578125" style="3" bestFit="1" customWidth="1"/>
    <col min="78" max="78" width="24.42578125" style="3" bestFit="1" customWidth="1"/>
    <col min="79" max="82" width="11.5703125" style="3" customWidth="1"/>
    <col min="83" max="83" width="12.5703125" style="114" customWidth="1"/>
    <col min="84" max="84" width="14" style="113" customWidth="1"/>
    <col min="85" max="85" width="24.42578125" style="3" customWidth="1"/>
    <col min="86" max="86" width="25.140625" style="3" customWidth="1"/>
    <col min="87" max="87" width="26.85546875" style="3" customWidth="1"/>
    <col min="88" max="166" width="13.42578125" style="3" customWidth="1"/>
    <col min="167" max="16384" width="9.28515625" style="2"/>
  </cols>
  <sheetData>
    <row r="1" spans="1:169" x14ac:dyDescent="0.2">
      <c r="B1" s="3"/>
      <c r="BR1" s="2"/>
      <c r="BW1" s="3"/>
      <c r="BY1" s="113"/>
      <c r="CE1" s="3"/>
      <c r="CF1" s="3"/>
      <c r="CG1" s="114"/>
      <c r="CH1" s="113"/>
      <c r="FK1" s="3"/>
      <c r="FL1" s="3"/>
      <c r="FM1" s="3"/>
    </row>
    <row r="2" spans="1:169" x14ac:dyDescent="0.2">
      <c r="B2" s="3"/>
      <c r="BR2" s="2"/>
      <c r="BW2" s="3"/>
      <c r="BY2" s="113"/>
      <c r="CE2" s="3"/>
      <c r="CF2" s="3"/>
      <c r="CG2" s="114"/>
      <c r="CH2" s="113"/>
      <c r="FK2" s="3"/>
      <c r="FL2" s="3"/>
      <c r="FM2" s="3"/>
    </row>
    <row r="3" spans="1:169" ht="18.75" x14ac:dyDescent="0.3">
      <c r="A3" s="266" t="s">
        <v>31</v>
      </c>
      <c r="B3" s="267"/>
      <c r="C3" s="267"/>
      <c r="D3" s="267"/>
      <c r="E3" s="267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 t="s">
        <v>0</v>
      </c>
      <c r="AU3" s="268"/>
      <c r="AV3" s="268"/>
      <c r="AW3" s="268"/>
      <c r="AX3" s="268"/>
      <c r="AY3" s="268"/>
      <c r="AZ3" s="269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70"/>
      <c r="BO3" s="270"/>
      <c r="BP3" s="3"/>
      <c r="BQ3" s="3"/>
      <c r="BW3" s="3"/>
      <c r="BX3" s="113"/>
    </row>
    <row r="4" spans="1:169" ht="18.75" x14ac:dyDescent="0.3">
      <c r="A4" s="266"/>
      <c r="B4" s="267"/>
      <c r="C4" s="267"/>
      <c r="D4" s="267"/>
      <c r="E4" s="267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9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70"/>
      <c r="BO4" s="270"/>
      <c r="BP4" s="3"/>
      <c r="BQ4" s="3"/>
      <c r="BW4" s="3"/>
      <c r="BX4" s="113"/>
    </row>
    <row r="5" spans="1:169" ht="18.75" x14ac:dyDescent="0.3">
      <c r="A5" s="271"/>
      <c r="B5" s="272" t="s">
        <v>410</v>
      </c>
      <c r="C5" s="272"/>
      <c r="D5" s="272"/>
      <c r="E5" s="272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4"/>
      <c r="BO5" s="274"/>
      <c r="BP5" s="18"/>
      <c r="BQ5" s="18"/>
      <c r="BR5" s="117"/>
      <c r="BS5" s="117"/>
      <c r="BT5" s="117"/>
      <c r="BU5" s="117"/>
      <c r="BW5" s="3"/>
      <c r="BX5" s="113"/>
    </row>
    <row r="6" spans="1:169" s="6" customFormat="1" ht="19.5" thickBot="1" x14ac:dyDescent="0.35">
      <c r="A6" s="275" t="s">
        <v>1</v>
      </c>
      <c r="B6" s="276"/>
      <c r="C6" s="315" t="s">
        <v>420</v>
      </c>
      <c r="D6" s="315"/>
      <c r="E6" s="276"/>
      <c r="F6" s="315" t="s">
        <v>421</v>
      </c>
      <c r="G6" s="315"/>
      <c r="H6" s="309"/>
      <c r="I6" s="315" t="s">
        <v>422</v>
      </c>
      <c r="J6" s="315"/>
      <c r="K6" s="309"/>
      <c r="L6" s="315" t="s">
        <v>411</v>
      </c>
      <c r="M6" s="315"/>
      <c r="N6" s="278"/>
      <c r="O6" s="315" t="s">
        <v>423</v>
      </c>
      <c r="P6" s="315"/>
      <c r="Q6" s="278"/>
      <c r="R6" s="315" t="s">
        <v>412</v>
      </c>
      <c r="S6" s="315"/>
      <c r="T6" s="279"/>
      <c r="U6" s="315" t="s">
        <v>413</v>
      </c>
      <c r="V6" s="315"/>
      <c r="W6" s="309"/>
      <c r="X6" s="315" t="s">
        <v>414</v>
      </c>
      <c r="Y6" s="315"/>
      <c r="Z6" s="309"/>
      <c r="AA6" s="315" t="s">
        <v>424</v>
      </c>
      <c r="AB6" s="315"/>
      <c r="AC6" s="278"/>
      <c r="AD6" s="315" t="s">
        <v>425</v>
      </c>
      <c r="AE6" s="315"/>
      <c r="AF6" s="309"/>
      <c r="AG6" s="315" t="s">
        <v>415</v>
      </c>
      <c r="AH6" s="315"/>
      <c r="AI6" s="278"/>
      <c r="AJ6" s="315" t="s">
        <v>416</v>
      </c>
      <c r="AK6" s="315"/>
      <c r="AL6" s="279"/>
      <c r="AM6" s="315" t="s">
        <v>417</v>
      </c>
      <c r="AN6" s="315"/>
      <c r="AO6" s="279"/>
      <c r="AP6" s="315" t="s">
        <v>426</v>
      </c>
      <c r="AQ6" s="315"/>
      <c r="AR6" s="278"/>
      <c r="AS6" s="315" t="s">
        <v>427</v>
      </c>
      <c r="AT6" s="315"/>
      <c r="AU6" s="278"/>
      <c r="AV6" s="315" t="s">
        <v>418</v>
      </c>
      <c r="AW6" s="315"/>
      <c r="AX6" s="278"/>
      <c r="AY6" s="315" t="s">
        <v>419</v>
      </c>
      <c r="AZ6" s="315"/>
      <c r="BA6" s="278"/>
      <c r="BB6" s="315" t="s">
        <v>428</v>
      </c>
      <c r="BC6" s="315"/>
      <c r="BD6" s="309"/>
      <c r="BE6" s="315" t="s">
        <v>429</v>
      </c>
      <c r="BF6" s="315"/>
      <c r="BG6" s="278"/>
      <c r="BH6" s="315" t="s">
        <v>430</v>
      </c>
      <c r="BI6" s="315"/>
      <c r="BJ6" s="310"/>
      <c r="BK6" s="315" t="s">
        <v>431</v>
      </c>
      <c r="BL6" s="315"/>
      <c r="BM6" s="309"/>
      <c r="BN6" s="315" t="s">
        <v>2</v>
      </c>
      <c r="BO6" s="315"/>
      <c r="BP6" s="23"/>
      <c r="BQ6" s="23"/>
      <c r="BR6" s="18"/>
      <c r="BS6" s="18"/>
      <c r="BT6" s="18"/>
      <c r="BU6" s="18"/>
      <c r="BV6" s="18"/>
      <c r="BW6" s="117"/>
      <c r="BX6" s="113"/>
      <c r="BY6" s="3"/>
      <c r="BZ6" s="3"/>
      <c r="CA6" s="3"/>
      <c r="CB6" s="3"/>
      <c r="CC6" s="3"/>
      <c r="CD6" s="3"/>
      <c r="CE6" s="114"/>
      <c r="CF6" s="11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</row>
    <row r="7" spans="1:169" ht="19.5" thickTop="1" x14ac:dyDescent="0.3">
      <c r="A7" s="271"/>
      <c r="B7" s="280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81"/>
      <c r="BO7" s="281"/>
      <c r="BP7" s="26"/>
      <c r="BQ7" s="26"/>
      <c r="BR7" s="117"/>
      <c r="BS7" s="117"/>
      <c r="BT7" s="117"/>
      <c r="BU7" s="117"/>
      <c r="BV7" s="117"/>
      <c r="BW7" s="117"/>
      <c r="BX7" s="113"/>
    </row>
    <row r="8" spans="1:169" ht="18.75" x14ac:dyDescent="0.3">
      <c r="A8" s="271"/>
      <c r="B8" s="280"/>
      <c r="C8" s="273"/>
      <c r="D8" s="281" t="s">
        <v>3</v>
      </c>
      <c r="E8" s="270"/>
      <c r="F8" s="281"/>
      <c r="G8" s="281" t="s">
        <v>3</v>
      </c>
      <c r="H8" s="281"/>
      <c r="I8" s="281"/>
      <c r="J8" s="281" t="s">
        <v>3</v>
      </c>
      <c r="K8" s="281"/>
      <c r="L8" s="281"/>
      <c r="M8" s="281" t="s">
        <v>3</v>
      </c>
      <c r="N8" s="273"/>
      <c r="O8" s="281"/>
      <c r="P8" s="281" t="s">
        <v>3</v>
      </c>
      <c r="Q8" s="273"/>
      <c r="R8" s="281"/>
      <c r="S8" s="281" t="s">
        <v>3</v>
      </c>
      <c r="T8" s="273"/>
      <c r="U8" s="281"/>
      <c r="V8" s="281" t="s">
        <v>3</v>
      </c>
      <c r="W8" s="281"/>
      <c r="X8" s="281"/>
      <c r="Y8" s="281" t="s">
        <v>3</v>
      </c>
      <c r="Z8" s="281"/>
      <c r="AA8" s="281"/>
      <c r="AB8" s="281" t="s">
        <v>3</v>
      </c>
      <c r="AC8" s="273"/>
      <c r="AD8" s="281"/>
      <c r="AE8" s="281" t="s">
        <v>3</v>
      </c>
      <c r="AF8" s="281"/>
      <c r="AG8" s="281"/>
      <c r="AH8" s="281" t="s">
        <v>3</v>
      </c>
      <c r="AI8" s="273"/>
      <c r="AJ8" s="281"/>
      <c r="AK8" s="281" t="s">
        <v>3</v>
      </c>
      <c r="AL8" s="273"/>
      <c r="AM8" s="281"/>
      <c r="AN8" s="281" t="s">
        <v>3</v>
      </c>
      <c r="AO8" s="273"/>
      <c r="AP8" s="281"/>
      <c r="AQ8" s="281" t="s">
        <v>3</v>
      </c>
      <c r="AR8" s="273"/>
      <c r="AS8" s="281"/>
      <c r="AT8" s="281" t="s">
        <v>3</v>
      </c>
      <c r="AU8" s="273"/>
      <c r="AV8" s="281"/>
      <c r="AW8" s="281" t="s">
        <v>3</v>
      </c>
      <c r="AX8" s="273"/>
      <c r="AY8" s="281"/>
      <c r="AZ8" s="281" t="s">
        <v>3</v>
      </c>
      <c r="BA8" s="273"/>
      <c r="BB8" s="281"/>
      <c r="BC8" s="281" t="s">
        <v>3</v>
      </c>
      <c r="BD8" s="281"/>
      <c r="BE8" s="281"/>
      <c r="BF8" s="281" t="s">
        <v>3</v>
      </c>
      <c r="BG8" s="273"/>
      <c r="BH8" s="281"/>
      <c r="BI8" s="281" t="s">
        <v>3</v>
      </c>
      <c r="BJ8" s="281"/>
      <c r="BK8" s="281"/>
      <c r="BL8" s="281" t="s">
        <v>3</v>
      </c>
      <c r="BM8" s="281"/>
      <c r="BN8" s="281"/>
      <c r="BO8" s="281" t="s">
        <v>3</v>
      </c>
      <c r="BP8" s="26"/>
      <c r="BQ8" s="26"/>
      <c r="BR8" s="117"/>
      <c r="BS8" s="117"/>
      <c r="BT8" s="117"/>
      <c r="BU8" s="117"/>
      <c r="BV8" s="117"/>
      <c r="BW8" s="117"/>
      <c r="BX8" s="113"/>
    </row>
    <row r="9" spans="1:169" ht="18.75" x14ac:dyDescent="0.3">
      <c r="A9" s="282"/>
      <c r="B9" s="280"/>
      <c r="C9" s="281" t="s">
        <v>3</v>
      </c>
      <c r="D9" s="281" t="s">
        <v>19</v>
      </c>
      <c r="E9" s="270"/>
      <c r="F9" s="281" t="s">
        <v>3</v>
      </c>
      <c r="G9" s="281" t="s">
        <v>19</v>
      </c>
      <c r="H9" s="281"/>
      <c r="I9" s="281" t="s">
        <v>3</v>
      </c>
      <c r="J9" s="281" t="s">
        <v>19</v>
      </c>
      <c r="K9" s="281"/>
      <c r="L9" s="281" t="s">
        <v>3</v>
      </c>
      <c r="M9" s="281" t="s">
        <v>19</v>
      </c>
      <c r="N9" s="281"/>
      <c r="O9" s="281" t="s">
        <v>3</v>
      </c>
      <c r="P9" s="281" t="s">
        <v>19</v>
      </c>
      <c r="Q9" s="281"/>
      <c r="R9" s="281" t="s">
        <v>3</v>
      </c>
      <c r="S9" s="281" t="s">
        <v>19</v>
      </c>
      <c r="T9" s="281"/>
      <c r="U9" s="281" t="s">
        <v>3</v>
      </c>
      <c r="V9" s="281" t="s">
        <v>19</v>
      </c>
      <c r="W9" s="281"/>
      <c r="X9" s="281" t="s">
        <v>3</v>
      </c>
      <c r="Y9" s="281" t="s">
        <v>19</v>
      </c>
      <c r="Z9" s="281"/>
      <c r="AA9" s="281" t="s">
        <v>3</v>
      </c>
      <c r="AB9" s="281" t="s">
        <v>19</v>
      </c>
      <c r="AC9" s="281"/>
      <c r="AD9" s="281" t="s">
        <v>3</v>
      </c>
      <c r="AE9" s="281" t="s">
        <v>19</v>
      </c>
      <c r="AF9" s="281"/>
      <c r="AG9" s="281" t="s">
        <v>3</v>
      </c>
      <c r="AH9" s="281" t="s">
        <v>19</v>
      </c>
      <c r="AI9" s="281"/>
      <c r="AJ9" s="281" t="s">
        <v>3</v>
      </c>
      <c r="AK9" s="281" t="s">
        <v>19</v>
      </c>
      <c r="AL9" s="281"/>
      <c r="AM9" s="281" t="s">
        <v>3</v>
      </c>
      <c r="AN9" s="281" t="s">
        <v>19</v>
      </c>
      <c r="AO9" s="281"/>
      <c r="AP9" s="281" t="s">
        <v>3</v>
      </c>
      <c r="AQ9" s="281" t="s">
        <v>19</v>
      </c>
      <c r="AR9" s="281"/>
      <c r="AS9" s="281" t="s">
        <v>3</v>
      </c>
      <c r="AT9" s="281" t="s">
        <v>19</v>
      </c>
      <c r="AU9" s="281"/>
      <c r="AV9" s="281" t="s">
        <v>3</v>
      </c>
      <c r="AW9" s="281" t="s">
        <v>19</v>
      </c>
      <c r="AX9" s="281"/>
      <c r="AY9" s="281" t="s">
        <v>3</v>
      </c>
      <c r="AZ9" s="281" t="s">
        <v>19</v>
      </c>
      <c r="BA9" s="281"/>
      <c r="BB9" s="281" t="s">
        <v>3</v>
      </c>
      <c r="BC9" s="281" t="s">
        <v>19</v>
      </c>
      <c r="BD9" s="281"/>
      <c r="BE9" s="281" t="s">
        <v>3</v>
      </c>
      <c r="BF9" s="281" t="s">
        <v>19</v>
      </c>
      <c r="BG9" s="281"/>
      <c r="BH9" s="281" t="s">
        <v>3</v>
      </c>
      <c r="BI9" s="281" t="s">
        <v>19</v>
      </c>
      <c r="BJ9" s="281"/>
      <c r="BK9" s="281" t="s">
        <v>3</v>
      </c>
      <c r="BL9" s="281" t="s">
        <v>19</v>
      </c>
      <c r="BM9" s="281"/>
      <c r="BN9" s="281" t="s">
        <v>3</v>
      </c>
      <c r="BO9" s="281" t="s">
        <v>19</v>
      </c>
      <c r="BP9" s="26"/>
      <c r="BQ9" s="26"/>
      <c r="BR9" s="26"/>
      <c r="BS9" s="26"/>
      <c r="BT9" s="26"/>
      <c r="BU9" s="26"/>
      <c r="BV9" s="26"/>
      <c r="BW9" s="26"/>
      <c r="BX9" s="113"/>
    </row>
    <row r="10" spans="1:169" ht="18.75" x14ac:dyDescent="0.3">
      <c r="A10" s="271"/>
      <c r="B10" s="283" t="s">
        <v>20</v>
      </c>
      <c r="C10" s="281" t="s">
        <v>23</v>
      </c>
      <c r="D10" s="284" t="s">
        <v>21</v>
      </c>
      <c r="E10" s="270"/>
      <c r="F10" s="281" t="s">
        <v>23</v>
      </c>
      <c r="G10" s="281" t="s">
        <v>21</v>
      </c>
      <c r="H10" s="281"/>
      <c r="I10" s="281" t="s">
        <v>23</v>
      </c>
      <c r="J10" s="281" t="s">
        <v>21</v>
      </c>
      <c r="K10" s="281"/>
      <c r="L10" s="281" t="s">
        <v>23</v>
      </c>
      <c r="M10" s="281" t="s">
        <v>21</v>
      </c>
      <c r="N10" s="281"/>
      <c r="O10" s="281" t="s">
        <v>23</v>
      </c>
      <c r="P10" s="281" t="s">
        <v>21</v>
      </c>
      <c r="Q10" s="281"/>
      <c r="R10" s="281" t="s">
        <v>23</v>
      </c>
      <c r="S10" s="281" t="s">
        <v>21</v>
      </c>
      <c r="T10" s="281"/>
      <c r="U10" s="281" t="s">
        <v>23</v>
      </c>
      <c r="V10" s="281" t="s">
        <v>21</v>
      </c>
      <c r="W10" s="281"/>
      <c r="X10" s="281" t="s">
        <v>23</v>
      </c>
      <c r="Y10" s="281" t="s">
        <v>21</v>
      </c>
      <c r="Z10" s="281"/>
      <c r="AA10" s="281" t="s">
        <v>23</v>
      </c>
      <c r="AB10" s="281" t="s">
        <v>21</v>
      </c>
      <c r="AC10" s="281"/>
      <c r="AD10" s="281" t="s">
        <v>23</v>
      </c>
      <c r="AE10" s="281" t="s">
        <v>21</v>
      </c>
      <c r="AF10" s="281"/>
      <c r="AG10" s="281" t="s">
        <v>23</v>
      </c>
      <c r="AH10" s="281" t="s">
        <v>21</v>
      </c>
      <c r="AI10" s="281"/>
      <c r="AJ10" s="281" t="s">
        <v>23</v>
      </c>
      <c r="AK10" s="281" t="s">
        <v>21</v>
      </c>
      <c r="AL10" s="281"/>
      <c r="AM10" s="281" t="s">
        <v>23</v>
      </c>
      <c r="AN10" s="281" t="s">
        <v>21</v>
      </c>
      <c r="AO10" s="281"/>
      <c r="AP10" s="281" t="s">
        <v>23</v>
      </c>
      <c r="AQ10" s="281" t="s">
        <v>21</v>
      </c>
      <c r="AR10" s="281"/>
      <c r="AS10" s="281" t="s">
        <v>23</v>
      </c>
      <c r="AT10" s="281" t="s">
        <v>21</v>
      </c>
      <c r="AU10" s="281"/>
      <c r="AV10" s="281" t="s">
        <v>23</v>
      </c>
      <c r="AW10" s="281" t="s">
        <v>21</v>
      </c>
      <c r="AX10" s="281"/>
      <c r="AY10" s="281" t="s">
        <v>23</v>
      </c>
      <c r="AZ10" s="281" t="s">
        <v>21</v>
      </c>
      <c r="BA10" s="281"/>
      <c r="BB10" s="281" t="s">
        <v>23</v>
      </c>
      <c r="BC10" s="281" t="s">
        <v>21</v>
      </c>
      <c r="BD10" s="281"/>
      <c r="BE10" s="281" t="s">
        <v>23</v>
      </c>
      <c r="BF10" s="281" t="s">
        <v>21</v>
      </c>
      <c r="BG10" s="281"/>
      <c r="BH10" s="281" t="s">
        <v>23</v>
      </c>
      <c r="BI10" s="281" t="s">
        <v>21</v>
      </c>
      <c r="BJ10" s="281"/>
      <c r="BK10" s="281" t="s">
        <v>23</v>
      </c>
      <c r="BL10" s="281" t="s">
        <v>21</v>
      </c>
      <c r="BM10" s="281"/>
      <c r="BN10" s="281" t="s">
        <v>24</v>
      </c>
      <c r="BO10" s="281" t="s">
        <v>21</v>
      </c>
      <c r="BP10" s="26"/>
      <c r="BQ10" s="26"/>
      <c r="BR10" s="26"/>
      <c r="BS10" s="26"/>
      <c r="BT10" s="26"/>
      <c r="BU10" s="26"/>
      <c r="BV10" s="26"/>
      <c r="BW10" s="26"/>
      <c r="BX10" s="113"/>
    </row>
    <row r="11" spans="1:169" s="9" customFormat="1" ht="15.75" customHeight="1" x14ac:dyDescent="0.3">
      <c r="A11" s="285"/>
      <c r="B11" s="286"/>
      <c r="C11" s="287"/>
      <c r="D11" s="281" t="s">
        <v>22</v>
      </c>
      <c r="E11" s="288"/>
      <c r="F11" s="281"/>
      <c r="G11" s="281" t="s">
        <v>22</v>
      </c>
      <c r="H11" s="281"/>
      <c r="I11" s="281"/>
      <c r="J11" s="281" t="s">
        <v>22</v>
      </c>
      <c r="K11" s="281"/>
      <c r="L11" s="281"/>
      <c r="M11" s="281" t="s">
        <v>22</v>
      </c>
      <c r="N11" s="281"/>
      <c r="O11" s="281"/>
      <c r="P11" s="281" t="s">
        <v>22</v>
      </c>
      <c r="Q11" s="281"/>
      <c r="R11" s="281"/>
      <c r="S11" s="281" t="s">
        <v>22</v>
      </c>
      <c r="T11" s="281"/>
      <c r="U11" s="281"/>
      <c r="V11" s="281" t="s">
        <v>22</v>
      </c>
      <c r="W11" s="281"/>
      <c r="X11" s="281"/>
      <c r="Y11" s="281" t="s">
        <v>22</v>
      </c>
      <c r="Z11" s="281"/>
      <c r="AA11" s="281"/>
      <c r="AB11" s="281" t="s">
        <v>22</v>
      </c>
      <c r="AC11" s="281"/>
      <c r="AD11" s="281"/>
      <c r="AE11" s="281" t="s">
        <v>22</v>
      </c>
      <c r="AF11" s="281"/>
      <c r="AG11" s="281"/>
      <c r="AH11" s="281" t="s">
        <v>22</v>
      </c>
      <c r="AI11" s="281"/>
      <c r="AJ11" s="281"/>
      <c r="AK11" s="281" t="s">
        <v>22</v>
      </c>
      <c r="AL11" s="281"/>
      <c r="AM11" s="281"/>
      <c r="AN11" s="281" t="s">
        <v>22</v>
      </c>
      <c r="AO11" s="281"/>
      <c r="AP11" s="281"/>
      <c r="AQ11" s="281" t="s">
        <v>22</v>
      </c>
      <c r="AR11" s="281"/>
      <c r="AS11" s="281"/>
      <c r="AT11" s="281" t="s">
        <v>22</v>
      </c>
      <c r="AU11" s="281"/>
      <c r="AV11" s="281"/>
      <c r="AW11" s="281" t="s">
        <v>22</v>
      </c>
      <c r="AX11" s="281"/>
      <c r="AY11" s="281"/>
      <c r="AZ11" s="281" t="s">
        <v>22</v>
      </c>
      <c r="BA11" s="281"/>
      <c r="BB11" s="281"/>
      <c r="BC11" s="281" t="s">
        <v>22</v>
      </c>
      <c r="BD11" s="281"/>
      <c r="BE11" s="281"/>
      <c r="BF11" s="281" t="s">
        <v>22</v>
      </c>
      <c r="BG11" s="281"/>
      <c r="BH11" s="281"/>
      <c r="BI11" s="281" t="s">
        <v>22</v>
      </c>
      <c r="BJ11" s="281"/>
      <c r="BK11" s="281"/>
      <c r="BL11" s="281" t="s">
        <v>22</v>
      </c>
      <c r="BM11" s="281"/>
      <c r="BN11" s="281"/>
      <c r="BO11" s="281" t="s">
        <v>22</v>
      </c>
      <c r="BP11" s="26"/>
      <c r="BQ11" s="26"/>
      <c r="BR11" s="26"/>
      <c r="BS11" s="26"/>
      <c r="BT11" s="26"/>
      <c r="BU11" s="26"/>
      <c r="BV11" s="26"/>
      <c r="BW11" s="26"/>
      <c r="BX11" s="124"/>
      <c r="BY11" s="10"/>
      <c r="BZ11" s="10"/>
      <c r="CA11" s="10"/>
      <c r="CB11" s="10"/>
      <c r="CC11" s="10"/>
      <c r="CD11" s="10"/>
      <c r="CE11" s="125"/>
      <c r="CF11" s="124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</row>
    <row r="12" spans="1:169" ht="18.75" x14ac:dyDescent="0.3">
      <c r="A12" s="271"/>
      <c r="B12" s="280"/>
      <c r="C12" s="273"/>
      <c r="D12" s="281" t="s">
        <v>4</v>
      </c>
      <c r="E12" s="270"/>
      <c r="F12" s="281"/>
      <c r="G12" s="281" t="s">
        <v>4</v>
      </c>
      <c r="H12" s="281"/>
      <c r="I12" s="281"/>
      <c r="J12" s="281" t="s">
        <v>4</v>
      </c>
      <c r="K12" s="281"/>
      <c r="L12" s="281"/>
      <c r="M12" s="281" t="s">
        <v>4</v>
      </c>
      <c r="N12" s="281"/>
      <c r="O12" s="281"/>
      <c r="P12" s="281" t="s">
        <v>4</v>
      </c>
      <c r="Q12" s="281"/>
      <c r="R12" s="281"/>
      <c r="S12" s="281" t="s">
        <v>4</v>
      </c>
      <c r="T12" s="273"/>
      <c r="U12" s="281"/>
      <c r="V12" s="281" t="s">
        <v>4</v>
      </c>
      <c r="W12" s="281"/>
      <c r="X12" s="281"/>
      <c r="Y12" s="281" t="s">
        <v>4</v>
      </c>
      <c r="Z12" s="281"/>
      <c r="AA12" s="281"/>
      <c r="AB12" s="281" t="s">
        <v>4</v>
      </c>
      <c r="AC12" s="281"/>
      <c r="AD12" s="281"/>
      <c r="AE12" s="281" t="s">
        <v>4</v>
      </c>
      <c r="AF12" s="281"/>
      <c r="AG12" s="281"/>
      <c r="AH12" s="281" t="s">
        <v>4</v>
      </c>
      <c r="AI12" s="281"/>
      <c r="AJ12" s="281"/>
      <c r="AK12" s="281" t="s">
        <v>4</v>
      </c>
      <c r="AL12" s="281"/>
      <c r="AM12" s="281"/>
      <c r="AN12" s="281" t="s">
        <v>4</v>
      </c>
      <c r="AO12" s="281"/>
      <c r="AP12" s="281"/>
      <c r="AQ12" s="281" t="s">
        <v>4</v>
      </c>
      <c r="AR12" s="281"/>
      <c r="AS12" s="281"/>
      <c r="AT12" s="281" t="s">
        <v>4</v>
      </c>
      <c r="AU12" s="281"/>
      <c r="AV12" s="281"/>
      <c r="AW12" s="281" t="s">
        <v>4</v>
      </c>
      <c r="AX12" s="281"/>
      <c r="AY12" s="281"/>
      <c r="AZ12" s="281" t="s">
        <v>4</v>
      </c>
      <c r="BA12" s="281"/>
      <c r="BB12" s="281"/>
      <c r="BC12" s="281" t="s">
        <v>4</v>
      </c>
      <c r="BD12" s="281"/>
      <c r="BE12" s="281"/>
      <c r="BF12" s="281" t="s">
        <v>4</v>
      </c>
      <c r="BG12" s="281"/>
      <c r="BH12" s="281"/>
      <c r="BI12" s="281" t="s">
        <v>4</v>
      </c>
      <c r="BJ12" s="281"/>
      <c r="BK12" s="281"/>
      <c r="BL12" s="281" t="s">
        <v>4</v>
      </c>
      <c r="BM12" s="281"/>
      <c r="BN12" s="281"/>
      <c r="BO12" s="281" t="s">
        <v>4</v>
      </c>
      <c r="BP12" s="26"/>
      <c r="BQ12" s="26"/>
      <c r="BR12" s="117"/>
      <c r="BS12" s="26"/>
      <c r="BT12" s="26"/>
      <c r="BU12" s="26"/>
      <c r="BV12" s="26"/>
      <c r="BW12" s="26"/>
      <c r="BX12" s="126"/>
    </row>
    <row r="13" spans="1:169" s="8" customFormat="1" ht="18.75" x14ac:dyDescent="0.3">
      <c r="A13" s="289"/>
      <c r="B13" s="290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2"/>
      <c r="BP13" s="26"/>
      <c r="BQ13" s="26"/>
      <c r="BR13" s="117"/>
      <c r="BS13" s="117"/>
      <c r="BT13" s="117"/>
      <c r="BU13" s="117"/>
      <c r="BV13" s="117"/>
      <c r="BW13" s="117"/>
      <c r="BX13" s="113"/>
      <c r="BY13" s="3"/>
      <c r="BZ13" s="3"/>
      <c r="CA13" s="3"/>
      <c r="CB13" s="3"/>
      <c r="CC13" s="3"/>
      <c r="CD13" s="3"/>
      <c r="CE13" s="114"/>
      <c r="CF13" s="11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</row>
    <row r="14" spans="1:169" ht="18.75" x14ac:dyDescent="0.3">
      <c r="A14" s="293" t="s">
        <v>1</v>
      </c>
      <c r="B14" s="280"/>
      <c r="C14" s="273"/>
      <c r="D14" s="273"/>
      <c r="E14" s="273"/>
      <c r="F14" s="294"/>
      <c r="G14" s="273"/>
      <c r="H14" s="273"/>
      <c r="I14" s="273"/>
      <c r="J14" s="273"/>
      <c r="K14" s="273"/>
      <c r="L14" s="273"/>
      <c r="M14" s="273"/>
      <c r="N14" s="273"/>
      <c r="O14" s="294"/>
      <c r="P14" s="273"/>
      <c r="Q14" s="273"/>
      <c r="R14" s="294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95"/>
      <c r="BO14" s="296"/>
      <c r="BP14" s="26"/>
      <c r="BQ14" s="26"/>
      <c r="BR14" s="117"/>
      <c r="BS14" s="117"/>
      <c r="BT14" s="117"/>
      <c r="BU14" s="117"/>
      <c r="BV14" s="117"/>
      <c r="BW14" s="117"/>
      <c r="BX14" s="113"/>
    </row>
    <row r="15" spans="1:169" ht="18.75" x14ac:dyDescent="0.3">
      <c r="A15" s="297">
        <v>1</v>
      </c>
      <c r="B15" s="298" t="s">
        <v>5</v>
      </c>
      <c r="C15" s="299">
        <v>104.37</v>
      </c>
      <c r="D15" s="299">
        <v>99.18</v>
      </c>
      <c r="E15" s="274"/>
      <c r="F15" s="295">
        <v>104.67</v>
      </c>
      <c r="G15" s="300">
        <v>98.23</v>
      </c>
      <c r="H15" s="300"/>
      <c r="I15" s="295">
        <v>104.26</v>
      </c>
      <c r="J15" s="300">
        <v>98.21</v>
      </c>
      <c r="K15" s="300"/>
      <c r="L15" s="295">
        <v>104.05</v>
      </c>
      <c r="M15" s="300">
        <v>97.92</v>
      </c>
      <c r="N15" s="273"/>
      <c r="O15" s="295">
        <v>104.23</v>
      </c>
      <c r="P15" s="300">
        <v>98.16</v>
      </c>
      <c r="Q15" s="273"/>
      <c r="R15" s="295">
        <v>104.07000000000001</v>
      </c>
      <c r="S15" s="300">
        <v>98.03</v>
      </c>
      <c r="T15" s="273"/>
      <c r="U15" s="295">
        <v>104.48</v>
      </c>
      <c r="V15" s="300">
        <v>97.88</v>
      </c>
      <c r="W15" s="300"/>
      <c r="X15" s="295">
        <v>104.03</v>
      </c>
      <c r="Y15" s="300">
        <v>98.05</v>
      </c>
      <c r="Z15" s="295"/>
      <c r="AA15" s="295">
        <v>103.71000000000001</v>
      </c>
      <c r="AB15" s="300">
        <v>98.16</v>
      </c>
      <c r="AC15" s="273"/>
      <c r="AD15" s="295">
        <v>104.02</v>
      </c>
      <c r="AE15" s="300">
        <v>97.82</v>
      </c>
      <c r="AF15" s="300"/>
      <c r="AG15" s="295">
        <v>103.28</v>
      </c>
      <c r="AH15" s="300">
        <v>98.14</v>
      </c>
      <c r="AI15" s="273"/>
      <c r="AJ15" s="295">
        <v>103.09</v>
      </c>
      <c r="AK15" s="300">
        <v>98</v>
      </c>
      <c r="AL15" s="273"/>
      <c r="AM15" s="295">
        <v>103.51</v>
      </c>
      <c r="AN15" s="300">
        <v>97.43</v>
      </c>
      <c r="AO15" s="273"/>
      <c r="AP15" s="295">
        <v>103.79</v>
      </c>
      <c r="AQ15" s="300">
        <v>97.82</v>
      </c>
      <c r="AR15" s="273"/>
      <c r="AS15" s="295">
        <v>103.39</v>
      </c>
      <c r="AT15" s="300">
        <v>97.56</v>
      </c>
      <c r="AU15" s="273"/>
      <c r="AV15" s="295">
        <v>103.42</v>
      </c>
      <c r="AW15" s="300">
        <v>97.6</v>
      </c>
      <c r="AX15" s="273"/>
      <c r="AY15" s="295">
        <v>103.67</v>
      </c>
      <c r="AZ15" s="300">
        <v>97.24</v>
      </c>
      <c r="BA15" s="273"/>
      <c r="BB15" s="295">
        <v>103.56</v>
      </c>
      <c r="BC15" s="300">
        <v>97.28</v>
      </c>
      <c r="BD15" s="300"/>
      <c r="BE15" s="295">
        <v>103.64</v>
      </c>
      <c r="BF15" s="300">
        <v>97.12</v>
      </c>
      <c r="BG15" s="273"/>
      <c r="BH15" s="295">
        <v>103.12</v>
      </c>
      <c r="BI15" s="300">
        <v>97.9</v>
      </c>
      <c r="BJ15" s="300"/>
      <c r="BK15" s="300">
        <v>103.02</v>
      </c>
      <c r="BL15" s="300">
        <v>97.88</v>
      </c>
      <c r="BM15" s="300"/>
      <c r="BN15" s="295">
        <f>(C15+F15+L15+O15+R15+U15+X15+AA15+AD15+AG15+AJ15+AM15+AP15+AS15+AV15+AY15+BB15+BE15+BH15+I15+BK15)/21</f>
        <v>103.78000000000003</v>
      </c>
      <c r="BO15" s="296">
        <f>(D15+G15+M15+P15+S15+V15+Y15+AB15+AE15+AH15+AK15+AN15+AQ15+AT15+AW15+AZ15+BC15+BF15+BI15+J15+BL15)/21</f>
        <v>97.886190476190464</v>
      </c>
      <c r="BP15" s="129"/>
      <c r="BQ15" s="40"/>
      <c r="BR15" s="130"/>
      <c r="BS15" s="130"/>
      <c r="BT15" s="117"/>
      <c r="BU15" s="131"/>
      <c r="BV15" s="131"/>
      <c r="BW15" s="117"/>
      <c r="BX15" s="113"/>
    </row>
    <row r="16" spans="1:169" s="3" customFormat="1" ht="18.75" x14ac:dyDescent="0.3">
      <c r="A16" s="297">
        <v>2</v>
      </c>
      <c r="B16" s="298" t="s">
        <v>6</v>
      </c>
      <c r="C16" s="299">
        <v>0.74940047961630696</v>
      </c>
      <c r="D16" s="299">
        <v>138.12</v>
      </c>
      <c r="E16" s="274"/>
      <c r="F16" s="295">
        <v>0.74855902387903284</v>
      </c>
      <c r="G16" s="300">
        <v>137.36000000000001</v>
      </c>
      <c r="H16" s="300"/>
      <c r="I16" s="295">
        <v>0.74554536643554747</v>
      </c>
      <c r="J16" s="300">
        <v>137.34</v>
      </c>
      <c r="K16" s="300"/>
      <c r="L16" s="295">
        <v>0.74371560315335417</v>
      </c>
      <c r="M16" s="300">
        <v>137</v>
      </c>
      <c r="N16" s="273"/>
      <c r="O16" s="295">
        <v>0.7538635506973238</v>
      </c>
      <c r="P16" s="300">
        <v>135.71</v>
      </c>
      <c r="Q16" s="273"/>
      <c r="R16" s="295">
        <v>0.74366029597679784</v>
      </c>
      <c r="S16" s="300">
        <v>137.19</v>
      </c>
      <c r="T16" s="273"/>
      <c r="U16" s="295">
        <v>0.75148418125798455</v>
      </c>
      <c r="V16" s="300">
        <v>136.08000000000001</v>
      </c>
      <c r="W16" s="300"/>
      <c r="X16" s="295">
        <v>0.75677311941879821</v>
      </c>
      <c r="Y16" s="300">
        <v>134.78</v>
      </c>
      <c r="Z16" s="295"/>
      <c r="AA16" s="295">
        <v>0.74498994263577434</v>
      </c>
      <c r="AB16" s="300">
        <v>136.65</v>
      </c>
      <c r="AC16" s="273"/>
      <c r="AD16" s="295">
        <v>0.75052536775743017</v>
      </c>
      <c r="AE16" s="300">
        <v>135.57</v>
      </c>
      <c r="AF16" s="300"/>
      <c r="AG16" s="295">
        <v>0.74013766560580274</v>
      </c>
      <c r="AH16" s="300">
        <v>136.94999999999999</v>
      </c>
      <c r="AI16" s="273"/>
      <c r="AJ16" s="295">
        <v>0.73621438562909514</v>
      </c>
      <c r="AK16" s="300">
        <v>137.22999999999999</v>
      </c>
      <c r="AL16" s="273"/>
      <c r="AM16" s="295">
        <v>0.74024724257902141</v>
      </c>
      <c r="AN16" s="300">
        <v>136.24</v>
      </c>
      <c r="AO16" s="273"/>
      <c r="AP16" s="295">
        <v>0.75517293460202384</v>
      </c>
      <c r="AQ16" s="300">
        <v>134.44999999999999</v>
      </c>
      <c r="AR16" s="273"/>
      <c r="AS16" s="295">
        <v>0.74688176861602806</v>
      </c>
      <c r="AT16" s="300">
        <v>135.05000000000001</v>
      </c>
      <c r="AU16" s="273"/>
      <c r="AV16" s="295">
        <v>0.74487895716945995</v>
      </c>
      <c r="AW16" s="300">
        <v>135.51</v>
      </c>
      <c r="AX16" s="273"/>
      <c r="AY16" s="295">
        <v>0.73507791825933544</v>
      </c>
      <c r="AZ16" s="300">
        <v>137.13999999999999</v>
      </c>
      <c r="BA16" s="273"/>
      <c r="BB16" s="295">
        <v>0.74041166888790166</v>
      </c>
      <c r="BC16" s="300">
        <v>136.06</v>
      </c>
      <c r="BD16" s="300"/>
      <c r="BE16" s="295">
        <v>0.74046649389115138</v>
      </c>
      <c r="BF16" s="300">
        <v>135.94</v>
      </c>
      <c r="BG16" s="273"/>
      <c r="BH16" s="295">
        <v>0.73578103156500629</v>
      </c>
      <c r="BI16" s="300">
        <v>137.19999999999999</v>
      </c>
      <c r="BJ16" s="300"/>
      <c r="BK16" s="300">
        <v>0.73110103816347416</v>
      </c>
      <c r="BL16" s="300">
        <v>137.93</v>
      </c>
      <c r="BM16" s="300"/>
      <c r="BN16" s="295">
        <f t="shared" ref="BN16:BN30" si="0">(C16+F16+L16+O16+R16+U16+X16+AA16+AD16+AG16+AJ16+AM16+AP16+AS16+AV16+AY16+BB16+BE16+BH16+I16+BK16)/21</f>
        <v>0.74451847789507863</v>
      </c>
      <c r="BO16" s="296">
        <f t="shared" ref="BO16:BO30" si="1">(D16+G16+M16+P16+S16+V16+Y16+AB16+AE16+AH16+AK16+AN16+AQ16+AT16+AW16+AZ16+BC16+BF16+BI16+J16+BL16)/21</f>
        <v>136.45238095238096</v>
      </c>
      <c r="BP16" s="129"/>
      <c r="BQ16" s="40"/>
      <c r="BR16" s="130"/>
      <c r="BS16" s="130"/>
      <c r="BT16" s="117"/>
      <c r="BU16" s="131"/>
      <c r="BV16" s="131"/>
      <c r="BW16" s="117"/>
      <c r="BX16" s="113"/>
      <c r="CE16" s="114"/>
      <c r="CF16" s="113"/>
    </row>
    <row r="17" spans="1:166" ht="18.75" x14ac:dyDescent="0.3">
      <c r="A17" s="297">
        <v>3</v>
      </c>
      <c r="B17" s="298" t="s">
        <v>7</v>
      </c>
      <c r="C17" s="299">
        <v>0.90590000000000004</v>
      </c>
      <c r="D17" s="299">
        <v>114.26</v>
      </c>
      <c r="E17" s="274"/>
      <c r="F17" s="295">
        <v>0.89990000000000003</v>
      </c>
      <c r="G17" s="300">
        <v>114.26</v>
      </c>
      <c r="H17" s="300"/>
      <c r="I17" s="295">
        <v>0.89370000000000005</v>
      </c>
      <c r="J17" s="300">
        <v>114.57</v>
      </c>
      <c r="K17" s="300"/>
      <c r="L17" s="295">
        <v>0.89090000000000003</v>
      </c>
      <c r="M17" s="300">
        <v>114.37</v>
      </c>
      <c r="N17" s="273"/>
      <c r="O17" s="295">
        <v>0.89190000000000003</v>
      </c>
      <c r="P17" s="300">
        <v>114.71</v>
      </c>
      <c r="Q17" s="273"/>
      <c r="R17" s="295">
        <v>0.88770000000000004</v>
      </c>
      <c r="S17" s="300">
        <v>114.93</v>
      </c>
      <c r="T17" s="273"/>
      <c r="U17" s="295">
        <v>0.88850000000000007</v>
      </c>
      <c r="V17" s="300">
        <v>115.09</v>
      </c>
      <c r="W17" s="300"/>
      <c r="X17" s="295">
        <v>0.88840000000000008</v>
      </c>
      <c r="Y17" s="300">
        <v>114.81</v>
      </c>
      <c r="Z17" s="295"/>
      <c r="AA17" s="295">
        <v>0.88580000000000003</v>
      </c>
      <c r="AB17" s="300">
        <v>114.92</v>
      </c>
      <c r="AC17" s="273"/>
      <c r="AD17" s="295">
        <v>0.88630000000000009</v>
      </c>
      <c r="AE17" s="300">
        <v>114.8</v>
      </c>
      <c r="AF17" s="300"/>
      <c r="AG17" s="295">
        <v>0.8831</v>
      </c>
      <c r="AH17" s="300">
        <v>114.78</v>
      </c>
      <c r="AI17" s="273"/>
      <c r="AJ17" s="295">
        <v>0.88330000000000009</v>
      </c>
      <c r="AK17" s="300">
        <v>114.38</v>
      </c>
      <c r="AL17" s="273"/>
      <c r="AM17" s="295">
        <v>0.88400000000000001</v>
      </c>
      <c r="AN17" s="300">
        <v>114.08</v>
      </c>
      <c r="AO17" s="273"/>
      <c r="AP17" s="295">
        <v>0.88950000000000007</v>
      </c>
      <c r="AQ17" s="300">
        <v>114.14</v>
      </c>
      <c r="AR17" s="273"/>
      <c r="AS17" s="295">
        <v>0.8861</v>
      </c>
      <c r="AT17" s="300">
        <v>113.84</v>
      </c>
      <c r="AU17" s="273"/>
      <c r="AV17" s="295">
        <v>0.88970000000000005</v>
      </c>
      <c r="AW17" s="300">
        <v>113.45</v>
      </c>
      <c r="AX17" s="273"/>
      <c r="AY17" s="295">
        <v>0.88850000000000007</v>
      </c>
      <c r="AZ17" s="300">
        <v>113.46</v>
      </c>
      <c r="BA17" s="273"/>
      <c r="BB17" s="295">
        <v>0.89050000000000007</v>
      </c>
      <c r="BC17" s="300">
        <v>113.13</v>
      </c>
      <c r="BD17" s="300"/>
      <c r="BE17" s="295">
        <v>0.88690000000000002</v>
      </c>
      <c r="BF17" s="300">
        <v>113.5</v>
      </c>
      <c r="BG17" s="273"/>
      <c r="BH17" s="295">
        <v>0.88250000000000006</v>
      </c>
      <c r="BI17" s="300">
        <v>114.39</v>
      </c>
      <c r="BJ17" s="300"/>
      <c r="BK17" s="300">
        <v>0.88100000000000001</v>
      </c>
      <c r="BL17" s="300">
        <v>114.46</v>
      </c>
      <c r="BM17" s="300"/>
      <c r="BN17" s="295">
        <f t="shared" si="0"/>
        <v>0.8887666666666667</v>
      </c>
      <c r="BO17" s="296">
        <f t="shared" si="1"/>
        <v>114.30142857142857</v>
      </c>
      <c r="BP17" s="129"/>
      <c r="BQ17" s="40"/>
      <c r="BR17" s="130"/>
      <c r="BS17" s="130"/>
      <c r="BT17" s="117"/>
      <c r="BU17" s="131"/>
      <c r="BV17" s="131"/>
      <c r="BW17" s="117"/>
      <c r="BX17" s="113"/>
    </row>
    <row r="18" spans="1:166" ht="18.75" x14ac:dyDescent="0.3">
      <c r="A18" s="297">
        <v>4</v>
      </c>
      <c r="B18" s="298" t="s">
        <v>8</v>
      </c>
      <c r="C18" s="299">
        <v>0.83563131946185332</v>
      </c>
      <c r="D18" s="299">
        <v>123.81</v>
      </c>
      <c r="E18" s="274"/>
      <c r="F18" s="295">
        <v>0.82953131480713393</v>
      </c>
      <c r="G18" s="300">
        <v>123.88</v>
      </c>
      <c r="H18" s="300"/>
      <c r="I18" s="295">
        <v>0.82583202576595915</v>
      </c>
      <c r="J18" s="300">
        <v>123.88</v>
      </c>
      <c r="K18" s="300"/>
      <c r="L18" s="295">
        <v>0.82182774490466792</v>
      </c>
      <c r="M18" s="300">
        <v>123.84</v>
      </c>
      <c r="N18" s="273"/>
      <c r="O18" s="295">
        <v>0.82630970087588818</v>
      </c>
      <c r="P18" s="300">
        <v>123.78</v>
      </c>
      <c r="Q18" s="273"/>
      <c r="R18" s="295">
        <v>0.82467425366980029</v>
      </c>
      <c r="S18" s="300">
        <v>123.74</v>
      </c>
      <c r="T18" s="273"/>
      <c r="U18" s="295">
        <v>0.82644628099173556</v>
      </c>
      <c r="V18" s="300">
        <v>123.7</v>
      </c>
      <c r="W18" s="300"/>
      <c r="X18" s="295">
        <v>0.8245382585751978</v>
      </c>
      <c r="Y18" s="300">
        <v>123.68</v>
      </c>
      <c r="Z18" s="295"/>
      <c r="AA18" s="295">
        <v>0.82270670505964627</v>
      </c>
      <c r="AB18" s="300">
        <v>123.63</v>
      </c>
      <c r="AC18" s="273"/>
      <c r="AD18" s="295">
        <v>0.82250370126665573</v>
      </c>
      <c r="AE18" s="300">
        <v>123.63</v>
      </c>
      <c r="AF18" s="300"/>
      <c r="AG18" s="295">
        <v>0.81947062197820197</v>
      </c>
      <c r="AH18" s="300">
        <v>123.61</v>
      </c>
      <c r="AI18" s="273"/>
      <c r="AJ18" s="295">
        <v>0.81772835064191673</v>
      </c>
      <c r="AK18" s="300">
        <v>123.55</v>
      </c>
      <c r="AL18" s="273"/>
      <c r="AM18" s="295">
        <v>0.81625989715125291</v>
      </c>
      <c r="AN18" s="300">
        <v>123.5</v>
      </c>
      <c r="AO18" s="273"/>
      <c r="AP18" s="295">
        <v>0.82236842105263164</v>
      </c>
      <c r="AQ18" s="300">
        <v>123.46</v>
      </c>
      <c r="AR18" s="273"/>
      <c r="AS18" s="295">
        <v>0.81839757754317044</v>
      </c>
      <c r="AT18" s="300">
        <v>123.24</v>
      </c>
      <c r="AU18" s="273"/>
      <c r="AV18" s="295">
        <v>0.82095066086528201</v>
      </c>
      <c r="AW18" s="300">
        <v>122.97</v>
      </c>
      <c r="AX18" s="273"/>
      <c r="AY18" s="295">
        <v>0.82027725371175453</v>
      </c>
      <c r="AZ18" s="300">
        <v>122.92</v>
      </c>
      <c r="BA18" s="273"/>
      <c r="BB18" s="295">
        <v>0.81893374825976573</v>
      </c>
      <c r="BC18" s="300">
        <v>123.03</v>
      </c>
      <c r="BD18" s="300"/>
      <c r="BE18" s="295">
        <v>0.81652649628480434</v>
      </c>
      <c r="BF18" s="300">
        <v>123.17</v>
      </c>
      <c r="BG18" s="273"/>
      <c r="BH18" s="295">
        <v>0.814133355043556</v>
      </c>
      <c r="BI18" s="300">
        <v>123.76</v>
      </c>
      <c r="BJ18" s="300"/>
      <c r="BK18" s="300">
        <v>0.81446489656295817</v>
      </c>
      <c r="BL18" s="300">
        <v>123.7</v>
      </c>
      <c r="BM18" s="300"/>
      <c r="BN18" s="295">
        <f t="shared" si="0"/>
        <v>0.82188155164161103</v>
      </c>
      <c r="BO18" s="296">
        <f t="shared" si="1"/>
        <v>123.5466666666667</v>
      </c>
      <c r="BP18" s="129"/>
      <c r="BQ18" s="40"/>
      <c r="BR18" s="130"/>
      <c r="BS18" s="130"/>
      <c r="BT18" s="117"/>
      <c r="BU18" s="131"/>
      <c r="BV18" s="131"/>
      <c r="BW18" s="117"/>
      <c r="BX18" s="113"/>
    </row>
    <row r="19" spans="1:166" ht="18.75" x14ac:dyDescent="0.3">
      <c r="A19" s="297">
        <v>5</v>
      </c>
      <c r="B19" s="298" t="s">
        <v>9</v>
      </c>
      <c r="C19" s="299">
        <v>1805.51</v>
      </c>
      <c r="D19" s="299">
        <v>186888.34</v>
      </c>
      <c r="E19" s="274"/>
      <c r="F19" s="295">
        <v>1830.7</v>
      </c>
      <c r="G19" s="301">
        <v>188232.57</v>
      </c>
      <c r="H19" s="301"/>
      <c r="I19" s="302">
        <v>1838.3000000000002</v>
      </c>
      <c r="J19" s="301">
        <v>188223.54</v>
      </c>
      <c r="K19" s="301"/>
      <c r="L19" s="302">
        <v>1838.3000000000002</v>
      </c>
      <c r="M19" s="301">
        <v>187304.39</v>
      </c>
      <c r="N19" s="273"/>
      <c r="O19" s="295">
        <v>1830.6000000000001</v>
      </c>
      <c r="P19" s="301">
        <v>187288.69</v>
      </c>
      <c r="Q19" s="273"/>
      <c r="R19" s="295">
        <v>1858</v>
      </c>
      <c r="S19" s="301">
        <v>189553.16</v>
      </c>
      <c r="T19" s="273"/>
      <c r="U19" s="295">
        <v>1834.0142000000001</v>
      </c>
      <c r="V19" s="301">
        <v>187546.29</v>
      </c>
      <c r="W19" s="301"/>
      <c r="X19" s="302">
        <v>1834.1000000000001</v>
      </c>
      <c r="Y19" s="301">
        <v>187078.2</v>
      </c>
      <c r="Z19" s="302"/>
      <c r="AA19" s="295">
        <v>1824.0146000000002</v>
      </c>
      <c r="AB19" s="301">
        <v>185684.69</v>
      </c>
      <c r="AC19" s="273"/>
      <c r="AD19" s="295">
        <v>1845.15</v>
      </c>
      <c r="AE19" s="301">
        <v>187744.01</v>
      </c>
      <c r="AF19" s="301"/>
      <c r="AG19" s="295">
        <v>1862.0172</v>
      </c>
      <c r="AH19" s="301">
        <v>188734.06</v>
      </c>
      <c r="AI19" s="273"/>
      <c r="AJ19" s="295">
        <v>1872.7991000000002</v>
      </c>
      <c r="AK19" s="301">
        <v>189208.89</v>
      </c>
      <c r="AL19" s="273"/>
      <c r="AM19" s="295">
        <v>1878.8600000000001</v>
      </c>
      <c r="AN19" s="301">
        <v>189483.03</v>
      </c>
      <c r="AO19" s="273"/>
      <c r="AP19" s="295">
        <v>1875.19</v>
      </c>
      <c r="AQ19" s="301">
        <v>190388.04</v>
      </c>
      <c r="AR19" s="273"/>
      <c r="AS19" s="295">
        <v>1872.8500000000001</v>
      </c>
      <c r="AT19" s="301">
        <v>188914.38</v>
      </c>
      <c r="AU19" s="273"/>
      <c r="AV19" s="295">
        <v>1866.3600000000001</v>
      </c>
      <c r="AW19" s="301">
        <v>188390.38</v>
      </c>
      <c r="AX19" s="273"/>
      <c r="AY19" s="295">
        <v>1873.16</v>
      </c>
      <c r="AZ19" s="301">
        <v>188833.26</v>
      </c>
      <c r="BA19" s="273"/>
      <c r="BB19" s="295">
        <v>1879.2465000000002</v>
      </c>
      <c r="BC19" s="301">
        <v>189315.29</v>
      </c>
      <c r="BD19" s="301"/>
      <c r="BE19" s="302">
        <v>1878.5199</v>
      </c>
      <c r="BF19" s="301">
        <v>189091.81</v>
      </c>
      <c r="BG19" s="273"/>
      <c r="BH19" s="302">
        <v>1878.3868</v>
      </c>
      <c r="BI19" s="301">
        <v>189623.15</v>
      </c>
      <c r="BJ19" s="301"/>
      <c r="BK19" s="301">
        <v>1891.66</v>
      </c>
      <c r="BL19" s="301">
        <v>190754.99</v>
      </c>
      <c r="BM19" s="301"/>
      <c r="BN19" s="295">
        <f t="shared" si="0"/>
        <v>1855.606585714286</v>
      </c>
      <c r="BO19" s="296">
        <f t="shared" si="1"/>
        <v>188489.57904761905</v>
      </c>
      <c r="BP19" s="129"/>
      <c r="BQ19" s="40"/>
      <c r="BR19" s="130"/>
      <c r="BS19" s="130"/>
      <c r="BT19" s="132"/>
      <c r="BU19" s="131"/>
      <c r="BV19" s="131"/>
      <c r="BW19" s="117"/>
      <c r="BX19" s="113"/>
    </row>
    <row r="20" spans="1:166" ht="18.75" x14ac:dyDescent="0.3">
      <c r="A20" s="297">
        <v>6</v>
      </c>
      <c r="B20" s="298" t="s">
        <v>10</v>
      </c>
      <c r="C20" s="299">
        <v>23.290000000000003</v>
      </c>
      <c r="D20" s="299">
        <v>2410.75</v>
      </c>
      <c r="E20" s="274"/>
      <c r="F20" s="295">
        <v>24.226400000000002</v>
      </c>
      <c r="G20" s="300">
        <v>2490.96</v>
      </c>
      <c r="H20" s="300"/>
      <c r="I20" s="295">
        <v>24.097900000000003</v>
      </c>
      <c r="J20" s="300">
        <v>2467.38</v>
      </c>
      <c r="K20" s="300"/>
      <c r="L20" s="295">
        <v>24.152900000000002</v>
      </c>
      <c r="M20" s="300">
        <v>2460.94</v>
      </c>
      <c r="N20" s="273"/>
      <c r="O20" s="295">
        <v>23.78</v>
      </c>
      <c r="P20" s="300">
        <v>2432.9299999999998</v>
      </c>
      <c r="Q20" s="273"/>
      <c r="R20" s="295">
        <v>24.28</v>
      </c>
      <c r="S20" s="300">
        <v>2477.0500000000002</v>
      </c>
      <c r="T20" s="273"/>
      <c r="U20" s="295">
        <v>23.871200000000002</v>
      </c>
      <c r="V20" s="300">
        <v>2441.0700000000002</v>
      </c>
      <c r="W20" s="300"/>
      <c r="X20" s="295">
        <v>23.87</v>
      </c>
      <c r="Y20" s="300">
        <v>2434.7399999999998</v>
      </c>
      <c r="Z20" s="295"/>
      <c r="AA20" s="295">
        <v>23.764400000000002</v>
      </c>
      <c r="AB20" s="300">
        <v>2419.2199999999998</v>
      </c>
      <c r="AC20" s="273"/>
      <c r="AD20" s="295">
        <v>24.240000000000002</v>
      </c>
      <c r="AE20" s="300">
        <v>2466.42</v>
      </c>
      <c r="AF20" s="300"/>
      <c r="AG20" s="295">
        <v>25.117100000000001</v>
      </c>
      <c r="AH20" s="300">
        <v>2545.87</v>
      </c>
      <c r="AI20" s="273"/>
      <c r="AJ20" s="295">
        <v>25.580000000000002</v>
      </c>
      <c r="AK20" s="300">
        <v>2584.35</v>
      </c>
      <c r="AL20" s="273"/>
      <c r="AM20" s="295">
        <v>25.790000000000003</v>
      </c>
      <c r="AN20" s="300">
        <v>2600.92</v>
      </c>
      <c r="AO20" s="273"/>
      <c r="AP20" s="295">
        <v>26.01</v>
      </c>
      <c r="AQ20" s="300">
        <v>2640.8</v>
      </c>
      <c r="AR20" s="273"/>
      <c r="AS20" s="295">
        <v>25.92</v>
      </c>
      <c r="AT20" s="300">
        <v>2614.5500000000002</v>
      </c>
      <c r="AU20" s="273"/>
      <c r="AV20" s="295">
        <v>25.450000000000003</v>
      </c>
      <c r="AW20" s="300">
        <v>2568.92</v>
      </c>
      <c r="AX20" s="273"/>
      <c r="AY20" s="295">
        <v>25.732800000000001</v>
      </c>
      <c r="AZ20" s="300">
        <v>2594.12</v>
      </c>
      <c r="BA20" s="273"/>
      <c r="BB20" s="295">
        <v>26.342500000000001</v>
      </c>
      <c r="BC20" s="300">
        <v>2653.74</v>
      </c>
      <c r="BD20" s="300"/>
      <c r="BE20" s="295">
        <v>26.206200000000003</v>
      </c>
      <c r="BF20" s="300">
        <v>2637.92</v>
      </c>
      <c r="BG20" s="273"/>
      <c r="BH20" s="295">
        <v>26.291700000000002</v>
      </c>
      <c r="BI20" s="300">
        <v>2654.15</v>
      </c>
      <c r="BJ20" s="300"/>
      <c r="BK20" s="300">
        <v>26.450000000000003</v>
      </c>
      <c r="BL20" s="300">
        <v>2667.22</v>
      </c>
      <c r="BM20" s="300"/>
      <c r="BN20" s="295">
        <f t="shared" si="0"/>
        <v>24.974433333333337</v>
      </c>
      <c r="BO20" s="296">
        <f t="shared" si="1"/>
        <v>2536.3819047619045</v>
      </c>
      <c r="BP20" s="129"/>
      <c r="BQ20" s="40"/>
      <c r="BR20" s="130"/>
      <c r="BS20" s="130"/>
      <c r="BT20" s="117"/>
      <c r="BU20" s="131"/>
      <c r="BV20" s="131"/>
      <c r="BW20" s="117"/>
      <c r="BX20" s="113"/>
    </row>
    <row r="21" spans="1:166" ht="18.75" x14ac:dyDescent="0.3">
      <c r="A21" s="297">
        <v>7</v>
      </c>
      <c r="B21" s="298" t="s">
        <v>25</v>
      </c>
      <c r="C21" s="299">
        <v>1.361285053090117</v>
      </c>
      <c r="D21" s="299">
        <v>76.040000000000006</v>
      </c>
      <c r="E21" s="274"/>
      <c r="F21" s="295">
        <v>1.3555645926528399</v>
      </c>
      <c r="G21" s="300">
        <v>75.849999999999994</v>
      </c>
      <c r="H21" s="300"/>
      <c r="I21" s="295">
        <v>1.3486176668914363</v>
      </c>
      <c r="J21" s="300">
        <v>75.92</v>
      </c>
      <c r="K21" s="300"/>
      <c r="L21" s="295">
        <v>1.3482540110556829</v>
      </c>
      <c r="M21" s="300">
        <v>75.569999999999993</v>
      </c>
      <c r="N21" s="273"/>
      <c r="O21" s="295">
        <v>1.3546464372798699</v>
      </c>
      <c r="P21" s="300">
        <v>75.53</v>
      </c>
      <c r="Q21" s="273"/>
      <c r="R21" s="295">
        <v>1.3379716350013378</v>
      </c>
      <c r="S21" s="300">
        <v>76.25</v>
      </c>
      <c r="T21" s="273"/>
      <c r="U21" s="295">
        <v>1.3358268768367618</v>
      </c>
      <c r="V21" s="300">
        <v>76.55</v>
      </c>
      <c r="W21" s="300"/>
      <c r="X21" s="295">
        <v>1.3273161667109104</v>
      </c>
      <c r="Y21" s="300">
        <v>76.849999999999994</v>
      </c>
      <c r="Z21" s="295"/>
      <c r="AA21" s="295">
        <v>1.3222266296443208</v>
      </c>
      <c r="AB21" s="300">
        <v>76.989999999999995</v>
      </c>
      <c r="AC21" s="273"/>
      <c r="AD21" s="295">
        <v>1.3285505513484788</v>
      </c>
      <c r="AE21" s="300">
        <v>76.59</v>
      </c>
      <c r="AF21" s="300"/>
      <c r="AG21" s="295">
        <v>1.3204806549584047</v>
      </c>
      <c r="AH21" s="300">
        <v>76.760000000000005</v>
      </c>
      <c r="AI21" s="273"/>
      <c r="AJ21" s="295">
        <v>1.3099292638197535</v>
      </c>
      <c r="AK21" s="300">
        <v>77.13</v>
      </c>
      <c r="AL21" s="273"/>
      <c r="AM21" s="295">
        <v>1.3154433043935807</v>
      </c>
      <c r="AN21" s="300">
        <v>76.67</v>
      </c>
      <c r="AO21" s="273"/>
      <c r="AP21" s="295">
        <v>1.3342228152101401</v>
      </c>
      <c r="AQ21" s="300">
        <v>76.099999999999994</v>
      </c>
      <c r="AR21" s="273"/>
      <c r="AS21" s="295">
        <v>1.3260840737302746</v>
      </c>
      <c r="AT21" s="300">
        <v>76.069999999999993</v>
      </c>
      <c r="AU21" s="273"/>
      <c r="AV21" s="295">
        <v>1.3213530655391119</v>
      </c>
      <c r="AW21" s="300">
        <v>76.39</v>
      </c>
      <c r="AX21" s="273"/>
      <c r="AY21" s="295">
        <v>1.3166556945358787</v>
      </c>
      <c r="AZ21" s="300">
        <v>76.569999999999993</v>
      </c>
      <c r="BA21" s="273"/>
      <c r="BB21" s="295">
        <v>1.3166556945358787</v>
      </c>
      <c r="BC21" s="300">
        <v>76.510000000000005</v>
      </c>
      <c r="BD21" s="300"/>
      <c r="BE21" s="295">
        <v>1.3154433043935807</v>
      </c>
      <c r="BF21" s="300">
        <v>76.52</v>
      </c>
      <c r="BG21" s="273"/>
      <c r="BH21" s="295">
        <v>1.3046314416177429</v>
      </c>
      <c r="BI21" s="300">
        <v>77.38</v>
      </c>
      <c r="BJ21" s="300"/>
      <c r="BK21" s="300">
        <v>1.2968486577616392</v>
      </c>
      <c r="BL21" s="300">
        <v>77.760000000000005</v>
      </c>
      <c r="BM21" s="300"/>
      <c r="BN21" s="295">
        <f t="shared" si="0"/>
        <v>1.3284765519527497</v>
      </c>
      <c r="BO21" s="296">
        <f t="shared" si="1"/>
        <v>76.476190476190482</v>
      </c>
      <c r="BP21" s="129"/>
      <c r="BQ21" s="40"/>
      <c r="BR21" s="130"/>
      <c r="BS21" s="130"/>
      <c r="BT21" s="117"/>
      <c r="BU21" s="131"/>
      <c r="BV21" s="131"/>
      <c r="BW21" s="117"/>
      <c r="BX21" s="113"/>
    </row>
    <row r="22" spans="1:166" ht="18.75" x14ac:dyDescent="0.3">
      <c r="A22" s="297">
        <v>8</v>
      </c>
      <c r="B22" s="298" t="s">
        <v>26</v>
      </c>
      <c r="C22" s="299">
        <v>1.2973000000000001</v>
      </c>
      <c r="D22" s="299">
        <v>79.790000000000006</v>
      </c>
      <c r="E22" s="274"/>
      <c r="F22" s="295">
        <v>1.2934000000000001</v>
      </c>
      <c r="G22" s="300">
        <v>79.5</v>
      </c>
      <c r="H22" s="300"/>
      <c r="I22" s="295">
        <v>1.2936000000000001</v>
      </c>
      <c r="J22" s="300">
        <v>79.150000000000006</v>
      </c>
      <c r="K22" s="300"/>
      <c r="L22" s="295">
        <v>1.2863</v>
      </c>
      <c r="M22" s="300">
        <v>79.209999999999994</v>
      </c>
      <c r="N22" s="273"/>
      <c r="O22" s="295">
        <v>1.2810000000000001</v>
      </c>
      <c r="P22" s="300">
        <v>79.87</v>
      </c>
      <c r="Q22" s="273"/>
      <c r="R22" s="295">
        <v>1.2775000000000001</v>
      </c>
      <c r="S22" s="300">
        <v>79.86</v>
      </c>
      <c r="T22" s="273"/>
      <c r="U22" s="295">
        <v>1.2789000000000001</v>
      </c>
      <c r="V22" s="300">
        <v>79.959999999999994</v>
      </c>
      <c r="W22" s="300"/>
      <c r="X22" s="295">
        <v>1.2762</v>
      </c>
      <c r="Y22" s="300">
        <v>79.92</v>
      </c>
      <c r="Z22" s="295"/>
      <c r="AA22" s="295">
        <v>1.2754000000000001</v>
      </c>
      <c r="AB22" s="300">
        <v>79.819999999999993</v>
      </c>
      <c r="AC22" s="273"/>
      <c r="AD22" s="295">
        <v>1.2746</v>
      </c>
      <c r="AE22" s="300">
        <v>79.83</v>
      </c>
      <c r="AF22" s="300"/>
      <c r="AG22" s="295">
        <v>1.2728000000000002</v>
      </c>
      <c r="AH22" s="300">
        <v>79.64</v>
      </c>
      <c r="AI22" s="273"/>
      <c r="AJ22" s="295">
        <v>1.2702</v>
      </c>
      <c r="AK22" s="300">
        <v>79.540000000000006</v>
      </c>
      <c r="AL22" s="273"/>
      <c r="AM22" s="295">
        <v>1.2756000000000001</v>
      </c>
      <c r="AN22" s="300">
        <v>79.06</v>
      </c>
      <c r="AO22" s="273"/>
      <c r="AP22" s="295">
        <v>1.2917000000000001</v>
      </c>
      <c r="AQ22" s="300">
        <v>78.599999999999994</v>
      </c>
      <c r="AR22" s="273"/>
      <c r="AS22" s="295">
        <v>1.2878000000000001</v>
      </c>
      <c r="AT22" s="300">
        <v>78.33</v>
      </c>
      <c r="AU22" s="273"/>
      <c r="AV22" s="295">
        <v>1.2868000000000002</v>
      </c>
      <c r="AW22" s="300">
        <v>78.44</v>
      </c>
      <c r="AX22" s="273"/>
      <c r="AY22" s="295">
        <v>1.2838000000000001</v>
      </c>
      <c r="AZ22" s="300">
        <v>78.52</v>
      </c>
      <c r="BA22" s="273"/>
      <c r="BB22" s="295">
        <v>1.2830000000000001</v>
      </c>
      <c r="BC22" s="300">
        <v>78.52</v>
      </c>
      <c r="BD22" s="300"/>
      <c r="BE22" s="295">
        <v>1.2807000000000002</v>
      </c>
      <c r="BF22" s="300">
        <v>78.599999999999994</v>
      </c>
      <c r="BG22" s="273"/>
      <c r="BH22" s="295">
        <v>1.2783</v>
      </c>
      <c r="BI22" s="300">
        <v>78.97</v>
      </c>
      <c r="BJ22" s="300"/>
      <c r="BK22" s="300">
        <v>1.2742</v>
      </c>
      <c r="BL22" s="300">
        <v>79.14</v>
      </c>
      <c r="BM22" s="300"/>
      <c r="BN22" s="295">
        <f t="shared" si="0"/>
        <v>1.2818619047619049</v>
      </c>
      <c r="BO22" s="296">
        <f t="shared" si="1"/>
        <v>79.250952380952384</v>
      </c>
      <c r="BP22" s="129"/>
      <c r="BQ22" s="40"/>
      <c r="BR22" s="130"/>
      <c r="BS22" s="130"/>
      <c r="BT22" s="117"/>
      <c r="BU22" s="131"/>
      <c r="BV22" s="131"/>
      <c r="BW22" s="117"/>
      <c r="BX22" s="113"/>
    </row>
    <row r="23" spans="1:166" ht="18.75" x14ac:dyDescent="0.3">
      <c r="A23" s="297">
        <v>9</v>
      </c>
      <c r="B23" s="298" t="s">
        <v>13</v>
      </c>
      <c r="C23" s="299">
        <v>8.532</v>
      </c>
      <c r="D23" s="299">
        <v>12.13</v>
      </c>
      <c r="E23" s="274"/>
      <c r="F23" s="295">
        <v>8.5028000000000006</v>
      </c>
      <c r="G23" s="300">
        <v>12.09</v>
      </c>
      <c r="H23" s="300"/>
      <c r="I23" s="295">
        <v>8.4891000000000005</v>
      </c>
      <c r="J23" s="300">
        <v>12.06</v>
      </c>
      <c r="K23" s="300"/>
      <c r="L23" s="295">
        <v>8.4367999999999999</v>
      </c>
      <c r="M23" s="300">
        <v>12.08</v>
      </c>
      <c r="N23" s="273"/>
      <c r="O23" s="295">
        <v>8.4748000000000001</v>
      </c>
      <c r="P23" s="300">
        <v>12.07</v>
      </c>
      <c r="Q23" s="273"/>
      <c r="R23" s="295">
        <v>8.4553000000000011</v>
      </c>
      <c r="S23" s="300">
        <v>12.07</v>
      </c>
      <c r="T23" s="273"/>
      <c r="U23" s="295">
        <v>8.4709000000000003</v>
      </c>
      <c r="V23" s="300">
        <v>12.07</v>
      </c>
      <c r="W23" s="300"/>
      <c r="X23" s="295">
        <v>8.4588999999999999</v>
      </c>
      <c r="Y23" s="300">
        <v>12.06</v>
      </c>
      <c r="Z23" s="295"/>
      <c r="AA23" s="295">
        <v>8.4153000000000002</v>
      </c>
      <c r="AB23" s="300">
        <v>12.1</v>
      </c>
      <c r="AC23" s="273"/>
      <c r="AD23" s="295">
        <v>8.3871000000000002</v>
      </c>
      <c r="AE23" s="300">
        <v>12.13</v>
      </c>
      <c r="AF23" s="300"/>
      <c r="AG23" s="295">
        <v>8.3425000000000011</v>
      </c>
      <c r="AH23" s="300">
        <v>12.15</v>
      </c>
      <c r="AI23" s="273"/>
      <c r="AJ23" s="295">
        <v>8.3105000000000011</v>
      </c>
      <c r="AK23" s="300">
        <v>12.16</v>
      </c>
      <c r="AL23" s="273"/>
      <c r="AM23" s="295">
        <v>8.2618000000000009</v>
      </c>
      <c r="AN23" s="300">
        <v>12.21</v>
      </c>
      <c r="AO23" s="273"/>
      <c r="AP23" s="295">
        <v>8.3958000000000013</v>
      </c>
      <c r="AQ23" s="300">
        <v>12.09</v>
      </c>
      <c r="AR23" s="273"/>
      <c r="AS23" s="295">
        <v>8.2729999999999997</v>
      </c>
      <c r="AT23" s="300">
        <v>12.19</v>
      </c>
      <c r="AU23" s="273"/>
      <c r="AV23" s="295">
        <v>8.3112000000000013</v>
      </c>
      <c r="AW23" s="300">
        <v>12.15</v>
      </c>
      <c r="AX23" s="273"/>
      <c r="AY23" s="295">
        <v>8.2720000000000002</v>
      </c>
      <c r="AZ23" s="300">
        <v>12.19</v>
      </c>
      <c r="BA23" s="273"/>
      <c r="BB23" s="295">
        <v>8.259500000000001</v>
      </c>
      <c r="BC23" s="300">
        <v>12.2</v>
      </c>
      <c r="BD23" s="300"/>
      <c r="BE23" s="295">
        <v>8.2247000000000003</v>
      </c>
      <c r="BF23" s="300">
        <v>12.24</v>
      </c>
      <c r="BG23" s="273"/>
      <c r="BH23" s="295">
        <v>8.1683000000000003</v>
      </c>
      <c r="BI23" s="300">
        <v>12.36</v>
      </c>
      <c r="BJ23" s="300"/>
      <c r="BK23" s="300">
        <v>8.1603000000000012</v>
      </c>
      <c r="BL23" s="300">
        <v>12.36</v>
      </c>
      <c r="BM23" s="300"/>
      <c r="BN23" s="295">
        <f t="shared" si="0"/>
        <v>8.3620285714285743</v>
      </c>
      <c r="BO23" s="296">
        <f t="shared" si="1"/>
        <v>12.150476190476192</v>
      </c>
      <c r="BP23" s="129"/>
      <c r="BQ23" s="40"/>
      <c r="BR23" s="130"/>
      <c r="BS23" s="130"/>
      <c r="BT23" s="117"/>
      <c r="BU23" s="131"/>
      <c r="BV23" s="131"/>
      <c r="BW23" s="117"/>
      <c r="BX23" s="113"/>
    </row>
    <row r="24" spans="1:166" ht="18.75" x14ac:dyDescent="0.3">
      <c r="A24" s="297">
        <v>10</v>
      </c>
      <c r="B24" s="298" t="s">
        <v>14</v>
      </c>
      <c r="C24" s="299">
        <v>8.8651</v>
      </c>
      <c r="D24" s="299">
        <v>11.68</v>
      </c>
      <c r="E24" s="274"/>
      <c r="F24" s="295">
        <v>8.8257000000000012</v>
      </c>
      <c r="G24" s="300">
        <v>11.65</v>
      </c>
      <c r="H24" s="300"/>
      <c r="I24" s="295">
        <v>8.8384</v>
      </c>
      <c r="J24" s="300">
        <v>11.58</v>
      </c>
      <c r="K24" s="300"/>
      <c r="L24" s="295">
        <v>8.7604000000000006</v>
      </c>
      <c r="M24" s="300">
        <v>11.63</v>
      </c>
      <c r="N24" s="273"/>
      <c r="O24" s="295">
        <v>8.8501000000000012</v>
      </c>
      <c r="P24" s="300">
        <v>11.56</v>
      </c>
      <c r="Q24" s="273"/>
      <c r="R24" s="295">
        <v>8.7018000000000004</v>
      </c>
      <c r="S24" s="300">
        <v>11.72</v>
      </c>
      <c r="T24" s="273"/>
      <c r="U24" s="295">
        <v>8.8181000000000012</v>
      </c>
      <c r="V24" s="300">
        <v>11.6</v>
      </c>
      <c r="W24" s="300"/>
      <c r="X24" s="295">
        <v>8.8079000000000001</v>
      </c>
      <c r="Y24" s="300">
        <v>11.58</v>
      </c>
      <c r="Z24" s="295"/>
      <c r="AA24" s="295">
        <v>8.7134</v>
      </c>
      <c r="AB24" s="300">
        <v>11.68</v>
      </c>
      <c r="AC24" s="273"/>
      <c r="AD24" s="295">
        <v>8.7398000000000007</v>
      </c>
      <c r="AE24" s="300">
        <v>11.64</v>
      </c>
      <c r="AF24" s="300"/>
      <c r="AG24" s="295">
        <v>8.6697000000000006</v>
      </c>
      <c r="AH24" s="300">
        <v>11.69</v>
      </c>
      <c r="AI24" s="273"/>
      <c r="AJ24" s="295">
        <v>8.5835000000000008</v>
      </c>
      <c r="AK24" s="300">
        <v>11.77</v>
      </c>
      <c r="AL24" s="273"/>
      <c r="AM24" s="295">
        <v>8.5889000000000006</v>
      </c>
      <c r="AN24" s="300">
        <v>11.74</v>
      </c>
      <c r="AO24" s="273"/>
      <c r="AP24" s="295">
        <v>8.8206000000000007</v>
      </c>
      <c r="AQ24" s="300">
        <v>11.51</v>
      </c>
      <c r="AR24" s="273"/>
      <c r="AS24" s="295">
        <v>8.6895000000000007</v>
      </c>
      <c r="AT24" s="300">
        <v>11.61</v>
      </c>
      <c r="AU24" s="273"/>
      <c r="AV24" s="295">
        <v>8.7092000000000009</v>
      </c>
      <c r="AW24" s="300">
        <v>11.59</v>
      </c>
      <c r="AX24" s="273"/>
      <c r="AY24" s="295">
        <v>8.6350999999999996</v>
      </c>
      <c r="AZ24" s="300">
        <v>11.67</v>
      </c>
      <c r="BA24" s="273"/>
      <c r="BB24" s="295">
        <v>8.6387</v>
      </c>
      <c r="BC24" s="300">
        <v>11.66</v>
      </c>
      <c r="BD24" s="300"/>
      <c r="BE24" s="295">
        <v>8.6128999999999998</v>
      </c>
      <c r="BF24" s="300">
        <v>11.69</v>
      </c>
      <c r="BG24" s="273"/>
      <c r="BH24" s="295">
        <v>8.5616000000000003</v>
      </c>
      <c r="BI24" s="300">
        <v>11.79</v>
      </c>
      <c r="BJ24" s="300"/>
      <c r="BK24" s="300">
        <v>8.5259999999999998</v>
      </c>
      <c r="BL24" s="300">
        <v>11.83</v>
      </c>
      <c r="BM24" s="300"/>
      <c r="BN24" s="295">
        <f t="shared" si="0"/>
        <v>8.7122095238095234</v>
      </c>
      <c r="BO24" s="296">
        <f t="shared" si="1"/>
        <v>11.66047619047619</v>
      </c>
      <c r="BP24" s="129"/>
      <c r="BQ24" s="40"/>
      <c r="BR24" s="130"/>
      <c r="BS24" s="130"/>
      <c r="BT24" s="117"/>
      <c r="BU24" s="131"/>
      <c r="BV24" s="131"/>
      <c r="BW24" s="117"/>
      <c r="BX24" s="113"/>
    </row>
    <row r="25" spans="1:166" ht="18.75" x14ac:dyDescent="0.3">
      <c r="A25" s="297">
        <v>11</v>
      </c>
      <c r="B25" s="298" t="s">
        <v>15</v>
      </c>
      <c r="C25" s="299">
        <v>6.2186000000000003</v>
      </c>
      <c r="D25" s="299">
        <v>16.649999999999999</v>
      </c>
      <c r="E25" s="274"/>
      <c r="F25" s="295">
        <v>6.1743000000000006</v>
      </c>
      <c r="G25" s="300">
        <v>16.649999999999999</v>
      </c>
      <c r="H25" s="300"/>
      <c r="I25" s="295">
        <v>6.1459000000000001</v>
      </c>
      <c r="J25" s="300">
        <v>16.66</v>
      </c>
      <c r="K25" s="300"/>
      <c r="L25" s="295">
        <v>6.1158999999999999</v>
      </c>
      <c r="M25" s="300">
        <v>16.66</v>
      </c>
      <c r="N25" s="273"/>
      <c r="O25" s="295">
        <v>6.1497000000000002</v>
      </c>
      <c r="P25" s="300">
        <v>16.64</v>
      </c>
      <c r="Q25" s="273"/>
      <c r="R25" s="295">
        <v>6.1363000000000003</v>
      </c>
      <c r="S25" s="300">
        <v>16.63</v>
      </c>
      <c r="T25" s="273"/>
      <c r="U25" s="295">
        <v>6.1501000000000001</v>
      </c>
      <c r="V25" s="300">
        <v>16.63</v>
      </c>
      <c r="W25" s="300"/>
      <c r="X25" s="295">
        <v>6.1356999999999999</v>
      </c>
      <c r="Y25" s="300">
        <v>16.62</v>
      </c>
      <c r="Z25" s="295"/>
      <c r="AA25" s="295">
        <v>6.1213000000000006</v>
      </c>
      <c r="AB25" s="300">
        <v>16.63</v>
      </c>
      <c r="AC25" s="273"/>
      <c r="AD25" s="295">
        <v>6.12</v>
      </c>
      <c r="AE25" s="300">
        <v>16.63</v>
      </c>
      <c r="AF25" s="300"/>
      <c r="AG25" s="295">
        <v>6.0970000000000004</v>
      </c>
      <c r="AH25" s="300">
        <v>16.62</v>
      </c>
      <c r="AI25" s="273"/>
      <c r="AJ25" s="295">
        <v>6.0824000000000007</v>
      </c>
      <c r="AK25" s="300">
        <v>16.61</v>
      </c>
      <c r="AL25" s="273"/>
      <c r="AM25" s="295">
        <v>6.0714000000000006</v>
      </c>
      <c r="AN25" s="300">
        <v>16.61</v>
      </c>
      <c r="AO25" s="273"/>
      <c r="AP25" s="295">
        <v>6.1168000000000005</v>
      </c>
      <c r="AQ25" s="300">
        <v>16.600000000000001</v>
      </c>
      <c r="AR25" s="273"/>
      <c r="AS25" s="295">
        <v>6.0875000000000004</v>
      </c>
      <c r="AT25" s="300">
        <v>16.57</v>
      </c>
      <c r="AU25" s="273"/>
      <c r="AV25" s="295">
        <v>6.1040999999999999</v>
      </c>
      <c r="AW25" s="300">
        <v>16.54</v>
      </c>
      <c r="AX25" s="273"/>
      <c r="AY25" s="295">
        <v>6.1009000000000002</v>
      </c>
      <c r="AZ25" s="300">
        <v>16.52</v>
      </c>
      <c r="BA25" s="273"/>
      <c r="BB25" s="295">
        <v>6.0893000000000006</v>
      </c>
      <c r="BC25" s="300">
        <v>16.54</v>
      </c>
      <c r="BD25" s="300"/>
      <c r="BE25" s="295">
        <v>6.0697999999999999</v>
      </c>
      <c r="BF25" s="300">
        <v>16.579999999999998</v>
      </c>
      <c r="BG25" s="273"/>
      <c r="BH25" s="295">
        <v>6.0551000000000004</v>
      </c>
      <c r="BI25" s="300">
        <v>16.670000000000002</v>
      </c>
      <c r="BJ25" s="300"/>
      <c r="BK25" s="300">
        <v>6.0577000000000005</v>
      </c>
      <c r="BL25" s="300">
        <v>16.649999999999999</v>
      </c>
      <c r="BM25" s="300"/>
      <c r="BN25" s="295">
        <f t="shared" si="0"/>
        <v>6.1142761904761906</v>
      </c>
      <c r="BO25" s="296">
        <f t="shared" si="1"/>
        <v>16.614761904761902</v>
      </c>
      <c r="BP25" s="129"/>
      <c r="BQ25" s="40"/>
      <c r="BR25" s="130"/>
      <c r="BS25" s="130"/>
      <c r="BT25" s="117"/>
      <c r="BU25" s="131"/>
      <c r="BV25" s="131"/>
      <c r="BW25" s="117"/>
      <c r="BX25" s="113"/>
    </row>
    <row r="26" spans="1:166" ht="18.75" x14ac:dyDescent="0.3">
      <c r="A26" s="297">
        <v>12</v>
      </c>
      <c r="B26" s="298" t="s">
        <v>34</v>
      </c>
      <c r="C26" s="299">
        <v>7.8490000000000002</v>
      </c>
      <c r="D26" s="299">
        <v>13.19</v>
      </c>
      <c r="E26" s="274"/>
      <c r="F26" s="295">
        <v>7.8287000000000004</v>
      </c>
      <c r="G26" s="300">
        <v>13.13</v>
      </c>
      <c r="H26" s="300"/>
      <c r="I26" s="295">
        <v>7.8368000000000002</v>
      </c>
      <c r="J26" s="300">
        <v>13.07</v>
      </c>
      <c r="K26" s="300"/>
      <c r="L26" s="295">
        <v>7.7731000000000003</v>
      </c>
      <c r="M26" s="300">
        <v>13.11</v>
      </c>
      <c r="N26" s="273"/>
      <c r="O26" s="295">
        <v>7.8524000000000003</v>
      </c>
      <c r="P26" s="300">
        <v>13.03</v>
      </c>
      <c r="Q26" s="273"/>
      <c r="R26" s="295">
        <v>7.8249000000000004</v>
      </c>
      <c r="S26" s="300">
        <v>13.04</v>
      </c>
      <c r="T26" s="273"/>
      <c r="U26" s="295">
        <v>7.8646000000000003</v>
      </c>
      <c r="V26" s="300">
        <v>13</v>
      </c>
      <c r="W26" s="300"/>
      <c r="X26" s="295">
        <v>7.9458000000000002</v>
      </c>
      <c r="Y26" s="300">
        <v>12.84</v>
      </c>
      <c r="Z26" s="295"/>
      <c r="AA26" s="295">
        <v>7.8550000000000004</v>
      </c>
      <c r="AB26" s="300">
        <v>12.96</v>
      </c>
      <c r="AC26" s="273"/>
      <c r="AD26" s="295">
        <v>7.8169000000000004</v>
      </c>
      <c r="AE26" s="300">
        <v>13.02</v>
      </c>
      <c r="AF26" s="300"/>
      <c r="AG26" s="295">
        <v>7.7829000000000006</v>
      </c>
      <c r="AH26" s="300">
        <v>13.02</v>
      </c>
      <c r="AI26" s="273"/>
      <c r="AJ26" s="295">
        <v>7.7545999999999999</v>
      </c>
      <c r="AK26" s="300">
        <v>13.03</v>
      </c>
      <c r="AL26" s="273"/>
      <c r="AM26" s="295">
        <v>7.6825000000000001</v>
      </c>
      <c r="AN26" s="300">
        <v>13.13</v>
      </c>
      <c r="AO26" s="273"/>
      <c r="AP26" s="295">
        <v>7.6791</v>
      </c>
      <c r="AQ26" s="300">
        <v>13.22</v>
      </c>
      <c r="AR26" s="273"/>
      <c r="AS26" s="295">
        <v>7.6172000000000004</v>
      </c>
      <c r="AT26" s="300">
        <v>13.24</v>
      </c>
      <c r="AU26" s="273"/>
      <c r="AV26" s="295">
        <v>7.6399000000000008</v>
      </c>
      <c r="AW26" s="300">
        <v>13.21</v>
      </c>
      <c r="AX26" s="273"/>
      <c r="AY26" s="295">
        <v>7.6473000000000004</v>
      </c>
      <c r="AZ26" s="300">
        <v>13.18</v>
      </c>
      <c r="BA26" s="273"/>
      <c r="BB26" s="295">
        <v>7.46</v>
      </c>
      <c r="BC26" s="300">
        <v>13.5</v>
      </c>
      <c r="BD26" s="300"/>
      <c r="BE26" s="295">
        <v>7.3690000000000007</v>
      </c>
      <c r="BF26" s="300">
        <v>13.66</v>
      </c>
      <c r="BG26" s="273"/>
      <c r="BH26" s="295">
        <v>7.3358000000000008</v>
      </c>
      <c r="BI26" s="300">
        <v>13.76</v>
      </c>
      <c r="BJ26" s="300"/>
      <c r="BK26" s="300">
        <v>7.4625000000000004</v>
      </c>
      <c r="BL26" s="300">
        <v>13.51</v>
      </c>
      <c r="BM26" s="300"/>
      <c r="BN26" s="295">
        <f>(C26+F26+L26+O26+R26+U26+X26+AA26+AD26+AG26+AJ26+AM26+AP26+AS26+AV26+AY26+BB26+BE26+BH26+I26+BK26)/21</f>
        <v>7.7084761904761923</v>
      </c>
      <c r="BO26" s="296">
        <f>(D26+G26+M26+P26+S26+V26+Y26+AB26+AE26+AH26+AK26+AN26+AQ26+AT26+AW26+AZ26+BC26+BF26+BI26+J26+BL26)/21</f>
        <v>13.183333333333334</v>
      </c>
      <c r="BP26" s="129"/>
      <c r="BQ26" s="40"/>
      <c r="BR26" s="130"/>
      <c r="BS26" s="130"/>
      <c r="BT26" s="117"/>
      <c r="BU26" s="131"/>
      <c r="BV26" s="131"/>
      <c r="BW26" s="117"/>
      <c r="BX26" s="113"/>
    </row>
    <row r="27" spans="1:166" ht="18.75" x14ac:dyDescent="0.3">
      <c r="A27" s="297">
        <v>13</v>
      </c>
      <c r="B27" s="298" t="s">
        <v>17</v>
      </c>
      <c r="C27" s="299">
        <v>1</v>
      </c>
      <c r="D27" s="299">
        <v>103.51</v>
      </c>
      <c r="E27" s="274"/>
      <c r="F27" s="295">
        <v>1</v>
      </c>
      <c r="G27" s="300">
        <v>102.82</v>
      </c>
      <c r="H27" s="300"/>
      <c r="I27" s="295">
        <v>1</v>
      </c>
      <c r="J27" s="300">
        <v>102.39</v>
      </c>
      <c r="K27" s="300"/>
      <c r="L27" s="295">
        <v>1</v>
      </c>
      <c r="M27" s="300">
        <v>101.89</v>
      </c>
      <c r="N27" s="300"/>
      <c r="O27" s="295">
        <v>1</v>
      </c>
      <c r="P27" s="300">
        <v>102.31</v>
      </c>
      <c r="Q27" s="300"/>
      <c r="R27" s="295">
        <v>1</v>
      </c>
      <c r="S27" s="300">
        <v>102.02</v>
      </c>
      <c r="T27" s="300"/>
      <c r="U27" s="295">
        <v>1</v>
      </c>
      <c r="V27" s="300">
        <v>102.26</v>
      </c>
      <c r="W27" s="300"/>
      <c r="X27" s="295">
        <v>1</v>
      </c>
      <c r="Y27" s="300">
        <v>102</v>
      </c>
      <c r="Z27" s="295"/>
      <c r="AA27" s="295">
        <v>1</v>
      </c>
      <c r="AB27" s="300">
        <v>101.8</v>
      </c>
      <c r="AC27" s="300"/>
      <c r="AD27" s="295">
        <v>1</v>
      </c>
      <c r="AE27" s="300">
        <v>101.75</v>
      </c>
      <c r="AF27" s="300"/>
      <c r="AG27" s="295">
        <v>1</v>
      </c>
      <c r="AH27" s="300">
        <v>101.36</v>
      </c>
      <c r="AI27" s="300"/>
      <c r="AJ27" s="295">
        <v>1</v>
      </c>
      <c r="AK27" s="300">
        <v>101.03</v>
      </c>
      <c r="AL27" s="300"/>
      <c r="AM27" s="295">
        <v>1</v>
      </c>
      <c r="AN27" s="300">
        <v>100.85</v>
      </c>
      <c r="AO27" s="300"/>
      <c r="AP27" s="295">
        <v>1</v>
      </c>
      <c r="AQ27" s="300">
        <v>101.53</v>
      </c>
      <c r="AR27" s="300"/>
      <c r="AS27" s="295">
        <v>1</v>
      </c>
      <c r="AT27" s="300">
        <v>100.87</v>
      </c>
      <c r="AU27" s="300"/>
      <c r="AV27" s="295">
        <v>1</v>
      </c>
      <c r="AW27" s="300">
        <v>100.94</v>
      </c>
      <c r="AX27" s="300"/>
      <c r="AY27" s="295">
        <v>1</v>
      </c>
      <c r="AZ27" s="300">
        <v>100.81</v>
      </c>
      <c r="BA27" s="300"/>
      <c r="BB27" s="295">
        <v>1</v>
      </c>
      <c r="BC27" s="300">
        <v>100.74</v>
      </c>
      <c r="BD27" s="300"/>
      <c r="BE27" s="295">
        <v>1</v>
      </c>
      <c r="BF27" s="300">
        <v>100.66</v>
      </c>
      <c r="BG27" s="300"/>
      <c r="BH27" s="295">
        <v>1</v>
      </c>
      <c r="BI27" s="300">
        <v>100.95</v>
      </c>
      <c r="BJ27" s="300"/>
      <c r="BK27" s="300">
        <v>1</v>
      </c>
      <c r="BL27" s="300">
        <v>100.84</v>
      </c>
      <c r="BM27" s="300"/>
      <c r="BN27" s="295">
        <f t="shared" si="0"/>
        <v>1</v>
      </c>
      <c r="BO27" s="296">
        <f t="shared" si="1"/>
        <v>101.58714285714288</v>
      </c>
      <c r="BP27" s="129"/>
      <c r="BQ27" s="40"/>
      <c r="BR27" s="130"/>
      <c r="BS27" s="130"/>
      <c r="BT27" s="117"/>
      <c r="BU27" s="131"/>
      <c r="BV27" s="131"/>
      <c r="BW27" s="117"/>
      <c r="BX27" s="113"/>
    </row>
    <row r="28" spans="1:166" ht="18.75" x14ac:dyDescent="0.3">
      <c r="A28" s="297">
        <v>14</v>
      </c>
      <c r="B28" s="298" t="s">
        <v>27</v>
      </c>
      <c r="C28" s="299">
        <v>0.69925669013838299</v>
      </c>
      <c r="D28" s="299">
        <v>148.03</v>
      </c>
      <c r="E28" s="274"/>
      <c r="F28" s="295">
        <v>0.6997900629811058</v>
      </c>
      <c r="G28" s="300">
        <v>146.93</v>
      </c>
      <c r="H28" s="300"/>
      <c r="I28" s="295">
        <v>0.69830939295964478</v>
      </c>
      <c r="J28" s="300">
        <v>146.63</v>
      </c>
      <c r="K28" s="300"/>
      <c r="L28" s="295">
        <v>0.69602015674373929</v>
      </c>
      <c r="M28" s="300">
        <v>146.38999999999999</v>
      </c>
      <c r="N28" s="300"/>
      <c r="O28" s="295">
        <v>0.6947870130411522</v>
      </c>
      <c r="P28" s="300">
        <v>147.25</v>
      </c>
      <c r="Q28" s="273"/>
      <c r="R28" s="295">
        <v>0.69656315738147978</v>
      </c>
      <c r="S28" s="300">
        <v>146.46</v>
      </c>
      <c r="T28" s="273"/>
      <c r="U28" s="295">
        <v>0.69587969631810054</v>
      </c>
      <c r="V28" s="300">
        <v>146.94999999999999</v>
      </c>
      <c r="W28" s="300"/>
      <c r="X28" s="295">
        <v>0.69760303596841255</v>
      </c>
      <c r="Y28" s="300">
        <v>146.21</v>
      </c>
      <c r="Z28" s="295"/>
      <c r="AA28" s="295">
        <v>0.69712644479455688</v>
      </c>
      <c r="AB28" s="300">
        <v>146.03</v>
      </c>
      <c r="AC28" s="273"/>
      <c r="AD28" s="295">
        <v>0.69511059209520232</v>
      </c>
      <c r="AE28" s="300">
        <v>146.38</v>
      </c>
      <c r="AF28" s="300"/>
      <c r="AG28" s="295">
        <v>0.69541996411632978</v>
      </c>
      <c r="AH28" s="300">
        <v>145.75</v>
      </c>
      <c r="AI28" s="273"/>
      <c r="AJ28" s="295">
        <v>0.69352456117233385</v>
      </c>
      <c r="AK28" s="300">
        <v>145.68</v>
      </c>
      <c r="AL28" s="300"/>
      <c r="AM28" s="295">
        <v>0.6922810661128419</v>
      </c>
      <c r="AN28" s="300">
        <v>145.68</v>
      </c>
      <c r="AO28" s="273"/>
      <c r="AP28" s="295">
        <v>0.69253516347292532</v>
      </c>
      <c r="AQ28" s="300">
        <v>146.61000000000001</v>
      </c>
      <c r="AR28" s="273"/>
      <c r="AS28" s="295">
        <v>0.69586516916482266</v>
      </c>
      <c r="AT28" s="300">
        <v>144.96</v>
      </c>
      <c r="AU28" s="273"/>
      <c r="AV28" s="295">
        <v>0.69347646687609654</v>
      </c>
      <c r="AW28" s="300">
        <v>145.56</v>
      </c>
      <c r="AX28" s="273"/>
      <c r="AY28" s="295">
        <v>0.69431426052059686</v>
      </c>
      <c r="AZ28" s="300">
        <v>145.19</v>
      </c>
      <c r="BA28" s="273"/>
      <c r="BB28" s="295">
        <v>0.69431426052059686</v>
      </c>
      <c r="BC28" s="300">
        <v>145.09</v>
      </c>
      <c r="BD28" s="300"/>
      <c r="BE28" s="295">
        <v>0.69431426052059686</v>
      </c>
      <c r="BF28" s="300">
        <v>144.97999999999999</v>
      </c>
      <c r="BG28" s="273"/>
      <c r="BH28" s="295">
        <v>0.69431426052059686</v>
      </c>
      <c r="BI28" s="300">
        <v>145.4</v>
      </c>
      <c r="BJ28" s="300"/>
      <c r="BK28" s="300">
        <v>0.69431426052059686</v>
      </c>
      <c r="BL28" s="300">
        <v>145.24</v>
      </c>
      <c r="BM28" s="300"/>
      <c r="BN28" s="295">
        <f t="shared" si="0"/>
        <v>0.69548190171143409</v>
      </c>
      <c r="BO28" s="296">
        <f t="shared" si="1"/>
        <v>146.06666666666669</v>
      </c>
      <c r="BP28" s="129"/>
      <c r="BQ28" s="40"/>
      <c r="BR28" s="130"/>
      <c r="BS28" s="130"/>
      <c r="BT28" s="117"/>
      <c r="BU28" s="131"/>
      <c r="BV28" s="131"/>
      <c r="BW28" s="117"/>
      <c r="BX28" s="113"/>
    </row>
    <row r="29" spans="1:166" ht="18.75" x14ac:dyDescent="0.3">
      <c r="A29" s="297">
        <v>15</v>
      </c>
      <c r="B29" s="298" t="s">
        <v>32</v>
      </c>
      <c r="C29" s="299">
        <v>6.5718000000000005</v>
      </c>
      <c r="D29" s="299">
        <v>15.75</v>
      </c>
      <c r="E29" s="274"/>
      <c r="F29" s="295">
        <v>6.5611000000000006</v>
      </c>
      <c r="G29" s="300">
        <v>15.67</v>
      </c>
      <c r="H29" s="300"/>
      <c r="I29" s="295">
        <v>6.5571999999999999</v>
      </c>
      <c r="J29" s="300">
        <v>15.61</v>
      </c>
      <c r="K29" s="300"/>
      <c r="L29" s="295">
        <v>6.5330000000000004</v>
      </c>
      <c r="M29" s="300">
        <v>15.6</v>
      </c>
      <c r="N29" s="300"/>
      <c r="O29" s="295">
        <v>6.5385</v>
      </c>
      <c r="P29" s="300">
        <v>15.65</v>
      </c>
      <c r="Q29" s="273"/>
      <c r="R29" s="295">
        <v>6.5292000000000003</v>
      </c>
      <c r="S29" s="300">
        <v>15.63</v>
      </c>
      <c r="T29" s="273"/>
      <c r="U29" s="295">
        <v>6.5388000000000002</v>
      </c>
      <c r="V29" s="300">
        <v>15.64</v>
      </c>
      <c r="W29" s="300"/>
      <c r="X29" s="295">
        <v>6.5420000000000007</v>
      </c>
      <c r="Y29" s="300">
        <v>15.59</v>
      </c>
      <c r="Z29" s="295"/>
      <c r="AA29" s="295">
        <v>6.5396000000000001</v>
      </c>
      <c r="AB29" s="300">
        <v>15.57</v>
      </c>
      <c r="AC29" s="273"/>
      <c r="AD29" s="295">
        <v>6.5456000000000003</v>
      </c>
      <c r="AE29" s="300">
        <v>15.54</v>
      </c>
      <c r="AF29" s="300"/>
      <c r="AG29" s="295">
        <v>6.5292000000000003</v>
      </c>
      <c r="AH29" s="300">
        <v>15.52</v>
      </c>
      <c r="AI29" s="273"/>
      <c r="AJ29" s="295">
        <v>6.5330000000000004</v>
      </c>
      <c r="AK29" s="300">
        <v>15.46</v>
      </c>
      <c r="AL29" s="300"/>
      <c r="AM29" s="295">
        <v>6.5355000000000008</v>
      </c>
      <c r="AN29" s="300">
        <v>15.43</v>
      </c>
      <c r="AO29" s="273"/>
      <c r="AP29" s="295">
        <v>6.5521000000000003</v>
      </c>
      <c r="AQ29" s="300">
        <v>15.5</v>
      </c>
      <c r="AR29" s="273"/>
      <c r="AS29" s="295">
        <v>6.5430999999999999</v>
      </c>
      <c r="AT29" s="300">
        <v>15.42</v>
      </c>
      <c r="AU29" s="273"/>
      <c r="AV29" s="295">
        <v>6.5360000000000005</v>
      </c>
      <c r="AW29" s="300">
        <v>15.44</v>
      </c>
      <c r="AX29" s="273"/>
      <c r="AY29" s="295">
        <v>6.5302000000000007</v>
      </c>
      <c r="AZ29" s="300">
        <v>15.44</v>
      </c>
      <c r="BA29" s="273"/>
      <c r="BB29" s="295">
        <v>6.5390000000000006</v>
      </c>
      <c r="BC29" s="300">
        <v>15.41</v>
      </c>
      <c r="BD29" s="300"/>
      <c r="BE29" s="295">
        <v>6.5287000000000006</v>
      </c>
      <c r="BF29" s="300">
        <v>15.42</v>
      </c>
      <c r="BG29" s="273"/>
      <c r="BH29" s="295">
        <v>6.5225</v>
      </c>
      <c r="BI29" s="300">
        <v>15.48</v>
      </c>
      <c r="BJ29" s="300"/>
      <c r="BK29" s="300">
        <v>6.5410000000000004</v>
      </c>
      <c r="BL29" s="300">
        <v>15.42</v>
      </c>
      <c r="BM29" s="300"/>
      <c r="BN29" s="295">
        <f t="shared" si="0"/>
        <v>6.5403380952380958</v>
      </c>
      <c r="BO29" s="296">
        <f t="shared" si="1"/>
        <v>15.532857142857145</v>
      </c>
      <c r="BP29" s="129"/>
      <c r="BQ29" s="40"/>
      <c r="BR29" s="130"/>
      <c r="BS29" s="130"/>
      <c r="BT29" s="117"/>
      <c r="BU29" s="131"/>
      <c r="BV29" s="131"/>
      <c r="BW29" s="117"/>
      <c r="BX29" s="113"/>
    </row>
    <row r="30" spans="1:166" s="6" customFormat="1" ht="19.5" thickBot="1" x14ac:dyDescent="0.35">
      <c r="A30" s="303">
        <v>16</v>
      </c>
      <c r="B30" s="304" t="s">
        <v>33</v>
      </c>
      <c r="C30" s="305">
        <v>6.5649000000000006</v>
      </c>
      <c r="D30" s="305">
        <v>15.77</v>
      </c>
      <c r="E30" s="279"/>
      <c r="F30" s="306">
        <v>6.5559000000000003</v>
      </c>
      <c r="G30" s="307">
        <v>15.68</v>
      </c>
      <c r="H30" s="307"/>
      <c r="I30" s="306">
        <v>6.5478000000000005</v>
      </c>
      <c r="J30" s="307">
        <v>15.64</v>
      </c>
      <c r="K30" s="307"/>
      <c r="L30" s="306">
        <v>6.5200000000000005</v>
      </c>
      <c r="M30" s="307">
        <v>15.63</v>
      </c>
      <c r="N30" s="307"/>
      <c r="O30" s="306">
        <v>6.5285000000000002</v>
      </c>
      <c r="P30" s="307">
        <v>15.67</v>
      </c>
      <c r="Q30" s="276"/>
      <c r="R30" s="306">
        <v>6.5106999999999999</v>
      </c>
      <c r="S30" s="307">
        <v>15.67</v>
      </c>
      <c r="T30" s="276"/>
      <c r="U30" s="306">
        <v>6.5307000000000004</v>
      </c>
      <c r="V30" s="307">
        <v>15.66</v>
      </c>
      <c r="W30" s="307"/>
      <c r="X30" s="306">
        <v>6.5355000000000008</v>
      </c>
      <c r="Y30" s="307">
        <v>15.61</v>
      </c>
      <c r="Z30" s="306"/>
      <c r="AA30" s="306">
        <v>6.5200000000000005</v>
      </c>
      <c r="AB30" s="307">
        <v>15.61</v>
      </c>
      <c r="AC30" s="276"/>
      <c r="AD30" s="306">
        <v>6.5330000000000004</v>
      </c>
      <c r="AE30" s="307">
        <v>15.57</v>
      </c>
      <c r="AF30" s="307"/>
      <c r="AG30" s="306">
        <v>6.5051000000000005</v>
      </c>
      <c r="AH30" s="307">
        <v>15.58</v>
      </c>
      <c r="AI30" s="276"/>
      <c r="AJ30" s="306">
        <v>6.5125999999999999</v>
      </c>
      <c r="AK30" s="307">
        <v>15.51</v>
      </c>
      <c r="AL30" s="307"/>
      <c r="AM30" s="306">
        <v>6.5167999999999999</v>
      </c>
      <c r="AN30" s="307">
        <v>15.48</v>
      </c>
      <c r="AO30" s="276"/>
      <c r="AP30" s="306">
        <v>6.5475000000000003</v>
      </c>
      <c r="AQ30" s="307">
        <v>15.51</v>
      </c>
      <c r="AR30" s="276"/>
      <c r="AS30" s="306">
        <v>6.5317000000000007</v>
      </c>
      <c r="AT30" s="307">
        <v>15.44</v>
      </c>
      <c r="AU30" s="276"/>
      <c r="AV30" s="306">
        <v>6.5243000000000002</v>
      </c>
      <c r="AW30" s="307">
        <v>15.47</v>
      </c>
      <c r="AX30" s="276"/>
      <c r="AY30" s="306">
        <v>6.5214000000000008</v>
      </c>
      <c r="AZ30" s="307">
        <v>15.46</v>
      </c>
      <c r="BA30" s="276"/>
      <c r="BB30" s="306">
        <v>6.5342000000000002</v>
      </c>
      <c r="BC30" s="307">
        <v>15.42</v>
      </c>
      <c r="BD30" s="307"/>
      <c r="BE30" s="306">
        <v>6.5182000000000002</v>
      </c>
      <c r="BF30" s="307">
        <v>15.44</v>
      </c>
      <c r="BG30" s="276"/>
      <c r="BH30" s="306">
        <v>6.5068999999999999</v>
      </c>
      <c r="BI30" s="307">
        <v>15.51</v>
      </c>
      <c r="BJ30" s="307"/>
      <c r="BK30" s="307">
        <v>6.5068999999999999</v>
      </c>
      <c r="BL30" s="307">
        <v>15.5</v>
      </c>
      <c r="BM30" s="307"/>
      <c r="BN30" s="306">
        <f t="shared" si="0"/>
        <v>6.5272666666666677</v>
      </c>
      <c r="BO30" s="308">
        <f t="shared" si="1"/>
        <v>15.563333333333333</v>
      </c>
      <c r="BP30" s="129"/>
      <c r="BQ30" s="40"/>
      <c r="BR30" s="232"/>
      <c r="BS30" s="232"/>
      <c r="BT30" s="117"/>
      <c r="BU30" s="131"/>
      <c r="BV30" s="131"/>
      <c r="BW30" s="117"/>
      <c r="BX30" s="113"/>
      <c r="BY30" s="3"/>
      <c r="BZ30" s="3"/>
      <c r="CA30" s="3"/>
      <c r="CB30" s="3"/>
      <c r="CC30" s="3"/>
      <c r="CD30" s="3"/>
      <c r="CE30" s="114"/>
      <c r="CF30" s="11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</row>
    <row r="31" spans="1:166" s="63" customFormat="1" ht="15.75" thickTop="1" x14ac:dyDescent="0.25">
      <c r="A31" s="78"/>
      <c r="B31" s="53"/>
      <c r="C31" s="53"/>
      <c r="D31" s="53"/>
      <c r="E31" s="53"/>
      <c r="F31" s="52"/>
      <c r="G31" s="52"/>
      <c r="H31" s="52"/>
      <c r="I31" s="52"/>
      <c r="J31" s="52"/>
      <c r="K31" s="52"/>
      <c r="L31" s="52"/>
      <c r="M31" s="52"/>
      <c r="N31" s="58"/>
      <c r="O31" s="52"/>
      <c r="P31" s="58"/>
      <c r="Q31" s="58"/>
      <c r="R31" s="58"/>
      <c r="S31" s="58"/>
      <c r="T31" s="52"/>
      <c r="U31" s="58"/>
      <c r="V31" s="58"/>
      <c r="W31" s="58"/>
      <c r="X31" s="58"/>
      <c r="Y31" s="58"/>
      <c r="Z31" s="58"/>
      <c r="AA31" s="58"/>
      <c r="AB31" s="58"/>
      <c r="AC31" s="52"/>
      <c r="AD31" s="58"/>
      <c r="AE31" s="58"/>
      <c r="AF31" s="58"/>
      <c r="AG31" s="58"/>
      <c r="AH31" s="58"/>
      <c r="AI31" s="52"/>
      <c r="AJ31" s="52"/>
      <c r="AK31" s="58"/>
      <c r="AL31" s="58"/>
      <c r="AM31" s="58"/>
      <c r="AN31" s="58"/>
      <c r="AO31" s="52"/>
      <c r="AP31" s="58"/>
      <c r="AQ31" s="58"/>
      <c r="AR31" s="52"/>
      <c r="AS31" s="58"/>
      <c r="AT31" s="58"/>
      <c r="AU31" s="52"/>
      <c r="AV31" s="58"/>
      <c r="AW31" s="58"/>
      <c r="AX31" s="52"/>
      <c r="AY31" s="58"/>
      <c r="AZ31" s="58"/>
      <c r="BA31" s="52"/>
      <c r="BB31" s="58"/>
      <c r="BC31" s="58"/>
      <c r="BD31" s="58"/>
      <c r="BE31" s="58"/>
      <c r="BF31" s="58"/>
      <c r="BG31" s="52"/>
      <c r="BH31" s="58"/>
      <c r="BI31" s="58"/>
      <c r="BJ31" s="58"/>
      <c r="BK31" s="58"/>
      <c r="BL31" s="58"/>
      <c r="BM31" s="58"/>
      <c r="BN31" s="86"/>
      <c r="BO31" s="52"/>
      <c r="BP31" s="52"/>
      <c r="BQ31" s="52"/>
      <c r="BR31" s="232"/>
      <c r="BS31" s="232"/>
      <c r="BT31" s="52"/>
      <c r="BU31" s="59"/>
      <c r="BV31" s="59"/>
      <c r="BW31" s="52"/>
      <c r="BX31" s="50"/>
      <c r="BY31" s="49"/>
      <c r="BZ31" s="49"/>
      <c r="CA31" s="49"/>
      <c r="CB31" s="49"/>
      <c r="CC31" s="49"/>
      <c r="CD31" s="49"/>
      <c r="CE31" s="51"/>
      <c r="CF31" s="50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</row>
    <row r="32" spans="1:166" s="63" customFormat="1" ht="15" x14ac:dyDescent="0.25">
      <c r="A32" s="78"/>
      <c r="B32" s="53"/>
      <c r="C32" s="53"/>
      <c r="D32" s="53"/>
      <c r="E32" s="53"/>
      <c r="F32" s="58"/>
      <c r="G32" s="58"/>
      <c r="H32" s="58"/>
      <c r="I32" s="58"/>
      <c r="J32" s="58"/>
      <c r="K32" s="58"/>
      <c r="L32" s="58"/>
      <c r="M32" s="58"/>
      <c r="N32" s="58"/>
      <c r="O32" s="52"/>
      <c r="P32" s="52"/>
      <c r="Q32" s="52"/>
      <c r="R32" s="58"/>
      <c r="S32" s="58"/>
      <c r="T32" s="52"/>
      <c r="U32" s="58"/>
      <c r="V32" s="58"/>
      <c r="W32" s="58"/>
      <c r="X32" s="58"/>
      <c r="Y32" s="58"/>
      <c r="Z32" s="58"/>
      <c r="AA32" s="58"/>
      <c r="AB32" s="58"/>
      <c r="AC32" s="52"/>
      <c r="AD32" s="58"/>
      <c r="AE32" s="58"/>
      <c r="AF32" s="58"/>
      <c r="AG32" s="58"/>
      <c r="AH32" s="58"/>
      <c r="AI32" s="52"/>
      <c r="AJ32" s="52"/>
      <c r="AK32" s="52"/>
      <c r="AL32" s="52"/>
      <c r="AM32" s="58"/>
      <c r="AN32" s="58"/>
      <c r="AO32" s="52"/>
      <c r="AP32" s="58"/>
      <c r="AQ32" s="58"/>
      <c r="AR32" s="52"/>
      <c r="AS32" s="58"/>
      <c r="AT32" s="58"/>
      <c r="AU32" s="52"/>
      <c r="AV32" s="58"/>
      <c r="AW32" s="58"/>
      <c r="AX32" s="52"/>
      <c r="AY32" s="58"/>
      <c r="AZ32" s="58"/>
      <c r="BA32" s="52"/>
      <c r="BB32" s="58"/>
      <c r="BC32" s="58"/>
      <c r="BD32" s="58"/>
      <c r="BE32" s="58"/>
      <c r="BF32" s="58"/>
      <c r="BG32" s="52"/>
      <c r="BH32" s="58"/>
      <c r="BI32" s="58"/>
      <c r="BJ32" s="58"/>
      <c r="BK32" s="58"/>
      <c r="BL32" s="58"/>
      <c r="BM32" s="58"/>
      <c r="BN32" s="52"/>
      <c r="BO32" s="52"/>
      <c r="BP32" s="52"/>
      <c r="BQ32" s="52"/>
      <c r="BR32" s="232"/>
      <c r="BS32" s="232"/>
      <c r="BT32" s="52"/>
      <c r="BU32" s="59"/>
      <c r="BV32" s="59"/>
      <c r="BW32" s="52"/>
      <c r="BX32" s="50"/>
      <c r="BY32" s="49"/>
      <c r="BZ32" s="49"/>
      <c r="CA32" s="49"/>
      <c r="CB32" s="49"/>
      <c r="CC32" s="49"/>
      <c r="CD32" s="49"/>
      <c r="CE32" s="51"/>
      <c r="CF32" s="50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</row>
    <row r="33" spans="1:166" s="63" customFormat="1" ht="15" x14ac:dyDescent="0.25">
      <c r="A33" s="183"/>
      <c r="B33" s="53" t="s">
        <v>27</v>
      </c>
      <c r="C33" s="53"/>
      <c r="D33" s="53"/>
      <c r="E33" s="53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49"/>
      <c r="BO33" s="49"/>
      <c r="BP33" s="49"/>
      <c r="BQ33" s="3"/>
      <c r="BR33" s="259"/>
      <c r="BS33" s="232" t="s">
        <v>28</v>
      </c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51"/>
      <c r="CF33" s="50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4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</row>
    <row r="34" spans="1:166" s="63" customFormat="1" ht="14.25" customHeight="1" x14ac:dyDescent="0.3">
      <c r="A34" s="108"/>
      <c r="B34" s="109"/>
      <c r="C34" s="49"/>
      <c r="D34" s="49"/>
      <c r="E34" s="49"/>
      <c r="BR34" s="49"/>
      <c r="BS34" s="311"/>
      <c r="BT34" s="49"/>
      <c r="BU34" s="49"/>
      <c r="BV34" s="49"/>
      <c r="BW34" s="50"/>
      <c r="BX34" s="49"/>
      <c r="BY34" s="49"/>
      <c r="BZ34" s="49"/>
      <c r="CA34" s="49"/>
      <c r="CB34" s="49"/>
      <c r="CC34" s="49"/>
      <c r="CD34" s="49"/>
      <c r="CE34" s="51"/>
      <c r="CF34" s="50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</row>
    <row r="35" spans="1:166" s="63" customFormat="1" ht="18.75" x14ac:dyDescent="0.3">
      <c r="A35" s="108"/>
      <c r="B35" s="109"/>
      <c r="C35" s="49"/>
      <c r="D35" s="49"/>
      <c r="E35" s="49"/>
      <c r="BR35" s="49"/>
      <c r="BS35" s="284"/>
      <c r="BT35" s="49"/>
      <c r="BU35" s="49"/>
      <c r="BV35" s="49"/>
      <c r="BW35" s="50"/>
      <c r="BX35" s="49"/>
      <c r="BY35" s="49"/>
      <c r="BZ35" s="49"/>
      <c r="CA35" s="49"/>
      <c r="CB35" s="49"/>
      <c r="CC35" s="49"/>
      <c r="CD35" s="49"/>
      <c r="CE35" s="51"/>
      <c r="CF35" s="50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</row>
    <row r="36" spans="1:166" s="63" customFormat="1" ht="14.25" customHeight="1" x14ac:dyDescent="0.3">
      <c r="A36" s="108"/>
      <c r="B36" s="109"/>
      <c r="C36" s="49"/>
      <c r="D36" s="49"/>
      <c r="E36" s="49"/>
      <c r="BR36" s="49"/>
      <c r="BS36" s="311"/>
      <c r="BT36" s="49"/>
      <c r="BU36" s="49"/>
      <c r="BV36" s="49"/>
      <c r="BW36" s="50"/>
      <c r="BX36" s="49"/>
      <c r="BY36" s="49"/>
      <c r="BZ36" s="49"/>
      <c r="CA36" s="49"/>
      <c r="CB36" s="49"/>
      <c r="CC36" s="49"/>
      <c r="CD36" s="49"/>
      <c r="CE36" s="51"/>
      <c r="CF36" s="50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</row>
    <row r="37" spans="1:166" ht="14.25" customHeight="1" x14ac:dyDescent="0.3">
      <c r="BS37" s="311"/>
    </row>
  </sheetData>
  <mergeCells count="22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BN6:BO6"/>
    <mergeCell ref="AM6:AN6"/>
    <mergeCell ref="AP6:AQ6"/>
    <mergeCell ref="AS6:AT6"/>
    <mergeCell ref="AV6:AW6"/>
    <mergeCell ref="AY6:AZ6"/>
    <mergeCell ref="BB6:BC6"/>
    <mergeCell ref="BK6:BL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55"/>
  <sheetViews>
    <sheetView tabSelected="1" zoomScale="70" zoomScaleNormal="70" workbookViewId="0">
      <pane xSplit="2" ySplit="13" topLeftCell="BG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3.42578125" style="2" customWidth="1"/>
    <col min="4" max="4" width="17.7109375" style="2" customWidth="1"/>
    <col min="5" max="5" width="9.42578125" style="2" customWidth="1"/>
    <col min="6" max="6" width="17.7109375" style="2" customWidth="1"/>
    <col min="7" max="7" width="20.42578125" style="2" customWidth="1"/>
    <col min="8" max="8" width="8.7109375" style="2" customWidth="1"/>
    <col min="9" max="9" width="20.42578125" style="2" customWidth="1"/>
    <col min="10" max="10" width="18.42578125" style="2" customWidth="1"/>
    <col min="11" max="11" width="6.5703125" style="2" customWidth="1"/>
    <col min="12" max="12" width="16.42578125" style="2" bestFit="1" customWidth="1"/>
    <col min="13" max="13" width="12.42578125" style="2" bestFit="1" customWidth="1"/>
    <col min="14" max="14" width="11" style="2" customWidth="1"/>
    <col min="15" max="15" width="16.42578125" style="2" bestFit="1" customWidth="1"/>
    <col min="16" max="16" width="12.42578125" style="2" bestFit="1" customWidth="1"/>
    <col min="17" max="17" width="12.5703125" style="2" customWidth="1"/>
    <col min="18" max="18" width="16.42578125" style="2" bestFit="1" customWidth="1"/>
    <col min="19" max="19" width="12.42578125" style="2" bestFit="1" customWidth="1"/>
    <col min="20" max="20" width="10.42578125" style="2" customWidth="1"/>
    <col min="21" max="21" width="16.42578125" style="2" bestFit="1" customWidth="1"/>
    <col min="22" max="22" width="12.42578125" style="2" bestFit="1" customWidth="1"/>
    <col min="23" max="23" width="10.42578125" style="2" customWidth="1"/>
    <col min="24" max="24" width="19.5703125" style="2" customWidth="1"/>
    <col min="25" max="25" width="18.42578125" style="2" customWidth="1"/>
    <col min="26" max="26" width="9" style="2" customWidth="1"/>
    <col min="27" max="28" width="18.42578125" style="2" customWidth="1"/>
    <col min="29" max="29" width="10.5703125" style="2" customWidth="1"/>
    <col min="30" max="30" width="19.5703125" style="2" customWidth="1"/>
    <col min="31" max="31" width="18.42578125" style="2" customWidth="1"/>
    <col min="32" max="32" width="10" style="2" customWidth="1"/>
    <col min="33" max="33" width="20.42578125" style="2" customWidth="1"/>
    <col min="34" max="34" width="19.42578125" style="2" customWidth="1"/>
    <col min="35" max="35" width="10.5703125" style="2" customWidth="1"/>
    <col min="36" max="36" width="20.42578125" style="2" customWidth="1"/>
    <col min="37" max="37" width="17.5703125" style="2" customWidth="1"/>
    <col min="38" max="38" width="9.7109375" style="2" customWidth="1"/>
    <col min="39" max="39" width="18.42578125" style="2" customWidth="1"/>
    <col min="40" max="40" width="17.28515625" style="2" customWidth="1"/>
    <col min="41" max="41" width="10.42578125" style="2" customWidth="1"/>
    <col min="42" max="42" width="20.28515625" style="2" customWidth="1"/>
    <col min="43" max="43" width="18.5703125" style="2" customWidth="1"/>
    <col min="44" max="44" width="9.710937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21.42578125" style="2" customWidth="1"/>
    <col min="49" max="49" width="19.7109375" style="2" customWidth="1"/>
    <col min="50" max="50" width="10" style="2" customWidth="1"/>
    <col min="51" max="52" width="19.7109375" style="2" customWidth="1"/>
    <col min="53" max="53" width="10.5703125" style="2" customWidth="1"/>
    <col min="54" max="54" width="18" style="2" customWidth="1"/>
    <col min="55" max="55" width="16.28515625" style="2" customWidth="1"/>
    <col min="56" max="56" width="8.5703125" style="2" customWidth="1"/>
    <col min="57" max="57" width="21.5703125" style="2" customWidth="1"/>
    <col min="58" max="58" width="18" style="2" customWidth="1"/>
    <col min="59" max="59" width="9.7109375" style="2" customWidth="1"/>
    <col min="60" max="61" width="18.42578125" style="2" customWidth="1"/>
    <col min="62" max="62" width="10.5703125" style="2" customWidth="1"/>
    <col min="63" max="63" width="18.5703125" style="2" customWidth="1"/>
    <col min="64" max="64" width="16.5703125" style="2" customWidth="1"/>
    <col min="65" max="66" width="20.42578125" style="2" customWidth="1"/>
    <col min="67" max="67" width="14.5703125" style="3" customWidth="1"/>
    <col min="68" max="68" width="14.28515625" style="3" customWidth="1"/>
    <col min="69" max="69" width="18.5703125" style="3" customWidth="1"/>
    <col min="70" max="70" width="22.7109375" style="3" customWidth="1"/>
    <col min="71" max="71" width="10.7109375" style="3" customWidth="1"/>
    <col min="72" max="72" width="10.42578125" style="3" customWidth="1"/>
    <col min="73" max="73" width="10.28515625" style="113" customWidth="1"/>
    <col min="74" max="74" width="17.7109375" style="3" customWidth="1"/>
    <col min="75" max="75" width="13.28515625" style="3" customWidth="1"/>
    <col min="76" max="76" width="11.42578125" style="3" customWidth="1"/>
    <col min="77" max="80" width="11.5703125" style="3" customWidth="1"/>
    <col min="81" max="81" width="12.5703125" style="114" customWidth="1"/>
    <col min="82" max="82" width="11.5703125" style="113" customWidth="1"/>
    <col min="83" max="164" width="13.42578125" style="3" customWidth="1"/>
    <col min="165" max="16384" width="9.28515625" style="2"/>
  </cols>
  <sheetData>
    <row r="1" spans="1:167" x14ac:dyDescent="0.2">
      <c r="B1" s="3"/>
      <c r="BO1" s="2"/>
      <c r="BP1" s="2"/>
      <c r="BU1" s="3"/>
      <c r="BW1" s="113"/>
      <c r="CC1" s="3"/>
      <c r="CD1" s="3"/>
      <c r="CE1" s="114"/>
      <c r="CF1" s="113"/>
      <c r="FI1" s="3"/>
      <c r="FJ1" s="3"/>
      <c r="FK1" s="3"/>
    </row>
    <row r="2" spans="1:167" x14ac:dyDescent="0.2">
      <c r="B2" s="3"/>
      <c r="BO2" s="2"/>
      <c r="BP2" s="2"/>
      <c r="BU2" s="3"/>
      <c r="BW2" s="113"/>
      <c r="CC2" s="3"/>
      <c r="CD2" s="3"/>
      <c r="CE2" s="114"/>
      <c r="CF2" s="113"/>
      <c r="FI2" s="3"/>
      <c r="FJ2" s="3"/>
      <c r="FK2" s="3"/>
    </row>
    <row r="3" spans="1:167" x14ac:dyDescent="0.2">
      <c r="A3" s="115" t="s">
        <v>31</v>
      </c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 t="s">
        <v>0</v>
      </c>
      <c r="AO3" s="117"/>
      <c r="AP3" s="117"/>
      <c r="AQ3" s="117"/>
      <c r="AR3" s="117"/>
      <c r="AS3" s="117"/>
      <c r="AT3" s="118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3"/>
      <c r="BL3" s="3"/>
      <c r="BM3" s="3"/>
      <c r="BN3" s="3"/>
      <c r="BU3" s="3"/>
      <c r="BV3" s="113"/>
    </row>
    <row r="4" spans="1:167" x14ac:dyDescent="0.2">
      <c r="A4" s="115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8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3"/>
      <c r="BL4" s="3"/>
      <c r="BM4" s="3"/>
      <c r="BN4" s="3"/>
      <c r="BU4" s="3"/>
      <c r="BV4" s="113"/>
    </row>
    <row r="5" spans="1:167" x14ac:dyDescent="0.2">
      <c r="A5" s="119"/>
      <c r="B5" s="140" t="s">
        <v>78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2"/>
      <c r="BL5" s="142"/>
      <c r="BM5" s="18"/>
      <c r="BN5" s="18"/>
      <c r="BO5" s="18"/>
      <c r="BP5" s="117"/>
      <c r="BQ5" s="117"/>
      <c r="BR5" s="117"/>
      <c r="BS5" s="117"/>
      <c r="BU5" s="3"/>
      <c r="BV5" s="113"/>
    </row>
    <row r="6" spans="1:167" s="6" customFormat="1" ht="13.5" thickBot="1" x14ac:dyDescent="0.25">
      <c r="A6" s="120" t="s">
        <v>1</v>
      </c>
      <c r="B6" s="143"/>
      <c r="C6" s="313" t="s">
        <v>79</v>
      </c>
      <c r="D6" s="313"/>
      <c r="E6" s="144"/>
      <c r="F6" s="313" t="s">
        <v>82</v>
      </c>
      <c r="G6" s="313"/>
      <c r="H6" s="145"/>
      <c r="I6" s="313" t="s">
        <v>83</v>
      </c>
      <c r="J6" s="313"/>
      <c r="K6" s="145"/>
      <c r="L6" s="313" t="s">
        <v>84</v>
      </c>
      <c r="M6" s="313"/>
      <c r="N6" s="146"/>
      <c r="O6" s="313" t="s">
        <v>85</v>
      </c>
      <c r="P6" s="313"/>
      <c r="Q6" s="144"/>
      <c r="R6" s="313" t="s">
        <v>86</v>
      </c>
      <c r="S6" s="313"/>
      <c r="T6" s="144"/>
      <c r="U6" s="313" t="s">
        <v>87</v>
      </c>
      <c r="V6" s="313"/>
      <c r="W6" s="145"/>
      <c r="X6" s="313" t="s">
        <v>88</v>
      </c>
      <c r="Y6" s="313"/>
      <c r="Z6" s="144"/>
      <c r="AA6" s="313" t="s">
        <v>89</v>
      </c>
      <c r="AB6" s="313"/>
      <c r="AC6" s="145"/>
      <c r="AD6" s="313" t="s">
        <v>90</v>
      </c>
      <c r="AE6" s="313"/>
      <c r="AF6" s="146"/>
      <c r="AG6" s="313" t="s">
        <v>91</v>
      </c>
      <c r="AH6" s="313"/>
      <c r="AI6" s="146"/>
      <c r="AJ6" s="313" t="s">
        <v>92</v>
      </c>
      <c r="AK6" s="313"/>
      <c r="AL6" s="145"/>
      <c r="AM6" s="313" t="s">
        <v>93</v>
      </c>
      <c r="AN6" s="313"/>
      <c r="AO6" s="145"/>
      <c r="AP6" s="313" t="s">
        <v>94</v>
      </c>
      <c r="AQ6" s="313"/>
      <c r="AR6" s="145"/>
      <c r="AS6" s="313" t="s">
        <v>80</v>
      </c>
      <c r="AT6" s="313"/>
      <c r="AU6" s="145"/>
      <c r="AV6" s="313" t="s">
        <v>95</v>
      </c>
      <c r="AW6" s="313"/>
      <c r="AX6" s="144"/>
      <c r="AY6" s="313" t="s">
        <v>96</v>
      </c>
      <c r="AZ6" s="313"/>
      <c r="BA6" s="145"/>
      <c r="BB6" s="313" t="s">
        <v>97</v>
      </c>
      <c r="BC6" s="313"/>
      <c r="BD6" s="145"/>
      <c r="BE6" s="313" t="s">
        <v>98</v>
      </c>
      <c r="BF6" s="313"/>
      <c r="BG6" s="145"/>
      <c r="BH6" s="313" t="s">
        <v>81</v>
      </c>
      <c r="BI6" s="313"/>
      <c r="BJ6" s="145"/>
      <c r="BK6" s="313" t="s">
        <v>2</v>
      </c>
      <c r="BL6" s="313"/>
      <c r="BM6" s="23"/>
      <c r="BN6" s="23"/>
      <c r="BO6" s="121"/>
      <c r="BP6" s="18"/>
      <c r="BQ6" s="18"/>
      <c r="BR6" s="18"/>
      <c r="BS6" s="18"/>
      <c r="BT6" s="18"/>
      <c r="BU6" s="117"/>
      <c r="BV6" s="113"/>
      <c r="BW6" s="3"/>
      <c r="BX6" s="3"/>
      <c r="BY6" s="3"/>
      <c r="BZ6" s="3"/>
      <c r="CA6" s="3"/>
      <c r="CB6" s="3"/>
      <c r="CC6" s="114"/>
      <c r="CD6" s="11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</row>
    <row r="7" spans="1:167" ht="13.5" thickTop="1" x14ac:dyDescent="0.2">
      <c r="A7" s="119"/>
      <c r="B7" s="147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8"/>
      <c r="BL7" s="148"/>
      <c r="BM7" s="26"/>
      <c r="BN7" s="26"/>
      <c r="BO7" s="26"/>
      <c r="BP7" s="117"/>
      <c r="BQ7" s="117"/>
      <c r="BR7" s="117"/>
      <c r="BS7" s="117"/>
      <c r="BT7" s="117"/>
      <c r="BU7" s="117"/>
      <c r="BV7" s="113"/>
    </row>
    <row r="8" spans="1:167" x14ac:dyDescent="0.2">
      <c r="A8" s="119"/>
      <c r="B8" s="147"/>
      <c r="C8" s="148"/>
      <c r="D8" s="148" t="s">
        <v>3</v>
      </c>
      <c r="E8" s="148"/>
      <c r="F8" s="148"/>
      <c r="G8" s="148" t="s">
        <v>3</v>
      </c>
      <c r="H8" s="141"/>
      <c r="I8" s="148"/>
      <c r="J8" s="148" t="s">
        <v>3</v>
      </c>
      <c r="K8" s="141"/>
      <c r="L8" s="148"/>
      <c r="M8" s="148" t="s">
        <v>3</v>
      </c>
      <c r="N8" s="141"/>
      <c r="O8" s="148"/>
      <c r="P8" s="148" t="s">
        <v>3</v>
      </c>
      <c r="Q8" s="148"/>
      <c r="R8" s="148"/>
      <c r="S8" s="148" t="s">
        <v>3</v>
      </c>
      <c r="T8" s="148"/>
      <c r="U8" s="148"/>
      <c r="V8" s="148" t="s">
        <v>3</v>
      </c>
      <c r="W8" s="141"/>
      <c r="X8" s="148"/>
      <c r="Y8" s="148" t="s">
        <v>3</v>
      </c>
      <c r="Z8" s="148"/>
      <c r="AA8" s="148"/>
      <c r="AB8" s="148" t="s">
        <v>3</v>
      </c>
      <c r="AC8" s="141"/>
      <c r="AD8" s="148"/>
      <c r="AE8" s="148" t="s">
        <v>3</v>
      </c>
      <c r="AF8" s="141"/>
      <c r="AG8" s="148"/>
      <c r="AH8" s="148" t="s">
        <v>3</v>
      </c>
      <c r="AI8" s="141"/>
      <c r="AJ8" s="148"/>
      <c r="AK8" s="148" t="s">
        <v>3</v>
      </c>
      <c r="AL8" s="141"/>
      <c r="AM8" s="148"/>
      <c r="AN8" s="148" t="s">
        <v>3</v>
      </c>
      <c r="AO8" s="141"/>
      <c r="AP8" s="148"/>
      <c r="AQ8" s="148" t="s">
        <v>3</v>
      </c>
      <c r="AR8" s="141"/>
      <c r="AS8" s="148"/>
      <c r="AT8" s="148" t="s">
        <v>3</v>
      </c>
      <c r="AU8" s="141"/>
      <c r="AV8" s="148"/>
      <c r="AW8" s="148" t="s">
        <v>3</v>
      </c>
      <c r="AX8" s="148"/>
      <c r="AY8" s="148"/>
      <c r="AZ8" s="148" t="s">
        <v>3</v>
      </c>
      <c r="BA8" s="141"/>
      <c r="BB8" s="148"/>
      <c r="BC8" s="148" t="s">
        <v>3</v>
      </c>
      <c r="BD8" s="141"/>
      <c r="BE8" s="148"/>
      <c r="BF8" s="148" t="s">
        <v>3</v>
      </c>
      <c r="BG8" s="141"/>
      <c r="BH8" s="148"/>
      <c r="BI8" s="148" t="s">
        <v>3</v>
      </c>
      <c r="BJ8" s="141"/>
      <c r="BK8" s="148"/>
      <c r="BL8" s="148" t="s">
        <v>3</v>
      </c>
      <c r="BM8" s="26"/>
      <c r="BN8" s="26"/>
      <c r="BO8" s="26"/>
      <c r="BP8" s="117"/>
      <c r="BQ8" s="117"/>
      <c r="BR8" s="117"/>
      <c r="BS8" s="117"/>
      <c r="BT8" s="117"/>
      <c r="BU8" s="117"/>
      <c r="BV8" s="113"/>
    </row>
    <row r="9" spans="1:167" x14ac:dyDescent="0.2">
      <c r="A9" s="122"/>
      <c r="B9" s="147"/>
      <c r="C9" s="148" t="s">
        <v>3</v>
      </c>
      <c r="D9" s="148" t="s">
        <v>19</v>
      </c>
      <c r="E9" s="148"/>
      <c r="F9" s="148" t="s">
        <v>3</v>
      </c>
      <c r="G9" s="148" t="s">
        <v>19</v>
      </c>
      <c r="H9" s="148"/>
      <c r="I9" s="148" t="s">
        <v>3</v>
      </c>
      <c r="J9" s="148" t="s">
        <v>19</v>
      </c>
      <c r="K9" s="148"/>
      <c r="L9" s="148" t="s">
        <v>3</v>
      </c>
      <c r="M9" s="148" t="s">
        <v>19</v>
      </c>
      <c r="N9" s="148"/>
      <c r="O9" s="148" t="s">
        <v>3</v>
      </c>
      <c r="P9" s="148" t="s">
        <v>19</v>
      </c>
      <c r="Q9" s="148"/>
      <c r="R9" s="148" t="s">
        <v>3</v>
      </c>
      <c r="S9" s="148" t="s">
        <v>19</v>
      </c>
      <c r="T9" s="148"/>
      <c r="U9" s="148" t="s">
        <v>3</v>
      </c>
      <c r="V9" s="148" t="s">
        <v>19</v>
      </c>
      <c r="W9" s="148"/>
      <c r="X9" s="148" t="s">
        <v>3</v>
      </c>
      <c r="Y9" s="148" t="s">
        <v>19</v>
      </c>
      <c r="Z9" s="148"/>
      <c r="AA9" s="148" t="s">
        <v>3</v>
      </c>
      <c r="AB9" s="148" t="s">
        <v>19</v>
      </c>
      <c r="AC9" s="148"/>
      <c r="AD9" s="148" t="s">
        <v>3</v>
      </c>
      <c r="AE9" s="148" t="s">
        <v>19</v>
      </c>
      <c r="AF9" s="148"/>
      <c r="AG9" s="148" t="s">
        <v>3</v>
      </c>
      <c r="AH9" s="148" t="s">
        <v>19</v>
      </c>
      <c r="AI9" s="148"/>
      <c r="AJ9" s="148" t="s">
        <v>3</v>
      </c>
      <c r="AK9" s="148" t="s">
        <v>19</v>
      </c>
      <c r="AL9" s="148"/>
      <c r="AM9" s="148" t="s">
        <v>3</v>
      </c>
      <c r="AN9" s="148" t="s">
        <v>19</v>
      </c>
      <c r="AO9" s="148"/>
      <c r="AP9" s="148" t="s">
        <v>3</v>
      </c>
      <c r="AQ9" s="148" t="s">
        <v>19</v>
      </c>
      <c r="AR9" s="148"/>
      <c r="AS9" s="148" t="s">
        <v>3</v>
      </c>
      <c r="AT9" s="148" t="s">
        <v>19</v>
      </c>
      <c r="AU9" s="148"/>
      <c r="AV9" s="148" t="s">
        <v>3</v>
      </c>
      <c r="AW9" s="148" t="s">
        <v>19</v>
      </c>
      <c r="AX9" s="148"/>
      <c r="AY9" s="148" t="s">
        <v>3</v>
      </c>
      <c r="AZ9" s="148" t="s">
        <v>19</v>
      </c>
      <c r="BA9" s="148"/>
      <c r="BB9" s="148" t="s">
        <v>3</v>
      </c>
      <c r="BC9" s="148" t="s">
        <v>19</v>
      </c>
      <c r="BD9" s="148"/>
      <c r="BE9" s="148" t="s">
        <v>3</v>
      </c>
      <c r="BF9" s="148" t="s">
        <v>19</v>
      </c>
      <c r="BG9" s="148"/>
      <c r="BH9" s="148" t="s">
        <v>3</v>
      </c>
      <c r="BI9" s="148" t="s">
        <v>19</v>
      </c>
      <c r="BJ9" s="148"/>
      <c r="BK9" s="148" t="s">
        <v>3</v>
      </c>
      <c r="BL9" s="148" t="s">
        <v>19</v>
      </c>
      <c r="BM9" s="26"/>
      <c r="BN9" s="26"/>
      <c r="BO9" s="26"/>
      <c r="BP9" s="26"/>
      <c r="BQ9" s="26"/>
      <c r="BR9" s="26"/>
      <c r="BS9" s="26"/>
      <c r="BT9" s="26"/>
      <c r="BU9" s="26"/>
      <c r="BV9" s="113"/>
    </row>
    <row r="10" spans="1:167" x14ac:dyDescent="0.2">
      <c r="A10" s="119"/>
      <c r="B10" s="149" t="s">
        <v>20</v>
      </c>
      <c r="C10" s="148" t="s">
        <v>23</v>
      </c>
      <c r="D10" s="148" t="s">
        <v>21</v>
      </c>
      <c r="E10" s="148"/>
      <c r="F10" s="148" t="s">
        <v>23</v>
      </c>
      <c r="G10" s="148" t="s">
        <v>21</v>
      </c>
      <c r="H10" s="148"/>
      <c r="I10" s="148" t="s">
        <v>23</v>
      </c>
      <c r="J10" s="148" t="s">
        <v>21</v>
      </c>
      <c r="K10" s="148"/>
      <c r="L10" s="148" t="s">
        <v>23</v>
      </c>
      <c r="M10" s="148" t="s">
        <v>21</v>
      </c>
      <c r="N10" s="148"/>
      <c r="O10" s="148" t="s">
        <v>23</v>
      </c>
      <c r="P10" s="148" t="s">
        <v>21</v>
      </c>
      <c r="Q10" s="148"/>
      <c r="R10" s="148" t="s">
        <v>23</v>
      </c>
      <c r="S10" s="148" t="s">
        <v>21</v>
      </c>
      <c r="T10" s="148"/>
      <c r="U10" s="148" t="s">
        <v>23</v>
      </c>
      <c r="V10" s="148" t="s">
        <v>21</v>
      </c>
      <c r="W10" s="148"/>
      <c r="X10" s="148" t="s">
        <v>23</v>
      </c>
      <c r="Y10" s="148" t="s">
        <v>21</v>
      </c>
      <c r="Z10" s="148"/>
      <c r="AA10" s="148" t="s">
        <v>23</v>
      </c>
      <c r="AB10" s="148" t="s">
        <v>21</v>
      </c>
      <c r="AC10" s="148"/>
      <c r="AD10" s="148" t="s">
        <v>23</v>
      </c>
      <c r="AE10" s="148" t="s">
        <v>21</v>
      </c>
      <c r="AF10" s="148"/>
      <c r="AG10" s="148" t="s">
        <v>23</v>
      </c>
      <c r="AH10" s="148" t="s">
        <v>21</v>
      </c>
      <c r="AI10" s="148"/>
      <c r="AJ10" s="148" t="s">
        <v>23</v>
      </c>
      <c r="AK10" s="148" t="s">
        <v>21</v>
      </c>
      <c r="AL10" s="148"/>
      <c r="AM10" s="148" t="s">
        <v>23</v>
      </c>
      <c r="AN10" s="148" t="s">
        <v>21</v>
      </c>
      <c r="AO10" s="148"/>
      <c r="AP10" s="148" t="s">
        <v>23</v>
      </c>
      <c r="AQ10" s="148" t="s">
        <v>21</v>
      </c>
      <c r="AR10" s="148"/>
      <c r="AS10" s="148" t="s">
        <v>23</v>
      </c>
      <c r="AT10" s="148" t="s">
        <v>21</v>
      </c>
      <c r="AU10" s="148"/>
      <c r="AV10" s="148" t="s">
        <v>23</v>
      </c>
      <c r="AW10" s="148" t="s">
        <v>21</v>
      </c>
      <c r="AX10" s="148"/>
      <c r="AY10" s="148" t="s">
        <v>23</v>
      </c>
      <c r="AZ10" s="148" t="s">
        <v>21</v>
      </c>
      <c r="BA10" s="148"/>
      <c r="BB10" s="148" t="s">
        <v>23</v>
      </c>
      <c r="BC10" s="148" t="s">
        <v>21</v>
      </c>
      <c r="BD10" s="148"/>
      <c r="BE10" s="148" t="s">
        <v>23</v>
      </c>
      <c r="BF10" s="148" t="s">
        <v>21</v>
      </c>
      <c r="BG10" s="148"/>
      <c r="BH10" s="148" t="s">
        <v>23</v>
      </c>
      <c r="BI10" s="148" t="s">
        <v>21</v>
      </c>
      <c r="BJ10" s="148"/>
      <c r="BK10" s="148" t="s">
        <v>24</v>
      </c>
      <c r="BL10" s="148" t="s">
        <v>21</v>
      </c>
      <c r="BM10" s="26"/>
      <c r="BN10" s="26"/>
      <c r="BO10" s="26"/>
      <c r="BP10" s="26"/>
      <c r="BQ10" s="26"/>
      <c r="BR10" s="26"/>
      <c r="BS10" s="26"/>
      <c r="BT10" s="26"/>
      <c r="BU10" s="26"/>
      <c r="BV10" s="113"/>
    </row>
    <row r="11" spans="1:167" s="9" customFormat="1" ht="15.75" customHeight="1" x14ac:dyDescent="0.2">
      <c r="A11" s="123"/>
      <c r="B11" s="150"/>
      <c r="C11" s="148"/>
      <c r="D11" s="148" t="s">
        <v>22</v>
      </c>
      <c r="E11" s="148"/>
      <c r="F11" s="148"/>
      <c r="G11" s="148" t="s">
        <v>22</v>
      </c>
      <c r="H11" s="148"/>
      <c r="I11" s="148"/>
      <c r="J11" s="148" t="s">
        <v>22</v>
      </c>
      <c r="K11" s="148"/>
      <c r="L11" s="148"/>
      <c r="M11" s="148" t="s">
        <v>22</v>
      </c>
      <c r="N11" s="148"/>
      <c r="O11" s="148"/>
      <c r="P11" s="148" t="s">
        <v>22</v>
      </c>
      <c r="Q11" s="148"/>
      <c r="R11" s="148"/>
      <c r="S11" s="148" t="s">
        <v>22</v>
      </c>
      <c r="T11" s="148"/>
      <c r="U11" s="148"/>
      <c r="V11" s="148" t="s">
        <v>22</v>
      </c>
      <c r="W11" s="148"/>
      <c r="X11" s="148"/>
      <c r="Y11" s="148" t="s">
        <v>22</v>
      </c>
      <c r="Z11" s="148"/>
      <c r="AA11" s="148"/>
      <c r="AB11" s="148" t="s">
        <v>22</v>
      </c>
      <c r="AC11" s="148"/>
      <c r="AD11" s="148"/>
      <c r="AE11" s="148" t="s">
        <v>22</v>
      </c>
      <c r="AF11" s="148"/>
      <c r="AG11" s="148"/>
      <c r="AH11" s="148" t="s">
        <v>22</v>
      </c>
      <c r="AI11" s="148"/>
      <c r="AJ11" s="148"/>
      <c r="AK11" s="148" t="s">
        <v>22</v>
      </c>
      <c r="AL11" s="148"/>
      <c r="AM11" s="148"/>
      <c r="AN11" s="148" t="s">
        <v>22</v>
      </c>
      <c r="AO11" s="148"/>
      <c r="AP11" s="148"/>
      <c r="AQ11" s="148" t="s">
        <v>22</v>
      </c>
      <c r="AR11" s="148"/>
      <c r="AS11" s="148"/>
      <c r="AT11" s="148" t="s">
        <v>22</v>
      </c>
      <c r="AU11" s="148"/>
      <c r="AV11" s="148"/>
      <c r="AW11" s="148" t="s">
        <v>22</v>
      </c>
      <c r="AX11" s="148"/>
      <c r="AY11" s="148"/>
      <c r="AZ11" s="148" t="s">
        <v>22</v>
      </c>
      <c r="BA11" s="148"/>
      <c r="BB11" s="148"/>
      <c r="BC11" s="148" t="s">
        <v>22</v>
      </c>
      <c r="BD11" s="148"/>
      <c r="BE11" s="148"/>
      <c r="BF11" s="148" t="s">
        <v>22</v>
      </c>
      <c r="BG11" s="148"/>
      <c r="BH11" s="148"/>
      <c r="BI11" s="148" t="s">
        <v>22</v>
      </c>
      <c r="BJ11" s="148"/>
      <c r="BK11" s="148"/>
      <c r="BL11" s="148" t="s">
        <v>22</v>
      </c>
      <c r="BM11" s="26"/>
      <c r="BN11" s="26"/>
      <c r="BO11" s="26"/>
      <c r="BP11" s="26"/>
      <c r="BQ11" s="26"/>
      <c r="BR11" s="26"/>
      <c r="BS11" s="26"/>
      <c r="BT11" s="26"/>
      <c r="BU11" s="26"/>
      <c r="BV11" s="124"/>
      <c r="BW11" s="10"/>
      <c r="BX11" s="10"/>
      <c r="BY11" s="10"/>
      <c r="BZ11" s="10"/>
      <c r="CA11" s="10"/>
      <c r="CB11" s="10"/>
      <c r="CC11" s="125"/>
      <c r="CD11" s="124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</row>
    <row r="12" spans="1:167" x14ac:dyDescent="0.2">
      <c r="A12" s="119"/>
      <c r="B12" s="147"/>
      <c r="C12" s="148"/>
      <c r="D12" s="148" t="s">
        <v>4</v>
      </c>
      <c r="E12" s="148"/>
      <c r="F12" s="148"/>
      <c r="G12" s="148" t="s">
        <v>4</v>
      </c>
      <c r="H12" s="148"/>
      <c r="I12" s="148"/>
      <c r="J12" s="148" t="s">
        <v>4</v>
      </c>
      <c r="K12" s="148"/>
      <c r="L12" s="148"/>
      <c r="M12" s="148" t="s">
        <v>4</v>
      </c>
      <c r="N12" s="141"/>
      <c r="O12" s="148"/>
      <c r="P12" s="148" t="s">
        <v>4</v>
      </c>
      <c r="Q12" s="148"/>
      <c r="R12" s="148"/>
      <c r="S12" s="148" t="s">
        <v>4</v>
      </c>
      <c r="T12" s="148"/>
      <c r="U12" s="148"/>
      <c r="V12" s="148" t="s">
        <v>4</v>
      </c>
      <c r="W12" s="148"/>
      <c r="X12" s="148"/>
      <c r="Y12" s="148" t="s">
        <v>4</v>
      </c>
      <c r="Z12" s="148"/>
      <c r="AA12" s="148"/>
      <c r="AB12" s="148" t="s">
        <v>4</v>
      </c>
      <c r="AC12" s="148"/>
      <c r="AD12" s="148"/>
      <c r="AE12" s="148" t="s">
        <v>4</v>
      </c>
      <c r="AF12" s="148"/>
      <c r="AG12" s="148"/>
      <c r="AH12" s="148" t="s">
        <v>4</v>
      </c>
      <c r="AI12" s="148"/>
      <c r="AJ12" s="148"/>
      <c r="AK12" s="148" t="s">
        <v>4</v>
      </c>
      <c r="AL12" s="148"/>
      <c r="AM12" s="148"/>
      <c r="AN12" s="148" t="s">
        <v>4</v>
      </c>
      <c r="AO12" s="148"/>
      <c r="AP12" s="148"/>
      <c r="AQ12" s="148" t="s">
        <v>4</v>
      </c>
      <c r="AR12" s="148"/>
      <c r="AS12" s="148"/>
      <c r="AT12" s="148" t="s">
        <v>4</v>
      </c>
      <c r="AU12" s="148"/>
      <c r="AV12" s="148"/>
      <c r="AW12" s="148" t="s">
        <v>4</v>
      </c>
      <c r="AX12" s="148"/>
      <c r="AY12" s="148"/>
      <c r="AZ12" s="148" t="s">
        <v>4</v>
      </c>
      <c r="BA12" s="148"/>
      <c r="BB12" s="148"/>
      <c r="BC12" s="148" t="s">
        <v>4</v>
      </c>
      <c r="BD12" s="148"/>
      <c r="BE12" s="148"/>
      <c r="BF12" s="148" t="s">
        <v>4</v>
      </c>
      <c r="BG12" s="148"/>
      <c r="BH12" s="148"/>
      <c r="BI12" s="148" t="s">
        <v>4</v>
      </c>
      <c r="BJ12" s="148"/>
      <c r="BK12" s="148"/>
      <c r="BL12" s="148" t="s">
        <v>4</v>
      </c>
      <c r="BM12" s="26"/>
      <c r="BN12" s="26"/>
      <c r="BO12" s="26"/>
      <c r="BP12" s="117"/>
      <c r="BQ12" s="26"/>
      <c r="BR12" s="26"/>
      <c r="BS12" s="26"/>
      <c r="BT12" s="26"/>
      <c r="BU12" s="26"/>
      <c r="BV12" s="126"/>
    </row>
    <row r="13" spans="1:167" s="8" customFormat="1" x14ac:dyDescent="0.2">
      <c r="A13" s="127"/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3"/>
      <c r="BM13" s="26"/>
      <c r="BN13" s="26"/>
      <c r="BO13" s="26"/>
      <c r="BP13" s="117"/>
      <c r="BQ13" s="117"/>
      <c r="BR13" s="117"/>
      <c r="BS13" s="117"/>
      <c r="BT13" s="117"/>
      <c r="BU13" s="117"/>
      <c r="BV13" s="113"/>
      <c r="BW13" s="3"/>
      <c r="BX13" s="3"/>
      <c r="BY13" s="3"/>
      <c r="BZ13" s="3"/>
      <c r="CA13" s="3"/>
      <c r="CB13" s="3"/>
      <c r="CC13" s="114"/>
      <c r="CD13" s="11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</row>
    <row r="14" spans="1:167" x14ac:dyDescent="0.2">
      <c r="A14" s="128" t="s">
        <v>1</v>
      </c>
      <c r="B14" s="147"/>
      <c r="C14" s="154"/>
      <c r="D14" s="141"/>
      <c r="E14" s="141"/>
      <c r="F14" s="141"/>
      <c r="G14" s="141"/>
      <c r="H14" s="141"/>
      <c r="I14" s="154"/>
      <c r="J14" s="141"/>
      <c r="K14" s="141"/>
      <c r="L14" s="154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55"/>
      <c r="BI14" s="155"/>
      <c r="BJ14" s="141"/>
      <c r="BK14" s="156"/>
      <c r="BL14" s="155"/>
      <c r="BM14" s="26"/>
      <c r="BN14" s="26"/>
      <c r="BO14" s="26"/>
      <c r="BP14" s="117"/>
      <c r="BQ14" s="117"/>
      <c r="BR14" s="117"/>
      <c r="BS14" s="117"/>
      <c r="BT14" s="117"/>
      <c r="BU14" s="117"/>
      <c r="BV14" s="113"/>
    </row>
    <row r="15" spans="1:167" x14ac:dyDescent="0.2">
      <c r="A15" s="165">
        <v>1</v>
      </c>
      <c r="B15" s="157" t="s">
        <v>5</v>
      </c>
      <c r="C15" s="156">
        <v>108.49000000000001</v>
      </c>
      <c r="D15" s="158">
        <v>101.52</v>
      </c>
      <c r="E15" s="158"/>
      <c r="F15" s="156">
        <v>109.02</v>
      </c>
      <c r="G15" s="158">
        <v>101.12</v>
      </c>
      <c r="H15" s="141"/>
      <c r="I15" s="156">
        <v>109.64</v>
      </c>
      <c r="J15" s="158">
        <v>100.79</v>
      </c>
      <c r="K15" s="141"/>
      <c r="L15" s="156">
        <v>109.82000000000001</v>
      </c>
      <c r="M15" s="158">
        <v>100.92</v>
      </c>
      <c r="N15" s="141"/>
      <c r="O15" s="156">
        <v>109.73</v>
      </c>
      <c r="P15" s="158">
        <v>101.38</v>
      </c>
      <c r="Q15" s="158"/>
      <c r="R15" s="156">
        <v>109.71000000000001</v>
      </c>
      <c r="S15" s="158">
        <v>101.47</v>
      </c>
      <c r="T15" s="158"/>
      <c r="U15" s="156">
        <v>109.86</v>
      </c>
      <c r="V15" s="158">
        <v>101.64</v>
      </c>
      <c r="W15" s="141"/>
      <c r="X15" s="156">
        <v>109.94</v>
      </c>
      <c r="Y15" s="158">
        <v>101.57</v>
      </c>
      <c r="Z15" s="158"/>
      <c r="AA15" s="156">
        <v>109.7</v>
      </c>
      <c r="AB15" s="158">
        <v>102.15</v>
      </c>
      <c r="AC15" s="141"/>
      <c r="AD15" s="156">
        <v>109.8</v>
      </c>
      <c r="AE15" s="158">
        <v>102.5</v>
      </c>
      <c r="AF15" s="141"/>
      <c r="AG15" s="156">
        <v>109.86</v>
      </c>
      <c r="AH15" s="158">
        <v>102.58</v>
      </c>
      <c r="AI15" s="141"/>
      <c r="AJ15" s="156">
        <v>109.69</v>
      </c>
      <c r="AK15" s="158">
        <v>102.91</v>
      </c>
      <c r="AL15" s="141"/>
      <c r="AM15" s="156">
        <v>110.31</v>
      </c>
      <c r="AN15" s="158">
        <v>102.49</v>
      </c>
      <c r="AO15" s="141"/>
      <c r="AP15" s="156">
        <v>112.04</v>
      </c>
      <c r="AQ15" s="158">
        <v>101.07</v>
      </c>
      <c r="AR15" s="141"/>
      <c r="AS15" s="156">
        <v>111.75</v>
      </c>
      <c r="AT15" s="158">
        <v>101.23</v>
      </c>
      <c r="AU15" s="141"/>
      <c r="AV15" s="156">
        <v>111.32000000000001</v>
      </c>
      <c r="AW15" s="158">
        <v>101.47</v>
      </c>
      <c r="AX15" s="158"/>
      <c r="AY15" s="156">
        <v>110.38</v>
      </c>
      <c r="AZ15" s="158">
        <v>102.13</v>
      </c>
      <c r="BA15" s="141"/>
      <c r="BB15" s="156">
        <v>110.42</v>
      </c>
      <c r="BC15" s="158">
        <v>101.87</v>
      </c>
      <c r="BD15" s="141"/>
      <c r="BE15" s="156">
        <v>110.16</v>
      </c>
      <c r="BF15" s="158">
        <v>101.66</v>
      </c>
      <c r="BG15" s="141"/>
      <c r="BH15" s="156">
        <v>108.73</v>
      </c>
      <c r="BI15" s="155">
        <v>102.44</v>
      </c>
      <c r="BJ15" s="141"/>
      <c r="BK15" s="156">
        <f>(C15+F15+I15+L15+O15+R15+U15+X15+AA15+AD15+AG15+AJ15+AM15+AP15+AS15+AV15+AY15+BB15+BE15+BH15)/20</f>
        <v>110.01849999999999</v>
      </c>
      <c r="BL15" s="155">
        <f>(D15+G15+J15+M15+P15+S15+V15+Y15+AB15+AE15+AH15+AK15+AN15+AQ15+AT15+AW15+AZ15+BC15+BF15+BI15)/20</f>
        <v>101.74550000000001</v>
      </c>
      <c r="BM15" s="40"/>
      <c r="BN15" s="40"/>
      <c r="BO15" s="40"/>
      <c r="BP15" s="130"/>
      <c r="BQ15" s="130"/>
      <c r="BR15" s="117"/>
      <c r="BS15" s="131"/>
      <c r="BT15" s="131"/>
      <c r="BU15" s="117"/>
      <c r="BV15" s="113"/>
    </row>
    <row r="16" spans="1:167" s="3" customFormat="1" x14ac:dyDescent="0.2">
      <c r="A16" s="165">
        <v>2</v>
      </c>
      <c r="B16" s="157" t="s">
        <v>6</v>
      </c>
      <c r="C16" s="156">
        <v>0.76505240608981706</v>
      </c>
      <c r="D16" s="158">
        <v>143.96</v>
      </c>
      <c r="E16" s="158"/>
      <c r="F16" s="156">
        <v>0.76911244423934777</v>
      </c>
      <c r="G16" s="158">
        <v>143.33000000000001</v>
      </c>
      <c r="H16" s="141"/>
      <c r="I16" s="156">
        <v>0.76604872069863639</v>
      </c>
      <c r="J16" s="158">
        <v>144.26</v>
      </c>
      <c r="K16" s="141"/>
      <c r="L16" s="156">
        <v>0.77101002313030065</v>
      </c>
      <c r="M16" s="158">
        <v>143.75</v>
      </c>
      <c r="N16" s="141"/>
      <c r="O16" s="156">
        <v>0.77321580453104455</v>
      </c>
      <c r="P16" s="158">
        <v>143.87</v>
      </c>
      <c r="Q16" s="158"/>
      <c r="R16" s="156">
        <v>0.77381412984601095</v>
      </c>
      <c r="S16" s="158">
        <v>143.86000000000001</v>
      </c>
      <c r="T16" s="158"/>
      <c r="U16" s="156">
        <v>0.7736345350456445</v>
      </c>
      <c r="V16" s="158">
        <v>144.33000000000001</v>
      </c>
      <c r="W16" s="141"/>
      <c r="X16" s="156">
        <v>0.7702380035430948</v>
      </c>
      <c r="Y16" s="158">
        <v>144.97999999999999</v>
      </c>
      <c r="Z16" s="158"/>
      <c r="AA16" s="156">
        <v>0.7701786814540974</v>
      </c>
      <c r="AB16" s="158">
        <v>145.5</v>
      </c>
      <c r="AC16" s="141"/>
      <c r="AD16" s="156">
        <v>0.76799016972582745</v>
      </c>
      <c r="AE16" s="158">
        <v>146.54</v>
      </c>
      <c r="AF16" s="141"/>
      <c r="AG16" s="156">
        <v>0.76769537847382163</v>
      </c>
      <c r="AH16" s="158">
        <v>146.79</v>
      </c>
      <c r="AI16" s="141"/>
      <c r="AJ16" s="156">
        <v>0.76751861232634877</v>
      </c>
      <c r="AK16" s="158">
        <v>147.07</v>
      </c>
      <c r="AL16" s="141"/>
      <c r="AM16" s="156">
        <v>0.7702380035430948</v>
      </c>
      <c r="AN16" s="158">
        <v>146.79</v>
      </c>
      <c r="AO16" s="141"/>
      <c r="AP16" s="156">
        <v>0.77639751552795033</v>
      </c>
      <c r="AQ16" s="158">
        <v>145.85</v>
      </c>
      <c r="AR16" s="141"/>
      <c r="AS16" s="156">
        <v>0.77423350882626196</v>
      </c>
      <c r="AT16" s="158">
        <v>146.12</v>
      </c>
      <c r="AU16" s="141"/>
      <c r="AV16" s="156">
        <v>0.77507363199503954</v>
      </c>
      <c r="AW16" s="158">
        <v>145.74</v>
      </c>
      <c r="AX16" s="158"/>
      <c r="AY16" s="156">
        <v>0.7707723138584861</v>
      </c>
      <c r="AZ16" s="158">
        <v>146.26</v>
      </c>
      <c r="BA16" s="141"/>
      <c r="BB16" s="156">
        <v>0.77279752704791338</v>
      </c>
      <c r="BC16" s="158">
        <v>145.55000000000001</v>
      </c>
      <c r="BD16" s="141"/>
      <c r="BE16" s="156">
        <v>0.77627697562490294</v>
      </c>
      <c r="BF16" s="158">
        <v>144.27000000000001</v>
      </c>
      <c r="BG16" s="141"/>
      <c r="BH16" s="156">
        <v>0.77603600807077455</v>
      </c>
      <c r="BI16" s="155">
        <v>143.52000000000001</v>
      </c>
      <c r="BJ16" s="141"/>
      <c r="BK16" s="156">
        <f t="shared" ref="BK16:BL30" si="0">(C16+F16+I16+L16+O16+R16+U16+X16+AA16+AD16+AG16+AJ16+AM16+AP16+AS16+AV16+AY16+BB16+BE16+BH16)/20</f>
        <v>0.77136671967992076</v>
      </c>
      <c r="BL16" s="155">
        <f t="shared" si="0"/>
        <v>145.11700000000002</v>
      </c>
      <c r="BM16" s="40"/>
      <c r="BN16" s="40"/>
      <c r="BO16" s="40"/>
      <c r="BP16" s="130"/>
      <c r="BQ16" s="130"/>
      <c r="BR16" s="117"/>
      <c r="BS16" s="131"/>
      <c r="BT16" s="131"/>
      <c r="BU16" s="117"/>
      <c r="BV16" s="113"/>
      <c r="CC16" s="114"/>
      <c r="CD16" s="113"/>
    </row>
    <row r="17" spans="1:164" x14ac:dyDescent="0.2">
      <c r="A17" s="165">
        <v>3</v>
      </c>
      <c r="B17" s="157" t="s">
        <v>7</v>
      </c>
      <c r="C17" s="156">
        <v>0.96400000000000008</v>
      </c>
      <c r="D17" s="158">
        <v>114.25</v>
      </c>
      <c r="E17" s="158"/>
      <c r="F17" s="156">
        <v>0.96840000000000004</v>
      </c>
      <c r="G17" s="158">
        <v>113.84</v>
      </c>
      <c r="H17" s="141"/>
      <c r="I17" s="156">
        <v>0.9718</v>
      </c>
      <c r="J17" s="158">
        <v>113.72</v>
      </c>
      <c r="K17" s="141"/>
      <c r="L17" s="156">
        <v>0.97410000000000008</v>
      </c>
      <c r="M17" s="158">
        <v>113.78</v>
      </c>
      <c r="N17" s="141"/>
      <c r="O17" s="156">
        <v>0.97560000000000002</v>
      </c>
      <c r="P17" s="158">
        <v>114.02</v>
      </c>
      <c r="Q17" s="158"/>
      <c r="R17" s="156">
        <v>0.97710000000000008</v>
      </c>
      <c r="S17" s="158">
        <v>113.93</v>
      </c>
      <c r="T17" s="158"/>
      <c r="U17" s="156">
        <v>0.97670000000000001</v>
      </c>
      <c r="V17" s="158">
        <v>114.32</v>
      </c>
      <c r="W17" s="141"/>
      <c r="X17" s="156">
        <v>0.97420000000000007</v>
      </c>
      <c r="Y17" s="158">
        <v>114.63</v>
      </c>
      <c r="Z17" s="158"/>
      <c r="AA17" s="156">
        <v>0.97730000000000006</v>
      </c>
      <c r="AB17" s="158">
        <v>114.66</v>
      </c>
      <c r="AC17" s="141"/>
      <c r="AD17" s="156">
        <v>0.98110000000000008</v>
      </c>
      <c r="AE17" s="158">
        <v>114.71</v>
      </c>
      <c r="AF17" s="141"/>
      <c r="AG17" s="156">
        <v>0.98160000000000003</v>
      </c>
      <c r="AH17" s="158">
        <v>114.8</v>
      </c>
      <c r="AI17" s="141"/>
      <c r="AJ17" s="156">
        <v>0.98050000000000004</v>
      </c>
      <c r="AK17" s="158">
        <v>115.12</v>
      </c>
      <c r="AL17" s="141"/>
      <c r="AM17" s="156">
        <v>0.98350000000000004</v>
      </c>
      <c r="AN17" s="158">
        <v>114.96</v>
      </c>
      <c r="AO17" s="141"/>
      <c r="AP17" s="156">
        <v>0.9830000000000001</v>
      </c>
      <c r="AQ17" s="158">
        <v>115.2</v>
      </c>
      <c r="AR17" s="141"/>
      <c r="AS17" s="156">
        <v>0.9819</v>
      </c>
      <c r="AT17" s="158">
        <v>115.22</v>
      </c>
      <c r="AU17" s="141"/>
      <c r="AV17" s="156">
        <v>0.98089999999999999</v>
      </c>
      <c r="AW17" s="158">
        <v>115.16</v>
      </c>
      <c r="AX17" s="158"/>
      <c r="AY17" s="156">
        <v>0.97830000000000006</v>
      </c>
      <c r="AZ17" s="158">
        <v>115.23</v>
      </c>
      <c r="BA17" s="141"/>
      <c r="BB17" s="156">
        <v>0.97530000000000006</v>
      </c>
      <c r="BC17" s="158">
        <v>115.33</v>
      </c>
      <c r="BD17" s="141"/>
      <c r="BE17" s="156">
        <v>0.97120000000000006</v>
      </c>
      <c r="BF17" s="158">
        <v>115.31</v>
      </c>
      <c r="BG17" s="141"/>
      <c r="BH17" s="156">
        <v>0.96440000000000003</v>
      </c>
      <c r="BI17" s="155">
        <v>115.49</v>
      </c>
      <c r="BJ17" s="141"/>
      <c r="BK17" s="156">
        <f t="shared" si="0"/>
        <v>0.97604500000000005</v>
      </c>
      <c r="BL17" s="155">
        <f t="shared" si="0"/>
        <v>114.684</v>
      </c>
      <c r="BM17" s="40"/>
      <c r="BN17" s="40"/>
      <c r="BO17" s="40"/>
      <c r="BP17" s="130"/>
      <c r="BQ17" s="130"/>
      <c r="BR17" s="117"/>
      <c r="BS17" s="131"/>
      <c r="BT17" s="131"/>
      <c r="BU17" s="117"/>
      <c r="BV17" s="113"/>
    </row>
    <row r="18" spans="1:164" x14ac:dyDescent="0.2">
      <c r="A18" s="165">
        <v>4</v>
      </c>
      <c r="B18" s="157" t="s">
        <v>8</v>
      </c>
      <c r="C18" s="156">
        <v>0.90317919075144515</v>
      </c>
      <c r="D18" s="158">
        <v>121.94</v>
      </c>
      <c r="E18" s="158"/>
      <c r="F18" s="156">
        <v>0.90489548457153202</v>
      </c>
      <c r="G18" s="158">
        <v>121.89</v>
      </c>
      <c r="H18" s="141"/>
      <c r="I18" s="156">
        <v>0.90694721567204784</v>
      </c>
      <c r="J18" s="158">
        <v>121.9</v>
      </c>
      <c r="K18" s="141"/>
      <c r="L18" s="156">
        <v>0.90909090909090906</v>
      </c>
      <c r="M18" s="158">
        <v>121.93</v>
      </c>
      <c r="N18" s="141"/>
      <c r="O18" s="156">
        <v>0.91324200913242015</v>
      </c>
      <c r="P18" s="158">
        <v>121.91</v>
      </c>
      <c r="Q18" s="158"/>
      <c r="R18" s="156">
        <v>0.91324200913242015</v>
      </c>
      <c r="S18" s="158">
        <v>121.92</v>
      </c>
      <c r="T18" s="158"/>
      <c r="U18" s="156">
        <v>0.91608647856357628</v>
      </c>
      <c r="V18" s="158">
        <v>121.92</v>
      </c>
      <c r="W18" s="141"/>
      <c r="X18" s="156">
        <v>0.91591866642242159</v>
      </c>
      <c r="Y18" s="158">
        <v>121.94</v>
      </c>
      <c r="Z18" s="158"/>
      <c r="AA18" s="156">
        <v>0.91937115013330872</v>
      </c>
      <c r="AB18" s="158">
        <v>121.96</v>
      </c>
      <c r="AC18" s="141"/>
      <c r="AD18" s="156">
        <v>0.92267946115519461</v>
      </c>
      <c r="AE18" s="158">
        <v>122.05</v>
      </c>
      <c r="AF18" s="141"/>
      <c r="AG18" s="156">
        <v>0.92216894135005534</v>
      </c>
      <c r="AH18" s="158">
        <v>122.31</v>
      </c>
      <c r="AI18" s="141"/>
      <c r="AJ18" s="156">
        <v>0.92395823708768365</v>
      </c>
      <c r="AK18" s="158">
        <v>122.3</v>
      </c>
      <c r="AL18" s="141"/>
      <c r="AM18" s="156">
        <v>0.9256687957048968</v>
      </c>
      <c r="AN18" s="158">
        <v>122.17</v>
      </c>
      <c r="AO18" s="141"/>
      <c r="AP18" s="156">
        <v>0.92652645233021391</v>
      </c>
      <c r="AQ18" s="158">
        <v>122.22</v>
      </c>
      <c r="AR18" s="141"/>
      <c r="AS18" s="156">
        <v>0.925754489909276</v>
      </c>
      <c r="AT18" s="158">
        <v>122.21</v>
      </c>
      <c r="AU18" s="141"/>
      <c r="AV18" s="156">
        <v>0.92472720547438492</v>
      </c>
      <c r="AW18" s="158">
        <v>122.21</v>
      </c>
      <c r="AX18" s="158"/>
      <c r="AY18" s="156">
        <v>0.92284976005906227</v>
      </c>
      <c r="AZ18" s="158">
        <v>122.21</v>
      </c>
      <c r="BA18" s="141"/>
      <c r="BB18" s="156">
        <v>0.91928663357234774</v>
      </c>
      <c r="BC18" s="158">
        <v>122.35</v>
      </c>
      <c r="BD18" s="141"/>
      <c r="BE18" s="156">
        <v>0.91407678244972568</v>
      </c>
      <c r="BF18" s="158">
        <v>122.48</v>
      </c>
      <c r="BG18" s="141"/>
      <c r="BH18" s="156">
        <v>0.90702947845804982</v>
      </c>
      <c r="BI18" s="155">
        <v>122.74</v>
      </c>
      <c r="BJ18" s="141"/>
      <c r="BK18" s="156">
        <f t="shared" si="0"/>
        <v>0.91683496755104854</v>
      </c>
      <c r="BL18" s="155">
        <f t="shared" si="0"/>
        <v>122.12799999999997</v>
      </c>
      <c r="BM18" s="40"/>
      <c r="BN18" s="40"/>
      <c r="BO18" s="40"/>
      <c r="BP18" s="130"/>
      <c r="BQ18" s="130"/>
      <c r="BR18" s="117"/>
      <c r="BS18" s="131"/>
      <c r="BT18" s="131"/>
      <c r="BU18" s="117"/>
      <c r="BV18" s="113"/>
    </row>
    <row r="19" spans="1:164" x14ac:dyDescent="0.2">
      <c r="A19" s="165">
        <v>5</v>
      </c>
      <c r="B19" s="157" t="s">
        <v>9</v>
      </c>
      <c r="C19" s="156">
        <v>1578.4</v>
      </c>
      <c r="D19" s="159">
        <v>173844.98</v>
      </c>
      <c r="E19" s="159"/>
      <c r="F19" s="160">
        <v>1570.1200000000001</v>
      </c>
      <c r="G19" s="159">
        <v>173090.03</v>
      </c>
      <c r="H19" s="141"/>
      <c r="I19" s="156">
        <v>1551.71</v>
      </c>
      <c r="J19" s="159">
        <v>171479.47</v>
      </c>
      <c r="K19" s="141"/>
      <c r="L19" s="156">
        <v>1564.2913000000001</v>
      </c>
      <c r="M19" s="159">
        <v>173370.4</v>
      </c>
      <c r="N19" s="141"/>
      <c r="O19" s="156">
        <v>1568.7952</v>
      </c>
      <c r="P19" s="159">
        <v>174512.78</v>
      </c>
      <c r="Q19" s="159"/>
      <c r="R19" s="160">
        <v>1574.1586</v>
      </c>
      <c r="S19" s="159">
        <v>175235.34</v>
      </c>
      <c r="T19" s="159"/>
      <c r="U19" s="160">
        <v>1567.3000000000002</v>
      </c>
      <c r="V19" s="159">
        <v>175004.72</v>
      </c>
      <c r="W19" s="141"/>
      <c r="X19" s="156">
        <v>1567.2477000000001</v>
      </c>
      <c r="Y19" s="159">
        <v>175014.55</v>
      </c>
      <c r="Z19" s="159"/>
      <c r="AA19" s="156">
        <v>1574.1000000000001</v>
      </c>
      <c r="AB19" s="159">
        <v>176393.65</v>
      </c>
      <c r="AC19" s="141"/>
      <c r="AD19" s="156">
        <v>1575.2274</v>
      </c>
      <c r="AE19" s="159">
        <v>177276.09</v>
      </c>
      <c r="AF19" s="141"/>
      <c r="AG19" s="156">
        <v>1580.2850000000001</v>
      </c>
      <c r="AH19" s="159">
        <v>178082.32</v>
      </c>
      <c r="AI19" s="141"/>
      <c r="AJ19" s="156">
        <v>1588.0006000000001</v>
      </c>
      <c r="AK19" s="159">
        <v>179253.51</v>
      </c>
      <c r="AL19" s="141"/>
      <c r="AM19" s="156">
        <v>1610.5035</v>
      </c>
      <c r="AN19" s="159">
        <v>182083.53</v>
      </c>
      <c r="AO19" s="141"/>
      <c r="AP19" s="156">
        <v>1609.9283</v>
      </c>
      <c r="AQ19" s="159">
        <v>182308.28</v>
      </c>
      <c r="AR19" s="141"/>
      <c r="AS19" s="156">
        <v>1633.6000000000001</v>
      </c>
      <c r="AT19" s="159">
        <v>184809.17</v>
      </c>
      <c r="AU19" s="141"/>
      <c r="AV19" s="156">
        <v>1683.4873</v>
      </c>
      <c r="AW19" s="159">
        <v>190166.73</v>
      </c>
      <c r="AX19" s="159"/>
      <c r="AY19" s="160">
        <v>1654.6283000000001</v>
      </c>
      <c r="AZ19" s="159">
        <v>186526.25</v>
      </c>
      <c r="BA19" s="141"/>
      <c r="BB19" s="160">
        <v>1647.0291</v>
      </c>
      <c r="BC19" s="159">
        <v>185257.83</v>
      </c>
      <c r="BD19" s="141"/>
      <c r="BE19" s="156">
        <v>1644.6479000000002</v>
      </c>
      <c r="BF19" s="159">
        <v>184184.12</v>
      </c>
      <c r="BG19" s="141"/>
      <c r="BH19" s="156">
        <v>1626.201</v>
      </c>
      <c r="BI19" s="155">
        <v>181126.27</v>
      </c>
      <c r="BJ19" s="141"/>
      <c r="BK19" s="156">
        <f t="shared" si="0"/>
        <v>1598.48306</v>
      </c>
      <c r="BL19" s="155">
        <f t="shared" si="0"/>
        <v>178951.00099999999</v>
      </c>
      <c r="BM19" s="40"/>
      <c r="BN19" s="40"/>
      <c r="BO19" s="40"/>
      <c r="BP19" s="130"/>
      <c r="BQ19" s="130"/>
      <c r="BR19" s="132"/>
      <c r="BS19" s="131"/>
      <c r="BT19" s="131"/>
      <c r="BU19" s="117"/>
      <c r="BV19" s="113"/>
    </row>
    <row r="20" spans="1:164" x14ac:dyDescent="0.2">
      <c r="A20" s="165">
        <v>6</v>
      </c>
      <c r="B20" s="157" t="s">
        <v>10</v>
      </c>
      <c r="C20" s="156">
        <v>17.790800000000001</v>
      </c>
      <c r="D20" s="158">
        <v>1959.48</v>
      </c>
      <c r="E20" s="158"/>
      <c r="F20" s="156">
        <v>17.737100000000002</v>
      </c>
      <c r="G20" s="158">
        <v>1955.34</v>
      </c>
      <c r="H20" s="141"/>
      <c r="I20" s="156">
        <v>17.55</v>
      </c>
      <c r="J20" s="158">
        <v>1939.45</v>
      </c>
      <c r="K20" s="141"/>
      <c r="L20" s="156">
        <v>17.795500000000001</v>
      </c>
      <c r="M20" s="158">
        <v>1972.28</v>
      </c>
      <c r="N20" s="141"/>
      <c r="O20" s="156">
        <v>17.784800000000001</v>
      </c>
      <c r="P20" s="158">
        <v>1978.38</v>
      </c>
      <c r="Q20" s="158"/>
      <c r="R20" s="156">
        <v>17.799900000000001</v>
      </c>
      <c r="S20" s="158">
        <v>1981.48</v>
      </c>
      <c r="T20" s="158"/>
      <c r="U20" s="156">
        <v>17.712600000000002</v>
      </c>
      <c r="V20" s="158">
        <v>1977.79</v>
      </c>
      <c r="W20" s="141"/>
      <c r="X20" s="156">
        <v>17.593500000000002</v>
      </c>
      <c r="Y20" s="158">
        <v>1964.67</v>
      </c>
      <c r="Z20" s="158"/>
      <c r="AA20" s="156">
        <v>17.654299999999999</v>
      </c>
      <c r="AB20" s="158">
        <v>1978.34</v>
      </c>
      <c r="AC20" s="141"/>
      <c r="AD20" s="156">
        <v>17.671300000000002</v>
      </c>
      <c r="AE20" s="158">
        <v>1988.73</v>
      </c>
      <c r="AF20" s="141"/>
      <c r="AG20" s="156">
        <v>17.759499999999999</v>
      </c>
      <c r="AH20" s="158">
        <v>2001.32</v>
      </c>
      <c r="AI20" s="141"/>
      <c r="AJ20" s="156">
        <v>17.868300000000001</v>
      </c>
      <c r="AK20" s="158">
        <v>2016.97</v>
      </c>
      <c r="AL20" s="141"/>
      <c r="AM20" s="156">
        <v>18.383500000000002</v>
      </c>
      <c r="AN20" s="158">
        <v>2078.44</v>
      </c>
      <c r="AO20" s="141"/>
      <c r="AP20" s="156">
        <v>18.2575</v>
      </c>
      <c r="AQ20" s="158">
        <v>2067.48</v>
      </c>
      <c r="AR20" s="141"/>
      <c r="AS20" s="156">
        <v>18.525500000000001</v>
      </c>
      <c r="AT20" s="158">
        <v>2095.79</v>
      </c>
      <c r="AU20" s="141"/>
      <c r="AV20" s="156">
        <v>18.8018</v>
      </c>
      <c r="AW20" s="158">
        <v>2123.85</v>
      </c>
      <c r="AX20" s="158"/>
      <c r="AY20" s="156">
        <v>18.432200000000002</v>
      </c>
      <c r="AZ20" s="158">
        <v>2077.86</v>
      </c>
      <c r="BA20" s="141"/>
      <c r="BB20" s="156">
        <v>18.076800000000002</v>
      </c>
      <c r="BC20" s="158">
        <v>2033.28</v>
      </c>
      <c r="BD20" s="141"/>
      <c r="BE20" s="156">
        <v>17.9788</v>
      </c>
      <c r="BF20" s="158">
        <v>2013.45</v>
      </c>
      <c r="BG20" s="141"/>
      <c r="BH20" s="156">
        <v>17.230800000000002</v>
      </c>
      <c r="BI20" s="155">
        <v>1919.17</v>
      </c>
      <c r="BJ20" s="141"/>
      <c r="BK20" s="156">
        <f t="shared" si="0"/>
        <v>17.920225000000002</v>
      </c>
      <c r="BL20" s="155">
        <f t="shared" si="0"/>
        <v>2006.1774999999993</v>
      </c>
      <c r="BM20" s="40"/>
      <c r="BN20" s="40"/>
      <c r="BO20" s="40"/>
      <c r="BP20" s="130"/>
      <c r="BQ20" s="130"/>
      <c r="BR20" s="117"/>
      <c r="BS20" s="131"/>
      <c r="BT20" s="131"/>
      <c r="BU20" s="117"/>
      <c r="BV20" s="113"/>
    </row>
    <row r="21" spans="1:164" x14ac:dyDescent="0.2">
      <c r="A21" s="165">
        <v>7</v>
      </c>
      <c r="B21" s="157" t="s">
        <v>25</v>
      </c>
      <c r="C21" s="156">
        <v>1.492982979994028</v>
      </c>
      <c r="D21" s="158">
        <v>73.77</v>
      </c>
      <c r="E21" s="158"/>
      <c r="F21" s="156">
        <v>1.4903129657228018</v>
      </c>
      <c r="G21" s="158">
        <v>73.97</v>
      </c>
      <c r="H21" s="141"/>
      <c r="I21" s="156">
        <v>1.4779781259237363</v>
      </c>
      <c r="J21" s="158">
        <v>74.77</v>
      </c>
      <c r="K21" s="141"/>
      <c r="L21" s="156">
        <v>1.4827995255041519</v>
      </c>
      <c r="M21" s="158">
        <v>74.739999999999995</v>
      </c>
      <c r="N21" s="141"/>
      <c r="O21" s="156">
        <v>1.4985763524651581</v>
      </c>
      <c r="P21" s="158">
        <v>74.23</v>
      </c>
      <c r="Q21" s="158"/>
      <c r="R21" s="156">
        <v>1.4940983116689077</v>
      </c>
      <c r="S21" s="158">
        <v>74.510000000000005</v>
      </c>
      <c r="T21" s="158"/>
      <c r="U21" s="156">
        <v>1.4914243102162565</v>
      </c>
      <c r="V21" s="158">
        <v>74.87</v>
      </c>
      <c r="W21" s="141"/>
      <c r="X21" s="156">
        <v>1.4841199168892845</v>
      </c>
      <c r="Y21" s="158">
        <v>75.239999999999995</v>
      </c>
      <c r="Z21" s="158"/>
      <c r="AA21" s="156">
        <v>1.486546751895347</v>
      </c>
      <c r="AB21" s="158">
        <v>75.38</v>
      </c>
      <c r="AC21" s="141"/>
      <c r="AD21" s="156">
        <v>1.4889815366289456</v>
      </c>
      <c r="AE21" s="158">
        <v>75.58</v>
      </c>
      <c r="AF21" s="141"/>
      <c r="AG21" s="156">
        <v>1.4876524843796488</v>
      </c>
      <c r="AH21" s="158">
        <v>75.75</v>
      </c>
      <c r="AI21" s="141"/>
      <c r="AJ21" s="156">
        <v>1.4970059880239519</v>
      </c>
      <c r="AK21" s="158">
        <v>75.400000000000006</v>
      </c>
      <c r="AL21" s="141"/>
      <c r="AM21" s="156">
        <v>1.4936519790888723</v>
      </c>
      <c r="AN21" s="158">
        <v>75.69</v>
      </c>
      <c r="AO21" s="141"/>
      <c r="AP21" s="156">
        <v>1.5096618357487923</v>
      </c>
      <c r="AQ21" s="158">
        <v>75.010000000000005</v>
      </c>
      <c r="AR21" s="141"/>
      <c r="AS21" s="156">
        <v>1.5167602002123464</v>
      </c>
      <c r="AT21" s="158">
        <v>74.59</v>
      </c>
      <c r="AU21" s="141"/>
      <c r="AV21" s="156">
        <v>1.5174506828528072</v>
      </c>
      <c r="AW21" s="158">
        <v>74.44</v>
      </c>
      <c r="AX21" s="158"/>
      <c r="AY21" s="156">
        <v>1.5151515151515151</v>
      </c>
      <c r="AZ21" s="158">
        <v>74.400000000000006</v>
      </c>
      <c r="BA21" s="141"/>
      <c r="BB21" s="156">
        <v>1.5218383807639628</v>
      </c>
      <c r="BC21" s="158">
        <v>73.91</v>
      </c>
      <c r="BD21" s="141"/>
      <c r="BE21" s="156">
        <v>1.5202189115232592</v>
      </c>
      <c r="BF21" s="158">
        <v>73.67</v>
      </c>
      <c r="BG21" s="141"/>
      <c r="BH21" s="156">
        <v>1.5330369461904032</v>
      </c>
      <c r="BI21" s="155">
        <v>72.650000000000006</v>
      </c>
      <c r="BJ21" s="141"/>
      <c r="BK21" s="156">
        <f t="shared" si="0"/>
        <v>1.5000124850422087</v>
      </c>
      <c r="BL21" s="155">
        <f t="shared" si="0"/>
        <v>74.628500000000017</v>
      </c>
      <c r="BM21" s="40"/>
      <c r="BN21" s="40"/>
      <c r="BO21" s="40"/>
      <c r="BP21" s="130"/>
      <c r="BQ21" s="130"/>
      <c r="BR21" s="117"/>
      <c r="BS21" s="131"/>
      <c r="BT21" s="131"/>
      <c r="BU21" s="117"/>
      <c r="BV21" s="113"/>
    </row>
    <row r="22" spans="1:164" x14ac:dyDescent="0.2">
      <c r="A22" s="165">
        <v>8</v>
      </c>
      <c r="B22" s="157" t="s">
        <v>26</v>
      </c>
      <c r="C22" s="156">
        <v>1.3245</v>
      </c>
      <c r="D22" s="158">
        <v>83.16</v>
      </c>
      <c r="E22" s="158"/>
      <c r="F22" s="156">
        <v>1.3274000000000001</v>
      </c>
      <c r="G22" s="158">
        <v>83.05</v>
      </c>
      <c r="H22" s="141"/>
      <c r="I22" s="156">
        <v>1.327</v>
      </c>
      <c r="J22" s="158">
        <v>83.28</v>
      </c>
      <c r="K22" s="141"/>
      <c r="L22" s="156">
        <v>1.3279000000000001</v>
      </c>
      <c r="M22" s="158">
        <v>83.46</v>
      </c>
      <c r="N22" s="141"/>
      <c r="O22" s="156">
        <v>1.3308</v>
      </c>
      <c r="P22" s="158">
        <v>83.59</v>
      </c>
      <c r="Q22" s="158"/>
      <c r="R22" s="156">
        <v>1.3292000000000002</v>
      </c>
      <c r="S22" s="158">
        <v>83.75</v>
      </c>
      <c r="T22" s="158"/>
      <c r="U22" s="156">
        <v>1.3296000000000001</v>
      </c>
      <c r="V22" s="158">
        <v>83.98</v>
      </c>
      <c r="W22" s="141"/>
      <c r="X22" s="156">
        <v>1.3271000000000002</v>
      </c>
      <c r="Y22" s="158">
        <v>84.15</v>
      </c>
      <c r="Z22" s="158"/>
      <c r="AA22" s="156">
        <v>1.3253000000000001</v>
      </c>
      <c r="AB22" s="158">
        <v>84.55</v>
      </c>
      <c r="AC22" s="141"/>
      <c r="AD22" s="156">
        <v>1.3239000000000001</v>
      </c>
      <c r="AE22" s="158">
        <v>85.01</v>
      </c>
      <c r="AF22" s="141"/>
      <c r="AG22" s="156">
        <v>1.3229</v>
      </c>
      <c r="AH22" s="158">
        <v>85.18</v>
      </c>
      <c r="AI22" s="141"/>
      <c r="AJ22" s="156">
        <v>1.3260000000000001</v>
      </c>
      <c r="AK22" s="158">
        <v>85.13</v>
      </c>
      <c r="AL22" s="141"/>
      <c r="AM22" s="156">
        <v>1.3233000000000001</v>
      </c>
      <c r="AN22" s="158">
        <v>85.44</v>
      </c>
      <c r="AO22" s="141"/>
      <c r="AP22" s="156">
        <v>1.3258000000000001</v>
      </c>
      <c r="AQ22" s="158">
        <v>85.41</v>
      </c>
      <c r="AR22" s="141"/>
      <c r="AS22" s="156">
        <v>1.3261000000000001</v>
      </c>
      <c r="AT22" s="158">
        <v>85.31</v>
      </c>
      <c r="AU22" s="141"/>
      <c r="AV22" s="156">
        <v>1.3304</v>
      </c>
      <c r="AW22" s="158">
        <v>84.91</v>
      </c>
      <c r="AX22" s="158"/>
      <c r="AY22" s="156">
        <v>1.33</v>
      </c>
      <c r="AZ22" s="158">
        <v>84.76</v>
      </c>
      <c r="BA22" s="141"/>
      <c r="BB22" s="156">
        <v>1.3298000000000001</v>
      </c>
      <c r="BC22" s="158">
        <v>84.58</v>
      </c>
      <c r="BD22" s="141"/>
      <c r="BE22" s="156">
        <v>1.3326</v>
      </c>
      <c r="BF22" s="158">
        <v>84.04</v>
      </c>
      <c r="BG22" s="141"/>
      <c r="BH22" s="156">
        <v>1.3449</v>
      </c>
      <c r="BI22" s="155">
        <v>82.82</v>
      </c>
      <c r="BJ22" s="141"/>
      <c r="BK22" s="156">
        <f t="shared" si="0"/>
        <v>1.3282250000000002</v>
      </c>
      <c r="BL22" s="155">
        <f t="shared" si="0"/>
        <v>84.277999999999992</v>
      </c>
      <c r="BM22" s="40"/>
      <c r="BN22" s="40"/>
      <c r="BO22" s="40"/>
      <c r="BP22" s="130"/>
      <c r="BQ22" s="130"/>
      <c r="BR22" s="117"/>
      <c r="BS22" s="131"/>
      <c r="BT22" s="131"/>
      <c r="BU22" s="117"/>
      <c r="BV22" s="113"/>
    </row>
    <row r="23" spans="1:164" x14ac:dyDescent="0.2">
      <c r="A23" s="165">
        <v>9</v>
      </c>
      <c r="B23" s="157" t="s">
        <v>13</v>
      </c>
      <c r="C23" s="156">
        <v>9.6356000000000002</v>
      </c>
      <c r="D23" s="158">
        <v>11.43</v>
      </c>
      <c r="E23" s="158"/>
      <c r="F23" s="156">
        <v>9.6309000000000005</v>
      </c>
      <c r="G23" s="158">
        <v>11.45</v>
      </c>
      <c r="H23" s="141"/>
      <c r="I23" s="156">
        <v>9.5727000000000011</v>
      </c>
      <c r="J23" s="158">
        <v>11.54</v>
      </c>
      <c r="K23" s="141"/>
      <c r="L23" s="156">
        <v>9.5928000000000004</v>
      </c>
      <c r="M23" s="158">
        <v>11.55</v>
      </c>
      <c r="N23" s="141"/>
      <c r="O23" s="156">
        <v>9.6476000000000006</v>
      </c>
      <c r="P23" s="158">
        <v>11.53</v>
      </c>
      <c r="Q23" s="158"/>
      <c r="R23" s="156">
        <v>9.6631999999999998</v>
      </c>
      <c r="S23" s="158">
        <v>11.52</v>
      </c>
      <c r="T23" s="158"/>
      <c r="U23" s="156">
        <v>9.652000000000001</v>
      </c>
      <c r="V23" s="158">
        <v>11.57</v>
      </c>
      <c r="W23" s="141"/>
      <c r="X23" s="156">
        <v>9.6195000000000004</v>
      </c>
      <c r="Y23" s="158">
        <v>11.61</v>
      </c>
      <c r="Z23" s="158"/>
      <c r="AA23" s="156">
        <v>9.6412000000000013</v>
      </c>
      <c r="AB23" s="158">
        <v>11.62</v>
      </c>
      <c r="AC23" s="141"/>
      <c r="AD23" s="156">
        <v>9.6913999999999998</v>
      </c>
      <c r="AE23" s="158">
        <v>11.61</v>
      </c>
      <c r="AF23" s="141"/>
      <c r="AG23" s="156">
        <v>9.7175000000000011</v>
      </c>
      <c r="AH23" s="158">
        <v>11.6</v>
      </c>
      <c r="AI23" s="141"/>
      <c r="AJ23" s="156">
        <v>9.7439999999999998</v>
      </c>
      <c r="AK23" s="158">
        <v>11.58</v>
      </c>
      <c r="AL23" s="141"/>
      <c r="AM23" s="156">
        <v>9.7933000000000003</v>
      </c>
      <c r="AN23" s="158">
        <v>11.54</v>
      </c>
      <c r="AO23" s="141"/>
      <c r="AP23" s="156">
        <v>9.8170000000000002</v>
      </c>
      <c r="AQ23" s="158">
        <v>11.54</v>
      </c>
      <c r="AR23" s="141"/>
      <c r="AS23" s="156">
        <v>9.7975000000000012</v>
      </c>
      <c r="AT23" s="158">
        <v>11.55</v>
      </c>
      <c r="AU23" s="141"/>
      <c r="AV23" s="156">
        <v>9.7833000000000006</v>
      </c>
      <c r="AW23" s="158">
        <v>11.55</v>
      </c>
      <c r="AX23" s="158"/>
      <c r="AY23" s="156">
        <v>9.7446999999999999</v>
      </c>
      <c r="AZ23" s="158">
        <v>11.57</v>
      </c>
      <c r="BA23" s="141"/>
      <c r="BB23" s="156">
        <v>9.7256</v>
      </c>
      <c r="BC23" s="158">
        <v>11.57</v>
      </c>
      <c r="BD23" s="141"/>
      <c r="BE23" s="156">
        <v>9.6489000000000011</v>
      </c>
      <c r="BF23" s="158">
        <v>11.61</v>
      </c>
      <c r="BG23" s="141"/>
      <c r="BH23" s="156">
        <v>9.6691000000000003</v>
      </c>
      <c r="BI23" s="155">
        <v>11.52</v>
      </c>
      <c r="BJ23" s="141"/>
      <c r="BK23" s="156">
        <f t="shared" si="0"/>
        <v>9.6893899999999995</v>
      </c>
      <c r="BL23" s="155">
        <f t="shared" si="0"/>
        <v>11.553000000000001</v>
      </c>
      <c r="BM23" s="40"/>
      <c r="BN23" s="40"/>
      <c r="BO23" s="40"/>
      <c r="BP23" s="130"/>
      <c r="BQ23" s="130"/>
      <c r="BR23" s="117"/>
      <c r="BS23" s="131"/>
      <c r="BT23" s="131"/>
      <c r="BU23" s="117"/>
      <c r="BV23" s="113"/>
    </row>
    <row r="24" spans="1:164" x14ac:dyDescent="0.2">
      <c r="A24" s="165">
        <v>10</v>
      </c>
      <c r="B24" s="157" t="s">
        <v>14</v>
      </c>
      <c r="C24" s="156">
        <v>9.2629000000000001</v>
      </c>
      <c r="D24" s="158">
        <v>11.89</v>
      </c>
      <c r="E24" s="158"/>
      <c r="F24" s="156">
        <v>9.2502000000000013</v>
      </c>
      <c r="G24" s="158">
        <v>11.92</v>
      </c>
      <c r="H24" s="141"/>
      <c r="I24" s="156">
        <v>9.1804000000000006</v>
      </c>
      <c r="J24" s="158">
        <v>12.04</v>
      </c>
      <c r="K24" s="141"/>
      <c r="L24" s="156">
        <v>9.2230000000000008</v>
      </c>
      <c r="M24" s="158">
        <v>12.02</v>
      </c>
      <c r="N24" s="141"/>
      <c r="O24" s="156">
        <v>9.2838000000000012</v>
      </c>
      <c r="P24" s="158">
        <v>11.98</v>
      </c>
      <c r="Q24" s="158"/>
      <c r="R24" s="156">
        <v>9.2436000000000007</v>
      </c>
      <c r="S24" s="158">
        <v>12.04</v>
      </c>
      <c r="T24" s="158"/>
      <c r="U24" s="156">
        <v>9.2579000000000011</v>
      </c>
      <c r="V24" s="158">
        <v>12.06</v>
      </c>
      <c r="W24" s="141"/>
      <c r="X24" s="156">
        <v>9.2122000000000011</v>
      </c>
      <c r="Y24" s="158">
        <v>12.12</v>
      </c>
      <c r="Z24" s="158"/>
      <c r="AA24" s="156">
        <v>9.2611000000000008</v>
      </c>
      <c r="AB24" s="158">
        <v>12.1</v>
      </c>
      <c r="AC24" s="141"/>
      <c r="AD24" s="156">
        <v>9.2591000000000001</v>
      </c>
      <c r="AE24" s="158">
        <v>12.15</v>
      </c>
      <c r="AF24" s="141"/>
      <c r="AG24" s="156">
        <v>9.2574000000000005</v>
      </c>
      <c r="AH24" s="158">
        <v>12.17</v>
      </c>
      <c r="AI24" s="141"/>
      <c r="AJ24" s="156">
        <v>9.3156999999999996</v>
      </c>
      <c r="AK24" s="158">
        <v>12.12</v>
      </c>
      <c r="AL24" s="141"/>
      <c r="AM24" s="156">
        <v>9.283100000000001</v>
      </c>
      <c r="AN24" s="158">
        <v>12.18</v>
      </c>
      <c r="AO24" s="141"/>
      <c r="AP24" s="156">
        <v>9.3071000000000002</v>
      </c>
      <c r="AQ24" s="158">
        <v>12.17</v>
      </c>
      <c r="AR24" s="141"/>
      <c r="AS24" s="156">
        <v>9.3328000000000007</v>
      </c>
      <c r="AT24" s="158">
        <v>12.12</v>
      </c>
      <c r="AU24" s="141"/>
      <c r="AV24" s="156">
        <v>9.3829000000000011</v>
      </c>
      <c r="AW24" s="158">
        <v>12.04</v>
      </c>
      <c r="AX24" s="158"/>
      <c r="AY24" s="156">
        <v>9.3609000000000009</v>
      </c>
      <c r="AZ24" s="158">
        <v>12.04</v>
      </c>
      <c r="BA24" s="141"/>
      <c r="BB24" s="156">
        <v>9.3863000000000003</v>
      </c>
      <c r="BC24" s="158">
        <v>11.98</v>
      </c>
      <c r="BD24" s="141"/>
      <c r="BE24" s="156">
        <v>9.3775000000000013</v>
      </c>
      <c r="BF24" s="158">
        <v>11.94</v>
      </c>
      <c r="BG24" s="141"/>
      <c r="BH24" s="156">
        <v>9.4339000000000013</v>
      </c>
      <c r="BI24" s="155">
        <v>11.81</v>
      </c>
      <c r="BJ24" s="141"/>
      <c r="BK24" s="156">
        <f t="shared" si="0"/>
        <v>9.29359</v>
      </c>
      <c r="BL24" s="155">
        <f t="shared" si="0"/>
        <v>12.044499999999999</v>
      </c>
      <c r="BM24" s="40"/>
      <c r="BN24" s="40"/>
      <c r="BO24" s="40"/>
      <c r="BP24" s="130"/>
      <c r="BQ24" s="130"/>
      <c r="BR24" s="117"/>
      <c r="BS24" s="131"/>
      <c r="BT24" s="131"/>
      <c r="BU24" s="117"/>
      <c r="BV24" s="113"/>
    </row>
    <row r="25" spans="1:164" x14ac:dyDescent="0.2">
      <c r="A25" s="165">
        <v>11</v>
      </c>
      <c r="B25" s="157" t="s">
        <v>15</v>
      </c>
      <c r="C25" s="156">
        <v>6.7474000000000007</v>
      </c>
      <c r="D25" s="158">
        <v>16.32</v>
      </c>
      <c r="E25" s="158"/>
      <c r="F25" s="156">
        <v>6.7605000000000004</v>
      </c>
      <c r="G25" s="158">
        <v>16.309999999999999</v>
      </c>
      <c r="H25" s="141"/>
      <c r="I25" s="156">
        <v>6.7755000000000001</v>
      </c>
      <c r="J25" s="158">
        <v>16.309999999999999</v>
      </c>
      <c r="K25" s="141"/>
      <c r="L25" s="156">
        <v>6.7917000000000005</v>
      </c>
      <c r="M25" s="158">
        <v>16.32</v>
      </c>
      <c r="N25" s="141"/>
      <c r="O25" s="156">
        <v>6.8233000000000006</v>
      </c>
      <c r="P25" s="158">
        <v>16.3</v>
      </c>
      <c r="Q25" s="158"/>
      <c r="R25" s="156">
        <v>6.8230000000000004</v>
      </c>
      <c r="S25" s="158">
        <v>16.32</v>
      </c>
      <c r="T25" s="158"/>
      <c r="U25" s="156">
        <v>6.8437000000000001</v>
      </c>
      <c r="V25" s="158">
        <v>16.32</v>
      </c>
      <c r="W25" s="141"/>
      <c r="X25" s="156">
        <v>6.8427000000000007</v>
      </c>
      <c r="Y25" s="158">
        <v>16.32</v>
      </c>
      <c r="Z25" s="158"/>
      <c r="AA25" s="156">
        <v>6.8681000000000001</v>
      </c>
      <c r="AB25" s="158">
        <v>16.32</v>
      </c>
      <c r="AC25" s="141"/>
      <c r="AD25" s="156">
        <v>6.8924000000000003</v>
      </c>
      <c r="AE25" s="158">
        <v>16.329999999999998</v>
      </c>
      <c r="AF25" s="141"/>
      <c r="AG25" s="156">
        <v>6.8875999999999999</v>
      </c>
      <c r="AH25" s="158">
        <v>16.36</v>
      </c>
      <c r="AI25" s="141"/>
      <c r="AJ25" s="156">
        <v>6.9008000000000003</v>
      </c>
      <c r="AK25" s="158">
        <v>16.36</v>
      </c>
      <c r="AL25" s="141"/>
      <c r="AM25" s="156">
        <v>6.9138000000000002</v>
      </c>
      <c r="AN25" s="158">
        <v>16.350000000000001</v>
      </c>
      <c r="AO25" s="141"/>
      <c r="AP25" s="156">
        <v>6.9194000000000004</v>
      </c>
      <c r="AQ25" s="158">
        <v>16.37</v>
      </c>
      <c r="AR25" s="141"/>
      <c r="AS25" s="156">
        <v>6.9132000000000007</v>
      </c>
      <c r="AT25" s="158">
        <v>16.36</v>
      </c>
      <c r="AU25" s="141"/>
      <c r="AV25" s="156">
        <v>6.9061000000000003</v>
      </c>
      <c r="AW25" s="158">
        <v>16.36</v>
      </c>
      <c r="AX25" s="158"/>
      <c r="AY25" s="156">
        <v>6.8931000000000004</v>
      </c>
      <c r="AZ25" s="158">
        <v>16.350000000000001</v>
      </c>
      <c r="BA25" s="141"/>
      <c r="BB25" s="156">
        <v>6.8684000000000003</v>
      </c>
      <c r="BC25" s="158">
        <v>16.38</v>
      </c>
      <c r="BD25" s="141"/>
      <c r="BE25" s="156">
        <v>6.8294000000000006</v>
      </c>
      <c r="BF25" s="158">
        <v>16.399999999999999</v>
      </c>
      <c r="BG25" s="141"/>
      <c r="BH25" s="156">
        <v>6.7762000000000002</v>
      </c>
      <c r="BI25" s="155">
        <v>16.440000000000001</v>
      </c>
      <c r="BJ25" s="141"/>
      <c r="BK25" s="156">
        <f t="shared" si="0"/>
        <v>6.8488149999999992</v>
      </c>
      <c r="BL25" s="158">
        <f t="shared" si="0"/>
        <v>16.344999999999999</v>
      </c>
      <c r="BM25" s="40"/>
      <c r="BN25" s="40"/>
      <c r="BO25" s="40"/>
      <c r="BP25" s="130"/>
      <c r="BQ25" s="130"/>
      <c r="BR25" s="117"/>
      <c r="BS25" s="131"/>
      <c r="BT25" s="131"/>
      <c r="BU25" s="117"/>
      <c r="BV25" s="113"/>
    </row>
    <row r="26" spans="1:164" x14ac:dyDescent="0.2">
      <c r="A26" s="165">
        <v>12</v>
      </c>
      <c r="B26" s="157" t="s">
        <v>34</v>
      </c>
      <c r="C26" s="156">
        <v>5.9835000000000003</v>
      </c>
      <c r="D26" s="158">
        <v>18.41</v>
      </c>
      <c r="E26" s="158"/>
      <c r="F26" s="156">
        <v>5.9746000000000006</v>
      </c>
      <c r="G26" s="158">
        <v>18.45</v>
      </c>
      <c r="H26" s="141"/>
      <c r="I26" s="156">
        <v>5.976</v>
      </c>
      <c r="J26" s="158">
        <v>18.489999999999998</v>
      </c>
      <c r="K26" s="141"/>
      <c r="L26" s="156">
        <v>5.9770000000000003</v>
      </c>
      <c r="M26" s="158">
        <v>18.54</v>
      </c>
      <c r="N26" s="141"/>
      <c r="O26" s="156">
        <v>5.9878</v>
      </c>
      <c r="P26" s="158">
        <v>18.579999999999998</v>
      </c>
      <c r="Q26" s="158"/>
      <c r="R26" s="156">
        <v>6.0025000000000004</v>
      </c>
      <c r="S26" s="158">
        <v>18.55</v>
      </c>
      <c r="T26" s="158"/>
      <c r="U26" s="156">
        <v>6.0437000000000003</v>
      </c>
      <c r="V26" s="158">
        <v>18.48</v>
      </c>
      <c r="W26" s="141"/>
      <c r="X26" s="156">
        <v>6.0439000000000007</v>
      </c>
      <c r="Y26" s="158">
        <v>18.48</v>
      </c>
      <c r="Z26" s="158"/>
      <c r="AA26" s="156">
        <v>6.0571000000000002</v>
      </c>
      <c r="AB26" s="158">
        <v>18.5</v>
      </c>
      <c r="AC26" s="141"/>
      <c r="AD26" s="156">
        <v>6.0581000000000005</v>
      </c>
      <c r="AE26" s="158">
        <v>18.579999999999998</v>
      </c>
      <c r="AF26" s="141"/>
      <c r="AG26" s="156">
        <v>6.0430000000000001</v>
      </c>
      <c r="AH26" s="158">
        <v>18.649999999999999</v>
      </c>
      <c r="AI26" s="141"/>
      <c r="AJ26" s="156">
        <v>6.0680000000000005</v>
      </c>
      <c r="AK26" s="158">
        <v>18.600000000000001</v>
      </c>
      <c r="AL26" s="141"/>
      <c r="AM26" s="156">
        <v>6.0597000000000003</v>
      </c>
      <c r="AN26" s="158">
        <v>18.66</v>
      </c>
      <c r="AO26" s="141"/>
      <c r="AP26" s="156">
        <v>6.0881000000000007</v>
      </c>
      <c r="AQ26" s="158">
        <v>18.600000000000001</v>
      </c>
      <c r="AR26" s="141"/>
      <c r="AS26" s="156">
        <v>6.1087000000000007</v>
      </c>
      <c r="AT26" s="158">
        <v>18.52</v>
      </c>
      <c r="AU26" s="141"/>
      <c r="AV26" s="156">
        <v>6.1390000000000002</v>
      </c>
      <c r="AW26" s="158">
        <v>18.399999999999999</v>
      </c>
      <c r="AX26" s="158"/>
      <c r="AY26" s="156">
        <v>6.1505000000000001</v>
      </c>
      <c r="AZ26" s="158">
        <v>18.329999999999998</v>
      </c>
      <c r="BA26" s="141"/>
      <c r="BB26" s="156">
        <v>6.1577999999999999</v>
      </c>
      <c r="BC26" s="158">
        <v>18.27</v>
      </c>
      <c r="BD26" s="141"/>
      <c r="BE26" s="156">
        <v>6.1709000000000005</v>
      </c>
      <c r="BF26" s="158">
        <v>18.149999999999999</v>
      </c>
      <c r="BG26" s="141"/>
      <c r="BH26" s="156">
        <v>6.2305000000000001</v>
      </c>
      <c r="BI26" s="155">
        <v>17.88</v>
      </c>
      <c r="BJ26" s="141"/>
      <c r="BK26" s="156">
        <f t="shared" si="0"/>
        <v>6.06602</v>
      </c>
      <c r="BL26" s="155">
        <f t="shared" si="0"/>
        <v>18.455999999999992</v>
      </c>
      <c r="BM26" s="40"/>
      <c r="BN26" s="40"/>
      <c r="BO26" s="40"/>
      <c r="BP26" s="130"/>
      <c r="BQ26" s="130"/>
      <c r="BR26" s="117"/>
      <c r="BS26" s="131"/>
      <c r="BT26" s="131"/>
      <c r="BU26" s="117"/>
      <c r="BV26" s="113"/>
    </row>
    <row r="27" spans="1:164" x14ac:dyDescent="0.2">
      <c r="A27" s="165">
        <v>13</v>
      </c>
      <c r="B27" s="142" t="s">
        <v>17</v>
      </c>
      <c r="C27" s="156">
        <v>1</v>
      </c>
      <c r="D27" s="158">
        <v>110.14</v>
      </c>
      <c r="E27" s="158"/>
      <c r="F27" s="156">
        <v>1</v>
      </c>
      <c r="G27" s="158">
        <v>110.24</v>
      </c>
      <c r="H27" s="158"/>
      <c r="I27" s="156">
        <v>1</v>
      </c>
      <c r="J27" s="158">
        <v>110.51</v>
      </c>
      <c r="K27" s="158"/>
      <c r="L27" s="156">
        <v>1</v>
      </c>
      <c r="M27" s="158">
        <v>110.83</v>
      </c>
      <c r="N27" s="158"/>
      <c r="O27" s="156">
        <v>1</v>
      </c>
      <c r="P27" s="158">
        <v>111.24</v>
      </c>
      <c r="Q27" s="158"/>
      <c r="R27" s="156">
        <v>1</v>
      </c>
      <c r="S27" s="158">
        <v>111.32</v>
      </c>
      <c r="T27" s="158"/>
      <c r="U27" s="156">
        <v>1</v>
      </c>
      <c r="V27" s="158">
        <v>111.66</v>
      </c>
      <c r="W27" s="158"/>
      <c r="X27" s="156">
        <v>1</v>
      </c>
      <c r="Y27" s="158">
        <v>111.67</v>
      </c>
      <c r="Z27" s="158"/>
      <c r="AA27" s="156">
        <v>1</v>
      </c>
      <c r="AB27" s="158">
        <v>112.06</v>
      </c>
      <c r="AC27" s="158"/>
      <c r="AD27" s="156">
        <v>1</v>
      </c>
      <c r="AE27" s="158">
        <v>112.54</v>
      </c>
      <c r="AF27" s="158"/>
      <c r="AG27" s="156">
        <v>1</v>
      </c>
      <c r="AH27" s="158">
        <v>112.69</v>
      </c>
      <c r="AI27" s="158"/>
      <c r="AJ27" s="156">
        <v>1</v>
      </c>
      <c r="AK27" s="158">
        <v>112.88</v>
      </c>
      <c r="AL27" s="158"/>
      <c r="AM27" s="156">
        <v>1</v>
      </c>
      <c r="AN27" s="158">
        <v>113.06</v>
      </c>
      <c r="AO27" s="158"/>
      <c r="AP27" s="156">
        <v>1</v>
      </c>
      <c r="AQ27" s="158">
        <v>113.24</v>
      </c>
      <c r="AR27" s="158"/>
      <c r="AS27" s="156">
        <v>1</v>
      </c>
      <c r="AT27" s="158">
        <v>113.13</v>
      </c>
      <c r="AU27" s="158"/>
      <c r="AV27" s="156">
        <v>1</v>
      </c>
      <c r="AW27" s="158">
        <v>112.96</v>
      </c>
      <c r="AX27" s="158"/>
      <c r="AY27" s="156">
        <v>1</v>
      </c>
      <c r="AZ27" s="158">
        <v>112.73</v>
      </c>
      <c r="BA27" s="158"/>
      <c r="BB27" s="156">
        <v>1</v>
      </c>
      <c r="BC27" s="158">
        <v>112.48</v>
      </c>
      <c r="BD27" s="158"/>
      <c r="BE27" s="156">
        <v>1</v>
      </c>
      <c r="BF27" s="158">
        <v>111.99</v>
      </c>
      <c r="BG27" s="158"/>
      <c r="BH27" s="156">
        <v>1</v>
      </c>
      <c r="BI27" s="155">
        <v>111.38</v>
      </c>
      <c r="BJ27" s="155"/>
      <c r="BK27" s="156">
        <f t="shared" si="0"/>
        <v>1</v>
      </c>
      <c r="BL27" s="155">
        <f t="shared" si="0"/>
        <v>111.93749999999997</v>
      </c>
      <c r="BM27" s="40"/>
      <c r="BN27" s="40"/>
      <c r="BO27" s="40"/>
      <c r="BP27" s="130"/>
      <c r="BQ27" s="130"/>
      <c r="BR27" s="117"/>
      <c r="BS27" s="131"/>
      <c r="BT27" s="131"/>
      <c r="BU27" s="117"/>
      <c r="BV27" s="113"/>
    </row>
    <row r="28" spans="1:164" x14ac:dyDescent="0.2">
      <c r="A28" s="165">
        <v>14</v>
      </c>
      <c r="B28" s="157" t="s">
        <v>27</v>
      </c>
      <c r="C28" s="156">
        <v>0.72624278296234435</v>
      </c>
      <c r="D28" s="158">
        <v>151.66</v>
      </c>
      <c r="E28" s="158"/>
      <c r="F28" s="156">
        <v>0.72615840419429101</v>
      </c>
      <c r="G28" s="158">
        <v>151.81</v>
      </c>
      <c r="H28" s="158"/>
      <c r="I28" s="156">
        <v>0.72655937806517235</v>
      </c>
      <c r="J28" s="158">
        <v>152.1</v>
      </c>
      <c r="K28" s="141"/>
      <c r="L28" s="156">
        <v>0.72705064634802463</v>
      </c>
      <c r="M28" s="158">
        <v>152.44</v>
      </c>
      <c r="N28" s="141"/>
      <c r="O28" s="156">
        <v>0.72803517865983292</v>
      </c>
      <c r="P28" s="158">
        <v>152.79</v>
      </c>
      <c r="Q28" s="158"/>
      <c r="R28" s="156">
        <v>0.72945312898919679</v>
      </c>
      <c r="S28" s="158">
        <v>152.61000000000001</v>
      </c>
      <c r="T28" s="158"/>
      <c r="U28" s="156">
        <v>0.72936268288769279</v>
      </c>
      <c r="V28" s="158">
        <v>153.09</v>
      </c>
      <c r="W28" s="141"/>
      <c r="X28" s="156">
        <v>0.73004424068098528</v>
      </c>
      <c r="Y28" s="158">
        <v>152.96</v>
      </c>
      <c r="Z28" s="158"/>
      <c r="AA28" s="156">
        <v>0.7297831814168011</v>
      </c>
      <c r="AB28" s="158">
        <v>153.55000000000001</v>
      </c>
      <c r="AC28" s="141"/>
      <c r="AD28" s="156">
        <v>0.73095140635050582</v>
      </c>
      <c r="AE28" s="158">
        <v>153.96</v>
      </c>
      <c r="AF28" s="158"/>
      <c r="AG28" s="156">
        <v>0.73125607856615304</v>
      </c>
      <c r="AH28" s="158">
        <v>154.1</v>
      </c>
      <c r="AI28" s="141"/>
      <c r="AJ28" s="156">
        <v>0.73125607856615304</v>
      </c>
      <c r="AK28" s="158">
        <v>154.36000000000001</v>
      </c>
      <c r="AL28" s="141"/>
      <c r="AM28" s="156">
        <v>0.73158241275879732</v>
      </c>
      <c r="AN28" s="158">
        <v>154.54</v>
      </c>
      <c r="AO28" s="141"/>
      <c r="AP28" s="156">
        <v>0.73283158797276804</v>
      </c>
      <c r="AQ28" s="158">
        <v>154.52000000000001</v>
      </c>
      <c r="AR28" s="141"/>
      <c r="AS28" s="156">
        <v>0.73441929466370948</v>
      </c>
      <c r="AT28" s="158">
        <v>154.04</v>
      </c>
      <c r="AU28" s="141"/>
      <c r="AV28" s="156">
        <v>0.73399343809866346</v>
      </c>
      <c r="AW28" s="158">
        <v>153.9</v>
      </c>
      <c r="AX28" s="158"/>
      <c r="AY28" s="156">
        <v>0.7335465508641178</v>
      </c>
      <c r="AZ28" s="158">
        <v>153.68</v>
      </c>
      <c r="BA28" s="141"/>
      <c r="BB28" s="156">
        <v>0.73234320531974106</v>
      </c>
      <c r="BC28" s="158">
        <v>153.59</v>
      </c>
      <c r="BD28" s="141"/>
      <c r="BE28" s="156">
        <v>0.73146468488501382</v>
      </c>
      <c r="BF28" s="158">
        <v>153.1</v>
      </c>
      <c r="BG28" s="141"/>
      <c r="BH28" s="156">
        <v>0.73010820203554172</v>
      </c>
      <c r="BI28" s="155">
        <v>152.55000000000001</v>
      </c>
      <c r="BJ28" s="155"/>
      <c r="BK28" s="156">
        <f t="shared" si="0"/>
        <v>0.73032212821427522</v>
      </c>
      <c r="BL28" s="155">
        <f t="shared" si="0"/>
        <v>153.26749999999998</v>
      </c>
      <c r="BM28" s="40"/>
      <c r="BN28" s="40"/>
      <c r="BO28" s="40"/>
      <c r="BP28" s="130"/>
      <c r="BQ28" s="130"/>
      <c r="BR28" s="117"/>
      <c r="BS28" s="131"/>
      <c r="BT28" s="131"/>
      <c r="BU28" s="117"/>
      <c r="BV28" s="113"/>
    </row>
    <row r="29" spans="1:164" x14ac:dyDescent="0.2">
      <c r="A29" s="165">
        <v>15</v>
      </c>
      <c r="B29" s="142" t="s">
        <v>32</v>
      </c>
      <c r="C29" s="156">
        <v>7.0207000000000006</v>
      </c>
      <c r="D29" s="158">
        <v>15.69</v>
      </c>
      <c r="E29" s="158"/>
      <c r="F29" s="156">
        <v>6.9933000000000005</v>
      </c>
      <c r="G29" s="158">
        <v>15.76</v>
      </c>
      <c r="H29" s="158"/>
      <c r="I29" s="156">
        <v>6.976</v>
      </c>
      <c r="J29" s="158">
        <v>15.84</v>
      </c>
      <c r="K29" s="141"/>
      <c r="L29" s="156">
        <v>6.9673000000000007</v>
      </c>
      <c r="M29" s="158">
        <v>15.91</v>
      </c>
      <c r="N29" s="141"/>
      <c r="O29" s="156">
        <v>6.9968000000000004</v>
      </c>
      <c r="P29" s="158">
        <v>15.9</v>
      </c>
      <c r="Q29" s="158"/>
      <c r="R29" s="156">
        <v>6.9805000000000001</v>
      </c>
      <c r="S29" s="158">
        <v>15.95</v>
      </c>
      <c r="T29" s="158"/>
      <c r="U29" s="156">
        <v>6.9740000000000002</v>
      </c>
      <c r="V29" s="158">
        <v>16.010000000000002</v>
      </c>
      <c r="W29" s="141"/>
      <c r="X29" s="156">
        <v>6.9704000000000006</v>
      </c>
      <c r="Y29" s="158">
        <v>16.02</v>
      </c>
      <c r="Z29" s="158"/>
      <c r="AA29" s="156">
        <v>6.9819000000000004</v>
      </c>
      <c r="AB29" s="158">
        <v>16.05</v>
      </c>
      <c r="AC29" s="141"/>
      <c r="AD29" s="156">
        <v>6.9826000000000006</v>
      </c>
      <c r="AE29" s="158">
        <v>16.12</v>
      </c>
      <c r="AF29" s="158"/>
      <c r="AG29" s="156">
        <v>6.9809000000000001</v>
      </c>
      <c r="AH29" s="158">
        <v>16.14</v>
      </c>
      <c r="AI29" s="141"/>
      <c r="AJ29" s="156">
        <v>7.0039000000000007</v>
      </c>
      <c r="AK29" s="158">
        <v>16.12</v>
      </c>
      <c r="AL29" s="141"/>
      <c r="AM29" s="156">
        <v>6.992</v>
      </c>
      <c r="AN29" s="158">
        <v>16.170000000000002</v>
      </c>
      <c r="AO29" s="141"/>
      <c r="AP29" s="156">
        <v>7.0230000000000006</v>
      </c>
      <c r="AQ29" s="158">
        <v>16.12</v>
      </c>
      <c r="AR29" s="141"/>
      <c r="AS29" s="156">
        <v>7.0312000000000001</v>
      </c>
      <c r="AT29" s="158">
        <v>16.09</v>
      </c>
      <c r="AU29" s="141"/>
      <c r="AV29" s="156">
        <v>7.0307000000000004</v>
      </c>
      <c r="AW29" s="158">
        <v>16.07</v>
      </c>
      <c r="AX29" s="158"/>
      <c r="AY29" s="156">
        <v>7.0174000000000003</v>
      </c>
      <c r="AZ29" s="158">
        <v>16.059999999999999</v>
      </c>
      <c r="BA29" s="141"/>
      <c r="BB29" s="156">
        <v>7.0171000000000001</v>
      </c>
      <c r="BC29" s="158">
        <v>16.03</v>
      </c>
      <c r="BD29" s="141"/>
      <c r="BE29" s="156">
        <v>7.0068000000000001</v>
      </c>
      <c r="BF29" s="158">
        <v>15.98</v>
      </c>
      <c r="BG29" s="141"/>
      <c r="BH29" s="156">
        <v>6.9884000000000004</v>
      </c>
      <c r="BI29" s="155">
        <v>15.94</v>
      </c>
      <c r="BJ29" s="141"/>
      <c r="BK29" s="156">
        <f t="shared" si="0"/>
        <v>6.9967450000000015</v>
      </c>
      <c r="BL29" s="155">
        <f t="shared" si="0"/>
        <v>15.998500000000003</v>
      </c>
      <c r="BM29" s="40"/>
      <c r="BN29" s="40"/>
      <c r="BO29" s="40"/>
      <c r="BP29" s="130"/>
      <c r="BQ29" s="130"/>
      <c r="BR29" s="117"/>
      <c r="BS29" s="131"/>
      <c r="BT29" s="131"/>
      <c r="BU29" s="117"/>
      <c r="BV29" s="113"/>
    </row>
    <row r="30" spans="1:164" s="6" customFormat="1" ht="13.5" thickBot="1" x14ac:dyDescent="0.25">
      <c r="A30" s="166">
        <v>16</v>
      </c>
      <c r="B30" s="161" t="s">
        <v>33</v>
      </c>
      <c r="C30" s="162">
        <v>7.0190000000000001</v>
      </c>
      <c r="D30" s="163">
        <v>15.69</v>
      </c>
      <c r="E30" s="163"/>
      <c r="F30" s="162">
        <v>6.9955000000000007</v>
      </c>
      <c r="G30" s="163">
        <v>15.76</v>
      </c>
      <c r="H30" s="163"/>
      <c r="I30" s="162">
        <v>6.9744999999999999</v>
      </c>
      <c r="J30" s="163">
        <v>15.84</v>
      </c>
      <c r="K30" s="143"/>
      <c r="L30" s="162">
        <v>6.9716000000000005</v>
      </c>
      <c r="M30" s="163">
        <v>15.9</v>
      </c>
      <c r="N30" s="143"/>
      <c r="O30" s="162">
        <v>7.0018000000000002</v>
      </c>
      <c r="P30" s="163">
        <v>15.89</v>
      </c>
      <c r="Q30" s="163"/>
      <c r="R30" s="162">
        <v>6.9833000000000007</v>
      </c>
      <c r="S30" s="163">
        <v>15.94</v>
      </c>
      <c r="T30" s="163"/>
      <c r="U30" s="162">
        <v>6.9742000000000006</v>
      </c>
      <c r="V30" s="163">
        <v>16.010000000000002</v>
      </c>
      <c r="W30" s="143"/>
      <c r="X30" s="162">
        <v>6.9723000000000006</v>
      </c>
      <c r="Y30" s="163">
        <v>16.02</v>
      </c>
      <c r="Z30" s="163"/>
      <c r="AA30" s="162">
        <v>6.9866999999999999</v>
      </c>
      <c r="AB30" s="163">
        <v>16.04</v>
      </c>
      <c r="AC30" s="143"/>
      <c r="AD30" s="162">
        <v>6.9880000000000004</v>
      </c>
      <c r="AE30" s="163">
        <v>16.100000000000001</v>
      </c>
      <c r="AF30" s="163"/>
      <c r="AG30" s="162">
        <v>6.9820000000000002</v>
      </c>
      <c r="AH30" s="163">
        <v>16.14</v>
      </c>
      <c r="AI30" s="143"/>
      <c r="AJ30" s="162">
        <v>7.0084</v>
      </c>
      <c r="AK30" s="163">
        <v>16.11</v>
      </c>
      <c r="AL30" s="143"/>
      <c r="AM30" s="162">
        <v>6.9980000000000002</v>
      </c>
      <c r="AN30" s="163">
        <v>16.16</v>
      </c>
      <c r="AO30" s="143"/>
      <c r="AP30" s="162">
        <v>7.0364000000000004</v>
      </c>
      <c r="AQ30" s="163">
        <v>16.09</v>
      </c>
      <c r="AR30" s="143"/>
      <c r="AS30" s="162">
        <v>7.0433000000000003</v>
      </c>
      <c r="AT30" s="163">
        <v>16.059999999999999</v>
      </c>
      <c r="AU30" s="143"/>
      <c r="AV30" s="162">
        <v>7.0365000000000002</v>
      </c>
      <c r="AW30" s="163">
        <v>16.05</v>
      </c>
      <c r="AX30" s="163"/>
      <c r="AY30" s="162">
        <v>7.0299000000000005</v>
      </c>
      <c r="AZ30" s="163">
        <v>16.04</v>
      </c>
      <c r="BA30" s="143"/>
      <c r="BB30" s="162">
        <v>7.0278</v>
      </c>
      <c r="BC30" s="163">
        <v>16.010000000000002</v>
      </c>
      <c r="BD30" s="143"/>
      <c r="BE30" s="162">
        <v>7.0121000000000002</v>
      </c>
      <c r="BF30" s="163">
        <v>15.97</v>
      </c>
      <c r="BG30" s="143"/>
      <c r="BH30" s="162">
        <v>6.9950000000000001</v>
      </c>
      <c r="BI30" s="164">
        <v>15.92</v>
      </c>
      <c r="BJ30" s="143"/>
      <c r="BK30" s="162">
        <f t="shared" si="0"/>
        <v>7.0018150000000006</v>
      </c>
      <c r="BL30" s="164">
        <f t="shared" si="0"/>
        <v>15.987000000000004</v>
      </c>
      <c r="BM30" s="40"/>
      <c r="BN30" s="40"/>
      <c r="BO30" s="40"/>
      <c r="BP30" s="130"/>
      <c r="BQ30" s="130"/>
      <c r="BR30" s="117"/>
      <c r="BS30" s="131"/>
      <c r="BT30" s="131"/>
      <c r="BU30" s="117"/>
      <c r="BV30" s="113"/>
      <c r="BW30" s="3"/>
      <c r="BX30" s="3"/>
      <c r="BY30" s="3"/>
      <c r="BZ30" s="3"/>
      <c r="CA30" s="3"/>
      <c r="CB30" s="3"/>
      <c r="CC30" s="114"/>
      <c r="CD30" s="11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</row>
    <row r="31" spans="1:164" ht="13.5" thickTop="1" x14ac:dyDescent="0.2">
      <c r="A31" s="122"/>
      <c r="B31" s="18"/>
      <c r="C31" s="117"/>
      <c r="D31" s="117"/>
      <c r="E31" s="117"/>
      <c r="F31" s="117"/>
      <c r="G31" s="117"/>
      <c r="H31" s="126"/>
      <c r="I31" s="117"/>
      <c r="J31" s="126"/>
      <c r="K31" s="126"/>
      <c r="L31" s="126"/>
      <c r="M31" s="126"/>
      <c r="N31" s="117"/>
      <c r="O31" s="126"/>
      <c r="P31" s="126"/>
      <c r="Q31" s="126"/>
      <c r="R31" s="126"/>
      <c r="S31" s="126"/>
      <c r="T31" s="126"/>
      <c r="U31" s="126"/>
      <c r="V31" s="126"/>
      <c r="W31" s="117"/>
      <c r="X31" s="126"/>
      <c r="Y31" s="126"/>
      <c r="Z31" s="126"/>
      <c r="AA31" s="126"/>
      <c r="AB31" s="126"/>
      <c r="AC31" s="117"/>
      <c r="AD31" s="117"/>
      <c r="AE31" s="126"/>
      <c r="AF31" s="126"/>
      <c r="AG31" s="126"/>
      <c r="AH31" s="126"/>
      <c r="AI31" s="117"/>
      <c r="AJ31" s="126"/>
      <c r="AK31" s="126"/>
      <c r="AL31" s="117"/>
      <c r="AM31" s="126"/>
      <c r="AN31" s="126"/>
      <c r="AO31" s="117"/>
      <c r="AP31" s="126"/>
      <c r="AQ31" s="126"/>
      <c r="AR31" s="117"/>
      <c r="AS31" s="126"/>
      <c r="AT31" s="126"/>
      <c r="AU31" s="117"/>
      <c r="AV31" s="126"/>
      <c r="AW31" s="126"/>
      <c r="AX31" s="126"/>
      <c r="AY31" s="126"/>
      <c r="AZ31" s="126"/>
      <c r="BA31" s="117"/>
      <c r="BB31" s="126"/>
      <c r="BC31" s="126"/>
      <c r="BD31" s="117"/>
      <c r="BE31" s="126"/>
      <c r="BF31" s="126"/>
      <c r="BG31" s="126"/>
      <c r="BH31" s="126"/>
      <c r="BI31" s="126"/>
      <c r="BJ31" s="117"/>
      <c r="BK31" s="129"/>
      <c r="BL31" s="117"/>
      <c r="BM31" s="117"/>
      <c r="BN31" s="117"/>
      <c r="BO31" s="117"/>
      <c r="BQ31" s="117"/>
      <c r="BR31" s="117"/>
      <c r="BS31" s="131"/>
      <c r="BT31" s="131"/>
      <c r="BU31" s="117"/>
      <c r="BV31" s="113"/>
    </row>
    <row r="32" spans="1:164" s="63" customFormat="1" x14ac:dyDescent="0.2">
      <c r="A32" s="78"/>
      <c r="B32" s="53"/>
      <c r="C32" s="58"/>
      <c r="D32" s="58"/>
      <c r="E32" s="58"/>
      <c r="F32" s="58"/>
      <c r="G32" s="58"/>
      <c r="H32" s="58"/>
      <c r="I32" s="52"/>
      <c r="J32" s="52"/>
      <c r="K32" s="52"/>
      <c r="L32" s="58"/>
      <c r="M32" s="58"/>
      <c r="N32" s="52"/>
      <c r="O32" s="58"/>
      <c r="P32" s="58"/>
      <c r="Q32" s="58"/>
      <c r="R32" s="58"/>
      <c r="S32" s="58"/>
      <c r="T32" s="58"/>
      <c r="U32" s="58"/>
      <c r="V32" s="58"/>
      <c r="W32" s="52"/>
      <c r="X32" s="58"/>
      <c r="Y32" s="58"/>
      <c r="Z32" s="58"/>
      <c r="AA32" s="58"/>
      <c r="AB32" s="58"/>
      <c r="AC32" s="52"/>
      <c r="AD32" s="52"/>
      <c r="AE32" s="52"/>
      <c r="AF32" s="52"/>
      <c r="AG32" s="58"/>
      <c r="AH32" s="58"/>
      <c r="AI32" s="52"/>
      <c r="AJ32" s="58"/>
      <c r="AK32" s="58"/>
      <c r="AL32" s="52"/>
      <c r="AM32" s="58"/>
      <c r="AN32" s="58"/>
      <c r="AO32" s="52"/>
      <c r="AP32" s="58"/>
      <c r="AQ32" s="58"/>
      <c r="AR32" s="52"/>
      <c r="AS32" s="58"/>
      <c r="AT32" s="58"/>
      <c r="AU32" s="52"/>
      <c r="AV32" s="58"/>
      <c r="AW32" s="58"/>
      <c r="AX32" s="58"/>
      <c r="AY32" s="58"/>
      <c r="AZ32" s="58"/>
      <c r="BA32" s="52"/>
      <c r="BB32" s="58"/>
      <c r="BC32" s="58"/>
      <c r="BD32" s="52"/>
      <c r="BE32" s="58"/>
      <c r="BF32" s="58"/>
      <c r="BG32" s="58"/>
      <c r="BH32" s="58"/>
      <c r="BI32" s="58"/>
      <c r="BJ32" s="52"/>
      <c r="BK32" s="52"/>
      <c r="BL32" s="52"/>
      <c r="BM32" s="52"/>
      <c r="BN32" s="52"/>
      <c r="BO32" s="52"/>
      <c r="BP32" s="49"/>
      <c r="BQ32" s="52"/>
      <c r="BR32" s="52"/>
      <c r="BS32" s="59"/>
      <c r="BT32" s="59"/>
      <c r="BU32" s="52"/>
      <c r="BV32" s="50"/>
      <c r="BW32" s="49"/>
      <c r="BX32" s="49"/>
      <c r="BY32" s="49"/>
      <c r="BZ32" s="49"/>
      <c r="CA32" s="49"/>
      <c r="CB32" s="49"/>
      <c r="CC32" s="51"/>
      <c r="CD32" s="50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</row>
    <row r="33" spans="1:164" s="63" customFormat="1" x14ac:dyDescent="0.2">
      <c r="A33" s="79"/>
      <c r="B33" s="80" t="s">
        <v>27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>
        <v>111.32000000000001</v>
      </c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P33" s="49"/>
      <c r="BQ33" s="82" t="s">
        <v>28</v>
      </c>
      <c r="BR33" s="82"/>
      <c r="BS33" s="82"/>
      <c r="BT33" s="82"/>
      <c r="BU33" s="82"/>
      <c r="BV33" s="82"/>
      <c r="BW33" s="83"/>
      <c r="BX33" s="83"/>
      <c r="BY33" s="83"/>
      <c r="BZ33" s="83"/>
      <c r="CA33" s="83"/>
      <c r="CB33" s="83"/>
      <c r="CC33" s="84"/>
      <c r="CD33" s="85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4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</row>
    <row r="34" spans="1:164" s="63" customFormat="1" x14ac:dyDescent="0.2">
      <c r="A34" s="79"/>
      <c r="B34" s="53" t="s">
        <v>17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>
        <v>0.77507363199503954</v>
      </c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6"/>
      <c r="BI34" s="81"/>
      <c r="BJ34" s="81"/>
      <c r="BP34" s="49"/>
      <c r="BQ34" s="82"/>
      <c r="BR34" s="82"/>
      <c r="BS34" s="82"/>
      <c r="BT34" s="82"/>
      <c r="BU34" s="82"/>
      <c r="BV34" s="82"/>
      <c r="BW34" s="83"/>
      <c r="BX34" s="83"/>
      <c r="BY34" s="83"/>
      <c r="BZ34" s="83"/>
      <c r="CA34" s="83"/>
      <c r="CB34" s="83"/>
      <c r="CC34" s="84"/>
      <c r="CD34" s="85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4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</row>
    <row r="35" spans="1:164" s="63" customFormat="1" ht="14.25" customHeight="1" x14ac:dyDescent="0.2">
      <c r="A35" s="79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>
        <v>0.98089999999999999</v>
      </c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7"/>
      <c r="BK35" s="83"/>
      <c r="BL35" s="83"/>
      <c r="BM35" s="83"/>
      <c r="BN35" s="83"/>
      <c r="BO35" s="83"/>
      <c r="BP35" s="49"/>
      <c r="BQ35" s="82"/>
      <c r="BR35" s="52" t="s">
        <v>5</v>
      </c>
      <c r="BS35" s="52" t="s">
        <v>6</v>
      </c>
      <c r="BT35" s="52" t="s">
        <v>7</v>
      </c>
      <c r="BU35" s="52" t="s">
        <v>8</v>
      </c>
      <c r="BV35" s="50" t="s">
        <v>9</v>
      </c>
      <c r="BW35" s="49" t="s">
        <v>10</v>
      </c>
      <c r="BX35" s="49" t="s">
        <v>25</v>
      </c>
      <c r="BY35" s="49" t="s">
        <v>26</v>
      </c>
      <c r="BZ35" s="49" t="s">
        <v>13</v>
      </c>
      <c r="CA35" s="49" t="s">
        <v>14</v>
      </c>
      <c r="CB35" s="49" t="s">
        <v>15</v>
      </c>
      <c r="CC35" s="63" t="s">
        <v>34</v>
      </c>
      <c r="CD35" s="51" t="s">
        <v>27</v>
      </c>
      <c r="CE35" s="50" t="s">
        <v>17</v>
      </c>
      <c r="CF35" s="88" t="s">
        <v>32</v>
      </c>
      <c r="CG35" s="88" t="s">
        <v>33</v>
      </c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4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</row>
    <row r="36" spans="1:164" s="96" customFormat="1" x14ac:dyDescent="0.2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>
        <v>0.92472720547438492</v>
      </c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87"/>
      <c r="BK36" s="91"/>
      <c r="BL36" s="91"/>
      <c r="BM36" s="91"/>
      <c r="BN36" s="91"/>
      <c r="BO36" s="91"/>
      <c r="BP36" s="92">
        <v>1</v>
      </c>
      <c r="BQ36" s="93" t="s">
        <v>68</v>
      </c>
      <c r="BR36" s="58">
        <v>100.92</v>
      </c>
      <c r="BS36" s="58">
        <v>143.41999999999999</v>
      </c>
      <c r="BT36" s="58">
        <v>112.51</v>
      </c>
      <c r="BU36" s="58">
        <v>121.97</v>
      </c>
      <c r="BV36" s="94">
        <v>171861.02</v>
      </c>
      <c r="BW36" s="58">
        <v>2004.19</v>
      </c>
      <c r="BX36" s="58">
        <v>75.78</v>
      </c>
      <c r="BY36" s="58">
        <v>84.06</v>
      </c>
      <c r="BZ36" s="58">
        <v>11.59</v>
      </c>
      <c r="CA36" s="58">
        <v>12.38</v>
      </c>
      <c r="CB36" s="58">
        <v>16.329999999999998</v>
      </c>
      <c r="CC36" s="58">
        <v>18.25</v>
      </c>
      <c r="CD36" s="58">
        <v>108.98</v>
      </c>
      <c r="CE36" s="58">
        <v>150.53</v>
      </c>
      <c r="CF36" s="58">
        <v>15.63</v>
      </c>
      <c r="CG36" s="58">
        <v>15.64</v>
      </c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</row>
    <row r="37" spans="1:164" s="96" customFormat="1" x14ac:dyDescent="0.2">
      <c r="A37" s="97">
        <v>1</v>
      </c>
      <c r="B37" s="95" t="s">
        <v>5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>
        <v>1683.4873</v>
      </c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87"/>
      <c r="BK37" s="91"/>
      <c r="BL37" s="91"/>
      <c r="BM37" s="91"/>
      <c r="BN37" s="91"/>
      <c r="BO37" s="91"/>
      <c r="BP37" s="92">
        <v>2</v>
      </c>
      <c r="BQ37" s="93" t="s">
        <v>69</v>
      </c>
      <c r="BR37" s="58">
        <v>100.73</v>
      </c>
      <c r="BS37" s="58">
        <v>143.66999999999999</v>
      </c>
      <c r="BT37" s="58">
        <v>112.49</v>
      </c>
      <c r="BU37" s="58">
        <v>122.1</v>
      </c>
      <c r="BV37" s="94">
        <v>170939.07</v>
      </c>
      <c r="BW37" s="58">
        <v>1977.86</v>
      </c>
      <c r="BX37" s="58">
        <v>75.11</v>
      </c>
      <c r="BY37" s="58">
        <v>84.12</v>
      </c>
      <c r="BZ37" s="58">
        <v>11.59</v>
      </c>
      <c r="CA37" s="58">
        <v>12.4</v>
      </c>
      <c r="CB37" s="58">
        <v>16.329999999999998</v>
      </c>
      <c r="CC37" s="58">
        <v>18.29</v>
      </c>
      <c r="CD37" s="58">
        <v>109.19</v>
      </c>
      <c r="CE37" s="58">
        <v>151.22</v>
      </c>
      <c r="CF37" s="58">
        <v>15.73</v>
      </c>
      <c r="CG37" s="58">
        <v>15.74</v>
      </c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</row>
    <row r="38" spans="1:164" s="96" customFormat="1" x14ac:dyDescent="0.2">
      <c r="A38" s="98">
        <v>2</v>
      </c>
      <c r="B38" s="95" t="s">
        <v>6</v>
      </c>
      <c r="C38" s="95"/>
      <c r="AV38" s="96">
        <v>18.8018</v>
      </c>
      <c r="BJ38" s="87"/>
      <c r="BO38" s="95"/>
      <c r="BP38" s="92">
        <v>3</v>
      </c>
      <c r="BQ38" s="93" t="s">
        <v>70</v>
      </c>
      <c r="BR38" s="58">
        <v>101.22</v>
      </c>
      <c r="BS38" s="58">
        <v>144.13</v>
      </c>
      <c r="BT38" s="58">
        <v>113.01</v>
      </c>
      <c r="BU38" s="58">
        <v>122.19</v>
      </c>
      <c r="BV38" s="94">
        <v>173601.05</v>
      </c>
      <c r="BW38" s="58">
        <v>2020.97</v>
      </c>
      <c r="BX38" s="58">
        <v>75.37</v>
      </c>
      <c r="BY38" s="58">
        <v>84.38</v>
      </c>
      <c r="BZ38" s="58">
        <v>11.62</v>
      </c>
      <c r="CA38" s="58">
        <v>12.39</v>
      </c>
      <c r="CB38" s="58">
        <v>16.350000000000001</v>
      </c>
      <c r="CC38" s="58">
        <v>18.43</v>
      </c>
      <c r="CD38" s="58">
        <v>109.79</v>
      </c>
      <c r="CE38" s="58">
        <v>151.97999999999999</v>
      </c>
      <c r="CF38" s="58">
        <v>15.81</v>
      </c>
      <c r="CG38" s="58">
        <v>15.81</v>
      </c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</row>
    <row r="39" spans="1:164" s="96" customFormat="1" x14ac:dyDescent="0.2">
      <c r="A39" s="98">
        <v>3</v>
      </c>
      <c r="B39" s="95" t="s">
        <v>7</v>
      </c>
      <c r="C39" s="95"/>
      <c r="AV39" s="96">
        <v>1.5174506828528072</v>
      </c>
      <c r="BJ39" s="87"/>
      <c r="BO39" s="95"/>
      <c r="BP39" s="92">
        <v>4</v>
      </c>
      <c r="BQ39" s="93" t="s">
        <v>71</v>
      </c>
      <c r="BR39" s="58">
        <v>100.51</v>
      </c>
      <c r="BS39" s="58">
        <v>143.44999999999999</v>
      </c>
      <c r="BT39" s="58">
        <v>112.97</v>
      </c>
      <c r="BU39" s="58">
        <v>122.19</v>
      </c>
      <c r="BV39" s="94">
        <v>170170</v>
      </c>
      <c r="BW39" s="58">
        <v>1971.2</v>
      </c>
      <c r="BX39" s="58">
        <v>75.47</v>
      </c>
      <c r="BY39" s="58">
        <v>84.3</v>
      </c>
      <c r="BZ39" s="58">
        <v>11.61</v>
      </c>
      <c r="CA39" s="58">
        <v>12.39</v>
      </c>
      <c r="CB39" s="58">
        <v>16.36</v>
      </c>
      <c r="CC39" s="58">
        <v>18.72</v>
      </c>
      <c r="CD39" s="58">
        <v>110</v>
      </c>
      <c r="CE39" s="58">
        <v>151.97</v>
      </c>
      <c r="CF39" s="58">
        <v>15.87</v>
      </c>
      <c r="CG39" s="58">
        <v>15.88</v>
      </c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</row>
    <row r="40" spans="1:164" s="96" customFormat="1" x14ac:dyDescent="0.2">
      <c r="A40" s="98">
        <v>4</v>
      </c>
      <c r="B40" s="95" t="s">
        <v>8</v>
      </c>
      <c r="C40" s="95"/>
      <c r="AV40" s="96">
        <v>1.3304</v>
      </c>
      <c r="BJ40" s="87"/>
      <c r="BO40" s="95"/>
      <c r="BP40" s="92">
        <v>5</v>
      </c>
      <c r="BQ40" s="93" t="s">
        <v>72</v>
      </c>
      <c r="BR40" s="58">
        <v>100.34</v>
      </c>
      <c r="BS40" s="58">
        <v>143.63</v>
      </c>
      <c r="BT40" s="58">
        <v>112.81</v>
      </c>
      <c r="BU40" s="58">
        <v>122</v>
      </c>
      <c r="BV40" s="94">
        <v>170305.5</v>
      </c>
      <c r="BW40" s="58">
        <v>1965.16</v>
      </c>
      <c r="BX40" s="58">
        <v>75.58</v>
      </c>
      <c r="BY40" s="58">
        <v>84.12</v>
      </c>
      <c r="BZ40" s="58">
        <v>11.57</v>
      </c>
      <c r="CA40" s="58">
        <v>12.36</v>
      </c>
      <c r="CB40" s="58">
        <v>16.329999999999998</v>
      </c>
      <c r="CC40" s="58">
        <v>18.71</v>
      </c>
      <c r="CD40" s="58">
        <v>109.97</v>
      </c>
      <c r="CE40" s="58">
        <v>151.69</v>
      </c>
      <c r="CF40" s="58">
        <v>15.89</v>
      </c>
      <c r="CG40" s="58">
        <v>15.89</v>
      </c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</row>
    <row r="41" spans="1:164" s="96" customFormat="1" x14ac:dyDescent="0.2">
      <c r="A41" s="98">
        <v>5</v>
      </c>
      <c r="B41" s="95" t="s">
        <v>9</v>
      </c>
      <c r="C41" s="95"/>
      <c r="AV41" s="96">
        <v>9.7833000000000006</v>
      </c>
      <c r="BJ41" s="87"/>
      <c r="BO41" s="95"/>
      <c r="BP41" s="92">
        <v>6</v>
      </c>
      <c r="BQ41" s="93" t="s">
        <v>73</v>
      </c>
      <c r="BR41" s="58">
        <v>99.74</v>
      </c>
      <c r="BS41" s="58">
        <v>142.26</v>
      </c>
      <c r="BT41" s="58">
        <v>112.66</v>
      </c>
      <c r="BU41" s="58">
        <v>121.86</v>
      </c>
      <c r="BV41" s="94">
        <v>169901.64</v>
      </c>
      <c r="BW41" s="58">
        <v>1968.48</v>
      </c>
      <c r="BX41" s="58">
        <v>75.62</v>
      </c>
      <c r="BY41" s="58">
        <v>83.92</v>
      </c>
      <c r="BZ41" s="58">
        <v>11.52</v>
      </c>
      <c r="CA41" s="58">
        <v>12.33</v>
      </c>
      <c r="CB41" s="58">
        <v>16.309999999999999</v>
      </c>
      <c r="CC41" s="58">
        <v>18.73</v>
      </c>
      <c r="CD41" s="58">
        <v>109.62</v>
      </c>
      <c r="CE41" s="58">
        <v>151.21</v>
      </c>
      <c r="CF41" s="58">
        <v>15.91</v>
      </c>
      <c r="CG41" s="58">
        <v>15.91</v>
      </c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</row>
    <row r="42" spans="1:164" s="96" customFormat="1" x14ac:dyDescent="0.2">
      <c r="A42" s="98">
        <v>6</v>
      </c>
      <c r="B42" s="95" t="s">
        <v>10</v>
      </c>
      <c r="C42" s="95"/>
      <c r="AV42" s="96">
        <v>9.3829000000000011</v>
      </c>
      <c r="BJ42" s="87"/>
      <c r="BO42" s="95"/>
      <c r="BP42" s="92">
        <v>7</v>
      </c>
      <c r="BQ42" s="93" t="s">
        <v>35</v>
      </c>
      <c r="BR42" s="58">
        <v>99.5</v>
      </c>
      <c r="BS42" s="58">
        <v>142.11000000000001</v>
      </c>
      <c r="BT42" s="58">
        <v>113.05</v>
      </c>
      <c r="BU42" s="58">
        <v>121.85</v>
      </c>
      <c r="BV42" s="94">
        <v>169111.8</v>
      </c>
      <c r="BW42" s="58">
        <v>1948.23</v>
      </c>
      <c r="BX42" s="58">
        <v>75.510000000000005</v>
      </c>
      <c r="BY42" s="58">
        <v>83.78</v>
      </c>
      <c r="BZ42" s="58">
        <v>11.58</v>
      </c>
      <c r="CA42" s="58">
        <v>12.31</v>
      </c>
      <c r="CB42" s="58">
        <v>16.32</v>
      </c>
      <c r="CC42" s="58">
        <v>18.600000000000001</v>
      </c>
      <c r="CD42" s="58">
        <v>109.5</v>
      </c>
      <c r="CE42" s="58">
        <v>151.11000000000001</v>
      </c>
      <c r="CF42" s="58">
        <v>15.91</v>
      </c>
      <c r="CG42" s="58">
        <v>15.91</v>
      </c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</row>
    <row r="43" spans="1:164" s="96" customFormat="1" x14ac:dyDescent="0.2">
      <c r="A43" s="98">
        <v>7</v>
      </c>
      <c r="B43" s="95" t="s">
        <v>25</v>
      </c>
      <c r="C43" s="95"/>
      <c r="AV43" s="96">
        <v>6.9061000000000003</v>
      </c>
      <c r="BJ43" s="87"/>
      <c r="BO43" s="95"/>
      <c r="BP43" s="92">
        <v>8</v>
      </c>
      <c r="BQ43" s="93" t="s">
        <v>36</v>
      </c>
      <c r="BR43" s="58">
        <v>99.73</v>
      </c>
      <c r="BS43" s="58">
        <v>142.38</v>
      </c>
      <c r="BT43" s="58">
        <v>113.47</v>
      </c>
      <c r="BU43" s="58">
        <v>121.9</v>
      </c>
      <c r="BV43" s="94">
        <v>170065.96</v>
      </c>
      <c r="BW43" s="58">
        <v>1954.04</v>
      </c>
      <c r="BX43" s="58">
        <v>75.489999999999995</v>
      </c>
      <c r="BY43" s="58">
        <v>83.82</v>
      </c>
      <c r="BZ43" s="58">
        <v>11.56</v>
      </c>
      <c r="CA43" s="58">
        <v>12.34</v>
      </c>
      <c r="CB43" s="58">
        <v>16.32</v>
      </c>
      <c r="CC43" s="58">
        <v>18.600000000000001</v>
      </c>
      <c r="CD43" s="58">
        <v>109.59</v>
      </c>
      <c r="CE43" s="58">
        <v>151.30000000000001</v>
      </c>
      <c r="CF43" s="58">
        <v>15.91</v>
      </c>
      <c r="CG43" s="58">
        <v>15.9</v>
      </c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</row>
    <row r="44" spans="1:164" s="96" customFormat="1" x14ac:dyDescent="0.2">
      <c r="A44" s="98">
        <v>8</v>
      </c>
      <c r="B44" s="95" t="s">
        <v>26</v>
      </c>
      <c r="C44" s="95"/>
      <c r="AV44" s="96">
        <v>6.1390000000000002</v>
      </c>
      <c r="BJ44" s="87"/>
      <c r="BO44" s="95"/>
      <c r="BP44" s="92">
        <v>9</v>
      </c>
      <c r="BQ44" s="93" t="s">
        <v>37</v>
      </c>
      <c r="BR44" s="58">
        <v>99.51</v>
      </c>
      <c r="BS44" s="58">
        <v>142.88999999999999</v>
      </c>
      <c r="BT44" s="58">
        <v>113.68</v>
      </c>
      <c r="BU44" s="58">
        <v>122.08</v>
      </c>
      <c r="BV44" s="94">
        <v>170141.76</v>
      </c>
      <c r="BW44" s="58">
        <v>1959.89</v>
      </c>
      <c r="BX44" s="58">
        <v>75.73</v>
      </c>
      <c r="BY44" s="58">
        <v>83.95</v>
      </c>
      <c r="BZ44" s="58">
        <v>11.56</v>
      </c>
      <c r="CA44" s="58">
        <v>12.35</v>
      </c>
      <c r="CB44" s="58">
        <v>16.34</v>
      </c>
      <c r="CC44" s="58">
        <v>18.64</v>
      </c>
      <c r="CD44" s="58">
        <v>109.43</v>
      </c>
      <c r="CE44" s="58">
        <v>151.16999999999999</v>
      </c>
      <c r="CF44" s="58">
        <v>15.91</v>
      </c>
      <c r="CG44" s="58">
        <v>15.9</v>
      </c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</row>
    <row r="45" spans="1:164" s="96" customFormat="1" x14ac:dyDescent="0.2">
      <c r="A45" s="98">
        <v>9</v>
      </c>
      <c r="B45" s="96" t="s">
        <v>13</v>
      </c>
      <c r="AV45" s="96">
        <v>1</v>
      </c>
      <c r="BJ45" s="87"/>
      <c r="BO45" s="95"/>
      <c r="BP45" s="92">
        <v>10</v>
      </c>
      <c r="BQ45" s="93" t="s">
        <v>38</v>
      </c>
      <c r="BR45" s="58">
        <v>99.74</v>
      </c>
      <c r="BS45" s="58">
        <v>143.31</v>
      </c>
      <c r="BT45" s="58">
        <v>113.71</v>
      </c>
      <c r="BU45" s="58">
        <v>122.14</v>
      </c>
      <c r="BV45" s="94">
        <v>170850.46</v>
      </c>
      <c r="BW45" s="58">
        <v>1983.15</v>
      </c>
      <c r="BX45" s="58">
        <v>75.78</v>
      </c>
      <c r="BY45" s="58">
        <v>84.23</v>
      </c>
      <c r="BZ45" s="58">
        <v>11.58</v>
      </c>
      <c r="CA45" s="58">
        <v>12.35</v>
      </c>
      <c r="CB45" s="58">
        <v>16.350000000000001</v>
      </c>
      <c r="CC45" s="58">
        <v>18.71</v>
      </c>
      <c r="CD45" s="58">
        <v>109.83</v>
      </c>
      <c r="CE45" s="58">
        <v>151.82</v>
      </c>
      <c r="CF45" s="58">
        <v>16.010000000000002</v>
      </c>
      <c r="CG45" s="58">
        <v>16</v>
      </c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</row>
    <row r="46" spans="1:164" s="96" customFormat="1" x14ac:dyDescent="0.2">
      <c r="A46" s="98">
        <v>10</v>
      </c>
      <c r="B46" s="96" t="s">
        <v>14</v>
      </c>
      <c r="AV46" s="96">
        <v>0.73399343809866346</v>
      </c>
      <c r="BJ46" s="87"/>
      <c r="BO46" s="95"/>
      <c r="BP46" s="92">
        <v>11</v>
      </c>
      <c r="BQ46" s="93" t="s">
        <v>76</v>
      </c>
      <c r="BR46" s="58">
        <v>99.99</v>
      </c>
      <c r="BS46" s="58">
        <v>143.01</v>
      </c>
      <c r="BT46" s="58">
        <v>113.71</v>
      </c>
      <c r="BU46" s="58">
        <v>122.13</v>
      </c>
      <c r="BV46" s="94">
        <v>171765.71</v>
      </c>
      <c r="BW46" s="58">
        <v>1982.7</v>
      </c>
      <c r="BX46" s="58">
        <v>75.63</v>
      </c>
      <c r="BY46" s="58">
        <v>84.28</v>
      </c>
      <c r="BZ46" s="58">
        <v>11.57</v>
      </c>
      <c r="CA46" s="58">
        <v>12.36</v>
      </c>
      <c r="CB46" s="58">
        <v>16.34</v>
      </c>
      <c r="CC46" s="58">
        <v>18.68</v>
      </c>
      <c r="CD46" s="58">
        <v>110.15</v>
      </c>
      <c r="CE46" s="58">
        <v>152.07</v>
      </c>
      <c r="CF46" s="58">
        <v>16.05</v>
      </c>
      <c r="CG46" s="58">
        <v>16.04</v>
      </c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</row>
    <row r="47" spans="1:164" s="96" customFormat="1" x14ac:dyDescent="0.2">
      <c r="A47" s="98">
        <v>11</v>
      </c>
      <c r="B47" s="96" t="s">
        <v>15</v>
      </c>
      <c r="AV47" s="96">
        <v>7.0307000000000004</v>
      </c>
      <c r="BJ47" s="87"/>
      <c r="BO47" s="95"/>
      <c r="BP47" s="92">
        <v>12</v>
      </c>
      <c r="BQ47" s="93" t="s">
        <v>39</v>
      </c>
      <c r="BR47" s="58">
        <v>99.99</v>
      </c>
      <c r="BS47" s="58">
        <v>143.43</v>
      </c>
      <c r="BT47" s="58">
        <v>113.74</v>
      </c>
      <c r="BU47" s="58">
        <v>122.07</v>
      </c>
      <c r="BV47" s="94">
        <v>171075.77</v>
      </c>
      <c r="BW47" s="58">
        <v>1978.79</v>
      </c>
      <c r="BX47" s="58">
        <v>75.41</v>
      </c>
      <c r="BY47" s="58">
        <v>84.17</v>
      </c>
      <c r="BZ47" s="58">
        <v>11.57</v>
      </c>
      <c r="CA47" s="58">
        <v>12.3</v>
      </c>
      <c r="CB47" s="58">
        <v>16.350000000000001</v>
      </c>
      <c r="CC47" s="58">
        <v>18.57</v>
      </c>
      <c r="CD47" s="58">
        <v>109.96</v>
      </c>
      <c r="CE47" s="58">
        <v>151.81</v>
      </c>
      <c r="CF47" s="58">
        <v>15.94</v>
      </c>
      <c r="CG47" s="58">
        <v>15.93</v>
      </c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</row>
    <row r="48" spans="1:164" s="96" customFormat="1" x14ac:dyDescent="0.2">
      <c r="A48" s="98">
        <v>12</v>
      </c>
      <c r="B48" s="96" t="s">
        <v>34</v>
      </c>
      <c r="AV48" s="96">
        <v>7.0365000000000002</v>
      </c>
      <c r="BO48" s="95"/>
      <c r="BP48" s="92">
        <v>13</v>
      </c>
      <c r="BQ48" s="93" t="s">
        <v>40</v>
      </c>
      <c r="BR48" s="58">
        <v>100.04</v>
      </c>
      <c r="BS48" s="58">
        <v>143.63</v>
      </c>
      <c r="BT48" s="58">
        <v>113.3</v>
      </c>
      <c r="BU48" s="58">
        <v>121.98</v>
      </c>
      <c r="BV48" s="94">
        <v>171351.46</v>
      </c>
      <c r="BW48" s="58">
        <v>1959.93</v>
      </c>
      <c r="BX48" s="58">
        <v>75.260000000000005</v>
      </c>
      <c r="BY48" s="58">
        <v>84.19</v>
      </c>
      <c r="BZ48" s="58">
        <v>11.57</v>
      </c>
      <c r="CA48" s="58">
        <v>12.27</v>
      </c>
      <c r="CB48" s="58">
        <v>16.329999999999998</v>
      </c>
      <c r="CC48" s="58">
        <v>18.54</v>
      </c>
      <c r="CD48" s="58">
        <v>110</v>
      </c>
      <c r="CE48" s="58">
        <v>151.77000000000001</v>
      </c>
      <c r="CF48" s="58">
        <v>15.94</v>
      </c>
      <c r="CG48" s="58">
        <v>15.92</v>
      </c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</row>
    <row r="49" spans="1:164" s="96" customFormat="1" x14ac:dyDescent="0.2">
      <c r="A49" s="99">
        <v>13</v>
      </c>
      <c r="B49" s="96" t="s">
        <v>17</v>
      </c>
      <c r="BO49" s="95"/>
      <c r="BP49" s="92">
        <v>14</v>
      </c>
      <c r="BQ49" s="93" t="s">
        <v>41</v>
      </c>
      <c r="BR49" s="58">
        <v>100.44</v>
      </c>
      <c r="BS49" s="58">
        <v>144.5</v>
      </c>
      <c r="BT49" s="58">
        <v>113.56</v>
      </c>
      <c r="BU49" s="58">
        <v>121.98</v>
      </c>
      <c r="BV49" s="94">
        <v>170982.26</v>
      </c>
      <c r="BW49" s="58">
        <v>1946.97</v>
      </c>
      <c r="BX49" s="58">
        <v>75.59</v>
      </c>
      <c r="BY49" s="58">
        <v>83.6</v>
      </c>
      <c r="BZ49" s="58">
        <v>11.58</v>
      </c>
      <c r="CA49" s="58">
        <v>12.25</v>
      </c>
      <c r="CB49" s="58">
        <v>16.32</v>
      </c>
      <c r="CC49" s="58">
        <v>18.579999999999998</v>
      </c>
      <c r="CD49" s="58">
        <v>110.04</v>
      </c>
      <c r="CE49" s="58">
        <v>151.75</v>
      </c>
      <c r="CF49" s="58">
        <v>15.88</v>
      </c>
      <c r="CG49" s="58">
        <v>15.88</v>
      </c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</row>
    <row r="50" spans="1:164" s="96" customFormat="1" x14ac:dyDescent="0.2">
      <c r="A50" s="99">
        <v>14</v>
      </c>
      <c r="B50" s="96" t="s">
        <v>27</v>
      </c>
      <c r="BO50" s="95"/>
      <c r="BP50" s="92">
        <v>15</v>
      </c>
      <c r="BQ50" s="93" t="s">
        <v>42</v>
      </c>
      <c r="BR50" s="58">
        <v>100.78</v>
      </c>
      <c r="BS50" s="58">
        <v>144.66</v>
      </c>
      <c r="BT50" s="58">
        <v>113.76</v>
      </c>
      <c r="BU50" s="58">
        <v>121.94</v>
      </c>
      <c r="BV50" s="94">
        <v>172365.62</v>
      </c>
      <c r="BW50" s="58">
        <v>1969.33</v>
      </c>
      <c r="BX50" s="58">
        <v>75.55</v>
      </c>
      <c r="BY50" s="58">
        <v>84.04</v>
      </c>
      <c r="BZ50" s="58">
        <v>11.57</v>
      </c>
      <c r="CA50" s="58">
        <v>12.27</v>
      </c>
      <c r="CB50" s="58">
        <v>16.309999999999999</v>
      </c>
      <c r="CC50" s="58">
        <v>18.579999999999998</v>
      </c>
      <c r="CD50" s="58">
        <v>110.42</v>
      </c>
      <c r="CE50" s="58">
        <v>152.34</v>
      </c>
      <c r="CF50" s="58">
        <v>15.92</v>
      </c>
      <c r="CG50" s="58">
        <v>15.92</v>
      </c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</row>
    <row r="51" spans="1:164" s="96" customFormat="1" x14ac:dyDescent="0.2">
      <c r="A51" s="99">
        <v>15</v>
      </c>
      <c r="B51" s="96" t="s">
        <v>32</v>
      </c>
      <c r="BO51" s="95"/>
      <c r="BP51" s="92">
        <v>16</v>
      </c>
      <c r="BQ51" s="93" t="s">
        <v>77</v>
      </c>
      <c r="BR51" s="58">
        <v>101.72</v>
      </c>
      <c r="BS51" s="58">
        <v>144.97</v>
      </c>
      <c r="BT51" s="58">
        <v>114.27</v>
      </c>
      <c r="BU51" s="58">
        <v>122.12</v>
      </c>
      <c r="BV51" s="94">
        <v>175538.4</v>
      </c>
      <c r="BW51" s="58">
        <v>2027.85</v>
      </c>
      <c r="BX51" s="58">
        <v>74.98</v>
      </c>
      <c r="BY51" s="58">
        <v>84.01</v>
      </c>
      <c r="BZ51" s="58">
        <v>11.55</v>
      </c>
      <c r="CA51" s="58">
        <v>12.18</v>
      </c>
      <c r="CB51" s="58">
        <v>16.34</v>
      </c>
      <c r="CC51" s="58">
        <v>18.63</v>
      </c>
      <c r="CD51" s="58">
        <v>110.74</v>
      </c>
      <c r="CE51" s="58">
        <v>152.49</v>
      </c>
      <c r="CF51" s="58">
        <v>15.97</v>
      </c>
      <c r="CG51" s="58">
        <v>15.85</v>
      </c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</row>
    <row r="52" spans="1:164" s="96" customFormat="1" x14ac:dyDescent="0.2">
      <c r="A52" s="99">
        <v>16</v>
      </c>
      <c r="B52" s="96" t="s">
        <v>33</v>
      </c>
      <c r="BO52" s="95"/>
      <c r="BP52" s="92">
        <v>17</v>
      </c>
      <c r="BQ52" s="93" t="s">
        <v>43</v>
      </c>
      <c r="BR52" s="58">
        <v>102.09</v>
      </c>
      <c r="BS52" s="58">
        <v>144.66</v>
      </c>
      <c r="BT52" s="58">
        <v>114.71</v>
      </c>
      <c r="BU52" s="58">
        <v>122.46</v>
      </c>
      <c r="BV52" s="94">
        <v>175450.49</v>
      </c>
      <c r="BW52" s="58">
        <v>2003.52</v>
      </c>
      <c r="BX52" s="58">
        <v>74.97</v>
      </c>
      <c r="BY52" s="58">
        <v>84.21</v>
      </c>
      <c r="BZ52" s="58">
        <v>11.54</v>
      </c>
      <c r="CA52" s="58">
        <v>12.13</v>
      </c>
      <c r="CB52" s="58">
        <v>16.39</v>
      </c>
      <c r="CC52" s="58">
        <v>18.7</v>
      </c>
      <c r="CD52" s="58">
        <v>111.13</v>
      </c>
      <c r="CE52" s="58">
        <v>152.94</v>
      </c>
      <c r="CF52" s="58">
        <v>16.02</v>
      </c>
      <c r="CG52" s="58">
        <v>15.92</v>
      </c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</row>
    <row r="53" spans="1:164" s="96" customFormat="1" x14ac:dyDescent="0.2">
      <c r="A53" s="99"/>
      <c r="BO53" s="95"/>
      <c r="BP53" s="92">
        <v>18</v>
      </c>
      <c r="BQ53" s="93" t="s">
        <v>44</v>
      </c>
      <c r="BR53" s="58">
        <v>101.94</v>
      </c>
      <c r="BS53" s="58">
        <v>144.66</v>
      </c>
      <c r="BT53" s="58">
        <v>114.06</v>
      </c>
      <c r="BU53" s="58">
        <v>122.32</v>
      </c>
      <c r="BV53" s="94">
        <v>174683.48</v>
      </c>
      <c r="BW53" s="58">
        <v>1946.77</v>
      </c>
      <c r="BX53" s="58">
        <v>75.040000000000006</v>
      </c>
      <c r="BY53" s="58">
        <v>84.38</v>
      </c>
      <c r="BZ53" s="58">
        <v>11.57</v>
      </c>
      <c r="CA53" s="58">
        <v>12.17</v>
      </c>
      <c r="CB53" s="58">
        <v>16.37</v>
      </c>
      <c r="CC53" s="58">
        <v>18.7</v>
      </c>
      <c r="CD53" s="58">
        <v>111.19</v>
      </c>
      <c r="CE53" s="58">
        <v>152.91</v>
      </c>
      <c r="CF53" s="58">
        <v>16.03</v>
      </c>
      <c r="CG53" s="58">
        <v>15.98</v>
      </c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</row>
    <row r="54" spans="1:164" s="96" customFormat="1" x14ac:dyDescent="0.2">
      <c r="A54" s="99"/>
      <c r="BO54" s="95"/>
      <c r="BP54" s="92">
        <v>19</v>
      </c>
      <c r="BQ54" s="93" t="s">
        <v>45</v>
      </c>
      <c r="BR54" s="58">
        <v>101.88</v>
      </c>
      <c r="BS54" s="58">
        <v>144.5</v>
      </c>
      <c r="BT54" s="58">
        <v>114.26</v>
      </c>
      <c r="BU54" s="58">
        <v>122.19</v>
      </c>
      <c r="BV54" s="94">
        <v>175293.5</v>
      </c>
      <c r="BW54" s="58">
        <v>1968.89</v>
      </c>
      <c r="BX54" s="58">
        <v>74.64</v>
      </c>
      <c r="BY54" s="58">
        <v>83.92</v>
      </c>
      <c r="BZ54" s="58">
        <v>11.49</v>
      </c>
      <c r="CA54" s="58">
        <v>12.06</v>
      </c>
      <c r="CB54" s="58">
        <v>16.350000000000001</v>
      </c>
      <c r="CC54" s="58">
        <v>18.55</v>
      </c>
      <c r="CD54" s="58">
        <v>110.96</v>
      </c>
      <c r="CE54" s="58">
        <v>152.57</v>
      </c>
      <c r="CF54" s="58">
        <v>16</v>
      </c>
      <c r="CG54" s="58">
        <v>15.86</v>
      </c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</row>
    <row r="55" spans="1:164" s="96" customFormat="1" x14ac:dyDescent="0.2">
      <c r="A55" s="99"/>
      <c r="BO55" s="95"/>
      <c r="BP55" s="92">
        <v>20</v>
      </c>
      <c r="BQ55" s="93" t="s">
        <v>46</v>
      </c>
      <c r="BR55" s="100">
        <v>101.68</v>
      </c>
      <c r="BS55" s="100">
        <v>145.1</v>
      </c>
      <c r="BT55" s="100">
        <v>114.28</v>
      </c>
      <c r="BU55" s="100">
        <v>122.13</v>
      </c>
      <c r="BV55" s="100">
        <v>174961.71</v>
      </c>
      <c r="BW55" s="100">
        <v>1979.22</v>
      </c>
      <c r="BX55" s="100">
        <v>74.06</v>
      </c>
      <c r="BY55" s="100">
        <v>83.64</v>
      </c>
      <c r="BZ55" s="100">
        <v>11.45</v>
      </c>
      <c r="CA55" s="100">
        <v>11.99</v>
      </c>
      <c r="CB55" s="100">
        <v>16.34</v>
      </c>
      <c r="CC55" s="100">
        <v>18.510000000000002</v>
      </c>
      <c r="CD55" s="100">
        <v>110.71</v>
      </c>
      <c r="CE55" s="100">
        <v>152.33000000000001</v>
      </c>
      <c r="CF55" s="100">
        <v>15.96</v>
      </c>
      <c r="CG55" s="100">
        <v>15.85</v>
      </c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</row>
    <row r="56" spans="1:164" s="96" customFormat="1" x14ac:dyDescent="0.2">
      <c r="A56" s="99"/>
      <c r="BO56" s="95"/>
      <c r="BP56" s="92"/>
      <c r="BQ56" s="93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</row>
    <row r="57" spans="1:164" s="84" customFormat="1" x14ac:dyDescent="0.2">
      <c r="B57" s="96"/>
      <c r="C57" s="51"/>
      <c r="BQ57" s="93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102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</row>
    <row r="58" spans="1:164" s="85" customFormat="1" x14ac:dyDescent="0.2">
      <c r="B58" s="50"/>
      <c r="C58" s="50"/>
      <c r="BQ58" s="93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103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</row>
    <row r="59" spans="1:164" s="85" customFormat="1" x14ac:dyDescent="0.2">
      <c r="B59" s="50"/>
      <c r="C59" s="50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103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</row>
    <row r="60" spans="1:164" s="104" customFormat="1" x14ac:dyDescent="0.2">
      <c r="B60" s="105"/>
      <c r="C60" s="10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106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</row>
    <row r="61" spans="1:164" s="85" customFormat="1" x14ac:dyDescent="0.2">
      <c r="B61" s="107"/>
      <c r="C61" s="105"/>
      <c r="BO61" s="50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</row>
    <row r="62" spans="1:164" s="85" customFormat="1" x14ac:dyDescent="0.2">
      <c r="B62" s="107"/>
      <c r="C62" s="105"/>
      <c r="BO62" s="50"/>
      <c r="BQ62" s="58"/>
      <c r="BR62" s="58">
        <f>AVERAGE(BR36:BR55)</f>
        <v>100.6245</v>
      </c>
      <c r="BS62" s="58">
        <f t="shared" ref="BS62:CG62" si="1">AVERAGE(BS36:BS55)</f>
        <v>143.71849999999998</v>
      </c>
      <c r="BT62" s="58">
        <f t="shared" si="1"/>
        <v>113.50050000000002</v>
      </c>
      <c r="BU62" s="58">
        <f t="shared" si="1"/>
        <v>122.08000000000004</v>
      </c>
      <c r="BV62" s="58">
        <f t="shared" si="1"/>
        <v>172020.83299999998</v>
      </c>
      <c r="BW62" s="58">
        <f t="shared" si="1"/>
        <v>1975.857</v>
      </c>
      <c r="BX62" s="58">
        <f t="shared" si="1"/>
        <v>75.328499999999991</v>
      </c>
      <c r="BY62" s="58">
        <f t="shared" si="1"/>
        <v>84.056000000000012</v>
      </c>
      <c r="BZ62" s="58">
        <f t="shared" si="1"/>
        <v>11.561999999999999</v>
      </c>
      <c r="CA62" s="58">
        <f t="shared" si="1"/>
        <v>12.279</v>
      </c>
      <c r="CB62" s="58">
        <f t="shared" si="1"/>
        <v>16.338999999999999</v>
      </c>
      <c r="CC62" s="58">
        <f t="shared" si="1"/>
        <v>18.585999999999999</v>
      </c>
      <c r="CD62" s="58">
        <f t="shared" si="1"/>
        <v>110.06000000000002</v>
      </c>
      <c r="CE62" s="58">
        <f t="shared" si="1"/>
        <v>151.84899999999999</v>
      </c>
      <c r="CF62" s="58">
        <f t="shared" si="1"/>
        <v>15.914499999999995</v>
      </c>
      <c r="CG62" s="58">
        <f t="shared" si="1"/>
        <v>15.886500000000002</v>
      </c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</row>
    <row r="63" spans="1:164" s="85" customFormat="1" x14ac:dyDescent="0.2">
      <c r="B63" s="107"/>
      <c r="C63" s="105"/>
      <c r="BO63" s="50"/>
      <c r="BQ63" s="58"/>
      <c r="BR63" s="100">
        <v>100.6245</v>
      </c>
      <c r="BS63" s="100">
        <v>143.71849999999998</v>
      </c>
      <c r="BT63" s="100">
        <v>113.50050000000002</v>
      </c>
      <c r="BU63" s="100">
        <v>122.08000000000004</v>
      </c>
      <c r="BV63" s="100">
        <v>172020.83299999998</v>
      </c>
      <c r="BW63" s="100">
        <v>1975.857</v>
      </c>
      <c r="BX63" s="100">
        <v>75.328499999999991</v>
      </c>
      <c r="BY63" s="100">
        <v>84.056000000000012</v>
      </c>
      <c r="BZ63" s="100">
        <v>11.561999999999999</v>
      </c>
      <c r="CA63" s="100">
        <v>12.279</v>
      </c>
      <c r="CB63" s="100">
        <v>16.338999999999999</v>
      </c>
      <c r="CC63" s="100">
        <v>18.585999999999999</v>
      </c>
      <c r="CD63" s="100">
        <v>110.06000000000002</v>
      </c>
      <c r="CE63" s="100">
        <v>151.84899999999999</v>
      </c>
      <c r="CF63" s="100">
        <v>15.914499999999995</v>
      </c>
      <c r="CG63" s="100">
        <v>15.886500000000002</v>
      </c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</row>
    <row r="64" spans="1:164" s="85" customFormat="1" x14ac:dyDescent="0.2">
      <c r="B64" s="107"/>
      <c r="C64" s="105"/>
      <c r="BO64" s="50"/>
      <c r="BQ64" s="62"/>
      <c r="BR64" s="105">
        <f>BR63-BR62</f>
        <v>0</v>
      </c>
      <c r="BS64" s="105">
        <f t="shared" ref="BS64:CG64" si="2">BS63-BS62</f>
        <v>0</v>
      </c>
      <c r="BT64" s="105">
        <f t="shared" si="2"/>
        <v>0</v>
      </c>
      <c r="BU64" s="105">
        <f t="shared" si="2"/>
        <v>0</v>
      </c>
      <c r="BV64" s="105">
        <f t="shared" si="2"/>
        <v>0</v>
      </c>
      <c r="BW64" s="105">
        <f t="shared" si="2"/>
        <v>0</v>
      </c>
      <c r="BX64" s="105">
        <f t="shared" si="2"/>
        <v>0</v>
      </c>
      <c r="BY64" s="105">
        <f t="shared" si="2"/>
        <v>0</v>
      </c>
      <c r="BZ64" s="105">
        <f t="shared" si="2"/>
        <v>0</v>
      </c>
      <c r="CA64" s="105">
        <f t="shared" si="2"/>
        <v>0</v>
      </c>
      <c r="CB64" s="105">
        <f t="shared" si="2"/>
        <v>0</v>
      </c>
      <c r="CC64" s="105">
        <f t="shared" si="2"/>
        <v>0</v>
      </c>
      <c r="CD64" s="105">
        <f t="shared" si="2"/>
        <v>0</v>
      </c>
      <c r="CE64" s="105">
        <f t="shared" si="2"/>
        <v>0</v>
      </c>
      <c r="CF64" s="105">
        <f t="shared" si="2"/>
        <v>0</v>
      </c>
      <c r="CG64" s="105">
        <f t="shared" si="2"/>
        <v>0</v>
      </c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</row>
    <row r="65" spans="1:164" s="85" customFormat="1" x14ac:dyDescent="0.2">
      <c r="B65" s="107"/>
      <c r="C65" s="105"/>
      <c r="BO65" s="50"/>
      <c r="BQ65" s="50" t="s">
        <v>29</v>
      </c>
      <c r="BR65" s="50">
        <f>MAX(BR36:BR55)</f>
        <v>102.09</v>
      </c>
      <c r="BS65" s="50">
        <f t="shared" ref="BS65:CG65" si="3">MAX(BS36:BS55)</f>
        <v>145.1</v>
      </c>
      <c r="BT65" s="50">
        <f t="shared" si="3"/>
        <v>114.71</v>
      </c>
      <c r="BU65" s="50">
        <f t="shared" si="3"/>
        <v>122.46</v>
      </c>
      <c r="BV65" s="50">
        <f t="shared" si="3"/>
        <v>175538.4</v>
      </c>
      <c r="BW65" s="50">
        <f t="shared" si="3"/>
        <v>2027.85</v>
      </c>
      <c r="BX65" s="50">
        <f t="shared" si="3"/>
        <v>75.78</v>
      </c>
      <c r="BY65" s="50">
        <f t="shared" si="3"/>
        <v>84.38</v>
      </c>
      <c r="BZ65" s="50">
        <f t="shared" si="3"/>
        <v>11.62</v>
      </c>
      <c r="CA65" s="50">
        <f t="shared" si="3"/>
        <v>12.4</v>
      </c>
      <c r="CB65" s="50">
        <f t="shared" si="3"/>
        <v>16.39</v>
      </c>
      <c r="CC65" s="50">
        <f t="shared" si="3"/>
        <v>18.73</v>
      </c>
      <c r="CD65" s="50">
        <f t="shared" si="3"/>
        <v>111.19</v>
      </c>
      <c r="CE65" s="50">
        <f t="shared" si="3"/>
        <v>152.94</v>
      </c>
      <c r="CF65" s="50">
        <f t="shared" si="3"/>
        <v>16.05</v>
      </c>
      <c r="CG65" s="50">
        <f t="shared" si="3"/>
        <v>16.04</v>
      </c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</row>
    <row r="66" spans="1:164" s="63" customFormat="1" x14ac:dyDescent="0.2">
      <c r="A66" s="108"/>
      <c r="B66" s="109"/>
      <c r="C66" s="105"/>
      <c r="BO66" s="49"/>
      <c r="BP66" s="49"/>
      <c r="BQ66" s="50" t="s">
        <v>30</v>
      </c>
      <c r="BR66" s="50">
        <f>MIN(BR36:BR55)</f>
        <v>99.5</v>
      </c>
      <c r="BS66" s="50">
        <f t="shared" ref="BS66:CG66" si="4">MIN(BS36:BS55)</f>
        <v>142.11000000000001</v>
      </c>
      <c r="BT66" s="50">
        <f t="shared" si="4"/>
        <v>112.49</v>
      </c>
      <c r="BU66" s="50">
        <f t="shared" si="4"/>
        <v>121.85</v>
      </c>
      <c r="BV66" s="50">
        <f t="shared" si="4"/>
        <v>169111.8</v>
      </c>
      <c r="BW66" s="50">
        <f t="shared" si="4"/>
        <v>1946.77</v>
      </c>
      <c r="BX66" s="50">
        <f t="shared" si="4"/>
        <v>74.06</v>
      </c>
      <c r="BY66" s="50">
        <f t="shared" si="4"/>
        <v>83.6</v>
      </c>
      <c r="BZ66" s="50">
        <f t="shared" si="4"/>
        <v>11.45</v>
      </c>
      <c r="CA66" s="50">
        <f t="shared" si="4"/>
        <v>11.99</v>
      </c>
      <c r="CB66" s="50">
        <f t="shared" si="4"/>
        <v>16.309999999999999</v>
      </c>
      <c r="CC66" s="50">
        <f t="shared" si="4"/>
        <v>18.25</v>
      </c>
      <c r="CD66" s="50">
        <f t="shared" si="4"/>
        <v>108.98</v>
      </c>
      <c r="CE66" s="50">
        <f t="shared" si="4"/>
        <v>150.53</v>
      </c>
      <c r="CF66" s="50">
        <f t="shared" si="4"/>
        <v>15.63</v>
      </c>
      <c r="CG66" s="50">
        <f t="shared" si="4"/>
        <v>15.64</v>
      </c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</row>
    <row r="67" spans="1:164" s="63" customFormat="1" x14ac:dyDescent="0.2">
      <c r="A67" s="108"/>
      <c r="B67" s="109"/>
      <c r="C67" s="105"/>
      <c r="BO67" s="49"/>
      <c r="BP67" s="49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2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</row>
    <row r="68" spans="1:164" s="63" customFormat="1" x14ac:dyDescent="0.2">
      <c r="A68" s="108"/>
      <c r="B68" s="109"/>
      <c r="C68" s="105"/>
      <c r="BO68" s="49"/>
      <c r="BP68" s="49"/>
      <c r="BQ68" s="50"/>
      <c r="BR68" s="50">
        <f t="shared" ref="BR68:CG68" si="5">BR65-BR66</f>
        <v>2.5900000000000034</v>
      </c>
      <c r="BS68" s="50">
        <f t="shared" si="5"/>
        <v>2.9899999999999807</v>
      </c>
      <c r="BT68" s="50">
        <f t="shared" si="5"/>
        <v>2.2199999999999989</v>
      </c>
      <c r="BU68" s="50">
        <f t="shared" si="5"/>
        <v>0.60999999999999943</v>
      </c>
      <c r="BV68" s="50">
        <f t="shared" si="5"/>
        <v>6426.6000000000058</v>
      </c>
      <c r="BW68" s="50">
        <f t="shared" si="5"/>
        <v>81.079999999999927</v>
      </c>
      <c r="BX68" s="50">
        <f t="shared" si="5"/>
        <v>1.7199999999999989</v>
      </c>
      <c r="BY68" s="50">
        <f t="shared" si="5"/>
        <v>0.78000000000000114</v>
      </c>
      <c r="BZ68" s="50">
        <f t="shared" si="5"/>
        <v>0.16999999999999993</v>
      </c>
      <c r="CA68" s="50">
        <f t="shared" si="5"/>
        <v>0.41000000000000014</v>
      </c>
      <c r="CB68" s="50">
        <f t="shared" si="5"/>
        <v>8.0000000000001847E-2</v>
      </c>
      <c r="CC68" s="50">
        <f t="shared" si="5"/>
        <v>0.48000000000000043</v>
      </c>
      <c r="CD68" s="50">
        <f t="shared" si="5"/>
        <v>2.2099999999999937</v>
      </c>
      <c r="CE68" s="50">
        <f t="shared" si="5"/>
        <v>2.4099999999999966</v>
      </c>
      <c r="CF68" s="50">
        <f t="shared" si="5"/>
        <v>0.41999999999999993</v>
      </c>
      <c r="CG68" s="50">
        <f t="shared" si="5"/>
        <v>0.39999999999999858</v>
      </c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</row>
    <row r="69" spans="1:164" s="63" customFormat="1" x14ac:dyDescent="0.2">
      <c r="A69" s="108"/>
      <c r="B69" s="109"/>
      <c r="C69" s="105"/>
      <c r="BO69" s="49"/>
      <c r="BP69" s="49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95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</row>
    <row r="70" spans="1:164" s="63" customFormat="1" x14ac:dyDescent="0.2">
      <c r="A70" s="108"/>
      <c r="B70" s="109"/>
      <c r="C70" s="105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95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</row>
    <row r="71" spans="1:164" s="63" customFormat="1" ht="25.5" x14ac:dyDescent="0.2">
      <c r="A71" s="108"/>
      <c r="B71" s="109"/>
      <c r="C71" s="105"/>
      <c r="BO71" s="49"/>
      <c r="BP71" s="49"/>
      <c r="BQ71" s="82" t="s">
        <v>18</v>
      </c>
      <c r="BR71" s="52" t="s">
        <v>5</v>
      </c>
      <c r="BS71" s="52" t="s">
        <v>6</v>
      </c>
      <c r="BT71" s="52" t="s">
        <v>7</v>
      </c>
      <c r="BU71" s="52" t="s">
        <v>8</v>
      </c>
      <c r="BV71" s="50" t="s">
        <v>9</v>
      </c>
      <c r="BW71" s="49" t="s">
        <v>10</v>
      </c>
      <c r="BX71" s="49" t="s">
        <v>11</v>
      </c>
      <c r="BY71" s="49" t="s">
        <v>12</v>
      </c>
      <c r="BZ71" s="49" t="s">
        <v>13</v>
      </c>
      <c r="CA71" s="49" t="s">
        <v>14</v>
      </c>
      <c r="CB71" s="49" t="s">
        <v>15</v>
      </c>
      <c r="CC71" s="63" t="s">
        <v>34</v>
      </c>
      <c r="CD71" s="51" t="s">
        <v>16</v>
      </c>
      <c r="CE71" s="50" t="s">
        <v>17</v>
      </c>
      <c r="CF71" s="88" t="s">
        <v>32</v>
      </c>
      <c r="CG71" s="88" t="s">
        <v>33</v>
      </c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</row>
    <row r="72" spans="1:164" s="63" customFormat="1" x14ac:dyDescent="0.2">
      <c r="A72" s="108"/>
      <c r="B72" s="109"/>
      <c r="C72" s="105"/>
      <c r="BO72" s="49"/>
      <c r="BP72" s="93">
        <v>1</v>
      </c>
      <c r="BQ72" s="63" t="s">
        <v>68</v>
      </c>
      <c r="BR72" s="58">
        <v>107.99000000000001</v>
      </c>
      <c r="BS72" s="58">
        <v>0.75987841945288748</v>
      </c>
      <c r="BT72" s="58">
        <v>0.96860000000000002</v>
      </c>
      <c r="BU72" s="58">
        <v>0.89301661010894795</v>
      </c>
      <c r="BV72" s="58">
        <v>1576.9960000000001</v>
      </c>
      <c r="BW72" s="58">
        <v>18.3904</v>
      </c>
      <c r="BX72" s="58">
        <v>1.4380212827149841</v>
      </c>
      <c r="BY72" s="58">
        <v>1.2964</v>
      </c>
      <c r="BZ72" s="58">
        <v>9.4004000000000012</v>
      </c>
      <c r="CA72" s="58">
        <v>8.7999000000000009</v>
      </c>
      <c r="CB72" s="58">
        <v>6.6737000000000002</v>
      </c>
      <c r="CC72" s="58">
        <v>5.9725000000000001</v>
      </c>
      <c r="CD72" s="58">
        <v>1</v>
      </c>
      <c r="CE72" s="58">
        <v>0.72397141760843287</v>
      </c>
      <c r="CF72" s="58">
        <v>6.9710000000000001</v>
      </c>
      <c r="CG72" s="58">
        <v>6.9678000000000004</v>
      </c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</row>
    <row r="73" spans="1:164" s="63" customFormat="1" x14ac:dyDescent="0.2">
      <c r="A73" s="108"/>
      <c r="BO73" s="49"/>
      <c r="BP73" s="93">
        <v>2</v>
      </c>
      <c r="BQ73" s="63" t="s">
        <v>69</v>
      </c>
      <c r="BR73" s="58">
        <v>108.4</v>
      </c>
      <c r="BS73" s="58">
        <v>0.75999392004863953</v>
      </c>
      <c r="BT73" s="58">
        <v>0.97070000000000001</v>
      </c>
      <c r="BU73" s="58">
        <v>0.89493466976910685</v>
      </c>
      <c r="BV73" s="94">
        <v>1565.5195000000001</v>
      </c>
      <c r="BW73" s="58">
        <v>18.113900000000001</v>
      </c>
      <c r="BX73" s="58">
        <v>1.4536996656490768</v>
      </c>
      <c r="BY73" s="58">
        <v>1.298</v>
      </c>
      <c r="BZ73" s="58">
        <v>9.4176000000000002</v>
      </c>
      <c r="CA73" s="58">
        <v>8.8045000000000009</v>
      </c>
      <c r="CB73" s="58">
        <v>6.6863999999999999</v>
      </c>
      <c r="CC73" s="58">
        <v>5.9697000000000005</v>
      </c>
      <c r="CD73" s="58">
        <v>1</v>
      </c>
      <c r="CE73" s="58">
        <v>0.72203730044694103</v>
      </c>
      <c r="CF73" s="58">
        <v>6.9401000000000002</v>
      </c>
      <c r="CG73" s="58">
        <v>6.9378000000000002</v>
      </c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</row>
    <row r="74" spans="1:164" s="63" customFormat="1" x14ac:dyDescent="0.2">
      <c r="A74" s="108"/>
      <c r="BO74" s="49"/>
      <c r="BP74" s="93">
        <v>3</v>
      </c>
      <c r="BQ74" s="63" t="s">
        <v>70</v>
      </c>
      <c r="BR74" s="58">
        <v>108.47</v>
      </c>
      <c r="BS74" s="58">
        <v>0.76173065204143819</v>
      </c>
      <c r="BT74" s="58">
        <v>0.97150000000000003</v>
      </c>
      <c r="BU74" s="58">
        <v>0.89863407620416969</v>
      </c>
      <c r="BV74" s="58">
        <v>1581.21</v>
      </c>
      <c r="BW74" s="58">
        <v>18.407600000000002</v>
      </c>
      <c r="BX74" s="58">
        <v>1.4566642388929352</v>
      </c>
      <c r="BY74" s="58">
        <v>1.3011000000000001</v>
      </c>
      <c r="BZ74" s="58">
        <v>9.4476000000000013</v>
      </c>
      <c r="CA74" s="58">
        <v>8.8628999999999998</v>
      </c>
      <c r="CB74" s="58">
        <v>6.7145999999999999</v>
      </c>
      <c r="CC74" s="58">
        <v>5.9578000000000007</v>
      </c>
      <c r="CD74" s="58">
        <v>1</v>
      </c>
      <c r="CE74" s="58">
        <v>0.72237632917244565</v>
      </c>
      <c r="CF74" s="58">
        <v>6.9434000000000005</v>
      </c>
      <c r="CG74" s="58">
        <v>6.9436</v>
      </c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</row>
    <row r="75" spans="1:164" s="63" customFormat="1" x14ac:dyDescent="0.2">
      <c r="A75" s="108"/>
      <c r="BO75" s="49"/>
      <c r="BP75" s="93">
        <v>4</v>
      </c>
      <c r="BQ75" s="63" t="s">
        <v>71</v>
      </c>
      <c r="BR75" s="58">
        <v>109.44</v>
      </c>
      <c r="BS75" s="58">
        <v>0.76681236101525951</v>
      </c>
      <c r="BT75" s="58">
        <v>0.97370000000000001</v>
      </c>
      <c r="BU75" s="58">
        <v>0.90025207057976231</v>
      </c>
      <c r="BV75" s="58">
        <v>1547</v>
      </c>
      <c r="BW75" s="58">
        <v>17.920000000000002</v>
      </c>
      <c r="BX75" s="58">
        <v>1.4575134819997084</v>
      </c>
      <c r="BY75" s="58">
        <v>1.3049000000000002</v>
      </c>
      <c r="BZ75" s="58">
        <v>9.4717000000000002</v>
      </c>
      <c r="CA75" s="58">
        <v>8.8796999999999997</v>
      </c>
      <c r="CB75" s="58">
        <v>6.7254000000000005</v>
      </c>
      <c r="CC75" s="58">
        <v>5.8768000000000002</v>
      </c>
      <c r="CD75" s="58">
        <v>1</v>
      </c>
      <c r="CE75" s="58">
        <v>0.72384040766691771</v>
      </c>
      <c r="CF75" s="58">
        <v>6.9314</v>
      </c>
      <c r="CG75" s="58">
        <v>6.9285000000000005</v>
      </c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</row>
    <row r="76" spans="1:164" s="63" customFormat="1" x14ac:dyDescent="0.2">
      <c r="A76" s="108"/>
      <c r="BO76" s="49"/>
      <c r="BP76" s="93">
        <v>5</v>
      </c>
      <c r="BQ76" s="63" t="s">
        <v>72</v>
      </c>
      <c r="BR76" s="58">
        <v>109.60000000000001</v>
      </c>
      <c r="BS76" s="58">
        <v>0.76563815940586477</v>
      </c>
      <c r="BT76" s="58">
        <v>0.9748</v>
      </c>
      <c r="BU76" s="58">
        <v>0.90155066714749377</v>
      </c>
      <c r="BV76" s="58">
        <v>1548.6542000000002</v>
      </c>
      <c r="BW76" s="58">
        <v>17.87</v>
      </c>
      <c r="BX76" s="58">
        <v>1.4549687181725592</v>
      </c>
      <c r="BY76" s="58">
        <v>1.3073000000000001</v>
      </c>
      <c r="BZ76" s="58">
        <v>9.5076000000000001</v>
      </c>
      <c r="CA76" s="58">
        <v>8.8961000000000006</v>
      </c>
      <c r="CB76" s="58">
        <v>6.7356000000000007</v>
      </c>
      <c r="CC76" s="58">
        <v>5.8770000000000007</v>
      </c>
      <c r="CD76" s="58">
        <v>1</v>
      </c>
      <c r="CE76" s="58">
        <v>0.72496864510609915</v>
      </c>
      <c r="CF76" s="58">
        <v>6.9214000000000002</v>
      </c>
      <c r="CG76" s="58">
        <v>6.9198000000000004</v>
      </c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</row>
    <row r="77" spans="1:164" s="63" customFormat="1" x14ac:dyDescent="0.2">
      <c r="A77" s="108"/>
      <c r="BO77" s="49"/>
      <c r="BP77" s="93">
        <v>6</v>
      </c>
      <c r="BQ77" s="63" t="s">
        <v>73</v>
      </c>
      <c r="BR77" s="58">
        <v>109.91</v>
      </c>
      <c r="BS77" s="58">
        <v>0.77053475111727532</v>
      </c>
      <c r="BT77" s="58">
        <v>0.97300000000000009</v>
      </c>
      <c r="BU77" s="58">
        <v>0.89976606082418575</v>
      </c>
      <c r="BV77" s="94">
        <v>1549.9146000000001</v>
      </c>
      <c r="BW77" s="58">
        <v>17.9573</v>
      </c>
      <c r="BX77" s="58">
        <v>1.4496955639315743</v>
      </c>
      <c r="BY77" s="58">
        <v>1.3062</v>
      </c>
      <c r="BZ77" s="58">
        <v>9.5191999999999997</v>
      </c>
      <c r="CA77" s="58">
        <v>8.8940999999999999</v>
      </c>
      <c r="CB77" s="58">
        <v>6.7224000000000004</v>
      </c>
      <c r="CC77" s="58">
        <v>5.8526000000000007</v>
      </c>
      <c r="CD77" s="58">
        <v>1</v>
      </c>
      <c r="CE77" s="58">
        <v>0.72496338934883797</v>
      </c>
      <c r="CF77" s="58">
        <v>6.8898999999999999</v>
      </c>
      <c r="CG77" s="58">
        <v>6.8902000000000001</v>
      </c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</row>
    <row r="78" spans="1:164" s="63" customFormat="1" x14ac:dyDescent="0.2">
      <c r="A78" s="108"/>
      <c r="BO78" s="49"/>
      <c r="BP78" s="93">
        <v>7</v>
      </c>
      <c r="BQ78" s="63" t="s">
        <v>35</v>
      </c>
      <c r="BR78" s="58">
        <v>110.05</v>
      </c>
      <c r="BS78" s="58">
        <v>0.77053475111727532</v>
      </c>
      <c r="BT78" s="58">
        <v>0.96860000000000002</v>
      </c>
      <c r="BU78" s="58">
        <v>0.89814981138853967</v>
      </c>
      <c r="BV78" s="94">
        <v>1544.4</v>
      </c>
      <c r="BW78" s="58">
        <v>17.792100000000001</v>
      </c>
      <c r="BX78" s="58">
        <v>1.4501160092807426</v>
      </c>
      <c r="BY78" s="58">
        <v>1.3070000000000002</v>
      </c>
      <c r="BZ78" s="58">
        <v>9.4600000000000009</v>
      </c>
      <c r="CA78" s="58">
        <v>8.8971999999999998</v>
      </c>
      <c r="CB78" s="58">
        <v>6.7115</v>
      </c>
      <c r="CC78" s="58">
        <v>5.8877000000000006</v>
      </c>
      <c r="CD78" s="58">
        <v>1</v>
      </c>
      <c r="CE78" s="58">
        <v>0.72462192850880058</v>
      </c>
      <c r="CF78" s="58">
        <v>6.8836000000000004</v>
      </c>
      <c r="CG78" s="58">
        <v>6.8840000000000003</v>
      </c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</row>
    <row r="79" spans="1:164" s="63" customFormat="1" x14ac:dyDescent="0.2">
      <c r="BK79" s="110"/>
      <c r="BL79" s="110"/>
      <c r="BM79" s="110"/>
      <c r="BN79" s="110"/>
      <c r="BP79" s="93">
        <v>8</v>
      </c>
      <c r="BQ79" s="63" t="s">
        <v>36</v>
      </c>
      <c r="BR79" s="58">
        <v>109.89</v>
      </c>
      <c r="BS79" s="58">
        <v>0.76970443349753692</v>
      </c>
      <c r="BT79" s="58">
        <v>0.96579999999999999</v>
      </c>
      <c r="BU79" s="58">
        <v>0.89847259658580414</v>
      </c>
      <c r="BV79" s="58">
        <v>1551.8383000000001</v>
      </c>
      <c r="BW79" s="58">
        <v>17.830500000000001</v>
      </c>
      <c r="BX79" s="58">
        <v>1.451800232288037</v>
      </c>
      <c r="BY79" s="58">
        <v>1.3075000000000001</v>
      </c>
      <c r="BZ79" s="58">
        <v>9.4786000000000001</v>
      </c>
      <c r="CA79" s="58">
        <v>8.8825000000000003</v>
      </c>
      <c r="CB79" s="58">
        <v>6.7133000000000003</v>
      </c>
      <c r="CC79" s="58">
        <v>5.8929</v>
      </c>
      <c r="CD79" s="58">
        <v>1</v>
      </c>
      <c r="CE79" s="58">
        <v>0.72431226550390404</v>
      </c>
      <c r="CF79" s="58">
        <v>6.8869000000000007</v>
      </c>
      <c r="CG79" s="58">
        <v>6.8909000000000002</v>
      </c>
      <c r="CH79" s="111"/>
      <c r="CI79" s="111"/>
      <c r="CJ79" s="111"/>
      <c r="CK79" s="111"/>
      <c r="CL79" s="111"/>
      <c r="CM79" s="111"/>
      <c r="CN79" s="111"/>
    </row>
    <row r="80" spans="1:164" s="63" customFormat="1" x14ac:dyDescent="0.2">
      <c r="A80" s="108"/>
      <c r="BO80" s="49"/>
      <c r="BP80" s="93">
        <v>9</v>
      </c>
      <c r="BQ80" s="63" t="s">
        <v>75</v>
      </c>
      <c r="BR80" s="58">
        <v>109.97</v>
      </c>
      <c r="BS80" s="58">
        <v>0.76581406034614796</v>
      </c>
      <c r="BT80" s="58">
        <v>0.96260000000000001</v>
      </c>
      <c r="BU80" s="58">
        <v>0.8961376467425396</v>
      </c>
      <c r="BV80" s="58">
        <v>1554.8000000000002</v>
      </c>
      <c r="BW80" s="58">
        <v>17.91</v>
      </c>
      <c r="BX80" s="58">
        <v>1.445086705202312</v>
      </c>
      <c r="BY80" s="58">
        <v>1.3035000000000001</v>
      </c>
      <c r="BZ80" s="58">
        <v>9.4641000000000002</v>
      </c>
      <c r="CA80" s="58">
        <v>8.8588000000000005</v>
      </c>
      <c r="CB80" s="58">
        <v>6.6953000000000005</v>
      </c>
      <c r="CC80" s="58">
        <v>5.8717000000000006</v>
      </c>
      <c r="CD80" s="58">
        <v>1</v>
      </c>
      <c r="CE80" s="58">
        <v>0.72387184572843233</v>
      </c>
      <c r="CF80" s="58">
        <v>6.8791000000000002</v>
      </c>
      <c r="CG80" s="58">
        <v>6.8828000000000005</v>
      </c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</row>
    <row r="81" spans="1:164" s="63" customFormat="1" x14ac:dyDescent="0.2">
      <c r="BP81" s="93">
        <v>10</v>
      </c>
      <c r="BQ81" s="63" t="s">
        <v>74</v>
      </c>
      <c r="BR81" s="58">
        <v>110.12</v>
      </c>
      <c r="BS81" s="58">
        <v>0.76640098099325571</v>
      </c>
      <c r="BT81" s="58">
        <v>0.96590000000000009</v>
      </c>
      <c r="BU81" s="58">
        <v>0.89928057553956831</v>
      </c>
      <c r="BV81" s="58">
        <v>1555.5901000000001</v>
      </c>
      <c r="BW81" s="58">
        <v>18.0565</v>
      </c>
      <c r="BX81" s="58">
        <v>1.4492753623188404</v>
      </c>
      <c r="BY81" s="58">
        <v>1.304</v>
      </c>
      <c r="BZ81" s="58">
        <v>9.4814000000000007</v>
      </c>
      <c r="CA81" s="58">
        <v>8.8902000000000001</v>
      </c>
      <c r="CB81" s="58">
        <v>6.7187000000000001</v>
      </c>
      <c r="CC81" s="58">
        <v>5.8715000000000002</v>
      </c>
      <c r="CD81" s="58">
        <v>1</v>
      </c>
      <c r="CE81" s="58">
        <v>0.72340579448041376</v>
      </c>
      <c r="CF81" s="58">
        <v>6.8587000000000007</v>
      </c>
      <c r="CG81" s="58">
        <v>6.8637000000000006</v>
      </c>
    </row>
    <row r="82" spans="1:164" s="63" customFormat="1" x14ac:dyDescent="0.2">
      <c r="BP82" s="93">
        <v>11</v>
      </c>
      <c r="BQ82" s="63" t="s">
        <v>76</v>
      </c>
      <c r="BR82" s="58">
        <v>110.16</v>
      </c>
      <c r="BS82" s="58">
        <v>0.7702380035430948</v>
      </c>
      <c r="BT82" s="58">
        <v>0.96870000000000001</v>
      </c>
      <c r="BU82" s="58">
        <v>0.90211998195760035</v>
      </c>
      <c r="BV82" s="58">
        <v>1559.38</v>
      </c>
      <c r="BW82" s="58">
        <v>18</v>
      </c>
      <c r="BX82" s="58">
        <v>1.4564520827264784</v>
      </c>
      <c r="BY82" s="58">
        <v>1.3069000000000002</v>
      </c>
      <c r="BZ82" s="58">
        <v>9.5208000000000013</v>
      </c>
      <c r="CA82" s="58">
        <v>8.9114000000000004</v>
      </c>
      <c r="CB82" s="58">
        <v>6.7401</v>
      </c>
      <c r="CC82" s="58">
        <v>5.8974000000000002</v>
      </c>
      <c r="CD82" s="58">
        <v>1</v>
      </c>
      <c r="CE82" s="58">
        <v>0.72431751182448345</v>
      </c>
      <c r="CF82" s="58">
        <v>6.8637000000000006</v>
      </c>
      <c r="CG82" s="58">
        <v>6.8673000000000002</v>
      </c>
    </row>
    <row r="83" spans="1:164" s="63" customFormat="1" x14ac:dyDescent="0.2">
      <c r="BP83" s="93">
        <v>12</v>
      </c>
      <c r="BQ83" s="63" t="s">
        <v>39</v>
      </c>
      <c r="BR83" s="58">
        <v>109.97</v>
      </c>
      <c r="BS83" s="58">
        <v>0.76663600122661757</v>
      </c>
      <c r="BT83" s="58">
        <v>0.96679999999999999</v>
      </c>
      <c r="BU83" s="58">
        <v>0.90041419052764271</v>
      </c>
      <c r="BV83" s="58">
        <v>1555.8000000000002</v>
      </c>
      <c r="BW83" s="58">
        <v>17.9955</v>
      </c>
      <c r="BX83" s="58">
        <v>1.4581510644502769</v>
      </c>
      <c r="BY83" s="58">
        <v>1.3064</v>
      </c>
      <c r="BZ83" s="58">
        <v>9.5010000000000012</v>
      </c>
      <c r="CA83" s="58">
        <v>8.9428000000000001</v>
      </c>
      <c r="CB83" s="58">
        <v>6.7274000000000003</v>
      </c>
      <c r="CC83" s="58">
        <v>5.9215</v>
      </c>
      <c r="CD83" s="58">
        <v>1</v>
      </c>
      <c r="CE83" s="58">
        <v>0.72431751182448345</v>
      </c>
      <c r="CF83" s="58">
        <v>6.9005000000000001</v>
      </c>
      <c r="CG83" s="58">
        <v>6.9046000000000003</v>
      </c>
    </row>
    <row r="84" spans="1:164" s="63" customFormat="1" x14ac:dyDescent="0.2">
      <c r="BP84" s="93">
        <v>13</v>
      </c>
      <c r="BQ84" s="63" t="s">
        <v>40</v>
      </c>
      <c r="BR84" s="58">
        <v>109.96000000000001</v>
      </c>
      <c r="BS84" s="58">
        <v>0.76587271195527296</v>
      </c>
      <c r="BT84" s="58">
        <v>0.9709000000000001</v>
      </c>
      <c r="BU84" s="58">
        <v>0.90187590187590183</v>
      </c>
      <c r="BV84" s="58">
        <v>1557.7405000000001</v>
      </c>
      <c r="BW84" s="58">
        <v>17.817500000000003</v>
      </c>
      <c r="BX84" s="58">
        <v>1.4615609470914936</v>
      </c>
      <c r="BY84" s="58">
        <v>1.3066</v>
      </c>
      <c r="BZ84" s="58">
        <v>9.5042000000000009</v>
      </c>
      <c r="CA84" s="58">
        <v>8.9625000000000004</v>
      </c>
      <c r="CB84" s="58">
        <v>6.7377000000000002</v>
      </c>
      <c r="CC84" s="58">
        <v>5.9335000000000004</v>
      </c>
      <c r="CD84" s="58">
        <v>1</v>
      </c>
      <c r="CE84" s="58">
        <v>0.72479524534319062</v>
      </c>
      <c r="CF84" s="58">
        <v>6.9023000000000003</v>
      </c>
      <c r="CG84" s="58">
        <v>6.9080000000000004</v>
      </c>
    </row>
    <row r="85" spans="1:164" s="63" customFormat="1" x14ac:dyDescent="0.2">
      <c r="BP85" s="93">
        <v>14</v>
      </c>
      <c r="BQ85" s="63" t="s">
        <v>41</v>
      </c>
      <c r="BR85" s="58">
        <v>109.56</v>
      </c>
      <c r="BS85" s="58">
        <v>0.76149862930246714</v>
      </c>
      <c r="BT85" s="58">
        <v>0.96900000000000008</v>
      </c>
      <c r="BU85" s="58">
        <v>0.90220137134608436</v>
      </c>
      <c r="BV85" s="58">
        <v>1553.8192000000001</v>
      </c>
      <c r="BW85" s="58">
        <v>17.693300000000001</v>
      </c>
      <c r="BX85" s="58">
        <v>1.4558159848595136</v>
      </c>
      <c r="BY85" s="58">
        <v>1.3163</v>
      </c>
      <c r="BZ85" s="58">
        <v>9.503400000000001</v>
      </c>
      <c r="CA85" s="58">
        <v>8.9844000000000008</v>
      </c>
      <c r="CB85" s="58">
        <v>6.7411000000000003</v>
      </c>
      <c r="CC85" s="58">
        <v>5.9226999999999999</v>
      </c>
      <c r="CD85" s="58">
        <v>1</v>
      </c>
      <c r="CE85" s="58">
        <v>0.72512635326705677</v>
      </c>
      <c r="CF85" s="58">
        <v>6.9309000000000003</v>
      </c>
      <c r="CG85" s="58">
        <v>6.9277000000000006</v>
      </c>
    </row>
    <row r="86" spans="1:164" s="63" customFormat="1" x14ac:dyDescent="0.2">
      <c r="BP86" s="93">
        <v>15</v>
      </c>
      <c r="BQ86" s="63" t="s">
        <v>42</v>
      </c>
      <c r="BR86" s="58">
        <v>109.56</v>
      </c>
      <c r="BS86" s="58">
        <v>0.76330051141134259</v>
      </c>
      <c r="BT86" s="58">
        <v>0.97060000000000002</v>
      </c>
      <c r="BU86" s="58">
        <v>0.90596122485957586</v>
      </c>
      <c r="BV86" s="58">
        <v>1561</v>
      </c>
      <c r="BW86" s="58">
        <v>17.834900000000001</v>
      </c>
      <c r="BX86" s="58">
        <v>1.4615609470914936</v>
      </c>
      <c r="BY86" s="58">
        <v>1.3139000000000001</v>
      </c>
      <c r="BZ86" s="58">
        <v>9.5446000000000009</v>
      </c>
      <c r="CA86" s="58">
        <v>9.0022000000000002</v>
      </c>
      <c r="CB86" s="58">
        <v>6.7695000000000007</v>
      </c>
      <c r="CC86" s="58">
        <v>5.9420000000000002</v>
      </c>
      <c r="CD86" s="58">
        <v>1</v>
      </c>
      <c r="CE86" s="58">
        <v>0.72484778196578725</v>
      </c>
      <c r="CF86" s="58">
        <v>6.9363999999999999</v>
      </c>
      <c r="CG86" s="58">
        <v>6.9350000000000005</v>
      </c>
    </row>
    <row r="87" spans="1:164" s="63" customFormat="1" x14ac:dyDescent="0.2">
      <c r="BP87" s="93">
        <v>16</v>
      </c>
      <c r="BQ87" s="63" t="s">
        <v>77</v>
      </c>
      <c r="BR87" s="58">
        <v>108.87</v>
      </c>
      <c r="BS87" s="58">
        <v>0.76388358414177671</v>
      </c>
      <c r="BT87" s="58">
        <v>0.96910000000000007</v>
      </c>
      <c r="BU87" s="58">
        <v>0.90702947845804982</v>
      </c>
      <c r="BV87" s="58">
        <v>1585.14</v>
      </c>
      <c r="BW87" s="58">
        <v>18.311800000000002</v>
      </c>
      <c r="BX87" s="58">
        <v>1.476886722788362</v>
      </c>
      <c r="BY87" s="58">
        <v>1.3182</v>
      </c>
      <c r="BZ87" s="58">
        <v>9.5914000000000001</v>
      </c>
      <c r="CA87" s="58">
        <v>9.0919000000000008</v>
      </c>
      <c r="CB87" s="58">
        <v>6.7766999999999999</v>
      </c>
      <c r="CC87" s="58">
        <v>5.9447000000000001</v>
      </c>
      <c r="CD87" s="58">
        <v>1</v>
      </c>
      <c r="CE87" s="58">
        <v>0.72619004393449771</v>
      </c>
      <c r="CF87" s="58">
        <v>6.9363999999999999</v>
      </c>
      <c r="CG87" s="58">
        <v>6.9858000000000002</v>
      </c>
    </row>
    <row r="88" spans="1:164" s="63" customFormat="1" x14ac:dyDescent="0.2">
      <c r="BP88" s="93">
        <v>17</v>
      </c>
      <c r="BQ88" s="63" t="s">
        <v>43</v>
      </c>
      <c r="BR88" s="58">
        <v>108.86</v>
      </c>
      <c r="BS88" s="58">
        <v>0.76822616578320657</v>
      </c>
      <c r="BT88" s="58">
        <v>0.96879999999999999</v>
      </c>
      <c r="BU88" s="58">
        <v>0.90752336872674466</v>
      </c>
      <c r="BV88" s="94">
        <v>1578.7860000000001</v>
      </c>
      <c r="BW88" s="58">
        <v>18.028600000000001</v>
      </c>
      <c r="BX88" s="58">
        <v>1.4823599169878448</v>
      </c>
      <c r="BY88" s="58">
        <v>1.3197000000000001</v>
      </c>
      <c r="BZ88" s="58">
        <v>9.628400000000001</v>
      </c>
      <c r="CA88" s="58">
        <v>9.1603000000000012</v>
      </c>
      <c r="CB88" s="58">
        <v>6.7807000000000004</v>
      </c>
      <c r="CC88" s="58">
        <v>5.9435000000000002</v>
      </c>
      <c r="CD88" s="58">
        <v>1</v>
      </c>
      <c r="CE88" s="58">
        <v>0.72661745044468995</v>
      </c>
      <c r="CF88" s="58">
        <v>6.9363999999999999</v>
      </c>
      <c r="CG88" s="58">
        <v>6.9817</v>
      </c>
    </row>
    <row r="89" spans="1:164" s="63" customFormat="1" x14ac:dyDescent="0.2">
      <c r="BP89" s="93">
        <v>18</v>
      </c>
      <c r="BQ89" s="63" t="s">
        <v>44</v>
      </c>
      <c r="BR89" s="58">
        <v>109.07000000000001</v>
      </c>
      <c r="BS89" s="58">
        <v>0.76863950807071479</v>
      </c>
      <c r="BT89" s="58">
        <v>0.9748</v>
      </c>
      <c r="BU89" s="58">
        <v>0.90917356123283921</v>
      </c>
      <c r="BV89" s="94">
        <v>1571.0359000000001</v>
      </c>
      <c r="BW89" s="58">
        <v>17.508500000000002</v>
      </c>
      <c r="BX89" s="58">
        <v>1.4817009927396649</v>
      </c>
      <c r="BY89" s="58">
        <v>1.3177000000000001</v>
      </c>
      <c r="BZ89" s="58">
        <v>9.6098999999999997</v>
      </c>
      <c r="CA89" s="58">
        <v>9.136000000000001</v>
      </c>
      <c r="CB89" s="58">
        <v>6.7932000000000006</v>
      </c>
      <c r="CC89" s="58">
        <v>5.9445000000000006</v>
      </c>
      <c r="CD89" s="58">
        <v>1</v>
      </c>
      <c r="CE89" s="58">
        <v>0.72718282103303589</v>
      </c>
      <c r="CF89" s="58">
        <v>6.9363999999999999</v>
      </c>
      <c r="CG89" s="58">
        <v>6.9599000000000002</v>
      </c>
    </row>
    <row r="90" spans="1:164" s="63" customFormat="1" x14ac:dyDescent="0.2">
      <c r="BP90" s="93">
        <v>19</v>
      </c>
      <c r="BQ90" s="63" t="s">
        <v>45</v>
      </c>
      <c r="BR90" s="58">
        <v>108.91</v>
      </c>
      <c r="BS90" s="58">
        <v>0.76787222606158334</v>
      </c>
      <c r="BT90" s="58">
        <v>0.97110000000000007</v>
      </c>
      <c r="BU90" s="58">
        <v>0.90818272636454456</v>
      </c>
      <c r="BV90" s="58">
        <v>1579.79</v>
      </c>
      <c r="BW90" s="58">
        <v>17.7441</v>
      </c>
      <c r="BX90" s="58">
        <v>1.486546751895347</v>
      </c>
      <c r="BY90" s="58">
        <v>1.3222</v>
      </c>
      <c r="BZ90" s="58">
        <v>9.6545000000000005</v>
      </c>
      <c r="CA90" s="58">
        <v>9.2042000000000002</v>
      </c>
      <c r="CB90" s="58">
        <v>6.7850000000000001</v>
      </c>
      <c r="CC90" s="58">
        <v>5.9813000000000001</v>
      </c>
      <c r="CD90" s="58">
        <v>1</v>
      </c>
      <c r="CE90" s="58">
        <v>0.72725685985033051</v>
      </c>
      <c r="CF90" s="58">
        <v>6.9363999999999999</v>
      </c>
      <c r="CG90" s="58">
        <v>6.9943</v>
      </c>
    </row>
    <row r="91" spans="1:164" s="63" customFormat="1" x14ac:dyDescent="0.2">
      <c r="A91" s="108"/>
      <c r="BO91" s="49"/>
      <c r="BP91" s="93">
        <v>20</v>
      </c>
      <c r="BQ91" s="63" t="s">
        <v>46</v>
      </c>
      <c r="BR91" s="100">
        <v>108.88</v>
      </c>
      <c r="BS91" s="100">
        <v>0.76300930871356631</v>
      </c>
      <c r="BT91" s="100">
        <v>0.96879999999999999</v>
      </c>
      <c r="BU91" s="100">
        <v>0.90653612546459983</v>
      </c>
      <c r="BV91" s="100">
        <v>1580.3605</v>
      </c>
      <c r="BW91" s="100">
        <v>17.877500000000001</v>
      </c>
      <c r="BX91" s="100">
        <v>1.4947683109118086</v>
      </c>
      <c r="BY91" s="100">
        <v>1.3237000000000001</v>
      </c>
      <c r="BZ91" s="100">
        <v>9.6675000000000004</v>
      </c>
      <c r="CA91" s="100">
        <v>9.2301000000000002</v>
      </c>
      <c r="CB91" s="100">
        <v>6.7738000000000005</v>
      </c>
      <c r="CC91" s="100">
        <v>5.9811000000000005</v>
      </c>
      <c r="CD91" s="100">
        <v>1</v>
      </c>
      <c r="CE91" s="100">
        <v>0.72679172329585517</v>
      </c>
      <c r="CF91" s="100">
        <v>6.9363999999999999</v>
      </c>
      <c r="CG91" s="100">
        <v>6.9868000000000006</v>
      </c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</row>
    <row r="92" spans="1:164" s="63" customFormat="1" x14ac:dyDescent="0.2">
      <c r="A92" s="108"/>
      <c r="BO92" s="49"/>
      <c r="BP92" s="83">
        <v>21</v>
      </c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</row>
    <row r="93" spans="1:164" s="85" customFormat="1" x14ac:dyDescent="0.2">
      <c r="B93" s="107"/>
      <c r="BO93" s="50"/>
      <c r="BP93" s="93"/>
      <c r="BQ93" s="83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12"/>
      <c r="CD93" s="62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</row>
    <row r="94" spans="1:164" s="85" customFormat="1" x14ac:dyDescent="0.2">
      <c r="B94" s="107"/>
      <c r="BO94" s="50"/>
      <c r="BP94" s="93"/>
      <c r="BQ94" s="83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62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</row>
    <row r="95" spans="1:164" s="63" customFormat="1" x14ac:dyDescent="0.2">
      <c r="A95" s="108"/>
      <c r="B95" s="109"/>
      <c r="BO95" s="49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</row>
    <row r="96" spans="1:164" s="63" customFormat="1" x14ac:dyDescent="0.2">
      <c r="A96" s="108"/>
      <c r="B96" s="109"/>
      <c r="BO96" s="49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</row>
    <row r="97" spans="1:164" s="63" customFormat="1" x14ac:dyDescent="0.2">
      <c r="A97" s="108"/>
      <c r="B97" s="109"/>
      <c r="BO97" s="49"/>
      <c r="BP97" s="49"/>
      <c r="BQ97" s="49"/>
      <c r="BR97" s="49"/>
      <c r="BS97" s="49"/>
      <c r="BT97" s="49"/>
      <c r="BU97" s="50"/>
      <c r="BV97" s="49"/>
      <c r="BW97" s="49"/>
      <c r="BX97" s="49"/>
      <c r="BY97" s="49"/>
      <c r="BZ97" s="49"/>
      <c r="CA97" s="49"/>
      <c r="CB97" s="49"/>
      <c r="CC97" s="51"/>
      <c r="CD97" s="50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</row>
    <row r="98" spans="1:164" s="63" customFormat="1" x14ac:dyDescent="0.2">
      <c r="A98" s="108"/>
      <c r="B98" s="109"/>
      <c r="BO98" s="49"/>
      <c r="BP98" s="58"/>
      <c r="BQ98" s="58"/>
      <c r="BR98" s="100">
        <f>AVERAGE(BR72:BR91)</f>
        <v>109.38199999999999</v>
      </c>
      <c r="BS98" s="100">
        <f t="shared" ref="BS98:CG98" si="6">AVERAGE(BS72:BS91)</f>
        <v>0.7658109569622612</v>
      </c>
      <c r="BT98" s="100">
        <f t="shared" si="6"/>
        <v>0.96968999999999994</v>
      </c>
      <c r="BU98" s="100">
        <f t="shared" si="6"/>
        <v>0.90156063578518508</v>
      </c>
      <c r="BV98" s="100">
        <f t="shared" si="6"/>
        <v>1562.9387400000001</v>
      </c>
      <c r="BW98" s="100">
        <f t="shared" si="6"/>
        <v>17.952999999999999</v>
      </c>
      <c r="BX98" s="100">
        <f t="shared" si="6"/>
        <v>1.4611322490996526</v>
      </c>
      <c r="BY98" s="100">
        <f t="shared" si="6"/>
        <v>1.309375</v>
      </c>
      <c r="BZ98" s="100">
        <f t="shared" si="6"/>
        <v>9.518695000000001</v>
      </c>
      <c r="CA98" s="100">
        <f t="shared" si="6"/>
        <v>8.9645849999999996</v>
      </c>
      <c r="CB98" s="100">
        <f t="shared" si="6"/>
        <v>6.7361050000000002</v>
      </c>
      <c r="CC98" s="100">
        <f t="shared" si="6"/>
        <v>5.9221200000000005</v>
      </c>
      <c r="CD98" s="100">
        <f t="shared" si="6"/>
        <v>1</v>
      </c>
      <c r="CE98" s="100">
        <f t="shared" si="6"/>
        <v>0.7247906313177318</v>
      </c>
      <c r="CF98" s="100">
        <f t="shared" si="6"/>
        <v>6.9160650000000006</v>
      </c>
      <c r="CG98" s="100">
        <f t="shared" si="6"/>
        <v>6.9280100000000004</v>
      </c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</row>
    <row r="99" spans="1:164" s="63" customFormat="1" x14ac:dyDescent="0.2">
      <c r="A99" s="108"/>
      <c r="B99" s="109"/>
      <c r="BO99" s="49"/>
      <c r="BP99" s="58"/>
      <c r="BQ99" s="58"/>
      <c r="BR99" s="100">
        <v>109.38199999999999</v>
      </c>
      <c r="BS99" s="100">
        <v>0.7658109569622612</v>
      </c>
      <c r="BT99" s="100">
        <v>0.96968999999999994</v>
      </c>
      <c r="BU99" s="100">
        <v>0.90156063578518508</v>
      </c>
      <c r="BV99" s="100">
        <v>1562.9387400000001</v>
      </c>
      <c r="BW99" s="100">
        <v>17.952999999999999</v>
      </c>
      <c r="BX99" s="100">
        <v>1.4611322490996526</v>
      </c>
      <c r="BY99" s="100">
        <v>1.309375</v>
      </c>
      <c r="BZ99" s="100">
        <v>9.518695000000001</v>
      </c>
      <c r="CA99" s="100">
        <v>8.9645849999999996</v>
      </c>
      <c r="CB99" s="100">
        <v>6.7361050000000002</v>
      </c>
      <c r="CC99" s="100">
        <v>5.9221200000000005</v>
      </c>
      <c r="CD99" s="100">
        <v>1</v>
      </c>
      <c r="CE99" s="100">
        <v>0.7247906313177318</v>
      </c>
      <c r="CF99" s="100">
        <v>6.9160650000000006</v>
      </c>
      <c r="CG99" s="100">
        <v>6.9280100000000004</v>
      </c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</row>
    <row r="100" spans="1:164" s="63" customFormat="1" x14ac:dyDescent="0.2">
      <c r="A100" s="108"/>
      <c r="B100" s="109"/>
      <c r="BO100" s="49"/>
      <c r="BP100" s="62"/>
      <c r="BQ100" s="105"/>
      <c r="BR100" s="105">
        <f t="shared" ref="BR100:CG100" si="7">BR99-BR98</f>
        <v>0</v>
      </c>
      <c r="BS100" s="105">
        <f t="shared" si="7"/>
        <v>0</v>
      </c>
      <c r="BT100" s="105">
        <f t="shared" si="7"/>
        <v>0</v>
      </c>
      <c r="BU100" s="105">
        <f t="shared" si="7"/>
        <v>0</v>
      </c>
      <c r="BV100" s="105">
        <f t="shared" si="7"/>
        <v>0</v>
      </c>
      <c r="BW100" s="105">
        <f t="shared" si="7"/>
        <v>0</v>
      </c>
      <c r="BX100" s="105">
        <f t="shared" si="7"/>
        <v>0</v>
      </c>
      <c r="BY100" s="105">
        <f t="shared" si="7"/>
        <v>0</v>
      </c>
      <c r="BZ100" s="105">
        <f t="shared" si="7"/>
        <v>0</v>
      </c>
      <c r="CA100" s="105">
        <f t="shared" si="7"/>
        <v>0</v>
      </c>
      <c r="CB100" s="105">
        <f t="shared" si="7"/>
        <v>0</v>
      </c>
      <c r="CC100" s="105">
        <f t="shared" si="7"/>
        <v>0</v>
      </c>
      <c r="CD100" s="105">
        <f t="shared" si="7"/>
        <v>0</v>
      </c>
      <c r="CE100" s="105">
        <f t="shared" si="7"/>
        <v>0</v>
      </c>
      <c r="CF100" s="105">
        <f t="shared" si="7"/>
        <v>0</v>
      </c>
      <c r="CG100" s="105">
        <f t="shared" si="7"/>
        <v>0</v>
      </c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</row>
    <row r="101" spans="1:164" s="63" customFormat="1" x14ac:dyDescent="0.2">
      <c r="A101" s="108"/>
      <c r="B101" s="109"/>
      <c r="BO101" s="49"/>
      <c r="BP101" s="50" t="s">
        <v>29</v>
      </c>
      <c r="BQ101" s="50"/>
      <c r="BR101" s="100">
        <f>MAX(BR72:BR91)</f>
        <v>110.16</v>
      </c>
      <c r="BS101" s="100">
        <f t="shared" ref="BS101:CG101" si="8">MAX(BS72:BS91)</f>
        <v>0.77053475111727532</v>
      </c>
      <c r="BT101" s="100">
        <f t="shared" si="8"/>
        <v>0.9748</v>
      </c>
      <c r="BU101" s="100">
        <f t="shared" si="8"/>
        <v>0.90917356123283921</v>
      </c>
      <c r="BV101" s="100">
        <f t="shared" si="8"/>
        <v>1585.14</v>
      </c>
      <c r="BW101" s="100">
        <f t="shared" si="8"/>
        <v>18.407600000000002</v>
      </c>
      <c r="BX101" s="100">
        <f t="shared" si="8"/>
        <v>1.4947683109118086</v>
      </c>
      <c r="BY101" s="100">
        <f t="shared" si="8"/>
        <v>1.3237000000000001</v>
      </c>
      <c r="BZ101" s="100">
        <f t="shared" si="8"/>
        <v>9.6675000000000004</v>
      </c>
      <c r="CA101" s="100">
        <f t="shared" si="8"/>
        <v>9.2301000000000002</v>
      </c>
      <c r="CB101" s="100">
        <f t="shared" si="8"/>
        <v>6.7932000000000006</v>
      </c>
      <c r="CC101" s="100">
        <f t="shared" si="8"/>
        <v>5.9813000000000001</v>
      </c>
      <c r="CD101" s="100">
        <f t="shared" si="8"/>
        <v>1</v>
      </c>
      <c r="CE101" s="100">
        <f t="shared" si="8"/>
        <v>0.72725685985033051</v>
      </c>
      <c r="CF101" s="100">
        <f t="shared" si="8"/>
        <v>6.9710000000000001</v>
      </c>
      <c r="CG101" s="100">
        <f t="shared" si="8"/>
        <v>6.9943</v>
      </c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</row>
    <row r="102" spans="1:164" s="63" customFormat="1" x14ac:dyDescent="0.2">
      <c r="A102" s="108"/>
      <c r="B102" s="109"/>
      <c r="BO102" s="49"/>
      <c r="BP102" s="50" t="s">
        <v>30</v>
      </c>
      <c r="BQ102" s="50"/>
      <c r="BR102" s="100">
        <f>MIN(BR72:BR91)</f>
        <v>107.99000000000001</v>
      </c>
      <c r="BS102" s="100">
        <f t="shared" ref="BS102:CG102" si="9">MIN(BS72:BS91)</f>
        <v>0.75987841945288748</v>
      </c>
      <c r="BT102" s="100">
        <f t="shared" si="9"/>
        <v>0.96260000000000001</v>
      </c>
      <c r="BU102" s="100">
        <f t="shared" si="9"/>
        <v>0.89301661010894795</v>
      </c>
      <c r="BV102" s="100">
        <f t="shared" si="9"/>
        <v>1544.4</v>
      </c>
      <c r="BW102" s="100">
        <f t="shared" si="9"/>
        <v>17.508500000000002</v>
      </c>
      <c r="BX102" s="100">
        <f t="shared" si="9"/>
        <v>1.4380212827149841</v>
      </c>
      <c r="BY102" s="100">
        <f t="shared" si="9"/>
        <v>1.2964</v>
      </c>
      <c r="BZ102" s="100">
        <f t="shared" si="9"/>
        <v>9.4004000000000012</v>
      </c>
      <c r="CA102" s="100">
        <f t="shared" si="9"/>
        <v>8.7999000000000009</v>
      </c>
      <c r="CB102" s="100">
        <f t="shared" si="9"/>
        <v>6.6737000000000002</v>
      </c>
      <c r="CC102" s="100">
        <f t="shared" si="9"/>
        <v>5.8526000000000007</v>
      </c>
      <c r="CD102" s="100">
        <f t="shared" si="9"/>
        <v>1</v>
      </c>
      <c r="CE102" s="100">
        <f t="shared" si="9"/>
        <v>0.72203730044694103</v>
      </c>
      <c r="CF102" s="100">
        <f t="shared" si="9"/>
        <v>6.8587000000000007</v>
      </c>
      <c r="CG102" s="100">
        <f t="shared" si="9"/>
        <v>6.8637000000000006</v>
      </c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</row>
    <row r="103" spans="1:164" s="63" customFormat="1" x14ac:dyDescent="0.2">
      <c r="A103" s="108"/>
      <c r="B103" s="109"/>
      <c r="BO103" s="49"/>
      <c r="BP103" s="49"/>
      <c r="BQ103" s="49"/>
      <c r="BR103" s="49"/>
      <c r="BS103" s="49"/>
      <c r="BT103" s="49"/>
      <c r="BU103" s="50"/>
      <c r="BV103" s="49"/>
      <c r="BW103" s="49"/>
      <c r="BX103" s="49"/>
      <c r="BY103" s="49"/>
      <c r="BZ103" s="49"/>
      <c r="CA103" s="49"/>
      <c r="CB103" s="49"/>
      <c r="CC103" s="51"/>
      <c r="CD103" s="50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</row>
    <row r="104" spans="1:164" s="63" customFormat="1" x14ac:dyDescent="0.2">
      <c r="A104" s="108"/>
      <c r="B104" s="109"/>
      <c r="BO104" s="49"/>
      <c r="BP104" s="49"/>
      <c r="BQ104" s="49"/>
      <c r="BR104" s="100">
        <f>BR101-BR102</f>
        <v>2.1699999999999875</v>
      </c>
      <c r="BS104" s="100">
        <f t="shared" ref="BS104:CG104" si="10">BS101-BS102</f>
        <v>1.0656331664387841E-2</v>
      </c>
      <c r="BT104" s="100">
        <f t="shared" si="10"/>
        <v>1.2199999999999989E-2</v>
      </c>
      <c r="BU104" s="100">
        <f t="shared" si="10"/>
        <v>1.6156951123891261E-2</v>
      </c>
      <c r="BV104" s="100">
        <f t="shared" si="10"/>
        <v>40.740000000000009</v>
      </c>
      <c r="BW104" s="100">
        <f t="shared" si="10"/>
        <v>0.89910000000000068</v>
      </c>
      <c r="BX104" s="100">
        <f t="shared" si="10"/>
        <v>5.6747028196824534E-2</v>
      </c>
      <c r="BY104" s="100">
        <f t="shared" si="10"/>
        <v>2.7300000000000102E-2</v>
      </c>
      <c r="BZ104" s="100">
        <f t="shared" si="10"/>
        <v>0.26709999999999923</v>
      </c>
      <c r="CA104" s="100">
        <f t="shared" si="10"/>
        <v>0.43019999999999925</v>
      </c>
      <c r="CB104" s="100">
        <f t="shared" si="10"/>
        <v>0.11950000000000038</v>
      </c>
      <c r="CC104" s="100">
        <f t="shared" si="10"/>
        <v>0.12869999999999937</v>
      </c>
      <c r="CD104" s="100">
        <f t="shared" si="10"/>
        <v>0</v>
      </c>
      <c r="CE104" s="100">
        <f t="shared" si="10"/>
        <v>5.2195594033894732E-3</v>
      </c>
      <c r="CF104" s="100">
        <f t="shared" si="10"/>
        <v>0.1122999999999994</v>
      </c>
      <c r="CG104" s="100">
        <f t="shared" si="10"/>
        <v>0.13059999999999938</v>
      </c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</row>
    <row r="105" spans="1:164" s="63" customFormat="1" x14ac:dyDescent="0.2">
      <c r="A105" s="108"/>
      <c r="B105" s="109"/>
      <c r="BO105" s="49"/>
      <c r="BP105" s="49"/>
      <c r="BQ105" s="49"/>
      <c r="BR105" s="49"/>
      <c r="BS105" s="49"/>
      <c r="BT105" s="49"/>
      <c r="BU105" s="50"/>
      <c r="BV105" s="49"/>
      <c r="BW105" s="49"/>
      <c r="BX105" s="49"/>
      <c r="BY105" s="49"/>
      <c r="BZ105" s="49"/>
      <c r="CA105" s="49"/>
      <c r="CB105" s="49"/>
      <c r="CC105" s="51"/>
      <c r="CD105" s="50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</row>
    <row r="106" spans="1:164" s="63" customFormat="1" x14ac:dyDescent="0.2">
      <c r="A106" s="108"/>
      <c r="B106" s="109"/>
      <c r="BO106" s="49"/>
      <c r="BP106" s="49"/>
      <c r="BQ106" s="49"/>
      <c r="BR106" s="49"/>
      <c r="BS106" s="49"/>
      <c r="BT106" s="49"/>
      <c r="BU106" s="50"/>
      <c r="BV106" s="49"/>
      <c r="BW106" s="49"/>
      <c r="BX106" s="49"/>
      <c r="BY106" s="49"/>
      <c r="BZ106" s="49"/>
      <c r="CA106" s="49"/>
      <c r="CB106" s="49"/>
      <c r="CC106" s="51"/>
      <c r="CD106" s="50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</row>
    <row r="107" spans="1:164" s="63" customFormat="1" x14ac:dyDescent="0.2">
      <c r="A107" s="108"/>
      <c r="B107" s="109"/>
      <c r="BO107" s="49"/>
      <c r="BP107" s="49"/>
      <c r="BQ107" s="49"/>
      <c r="BR107" s="49"/>
      <c r="BS107" s="49"/>
      <c r="BT107" s="49"/>
      <c r="BU107" s="50"/>
      <c r="BV107" s="49"/>
      <c r="BW107" s="49"/>
      <c r="BX107" s="49"/>
      <c r="BY107" s="49"/>
      <c r="BZ107" s="49"/>
      <c r="CA107" s="49"/>
      <c r="CB107" s="49"/>
      <c r="CC107" s="51"/>
      <c r="CD107" s="50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</row>
    <row r="108" spans="1:164" s="63" customFormat="1" x14ac:dyDescent="0.2">
      <c r="A108" s="108"/>
      <c r="B108" s="109"/>
      <c r="BO108" s="49"/>
      <c r="BP108" s="49"/>
      <c r="BQ108" s="49"/>
      <c r="BR108" s="49"/>
      <c r="BS108" s="49"/>
      <c r="BT108" s="49"/>
      <c r="BU108" s="50"/>
      <c r="BV108" s="49"/>
      <c r="BW108" s="49"/>
      <c r="BX108" s="49"/>
      <c r="BY108" s="49"/>
      <c r="BZ108" s="49"/>
      <c r="CA108" s="49"/>
      <c r="CB108" s="49"/>
      <c r="CC108" s="51"/>
      <c r="CD108" s="50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</row>
    <row r="109" spans="1:164" s="63" customFormat="1" x14ac:dyDescent="0.2">
      <c r="A109" s="108"/>
      <c r="B109" s="109"/>
      <c r="BO109" s="49"/>
      <c r="BP109" s="49"/>
      <c r="BQ109" s="49"/>
      <c r="BR109" s="49"/>
      <c r="BS109" s="49"/>
      <c r="BT109" s="49"/>
      <c r="BU109" s="50"/>
      <c r="BV109" s="49"/>
      <c r="BW109" s="49"/>
      <c r="BX109" s="49"/>
      <c r="BY109" s="49"/>
      <c r="BZ109" s="49"/>
      <c r="CA109" s="49"/>
      <c r="CB109" s="49"/>
      <c r="CC109" s="51"/>
      <c r="CD109" s="50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</row>
    <row r="110" spans="1:164" s="63" customFormat="1" x14ac:dyDescent="0.2">
      <c r="A110" s="108"/>
      <c r="B110" s="109"/>
      <c r="BO110" s="93"/>
      <c r="BP110" s="49"/>
      <c r="BQ110" s="49"/>
      <c r="BR110" s="49"/>
      <c r="BS110" s="49"/>
      <c r="BT110" s="49"/>
      <c r="BU110" s="50"/>
      <c r="BV110" s="49"/>
      <c r="BW110" s="49"/>
      <c r="BX110" s="49"/>
      <c r="BY110" s="49"/>
      <c r="BZ110" s="49"/>
      <c r="CA110" s="49"/>
      <c r="CB110" s="49"/>
      <c r="CC110" s="51"/>
      <c r="CD110" s="50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</row>
    <row r="111" spans="1:164" x14ac:dyDescent="0.2">
      <c r="BO111" s="137"/>
    </row>
    <row r="112" spans="1:164" x14ac:dyDescent="0.2">
      <c r="BO112" s="137"/>
    </row>
    <row r="113" spans="67:68" x14ac:dyDescent="0.2">
      <c r="BO113" s="137"/>
      <c r="BP113" s="134"/>
    </row>
    <row r="114" spans="67:68" x14ac:dyDescent="0.2">
      <c r="BO114" s="137"/>
      <c r="BP114" s="134"/>
    </row>
    <row r="115" spans="67:68" x14ac:dyDescent="0.2">
      <c r="BO115" s="137"/>
      <c r="BP115" s="134"/>
    </row>
    <row r="116" spans="67:68" x14ac:dyDescent="0.2">
      <c r="BO116" s="137"/>
      <c r="BP116" s="134"/>
    </row>
    <row r="117" spans="67:68" x14ac:dyDescent="0.2">
      <c r="BO117" s="137"/>
      <c r="BP117" s="134"/>
    </row>
    <row r="118" spans="67:68" x14ac:dyDescent="0.2">
      <c r="BO118" s="137"/>
      <c r="BP118" s="134"/>
    </row>
    <row r="119" spans="67:68" x14ac:dyDescent="0.2">
      <c r="BO119" s="137"/>
      <c r="BP119" s="134"/>
    </row>
    <row r="120" spans="67:68" x14ac:dyDescent="0.2">
      <c r="BO120" s="137"/>
      <c r="BP120" s="134"/>
    </row>
    <row r="121" spans="67:68" x14ac:dyDescent="0.2">
      <c r="BO121" s="137"/>
      <c r="BP121" s="134"/>
    </row>
    <row r="122" spans="67:68" x14ac:dyDescent="0.2">
      <c r="BO122" s="137"/>
      <c r="BP122" s="134"/>
    </row>
    <row r="123" spans="67:68" x14ac:dyDescent="0.2">
      <c r="BO123" s="137"/>
      <c r="BP123" s="134"/>
    </row>
    <row r="124" spans="67:68" x14ac:dyDescent="0.2">
      <c r="BO124" s="137"/>
      <c r="BP124" s="134"/>
    </row>
    <row r="125" spans="67:68" x14ac:dyDescent="0.2">
      <c r="BO125" s="137"/>
      <c r="BP125" s="134"/>
    </row>
    <row r="126" spans="67:68" x14ac:dyDescent="0.2">
      <c r="BO126" s="137"/>
      <c r="BP126" s="134"/>
    </row>
    <row r="127" spans="67:68" x14ac:dyDescent="0.2">
      <c r="BO127" s="137"/>
      <c r="BP127" s="134"/>
    </row>
    <row r="128" spans="67:68" x14ac:dyDescent="0.2">
      <c r="BO128" s="137"/>
      <c r="BP128" s="134"/>
    </row>
    <row r="129" spans="68:83" x14ac:dyDescent="0.2">
      <c r="BP129" s="134"/>
    </row>
    <row r="130" spans="68:83" x14ac:dyDescent="0.2">
      <c r="BP130" s="134"/>
    </row>
    <row r="131" spans="68:83" x14ac:dyDescent="0.2">
      <c r="BP131" s="134"/>
    </row>
    <row r="134" spans="68:83" x14ac:dyDescent="0.2">
      <c r="BP134" s="133"/>
      <c r="BQ134" s="133"/>
      <c r="BR134" s="133"/>
      <c r="BS134" s="133"/>
      <c r="BT134" s="133"/>
      <c r="BU134" s="133"/>
      <c r="BV134" s="133"/>
      <c r="BW134" s="134"/>
      <c r="BX134" s="134"/>
      <c r="BY134" s="134"/>
      <c r="BZ134" s="134"/>
      <c r="CA134" s="134"/>
      <c r="CB134" s="134"/>
      <c r="CC134" s="135"/>
      <c r="CD134" s="136"/>
      <c r="CE134" s="117"/>
    </row>
    <row r="135" spans="68:83" x14ac:dyDescent="0.2">
      <c r="BP135" s="133"/>
      <c r="BQ135" s="133"/>
      <c r="BR135" s="133"/>
      <c r="BS135" s="133"/>
      <c r="BT135" s="133"/>
      <c r="BU135" s="133"/>
      <c r="BV135" s="133"/>
      <c r="BW135" s="134"/>
      <c r="BX135" s="134"/>
      <c r="BY135" s="134"/>
      <c r="BZ135" s="134"/>
      <c r="CA135" s="134"/>
      <c r="CB135" s="134"/>
      <c r="CC135" s="135"/>
      <c r="CD135" s="136"/>
      <c r="CE135" s="117"/>
    </row>
    <row r="136" spans="68:83" x14ac:dyDescent="0.2">
      <c r="BP136" s="133"/>
      <c r="BQ136" s="133"/>
      <c r="BR136" s="117"/>
      <c r="BS136" s="117"/>
      <c r="BT136" s="117"/>
      <c r="BU136" s="117"/>
      <c r="BV136" s="113"/>
      <c r="CE136" s="117"/>
    </row>
    <row r="137" spans="68:83" x14ac:dyDescent="0.2">
      <c r="BP137" s="137"/>
      <c r="BQ137" s="134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8"/>
    </row>
    <row r="138" spans="68:83" x14ac:dyDescent="0.2">
      <c r="BP138" s="137"/>
      <c r="BQ138" s="134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8"/>
    </row>
    <row r="139" spans="68:83" x14ac:dyDescent="0.2">
      <c r="BP139" s="137"/>
      <c r="BQ139" s="134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8"/>
    </row>
    <row r="140" spans="68:83" x14ac:dyDescent="0.2">
      <c r="BP140" s="137"/>
      <c r="BQ140" s="134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8"/>
    </row>
    <row r="141" spans="68:83" x14ac:dyDescent="0.2">
      <c r="BP141" s="137"/>
      <c r="BQ141" s="134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8"/>
    </row>
    <row r="142" spans="68:83" x14ac:dyDescent="0.2">
      <c r="BP142" s="137"/>
      <c r="BQ142" s="134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8"/>
    </row>
    <row r="143" spans="68:83" x14ac:dyDescent="0.2">
      <c r="BP143" s="137"/>
      <c r="BQ143" s="134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8"/>
    </row>
    <row r="144" spans="68:83" x14ac:dyDescent="0.2">
      <c r="BP144" s="137"/>
      <c r="BQ144" s="134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8"/>
    </row>
    <row r="145" spans="68:83" x14ac:dyDescent="0.2">
      <c r="BP145" s="137"/>
      <c r="BQ145" s="134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8"/>
    </row>
    <row r="146" spans="68:83" x14ac:dyDescent="0.2">
      <c r="BP146" s="137"/>
      <c r="BQ146" s="134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8"/>
    </row>
    <row r="147" spans="68:83" x14ac:dyDescent="0.2">
      <c r="BP147" s="137"/>
      <c r="BQ147" s="134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8"/>
    </row>
    <row r="148" spans="68:83" x14ac:dyDescent="0.2">
      <c r="BP148" s="137"/>
      <c r="BQ148" s="134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8"/>
    </row>
    <row r="149" spans="68:83" x14ac:dyDescent="0.2">
      <c r="BP149" s="137"/>
      <c r="BQ149" s="134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8"/>
    </row>
    <row r="150" spans="68:83" x14ac:dyDescent="0.2">
      <c r="BP150" s="137"/>
      <c r="BQ150" s="134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8"/>
    </row>
    <row r="151" spans="68:83" x14ac:dyDescent="0.2">
      <c r="BP151" s="137"/>
      <c r="BQ151" s="134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8"/>
    </row>
    <row r="152" spans="68:83" x14ac:dyDescent="0.2">
      <c r="BP152" s="137"/>
      <c r="BQ152" s="134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8"/>
    </row>
    <row r="153" spans="68:83" x14ac:dyDescent="0.2">
      <c r="BP153" s="137"/>
      <c r="BQ153" s="134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8"/>
    </row>
    <row r="154" spans="68:83" x14ac:dyDescent="0.2">
      <c r="BP154" s="137"/>
      <c r="BQ154" s="134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8"/>
    </row>
    <row r="155" spans="68:83" x14ac:dyDescent="0.2">
      <c r="BP155" s="137"/>
      <c r="BQ155" s="134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8"/>
    </row>
  </sheetData>
  <mergeCells count="21"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35"/>
  <sheetViews>
    <sheetView zoomScale="60" zoomScaleNormal="60" workbookViewId="0">
      <pane xSplit="2" ySplit="13" topLeftCell="D14" activePane="bottomRight" state="frozen"/>
      <selection pane="topRight" activeCell="C1" sqref="C1"/>
      <selection pane="bottomLeft" activeCell="A14" sqref="A14"/>
      <selection pane="bottomRight" activeCell="G38" sqref="G38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3.42578125" style="2" customWidth="1"/>
    <col min="4" max="4" width="17.7109375" style="2" customWidth="1"/>
    <col min="5" max="5" width="9.42578125" style="2" customWidth="1"/>
    <col min="6" max="6" width="17.7109375" style="2" customWidth="1"/>
    <col min="7" max="7" width="20.42578125" style="2" customWidth="1"/>
    <col min="8" max="8" width="8.7109375" style="2" customWidth="1"/>
    <col min="9" max="9" width="20.42578125" style="2" customWidth="1"/>
    <col min="10" max="10" width="18.42578125" style="2" customWidth="1"/>
    <col min="11" max="11" width="6.5703125" style="2" customWidth="1"/>
    <col min="12" max="12" width="16.42578125" style="2" bestFit="1" customWidth="1"/>
    <col min="13" max="13" width="12.42578125" style="2" bestFit="1" customWidth="1"/>
    <col min="14" max="14" width="11" style="2" customWidth="1"/>
    <col min="15" max="15" width="16.42578125" style="2" bestFit="1" customWidth="1"/>
    <col min="16" max="16" width="12.42578125" style="2" bestFit="1" customWidth="1"/>
    <col min="17" max="17" width="8" style="2" customWidth="1"/>
    <col min="18" max="18" width="16.42578125" style="2" bestFit="1" customWidth="1"/>
    <col min="19" max="19" width="12.42578125" style="2" bestFit="1" customWidth="1"/>
    <col min="20" max="20" width="6.5703125" style="2" customWidth="1"/>
    <col min="21" max="21" width="16.42578125" style="2" bestFit="1" customWidth="1"/>
    <col min="22" max="22" width="12.42578125" style="2" bestFit="1" customWidth="1"/>
    <col min="23" max="23" width="8.140625" style="2" customWidth="1"/>
    <col min="24" max="24" width="19.5703125" style="2" customWidth="1"/>
    <col min="25" max="25" width="18.42578125" style="2" customWidth="1"/>
    <col min="26" max="26" width="7" style="2" customWidth="1"/>
    <col min="27" max="28" width="18.42578125" style="2" customWidth="1"/>
    <col min="29" max="29" width="7.7109375" style="2" customWidth="1"/>
    <col min="30" max="30" width="19.5703125" style="2" customWidth="1"/>
    <col min="31" max="31" width="18.42578125" style="2" customWidth="1"/>
    <col min="32" max="32" width="8" style="2" customWidth="1"/>
    <col min="33" max="33" width="20.42578125" style="2" customWidth="1"/>
    <col min="34" max="34" width="19.42578125" style="2" customWidth="1"/>
    <col min="35" max="35" width="9.140625" style="2" customWidth="1"/>
    <col min="36" max="36" width="20.42578125" style="2" customWidth="1"/>
    <col min="37" max="37" width="17.5703125" style="2" customWidth="1"/>
    <col min="38" max="38" width="6.140625" style="2" customWidth="1"/>
    <col min="39" max="39" width="18.42578125" style="2" customWidth="1"/>
    <col min="40" max="40" width="17.28515625" style="2" customWidth="1"/>
    <col min="41" max="41" width="6.140625" style="2" customWidth="1"/>
    <col min="42" max="42" width="20.28515625" style="2" customWidth="1"/>
    <col min="43" max="43" width="18.5703125" style="2" customWidth="1"/>
    <col min="44" max="44" width="5.2851562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5" style="2" bestFit="1" customWidth="1"/>
    <col min="49" max="49" width="11.140625" style="2" bestFit="1" customWidth="1"/>
    <col min="50" max="50" width="10" style="2" customWidth="1"/>
    <col min="51" max="52" width="19.7109375" style="2" customWidth="1"/>
    <col min="53" max="53" width="10.5703125" style="2" customWidth="1"/>
    <col min="54" max="54" width="18" style="2" customWidth="1"/>
    <col min="55" max="55" width="16.28515625" style="2" customWidth="1"/>
    <col min="56" max="56" width="8.5703125" style="2" customWidth="1"/>
    <col min="57" max="57" width="18.5703125" style="2" customWidth="1"/>
    <col min="58" max="58" width="16.5703125" style="2" customWidth="1"/>
    <col min="59" max="60" width="20.42578125" style="2" customWidth="1"/>
    <col min="61" max="61" width="14.5703125" style="3" customWidth="1"/>
    <col min="62" max="62" width="14.28515625" style="3" customWidth="1"/>
    <col min="63" max="63" width="18.5703125" style="3" customWidth="1"/>
    <col min="64" max="64" width="22.7109375" style="3" customWidth="1"/>
    <col min="65" max="65" width="10.7109375" style="3" customWidth="1"/>
    <col min="66" max="66" width="10.42578125" style="3" customWidth="1"/>
    <col min="67" max="67" width="10.28515625" style="113" customWidth="1"/>
    <col min="68" max="68" width="17.7109375" style="3" customWidth="1"/>
    <col min="69" max="69" width="13.28515625" style="3" customWidth="1"/>
    <col min="70" max="70" width="11.42578125" style="3" customWidth="1"/>
    <col min="71" max="74" width="11.5703125" style="3" customWidth="1"/>
    <col min="75" max="75" width="12.5703125" style="114" customWidth="1"/>
    <col min="76" max="76" width="11.5703125" style="113" customWidth="1"/>
    <col min="77" max="158" width="13.42578125" style="3" customWidth="1"/>
    <col min="159" max="16384" width="9.28515625" style="2"/>
  </cols>
  <sheetData>
    <row r="1" spans="1:161" x14ac:dyDescent="0.2">
      <c r="B1" s="3"/>
      <c r="BI1" s="2"/>
      <c r="BJ1" s="2"/>
      <c r="BO1" s="3"/>
      <c r="BQ1" s="113"/>
      <c r="BW1" s="3"/>
      <c r="BX1" s="3"/>
      <c r="BY1" s="114"/>
      <c r="BZ1" s="113"/>
      <c r="FC1" s="3"/>
      <c r="FD1" s="3"/>
      <c r="FE1" s="3"/>
    </row>
    <row r="2" spans="1:161" x14ac:dyDescent="0.2">
      <c r="B2" s="3"/>
      <c r="BI2" s="2"/>
      <c r="BJ2" s="2"/>
      <c r="BO2" s="3"/>
      <c r="BQ2" s="113"/>
      <c r="BW2" s="3"/>
      <c r="BX2" s="3"/>
      <c r="BY2" s="114"/>
      <c r="BZ2" s="113"/>
      <c r="FC2" s="3"/>
      <c r="FD2" s="3"/>
      <c r="FE2" s="3"/>
    </row>
    <row r="3" spans="1:161" x14ac:dyDescent="0.2">
      <c r="A3" s="115" t="s">
        <v>31</v>
      </c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 t="s">
        <v>0</v>
      </c>
      <c r="AO3" s="117"/>
      <c r="AP3" s="117"/>
      <c r="AQ3" s="117"/>
      <c r="AR3" s="117"/>
      <c r="AS3" s="117"/>
      <c r="AT3" s="118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3"/>
      <c r="BF3" s="3"/>
      <c r="BG3" s="3"/>
      <c r="BH3" s="3"/>
      <c r="BO3" s="3"/>
      <c r="BP3" s="113"/>
    </row>
    <row r="4" spans="1:161" x14ac:dyDescent="0.2">
      <c r="A4" s="115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8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3"/>
      <c r="BF4" s="3"/>
      <c r="BG4" s="3"/>
      <c r="BH4" s="3"/>
      <c r="BO4" s="3"/>
      <c r="BP4" s="113"/>
    </row>
    <row r="5" spans="1:161" x14ac:dyDescent="0.2">
      <c r="A5" s="119"/>
      <c r="B5" s="140" t="s">
        <v>100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2"/>
      <c r="BF5" s="142"/>
      <c r="BG5" s="18"/>
      <c r="BH5" s="18"/>
      <c r="BI5" s="18"/>
      <c r="BJ5" s="117"/>
      <c r="BK5" s="117"/>
      <c r="BL5" s="117"/>
      <c r="BM5" s="117"/>
      <c r="BO5" s="3"/>
      <c r="BP5" s="113"/>
    </row>
    <row r="6" spans="1:161" s="6" customFormat="1" ht="13.5" thickBot="1" x14ac:dyDescent="0.25">
      <c r="A6" s="120" t="s">
        <v>1</v>
      </c>
      <c r="B6" s="143"/>
      <c r="C6" s="313" t="s">
        <v>99</v>
      </c>
      <c r="D6" s="313"/>
      <c r="E6" s="167"/>
      <c r="F6" s="313" t="s">
        <v>101</v>
      </c>
      <c r="G6" s="313"/>
      <c r="H6" s="145"/>
      <c r="I6" s="313" t="s">
        <v>102</v>
      </c>
      <c r="J6" s="313"/>
      <c r="K6" s="145"/>
      <c r="L6" s="313" t="s">
        <v>103</v>
      </c>
      <c r="M6" s="313"/>
      <c r="N6" s="146"/>
      <c r="O6" s="313" t="s">
        <v>104</v>
      </c>
      <c r="P6" s="313"/>
      <c r="Q6" s="167"/>
      <c r="R6" s="313" t="s">
        <v>105</v>
      </c>
      <c r="S6" s="313"/>
      <c r="T6" s="167"/>
      <c r="U6" s="313" t="s">
        <v>106</v>
      </c>
      <c r="V6" s="313"/>
      <c r="W6" s="145"/>
      <c r="X6" s="313" t="s">
        <v>107</v>
      </c>
      <c r="Y6" s="313"/>
      <c r="Z6" s="167"/>
      <c r="AA6" s="313" t="s">
        <v>108</v>
      </c>
      <c r="AB6" s="313"/>
      <c r="AC6" s="145"/>
      <c r="AD6" s="313" t="s">
        <v>109</v>
      </c>
      <c r="AE6" s="313"/>
      <c r="AF6" s="146"/>
      <c r="AG6" s="313" t="s">
        <v>110</v>
      </c>
      <c r="AH6" s="313"/>
      <c r="AI6" s="146"/>
      <c r="AJ6" s="313" t="s">
        <v>111</v>
      </c>
      <c r="AK6" s="313"/>
      <c r="AL6" s="145"/>
      <c r="AM6" s="313" t="s">
        <v>112</v>
      </c>
      <c r="AN6" s="313"/>
      <c r="AO6" s="145"/>
      <c r="AP6" s="313" t="s">
        <v>114</v>
      </c>
      <c r="AQ6" s="313"/>
      <c r="AR6" s="145"/>
      <c r="AS6" s="313" t="s">
        <v>113</v>
      </c>
      <c r="AT6" s="313"/>
      <c r="AU6" s="145"/>
      <c r="AV6" s="313" t="s">
        <v>131</v>
      </c>
      <c r="AW6" s="313"/>
      <c r="AX6" s="167"/>
      <c r="AY6" s="313" t="s">
        <v>132</v>
      </c>
      <c r="AZ6" s="313"/>
      <c r="BA6" s="145"/>
      <c r="BB6" s="313" t="s">
        <v>135</v>
      </c>
      <c r="BC6" s="313"/>
      <c r="BD6" s="145"/>
      <c r="BE6" s="313" t="s">
        <v>2</v>
      </c>
      <c r="BF6" s="313"/>
      <c r="BG6" s="23"/>
      <c r="BH6" s="23"/>
      <c r="BI6" s="121"/>
      <c r="BJ6" s="18"/>
      <c r="BK6" s="18"/>
      <c r="BL6" s="18"/>
      <c r="BM6" s="18"/>
      <c r="BN6" s="18"/>
      <c r="BO6" s="117"/>
      <c r="BP6" s="113"/>
      <c r="BQ6" s="3"/>
      <c r="BR6" s="3"/>
      <c r="BS6" s="3"/>
      <c r="BT6" s="3"/>
      <c r="BU6" s="3"/>
      <c r="BV6" s="3"/>
      <c r="BW6" s="114"/>
      <c r="BX6" s="11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</row>
    <row r="7" spans="1:161" ht="13.5" thickTop="1" x14ac:dyDescent="0.2">
      <c r="A7" s="119"/>
      <c r="B7" s="147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8"/>
      <c r="BF7" s="148"/>
      <c r="BG7" s="26"/>
      <c r="BH7" s="26"/>
      <c r="BI7" s="26"/>
      <c r="BJ7" s="117"/>
      <c r="BK7" s="117"/>
      <c r="BL7" s="117"/>
      <c r="BM7" s="117"/>
      <c r="BN7" s="117"/>
      <c r="BO7" s="117"/>
      <c r="BP7" s="113"/>
    </row>
    <row r="8" spans="1:161" x14ac:dyDescent="0.2">
      <c r="A8" s="119"/>
      <c r="B8" s="147"/>
      <c r="C8" s="148"/>
      <c r="D8" s="148" t="s">
        <v>3</v>
      </c>
      <c r="E8" s="148"/>
      <c r="F8" s="148"/>
      <c r="G8" s="148" t="s">
        <v>3</v>
      </c>
      <c r="H8" s="141"/>
      <c r="I8" s="148"/>
      <c r="J8" s="148" t="s">
        <v>3</v>
      </c>
      <c r="K8" s="141"/>
      <c r="L8" s="148"/>
      <c r="M8" s="148" t="s">
        <v>3</v>
      </c>
      <c r="N8" s="141"/>
      <c r="O8" s="148"/>
      <c r="P8" s="148" t="s">
        <v>3</v>
      </c>
      <c r="Q8" s="148"/>
      <c r="R8" s="148"/>
      <c r="S8" s="148" t="s">
        <v>3</v>
      </c>
      <c r="T8" s="148"/>
      <c r="U8" s="148"/>
      <c r="V8" s="148" t="s">
        <v>3</v>
      </c>
      <c r="W8" s="141"/>
      <c r="X8" s="148"/>
      <c r="Y8" s="148" t="s">
        <v>3</v>
      </c>
      <c r="Z8" s="148"/>
      <c r="AA8" s="148"/>
      <c r="AB8" s="148" t="s">
        <v>3</v>
      </c>
      <c r="AC8" s="141"/>
      <c r="AD8" s="148"/>
      <c r="AE8" s="148" t="s">
        <v>3</v>
      </c>
      <c r="AF8" s="141"/>
      <c r="AG8" s="148"/>
      <c r="AH8" s="148" t="s">
        <v>3</v>
      </c>
      <c r="AI8" s="141"/>
      <c r="AJ8" s="148"/>
      <c r="AK8" s="148" t="s">
        <v>3</v>
      </c>
      <c r="AL8" s="141"/>
      <c r="AM8" s="148"/>
      <c r="AN8" s="148" t="s">
        <v>3</v>
      </c>
      <c r="AO8" s="141"/>
      <c r="AP8" s="148"/>
      <c r="AQ8" s="148" t="s">
        <v>3</v>
      </c>
      <c r="AR8" s="141"/>
      <c r="AS8" s="148"/>
      <c r="AT8" s="148" t="s">
        <v>3</v>
      </c>
      <c r="AU8" s="141"/>
      <c r="AV8" s="148"/>
      <c r="AW8" s="148" t="s">
        <v>3</v>
      </c>
      <c r="AX8" s="148"/>
      <c r="AY8" s="148"/>
      <c r="AZ8" s="148" t="s">
        <v>3</v>
      </c>
      <c r="BA8" s="141"/>
      <c r="BB8" s="148"/>
      <c r="BC8" s="148" t="s">
        <v>3</v>
      </c>
      <c r="BD8" s="141"/>
      <c r="BE8" s="148"/>
      <c r="BF8" s="148" t="s">
        <v>3</v>
      </c>
      <c r="BG8" s="26"/>
      <c r="BH8" s="26"/>
      <c r="BI8" s="26"/>
      <c r="BJ8" s="117"/>
      <c r="BK8" s="117"/>
      <c r="BL8" s="117"/>
      <c r="BM8" s="117"/>
      <c r="BN8" s="117"/>
      <c r="BO8" s="117"/>
      <c r="BP8" s="113"/>
    </row>
    <row r="9" spans="1:161" x14ac:dyDescent="0.2">
      <c r="A9" s="122"/>
      <c r="B9" s="147"/>
      <c r="C9" s="148" t="s">
        <v>3</v>
      </c>
      <c r="D9" s="148" t="s">
        <v>19</v>
      </c>
      <c r="E9" s="148"/>
      <c r="F9" s="148" t="s">
        <v>3</v>
      </c>
      <c r="G9" s="148" t="s">
        <v>19</v>
      </c>
      <c r="H9" s="148"/>
      <c r="I9" s="148" t="s">
        <v>3</v>
      </c>
      <c r="J9" s="148" t="s">
        <v>19</v>
      </c>
      <c r="K9" s="148"/>
      <c r="L9" s="148" t="s">
        <v>3</v>
      </c>
      <c r="M9" s="148" t="s">
        <v>19</v>
      </c>
      <c r="N9" s="148"/>
      <c r="O9" s="148" t="s">
        <v>3</v>
      </c>
      <c r="P9" s="148" t="s">
        <v>19</v>
      </c>
      <c r="Q9" s="148"/>
      <c r="R9" s="148" t="s">
        <v>3</v>
      </c>
      <c r="S9" s="148" t="s">
        <v>19</v>
      </c>
      <c r="T9" s="148"/>
      <c r="U9" s="148" t="s">
        <v>3</v>
      </c>
      <c r="V9" s="148" t="s">
        <v>19</v>
      </c>
      <c r="W9" s="148"/>
      <c r="X9" s="148" t="s">
        <v>3</v>
      </c>
      <c r="Y9" s="148" t="s">
        <v>19</v>
      </c>
      <c r="Z9" s="148"/>
      <c r="AA9" s="148" t="s">
        <v>3</v>
      </c>
      <c r="AB9" s="148" t="s">
        <v>19</v>
      </c>
      <c r="AC9" s="148"/>
      <c r="AD9" s="148" t="s">
        <v>3</v>
      </c>
      <c r="AE9" s="148" t="s">
        <v>19</v>
      </c>
      <c r="AF9" s="148"/>
      <c r="AG9" s="148" t="s">
        <v>3</v>
      </c>
      <c r="AH9" s="148" t="s">
        <v>19</v>
      </c>
      <c r="AI9" s="148"/>
      <c r="AJ9" s="148" t="s">
        <v>3</v>
      </c>
      <c r="AK9" s="148" t="s">
        <v>19</v>
      </c>
      <c r="AL9" s="148"/>
      <c r="AM9" s="148" t="s">
        <v>3</v>
      </c>
      <c r="AN9" s="148" t="s">
        <v>19</v>
      </c>
      <c r="AO9" s="148"/>
      <c r="AP9" s="148" t="s">
        <v>3</v>
      </c>
      <c r="AQ9" s="148" t="s">
        <v>19</v>
      </c>
      <c r="AR9" s="148"/>
      <c r="AS9" s="148" t="s">
        <v>3</v>
      </c>
      <c r="AT9" s="148" t="s">
        <v>19</v>
      </c>
      <c r="AU9" s="148"/>
      <c r="AV9" s="148" t="s">
        <v>3</v>
      </c>
      <c r="AW9" s="148" t="s">
        <v>19</v>
      </c>
      <c r="AX9" s="148"/>
      <c r="AY9" s="148" t="s">
        <v>3</v>
      </c>
      <c r="AZ9" s="148" t="s">
        <v>19</v>
      </c>
      <c r="BA9" s="148"/>
      <c r="BB9" s="148" t="s">
        <v>3</v>
      </c>
      <c r="BC9" s="148" t="s">
        <v>19</v>
      </c>
      <c r="BD9" s="148"/>
      <c r="BE9" s="148" t="s">
        <v>3</v>
      </c>
      <c r="BF9" s="148" t="s">
        <v>19</v>
      </c>
      <c r="BG9" s="26"/>
      <c r="BH9" s="26"/>
      <c r="BI9" s="26"/>
      <c r="BJ9" s="26"/>
      <c r="BK9" s="26"/>
      <c r="BL9" s="26"/>
      <c r="BM9" s="26"/>
      <c r="BN9" s="26"/>
      <c r="BO9" s="26"/>
      <c r="BP9" s="113"/>
    </row>
    <row r="10" spans="1:161" x14ac:dyDescent="0.2">
      <c r="A10" s="119"/>
      <c r="B10" s="149" t="s">
        <v>20</v>
      </c>
      <c r="C10" s="148" t="s">
        <v>23</v>
      </c>
      <c r="D10" s="148" t="s">
        <v>21</v>
      </c>
      <c r="E10" s="148"/>
      <c r="F10" s="148" t="s">
        <v>23</v>
      </c>
      <c r="G10" s="148" t="s">
        <v>21</v>
      </c>
      <c r="H10" s="148"/>
      <c r="I10" s="148" t="s">
        <v>23</v>
      </c>
      <c r="J10" s="148" t="s">
        <v>21</v>
      </c>
      <c r="K10" s="148"/>
      <c r="L10" s="148" t="s">
        <v>23</v>
      </c>
      <c r="M10" s="148" t="s">
        <v>21</v>
      </c>
      <c r="N10" s="148"/>
      <c r="O10" s="148" t="s">
        <v>23</v>
      </c>
      <c r="P10" s="148" t="s">
        <v>21</v>
      </c>
      <c r="Q10" s="148"/>
      <c r="R10" s="148" t="s">
        <v>23</v>
      </c>
      <c r="S10" s="148" t="s">
        <v>21</v>
      </c>
      <c r="T10" s="148"/>
      <c r="U10" s="148" t="s">
        <v>23</v>
      </c>
      <c r="V10" s="148" t="s">
        <v>21</v>
      </c>
      <c r="W10" s="148"/>
      <c r="X10" s="148" t="s">
        <v>23</v>
      </c>
      <c r="Y10" s="148" t="s">
        <v>21</v>
      </c>
      <c r="Z10" s="148"/>
      <c r="AA10" s="148" t="s">
        <v>23</v>
      </c>
      <c r="AB10" s="148" t="s">
        <v>21</v>
      </c>
      <c r="AC10" s="148"/>
      <c r="AD10" s="148" t="s">
        <v>23</v>
      </c>
      <c r="AE10" s="148" t="s">
        <v>21</v>
      </c>
      <c r="AF10" s="148"/>
      <c r="AG10" s="148" t="s">
        <v>23</v>
      </c>
      <c r="AH10" s="148" t="s">
        <v>21</v>
      </c>
      <c r="AI10" s="148"/>
      <c r="AJ10" s="148" t="s">
        <v>23</v>
      </c>
      <c r="AK10" s="148" t="s">
        <v>21</v>
      </c>
      <c r="AL10" s="148"/>
      <c r="AM10" s="148" t="s">
        <v>23</v>
      </c>
      <c r="AN10" s="148" t="s">
        <v>21</v>
      </c>
      <c r="AO10" s="148"/>
      <c r="AP10" s="148" t="s">
        <v>23</v>
      </c>
      <c r="AQ10" s="148" t="s">
        <v>21</v>
      </c>
      <c r="AR10" s="148"/>
      <c r="AS10" s="148" t="s">
        <v>23</v>
      </c>
      <c r="AT10" s="148" t="s">
        <v>21</v>
      </c>
      <c r="AU10" s="148"/>
      <c r="AV10" s="148" t="s">
        <v>23</v>
      </c>
      <c r="AW10" s="148" t="s">
        <v>21</v>
      </c>
      <c r="AX10" s="148"/>
      <c r="AY10" s="148" t="s">
        <v>23</v>
      </c>
      <c r="AZ10" s="148" t="s">
        <v>21</v>
      </c>
      <c r="BA10" s="148"/>
      <c r="BB10" s="148" t="s">
        <v>23</v>
      </c>
      <c r="BC10" s="148" t="s">
        <v>21</v>
      </c>
      <c r="BD10" s="148"/>
      <c r="BE10" s="148" t="s">
        <v>24</v>
      </c>
      <c r="BF10" s="148" t="s">
        <v>21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113"/>
    </row>
    <row r="11" spans="1:161" s="9" customFormat="1" ht="15.75" customHeight="1" x14ac:dyDescent="0.2">
      <c r="A11" s="123"/>
      <c r="B11" s="150"/>
      <c r="C11" s="148"/>
      <c r="D11" s="148" t="s">
        <v>22</v>
      </c>
      <c r="E11" s="148"/>
      <c r="F11" s="148"/>
      <c r="G11" s="148" t="s">
        <v>22</v>
      </c>
      <c r="H11" s="148"/>
      <c r="I11" s="148"/>
      <c r="J11" s="148" t="s">
        <v>22</v>
      </c>
      <c r="K11" s="148"/>
      <c r="L11" s="148"/>
      <c r="M11" s="148" t="s">
        <v>22</v>
      </c>
      <c r="N11" s="148"/>
      <c r="O11" s="148"/>
      <c r="P11" s="148" t="s">
        <v>22</v>
      </c>
      <c r="Q11" s="148"/>
      <c r="R11" s="148"/>
      <c r="S11" s="148" t="s">
        <v>22</v>
      </c>
      <c r="T11" s="148"/>
      <c r="U11" s="148"/>
      <c r="V11" s="148" t="s">
        <v>22</v>
      </c>
      <c r="W11" s="148"/>
      <c r="X11" s="148"/>
      <c r="Y11" s="148" t="s">
        <v>22</v>
      </c>
      <c r="Z11" s="148"/>
      <c r="AA11" s="148"/>
      <c r="AB11" s="148" t="s">
        <v>22</v>
      </c>
      <c r="AC11" s="148"/>
      <c r="AD11" s="148"/>
      <c r="AE11" s="148" t="s">
        <v>22</v>
      </c>
      <c r="AF11" s="148"/>
      <c r="AG11" s="148"/>
      <c r="AH11" s="148" t="s">
        <v>22</v>
      </c>
      <c r="AI11" s="148"/>
      <c r="AJ11" s="148"/>
      <c r="AK11" s="148" t="s">
        <v>22</v>
      </c>
      <c r="AL11" s="148"/>
      <c r="AM11" s="148"/>
      <c r="AN11" s="148" t="s">
        <v>22</v>
      </c>
      <c r="AO11" s="148"/>
      <c r="AP11" s="148"/>
      <c r="AQ11" s="148" t="s">
        <v>22</v>
      </c>
      <c r="AR11" s="148"/>
      <c r="AS11" s="148"/>
      <c r="AT11" s="148" t="s">
        <v>22</v>
      </c>
      <c r="AU11" s="148"/>
      <c r="AV11" s="148"/>
      <c r="AW11" s="148" t="s">
        <v>22</v>
      </c>
      <c r="AX11" s="148"/>
      <c r="AY11" s="148"/>
      <c r="AZ11" s="148" t="s">
        <v>22</v>
      </c>
      <c r="BA11" s="148"/>
      <c r="BB11" s="148"/>
      <c r="BC11" s="148" t="s">
        <v>22</v>
      </c>
      <c r="BD11" s="148"/>
      <c r="BE11" s="148"/>
      <c r="BF11" s="148" t="s">
        <v>22</v>
      </c>
      <c r="BG11" s="26"/>
      <c r="BH11" s="26"/>
      <c r="BI11" s="26"/>
      <c r="BJ11" s="26"/>
      <c r="BK11" s="26"/>
      <c r="BL11" s="26"/>
      <c r="BM11" s="26"/>
      <c r="BN11" s="26"/>
      <c r="BO11" s="26"/>
      <c r="BP11" s="124"/>
      <c r="BQ11" s="10"/>
      <c r="BR11" s="10"/>
      <c r="BS11" s="10"/>
      <c r="BT11" s="10"/>
      <c r="BU11" s="10"/>
      <c r="BV11" s="10"/>
      <c r="BW11" s="125"/>
      <c r="BX11" s="124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</row>
    <row r="12" spans="1:161" x14ac:dyDescent="0.2">
      <c r="A12" s="119"/>
      <c r="B12" s="147"/>
      <c r="C12" s="148"/>
      <c r="D12" s="148" t="s">
        <v>4</v>
      </c>
      <c r="E12" s="148"/>
      <c r="F12" s="148"/>
      <c r="G12" s="148" t="s">
        <v>4</v>
      </c>
      <c r="H12" s="148"/>
      <c r="I12" s="148"/>
      <c r="J12" s="148" t="s">
        <v>4</v>
      </c>
      <c r="K12" s="148"/>
      <c r="L12" s="148"/>
      <c r="M12" s="148" t="s">
        <v>4</v>
      </c>
      <c r="N12" s="141"/>
      <c r="O12" s="148"/>
      <c r="P12" s="148" t="s">
        <v>4</v>
      </c>
      <c r="Q12" s="148"/>
      <c r="R12" s="148"/>
      <c r="S12" s="148" t="s">
        <v>4</v>
      </c>
      <c r="T12" s="148"/>
      <c r="U12" s="148"/>
      <c r="V12" s="148" t="s">
        <v>4</v>
      </c>
      <c r="W12" s="148"/>
      <c r="X12" s="148"/>
      <c r="Y12" s="148" t="s">
        <v>4</v>
      </c>
      <c r="Z12" s="148"/>
      <c r="AA12" s="148"/>
      <c r="AB12" s="148" t="s">
        <v>4</v>
      </c>
      <c r="AC12" s="148"/>
      <c r="AD12" s="148"/>
      <c r="AE12" s="148" t="s">
        <v>4</v>
      </c>
      <c r="AF12" s="148"/>
      <c r="AG12" s="148"/>
      <c r="AH12" s="148" t="s">
        <v>4</v>
      </c>
      <c r="AI12" s="148"/>
      <c r="AJ12" s="148"/>
      <c r="AK12" s="148" t="s">
        <v>4</v>
      </c>
      <c r="AL12" s="148"/>
      <c r="AM12" s="148"/>
      <c r="AN12" s="148" t="s">
        <v>4</v>
      </c>
      <c r="AO12" s="148"/>
      <c r="AP12" s="148"/>
      <c r="AQ12" s="148" t="s">
        <v>4</v>
      </c>
      <c r="AR12" s="148"/>
      <c r="AS12" s="148"/>
      <c r="AT12" s="148" t="s">
        <v>4</v>
      </c>
      <c r="AU12" s="148"/>
      <c r="AV12" s="148"/>
      <c r="AW12" s="148" t="s">
        <v>4</v>
      </c>
      <c r="AX12" s="148"/>
      <c r="AY12" s="148"/>
      <c r="AZ12" s="148" t="s">
        <v>4</v>
      </c>
      <c r="BA12" s="148"/>
      <c r="BB12" s="148"/>
      <c r="BC12" s="148" t="s">
        <v>4</v>
      </c>
      <c r="BD12" s="148"/>
      <c r="BE12" s="148"/>
      <c r="BF12" s="148" t="s">
        <v>4</v>
      </c>
      <c r="BG12" s="26"/>
      <c r="BH12" s="26"/>
      <c r="BI12" s="26"/>
      <c r="BJ12" s="117"/>
      <c r="BK12" s="26"/>
      <c r="BL12" s="26"/>
      <c r="BM12" s="26"/>
      <c r="BN12" s="26"/>
      <c r="BO12" s="26"/>
      <c r="BP12" s="126"/>
    </row>
    <row r="13" spans="1:161" s="8" customFormat="1" x14ac:dyDescent="0.2">
      <c r="A13" s="127"/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3"/>
      <c r="BG13" s="26"/>
      <c r="BH13" s="26"/>
      <c r="BI13" s="26"/>
      <c r="BJ13" s="117"/>
      <c r="BK13" s="117"/>
      <c r="BL13" s="117"/>
      <c r="BM13" s="117"/>
      <c r="BN13" s="117"/>
      <c r="BO13" s="117"/>
      <c r="BP13" s="113"/>
      <c r="BQ13" s="3"/>
      <c r="BR13" s="3"/>
      <c r="BS13" s="3"/>
      <c r="BT13" s="3"/>
      <c r="BU13" s="3"/>
      <c r="BV13" s="3"/>
      <c r="BW13" s="114"/>
      <c r="BX13" s="11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</row>
    <row r="14" spans="1:161" x14ac:dyDescent="0.2">
      <c r="A14" s="128" t="s">
        <v>1</v>
      </c>
      <c r="B14" s="147"/>
      <c r="C14" s="154"/>
      <c r="D14" s="141"/>
      <c r="E14" s="141"/>
      <c r="F14" s="141"/>
      <c r="G14" s="141"/>
      <c r="H14" s="141"/>
      <c r="I14" s="154"/>
      <c r="J14" s="141"/>
      <c r="K14" s="141"/>
      <c r="L14" s="154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56"/>
      <c r="BF14" s="155"/>
      <c r="BG14" s="26"/>
      <c r="BH14" s="26"/>
      <c r="BI14" s="26"/>
      <c r="BJ14" s="117"/>
      <c r="BK14" s="117"/>
      <c r="BL14" s="117"/>
      <c r="BM14" s="117"/>
      <c r="BN14" s="117"/>
      <c r="BO14" s="117"/>
      <c r="BP14" s="113"/>
    </row>
    <row r="15" spans="1:161" x14ac:dyDescent="0.2">
      <c r="A15" s="165">
        <v>1</v>
      </c>
      <c r="B15" s="157" t="s">
        <v>5</v>
      </c>
      <c r="C15" s="156">
        <v>107.8</v>
      </c>
      <c r="D15" s="158">
        <v>102.76</v>
      </c>
      <c r="E15" s="158"/>
      <c r="F15" s="156">
        <v>107.96000000000001</v>
      </c>
      <c r="G15" s="158">
        <v>102.32</v>
      </c>
      <c r="H15" s="141"/>
      <c r="I15" s="156">
        <v>107.48</v>
      </c>
      <c r="J15" s="158">
        <v>102.51</v>
      </c>
      <c r="K15" s="141"/>
      <c r="L15" s="156">
        <v>106.86</v>
      </c>
      <c r="M15" s="158">
        <v>102.93</v>
      </c>
      <c r="N15" s="141"/>
      <c r="O15" s="156">
        <v>105.14</v>
      </c>
      <c r="P15" s="158">
        <v>103.34</v>
      </c>
      <c r="Q15" s="158"/>
      <c r="R15" s="156">
        <v>102.4</v>
      </c>
      <c r="S15" s="158">
        <v>105.21</v>
      </c>
      <c r="T15" s="158"/>
      <c r="U15" s="156">
        <v>104.93</v>
      </c>
      <c r="V15" s="158">
        <v>103.2</v>
      </c>
      <c r="W15" s="141"/>
      <c r="X15" s="156">
        <v>105.05</v>
      </c>
      <c r="Y15" s="158">
        <v>103.4</v>
      </c>
      <c r="Z15" s="158"/>
      <c r="AA15" s="156">
        <v>103.8</v>
      </c>
      <c r="AB15" s="158">
        <v>105.26</v>
      </c>
      <c r="AC15" s="141"/>
      <c r="AD15" s="156">
        <v>106.79</v>
      </c>
      <c r="AE15" s="158">
        <v>103.88</v>
      </c>
      <c r="AF15" s="141"/>
      <c r="AG15" s="156">
        <v>107.14</v>
      </c>
      <c r="AH15" s="158">
        <v>104.12</v>
      </c>
      <c r="AI15" s="141"/>
      <c r="AJ15" s="156">
        <v>109.24000000000001</v>
      </c>
      <c r="AK15" s="158">
        <v>103.78</v>
      </c>
      <c r="AL15" s="141"/>
      <c r="AM15" s="156">
        <v>110.87</v>
      </c>
      <c r="AN15" s="158">
        <v>103.23</v>
      </c>
      <c r="AO15" s="141"/>
      <c r="AP15" s="156">
        <v>111.33</v>
      </c>
      <c r="AQ15" s="158">
        <v>103.13</v>
      </c>
      <c r="AR15" s="141"/>
      <c r="AS15" s="156">
        <v>110.06</v>
      </c>
      <c r="AT15" s="158">
        <v>104.28</v>
      </c>
      <c r="AU15" s="141"/>
      <c r="AV15" s="156">
        <v>108.81</v>
      </c>
      <c r="AW15" s="158">
        <v>107.12</v>
      </c>
      <c r="AX15" s="158"/>
      <c r="AY15" s="156">
        <v>108</v>
      </c>
      <c r="AZ15" s="158">
        <v>109.54</v>
      </c>
      <c r="BA15" s="141"/>
      <c r="BB15" s="156">
        <v>108.45</v>
      </c>
      <c r="BC15" s="158">
        <v>109.5</v>
      </c>
      <c r="BD15" s="141"/>
      <c r="BE15" s="156">
        <f>(C15+F15+I15+L15+O15+R15+U15+X15+AA15+AD15+AG15+AJ15+AM15+AP15+AS15+AV15+AY15+BB15)/18</f>
        <v>107.33944444444444</v>
      </c>
      <c r="BF15" s="155">
        <f>(D15+G15+J15+M15+P15+S15+V15+Y15+AB15+AE15+AH15+AK15+AN15+AQ15+AT15+AW15+AZ15+BC15)/18</f>
        <v>104.41722222222221</v>
      </c>
      <c r="BG15" s="40"/>
      <c r="BH15" s="40"/>
      <c r="BI15" s="40"/>
      <c r="BJ15" s="130"/>
      <c r="BK15" s="130"/>
      <c r="BL15" s="117"/>
      <c r="BM15" s="131"/>
      <c r="BN15" s="131"/>
      <c r="BO15" s="117"/>
      <c r="BP15" s="113"/>
    </row>
    <row r="16" spans="1:161" s="3" customFormat="1" x14ac:dyDescent="0.2">
      <c r="A16" s="165">
        <v>2</v>
      </c>
      <c r="B16" s="157" t="s">
        <v>6</v>
      </c>
      <c r="C16" s="156">
        <v>0.78216660148611661</v>
      </c>
      <c r="D16" s="158">
        <v>141.63</v>
      </c>
      <c r="E16" s="158"/>
      <c r="F16" s="156">
        <v>0.78173858661663531</v>
      </c>
      <c r="G16" s="158">
        <v>141.31</v>
      </c>
      <c r="H16" s="141"/>
      <c r="I16" s="156">
        <v>0.7822889775483064</v>
      </c>
      <c r="J16" s="158">
        <v>140.84</v>
      </c>
      <c r="K16" s="141"/>
      <c r="L16" s="156">
        <v>0.7736345350456445</v>
      </c>
      <c r="M16" s="158">
        <v>142.16999999999999</v>
      </c>
      <c r="N16" s="141"/>
      <c r="O16" s="156">
        <v>0.76970443349753692</v>
      </c>
      <c r="P16" s="158">
        <v>141.16</v>
      </c>
      <c r="Q16" s="158"/>
      <c r="R16" s="156">
        <v>0.76400030560012222</v>
      </c>
      <c r="S16" s="158">
        <v>141.01</v>
      </c>
      <c r="T16" s="158"/>
      <c r="U16" s="156">
        <v>0.76628352490421447</v>
      </c>
      <c r="V16" s="158">
        <v>141.32</v>
      </c>
      <c r="W16" s="141"/>
      <c r="X16" s="156">
        <v>0.77315602288541818</v>
      </c>
      <c r="Y16" s="158">
        <v>140.49</v>
      </c>
      <c r="Z16" s="158"/>
      <c r="AA16" s="156">
        <v>0.78480615288023858</v>
      </c>
      <c r="AB16" s="158">
        <v>139.22</v>
      </c>
      <c r="AC16" s="141"/>
      <c r="AD16" s="156">
        <v>0.82345191040843202</v>
      </c>
      <c r="AE16" s="158">
        <v>134.71</v>
      </c>
      <c r="AF16" s="141"/>
      <c r="AG16" s="156">
        <v>0.83305564811729416</v>
      </c>
      <c r="AH16" s="158">
        <v>133.9</v>
      </c>
      <c r="AI16" s="141"/>
      <c r="AJ16" s="156">
        <v>0.86865879082696318</v>
      </c>
      <c r="AK16" s="158">
        <v>130.51</v>
      </c>
      <c r="AL16" s="141"/>
      <c r="AM16" s="156">
        <v>0.85726532361765961</v>
      </c>
      <c r="AN16" s="158">
        <v>133.51</v>
      </c>
      <c r="AO16" s="141"/>
      <c r="AP16" s="156">
        <v>0.83963056255247692</v>
      </c>
      <c r="AQ16" s="158">
        <v>136.75</v>
      </c>
      <c r="AR16" s="141"/>
      <c r="AS16" s="156">
        <v>0.83801223497863064</v>
      </c>
      <c r="AT16" s="158">
        <v>136.96</v>
      </c>
      <c r="AU16" s="141"/>
      <c r="AV16" s="156">
        <v>0.81893374825976573</v>
      </c>
      <c r="AW16" s="158">
        <v>142.33000000000001</v>
      </c>
      <c r="AX16" s="158"/>
      <c r="AY16" s="156">
        <v>0.80932340563289085</v>
      </c>
      <c r="AZ16" s="158">
        <v>146.16999999999999</v>
      </c>
      <c r="BA16" s="141"/>
      <c r="BB16" s="156">
        <v>0.81195193244559916</v>
      </c>
      <c r="BC16" s="158">
        <v>146.25</v>
      </c>
      <c r="BD16" s="141"/>
      <c r="BE16" s="156">
        <f t="shared" ref="BE16:BE30" si="0">(C16+F16+I16+L16+O16+R16+U16+X16+AA16+AD16+AG16+AJ16+AM16+AP16+AS16+AV16+AY16+BB16)/18</f>
        <v>0.80433681651688593</v>
      </c>
      <c r="BF16" s="155">
        <f t="shared" ref="BF16:BF30" si="1">(D16+G16+J16+M16+P16+S16+V16+Y16+AB16+AE16+AH16+AK16+AN16+AQ16+AT16+AW16+AZ16+BC16)/18</f>
        <v>139.45777777777778</v>
      </c>
      <c r="BG16" s="40"/>
      <c r="BH16" s="40"/>
      <c r="BI16" s="40"/>
      <c r="BJ16" s="130"/>
      <c r="BK16" s="130"/>
      <c r="BL16" s="117"/>
      <c r="BM16" s="131"/>
      <c r="BN16" s="131"/>
      <c r="BO16" s="117"/>
      <c r="BP16" s="113"/>
      <c r="BW16" s="114"/>
      <c r="BX16" s="113"/>
    </row>
    <row r="17" spans="1:158" x14ac:dyDescent="0.2">
      <c r="A17" s="165">
        <v>3</v>
      </c>
      <c r="B17" s="157" t="s">
        <v>7</v>
      </c>
      <c r="C17" s="156">
        <v>0.9608000000000001</v>
      </c>
      <c r="D17" s="158">
        <v>115.3</v>
      </c>
      <c r="E17" s="158"/>
      <c r="F17" s="156">
        <v>0.9578000000000001</v>
      </c>
      <c r="G17" s="158">
        <v>115.34</v>
      </c>
      <c r="H17" s="141"/>
      <c r="I17" s="156">
        <v>0.9546</v>
      </c>
      <c r="J17" s="158">
        <v>115.42</v>
      </c>
      <c r="K17" s="141"/>
      <c r="L17" s="156">
        <v>0.95269999999999999</v>
      </c>
      <c r="M17" s="158">
        <v>115.45</v>
      </c>
      <c r="N17" s="141"/>
      <c r="O17" s="156">
        <v>0.93720000000000003</v>
      </c>
      <c r="P17" s="158">
        <v>115.93</v>
      </c>
      <c r="Q17" s="158"/>
      <c r="R17" s="156">
        <v>0.92760000000000009</v>
      </c>
      <c r="S17" s="158">
        <v>116.14</v>
      </c>
      <c r="T17" s="158"/>
      <c r="U17" s="156">
        <v>0.9345</v>
      </c>
      <c r="V17" s="158">
        <v>115.88</v>
      </c>
      <c r="W17" s="141"/>
      <c r="X17" s="156">
        <v>0.93590000000000007</v>
      </c>
      <c r="Y17" s="158">
        <v>116.06</v>
      </c>
      <c r="Z17" s="158"/>
      <c r="AA17" s="156">
        <v>0.93920000000000003</v>
      </c>
      <c r="AB17" s="158">
        <v>116.33</v>
      </c>
      <c r="AC17" s="141"/>
      <c r="AD17" s="156">
        <v>0.95490000000000008</v>
      </c>
      <c r="AE17" s="158">
        <v>116.17</v>
      </c>
      <c r="AF17" s="141"/>
      <c r="AG17" s="156">
        <v>0.95740000000000003</v>
      </c>
      <c r="AH17" s="158">
        <v>116.51</v>
      </c>
      <c r="AI17" s="141"/>
      <c r="AJ17" s="156">
        <v>0.97610000000000008</v>
      </c>
      <c r="AK17" s="158">
        <v>116.15</v>
      </c>
      <c r="AL17" s="141"/>
      <c r="AM17" s="156">
        <v>0.9769000000000001</v>
      </c>
      <c r="AN17" s="158">
        <v>117.16</v>
      </c>
      <c r="AO17" s="141"/>
      <c r="AP17" s="156">
        <v>0.97950000000000004</v>
      </c>
      <c r="AQ17" s="158">
        <v>117.22</v>
      </c>
      <c r="AR17" s="141"/>
      <c r="AS17" s="156">
        <v>0.9729000000000001</v>
      </c>
      <c r="AT17" s="158">
        <v>117.97</v>
      </c>
      <c r="AU17" s="141"/>
      <c r="AV17" s="156">
        <v>0.96360000000000001</v>
      </c>
      <c r="AW17" s="158">
        <v>120.96</v>
      </c>
      <c r="AX17" s="158"/>
      <c r="AY17" s="156">
        <v>0.95569999999999999</v>
      </c>
      <c r="AZ17" s="158">
        <v>123.78</v>
      </c>
      <c r="BA17" s="141"/>
      <c r="BB17" s="156">
        <v>0.96310000000000007</v>
      </c>
      <c r="BC17" s="158">
        <v>123.3</v>
      </c>
      <c r="BD17" s="141"/>
      <c r="BE17" s="156">
        <f t="shared" si="0"/>
        <v>0.95557777777777786</v>
      </c>
      <c r="BF17" s="155">
        <f t="shared" si="1"/>
        <v>117.28166666666668</v>
      </c>
      <c r="BG17" s="40"/>
      <c r="BH17" s="40"/>
      <c r="BI17" s="40"/>
      <c r="BJ17" s="130"/>
      <c r="BK17" s="130"/>
      <c r="BL17" s="117"/>
      <c r="BM17" s="131"/>
      <c r="BN17" s="131"/>
      <c r="BO17" s="117"/>
      <c r="BP17" s="113"/>
    </row>
    <row r="18" spans="1:158" x14ac:dyDescent="0.2">
      <c r="A18" s="165">
        <v>4</v>
      </c>
      <c r="B18" s="157" t="s">
        <v>8</v>
      </c>
      <c r="C18" s="156">
        <v>0.90187590187590183</v>
      </c>
      <c r="D18" s="158">
        <v>122.74</v>
      </c>
      <c r="E18" s="158"/>
      <c r="F18" s="156">
        <v>0.89952325267608157</v>
      </c>
      <c r="G18" s="158">
        <v>122.77</v>
      </c>
      <c r="H18" s="141"/>
      <c r="I18" s="156">
        <v>0.89678055779750698</v>
      </c>
      <c r="J18" s="158">
        <v>122.88</v>
      </c>
      <c r="K18" s="141"/>
      <c r="L18" s="156">
        <v>0.89485458612975377</v>
      </c>
      <c r="M18" s="158">
        <v>122.81</v>
      </c>
      <c r="N18" s="141"/>
      <c r="O18" s="156">
        <v>0.8843296781039971</v>
      </c>
      <c r="P18" s="158">
        <v>122.8</v>
      </c>
      <c r="Q18" s="158"/>
      <c r="R18" s="156">
        <v>0.87619381407167263</v>
      </c>
      <c r="S18" s="158">
        <v>122.86</v>
      </c>
      <c r="T18" s="158"/>
      <c r="U18" s="156">
        <v>0.88175645886606113</v>
      </c>
      <c r="V18" s="158">
        <v>122.81</v>
      </c>
      <c r="W18" s="141"/>
      <c r="X18" s="156">
        <v>0.88323617735382431</v>
      </c>
      <c r="Y18" s="158">
        <v>122.81</v>
      </c>
      <c r="Z18" s="158"/>
      <c r="AA18" s="156">
        <v>0.89039266316445553</v>
      </c>
      <c r="AB18" s="158">
        <v>122.79</v>
      </c>
      <c r="AC18" s="141"/>
      <c r="AD18" s="156">
        <v>0.90448625180897235</v>
      </c>
      <c r="AE18" s="158">
        <v>122.83</v>
      </c>
      <c r="AF18" s="141"/>
      <c r="AG18" s="156">
        <v>0.90785292782569216</v>
      </c>
      <c r="AH18" s="158">
        <v>122.89</v>
      </c>
      <c r="AI18" s="141"/>
      <c r="AJ18" s="156">
        <v>0.92601166774701349</v>
      </c>
      <c r="AK18" s="158">
        <v>123.03</v>
      </c>
      <c r="AL18" s="141"/>
      <c r="AM18" s="156">
        <v>0.92455621301775137</v>
      </c>
      <c r="AN18" s="158">
        <v>123.84</v>
      </c>
      <c r="AO18" s="141"/>
      <c r="AP18" s="156">
        <v>0.92250922509225086</v>
      </c>
      <c r="AQ18" s="158">
        <v>124.47</v>
      </c>
      <c r="AR18" s="141"/>
      <c r="AS18" s="156">
        <v>0.91390970572107466</v>
      </c>
      <c r="AT18" s="158">
        <v>125.4</v>
      </c>
      <c r="AU18" s="141"/>
      <c r="AV18" s="156">
        <v>0.90925622840516451</v>
      </c>
      <c r="AW18" s="158">
        <v>128.16999999999999</v>
      </c>
      <c r="AX18" s="158"/>
      <c r="AY18" s="156">
        <v>0.90236419418877456</v>
      </c>
      <c r="AZ18" s="158">
        <v>131.06</v>
      </c>
      <c r="BA18" s="141"/>
      <c r="BB18" s="156">
        <v>0.90950432014552052</v>
      </c>
      <c r="BC18" s="158">
        <v>130.66</v>
      </c>
      <c r="BD18" s="141"/>
      <c r="BE18" s="156">
        <f t="shared" si="0"/>
        <v>0.90163299022174825</v>
      </c>
      <c r="BF18" s="155">
        <f t="shared" si="1"/>
        <v>124.31222222222222</v>
      </c>
      <c r="BG18" s="40"/>
      <c r="BH18" s="40"/>
      <c r="BI18" s="40"/>
      <c r="BJ18" s="130"/>
      <c r="BK18" s="130"/>
      <c r="BL18" s="117"/>
      <c r="BM18" s="131"/>
      <c r="BN18" s="131"/>
      <c r="BO18" s="117"/>
      <c r="BP18" s="113"/>
    </row>
    <row r="19" spans="1:158" x14ac:dyDescent="0.2">
      <c r="A19" s="165">
        <v>5</v>
      </c>
      <c r="B19" s="157" t="s">
        <v>9</v>
      </c>
      <c r="C19" s="156">
        <v>1608.6558</v>
      </c>
      <c r="D19" s="159">
        <v>178206.89</v>
      </c>
      <c r="E19" s="159"/>
      <c r="F19" s="160">
        <v>1598.1000000000001</v>
      </c>
      <c r="G19" s="159">
        <v>176542.11</v>
      </c>
      <c r="H19" s="141"/>
      <c r="I19" s="156">
        <v>1643.3927000000001</v>
      </c>
      <c r="J19" s="159">
        <v>181069.01</v>
      </c>
      <c r="K19" s="141"/>
      <c r="L19" s="156">
        <v>1646.01</v>
      </c>
      <c r="M19" s="159">
        <v>181044.64</v>
      </c>
      <c r="N19" s="141"/>
      <c r="O19" s="156">
        <v>1686.0378000000001</v>
      </c>
      <c r="P19" s="159">
        <v>183188.01</v>
      </c>
      <c r="Q19" s="159"/>
      <c r="R19" s="160">
        <v>1677.2761</v>
      </c>
      <c r="S19" s="159">
        <v>180692.95</v>
      </c>
      <c r="T19" s="159"/>
      <c r="U19" s="160">
        <v>1657.2821000000001</v>
      </c>
      <c r="V19" s="159">
        <v>179467.08</v>
      </c>
      <c r="W19" s="141"/>
      <c r="X19" s="156">
        <v>1662.6000000000001</v>
      </c>
      <c r="Y19" s="159">
        <v>180591.61</v>
      </c>
      <c r="Z19" s="159"/>
      <c r="AA19" s="156">
        <v>1636.93</v>
      </c>
      <c r="AB19" s="159">
        <v>178850.97</v>
      </c>
      <c r="AC19" s="141"/>
      <c r="AD19" s="156">
        <v>1472.44</v>
      </c>
      <c r="AE19" s="159">
        <v>163337.76999999999</v>
      </c>
      <c r="AF19" s="141"/>
      <c r="AG19" s="156">
        <v>1505.3417000000002</v>
      </c>
      <c r="AH19" s="159">
        <v>167920.87</v>
      </c>
      <c r="AI19" s="141"/>
      <c r="AJ19" s="156">
        <v>1480.3100000000002</v>
      </c>
      <c r="AK19" s="159">
        <v>167822.74</v>
      </c>
      <c r="AL19" s="141"/>
      <c r="AM19" s="156">
        <v>1577.8425</v>
      </c>
      <c r="AN19" s="159">
        <v>180584.07</v>
      </c>
      <c r="AO19" s="141"/>
      <c r="AP19" s="156">
        <v>1605.29</v>
      </c>
      <c r="AQ19" s="159">
        <v>184319.4</v>
      </c>
      <c r="AR19" s="141"/>
      <c r="AS19" s="156">
        <v>1601.8306</v>
      </c>
      <c r="AT19" s="159">
        <v>183842.1</v>
      </c>
      <c r="AU19" s="141"/>
      <c r="AV19" s="156">
        <v>1621.3939</v>
      </c>
      <c r="AW19" s="159">
        <v>188989.67</v>
      </c>
      <c r="AX19" s="159"/>
      <c r="AY19" s="160">
        <v>1618.8596</v>
      </c>
      <c r="AZ19" s="159">
        <v>191511.09</v>
      </c>
      <c r="BA19" s="141"/>
      <c r="BB19" s="160">
        <v>1615.1384</v>
      </c>
      <c r="BC19" s="159">
        <v>191797.69</v>
      </c>
      <c r="BD19" s="141"/>
      <c r="BE19" s="156">
        <f t="shared" si="0"/>
        <v>1606.3739555555558</v>
      </c>
      <c r="BF19" s="155">
        <f t="shared" si="1"/>
        <v>179987.70388888888</v>
      </c>
      <c r="BG19" s="40"/>
      <c r="BH19" s="40"/>
      <c r="BI19" s="40"/>
      <c r="BJ19" s="130"/>
      <c r="BK19" s="130"/>
      <c r="BL19" s="132"/>
      <c r="BM19" s="131"/>
      <c r="BN19" s="131"/>
      <c r="BO19" s="117"/>
      <c r="BP19" s="113"/>
    </row>
    <row r="20" spans="1:158" x14ac:dyDescent="0.2">
      <c r="A20" s="165">
        <v>6</v>
      </c>
      <c r="B20" s="157" t="s">
        <v>10</v>
      </c>
      <c r="C20" s="156">
        <v>16.920000000000002</v>
      </c>
      <c r="D20" s="158">
        <v>1874.4</v>
      </c>
      <c r="E20" s="158"/>
      <c r="F20" s="156">
        <v>16.810000000000002</v>
      </c>
      <c r="G20" s="158">
        <v>1857</v>
      </c>
      <c r="H20" s="141"/>
      <c r="I20" s="156">
        <v>17.243100000000002</v>
      </c>
      <c r="J20" s="158">
        <v>1899.84</v>
      </c>
      <c r="K20" s="141"/>
      <c r="L20" s="156">
        <v>17.222200000000001</v>
      </c>
      <c r="M20" s="158">
        <v>1894.27</v>
      </c>
      <c r="N20" s="141"/>
      <c r="O20" s="156">
        <v>17.4132</v>
      </c>
      <c r="P20" s="158">
        <v>1891.94</v>
      </c>
      <c r="Q20" s="158"/>
      <c r="R20" s="156">
        <v>16.952300000000001</v>
      </c>
      <c r="S20" s="158">
        <v>1826.27</v>
      </c>
      <c r="T20" s="158"/>
      <c r="U20" s="156">
        <v>17.0715</v>
      </c>
      <c r="V20" s="158">
        <v>1848.67</v>
      </c>
      <c r="W20" s="141"/>
      <c r="X20" s="156">
        <v>17.076599999999999</v>
      </c>
      <c r="Y20" s="158">
        <v>1854.86</v>
      </c>
      <c r="Z20" s="158"/>
      <c r="AA20" s="156">
        <v>16.650000000000002</v>
      </c>
      <c r="AB20" s="158">
        <v>1819.18</v>
      </c>
      <c r="AC20" s="141"/>
      <c r="AD20" s="156">
        <v>12.279500000000001</v>
      </c>
      <c r="AE20" s="158">
        <v>1362.16</v>
      </c>
      <c r="AF20" s="141"/>
      <c r="AG20" s="156">
        <v>12.455500000000001</v>
      </c>
      <c r="AH20" s="158">
        <v>1389.41</v>
      </c>
      <c r="AI20" s="141"/>
      <c r="AJ20" s="156">
        <v>11.998200000000001</v>
      </c>
      <c r="AK20" s="158">
        <v>1360.24</v>
      </c>
      <c r="AL20" s="141"/>
      <c r="AM20" s="156">
        <v>13.82</v>
      </c>
      <c r="AN20" s="158">
        <v>1581.7</v>
      </c>
      <c r="AO20" s="141"/>
      <c r="AP20" s="156">
        <v>14.3725</v>
      </c>
      <c r="AQ20" s="158">
        <v>1650.25</v>
      </c>
      <c r="AR20" s="141"/>
      <c r="AS20" s="156">
        <v>14.273900000000001</v>
      </c>
      <c r="AT20" s="158">
        <v>1638.22</v>
      </c>
      <c r="AU20" s="141"/>
      <c r="AV20" s="156">
        <v>14.4307</v>
      </c>
      <c r="AW20" s="158">
        <v>1682.04</v>
      </c>
      <c r="AX20" s="158"/>
      <c r="AY20" s="156">
        <v>13.966700000000001</v>
      </c>
      <c r="AZ20" s="158">
        <v>1652.26</v>
      </c>
      <c r="BA20" s="141"/>
      <c r="BB20" s="156">
        <v>14.102400000000001</v>
      </c>
      <c r="BC20" s="158">
        <v>1674.66</v>
      </c>
      <c r="BD20" s="141"/>
      <c r="BE20" s="156">
        <f t="shared" si="0"/>
        <v>15.281016666666666</v>
      </c>
      <c r="BF20" s="155">
        <f t="shared" si="1"/>
        <v>1708.742777777778</v>
      </c>
      <c r="BG20" s="40"/>
      <c r="BH20" s="40"/>
      <c r="BI20" s="40"/>
      <c r="BJ20" s="130"/>
      <c r="BK20" s="130"/>
      <c r="BL20" s="117"/>
      <c r="BM20" s="131"/>
      <c r="BN20" s="131"/>
      <c r="BO20" s="117"/>
      <c r="BP20" s="113"/>
    </row>
    <row r="21" spans="1:158" x14ac:dyDescent="0.2">
      <c r="A21" s="165">
        <v>7</v>
      </c>
      <c r="B21" s="157" t="s">
        <v>25</v>
      </c>
      <c r="C21" s="156">
        <v>1.5255530129672004</v>
      </c>
      <c r="D21" s="158">
        <v>72.62</v>
      </c>
      <c r="E21" s="158"/>
      <c r="F21" s="156">
        <v>1.5241579027587258</v>
      </c>
      <c r="G21" s="158">
        <v>72.48</v>
      </c>
      <c r="H21" s="141"/>
      <c r="I21" s="156">
        <v>1.5117157974300832</v>
      </c>
      <c r="J21" s="158">
        <v>72.88</v>
      </c>
      <c r="K21" s="141"/>
      <c r="L21" s="156">
        <v>1.5082956259426847</v>
      </c>
      <c r="M21" s="158">
        <v>72.92</v>
      </c>
      <c r="N21" s="141"/>
      <c r="O21" s="156">
        <v>1.5055706112616682</v>
      </c>
      <c r="P21" s="158">
        <v>72.17</v>
      </c>
      <c r="Q21" s="158"/>
      <c r="R21" s="156">
        <v>1.5137753557372085</v>
      </c>
      <c r="S21" s="158">
        <v>71.17</v>
      </c>
      <c r="T21" s="158"/>
      <c r="U21" s="156">
        <v>1.5260186174271326</v>
      </c>
      <c r="V21" s="158">
        <v>70.959999999999994</v>
      </c>
      <c r="W21" s="141"/>
      <c r="X21" s="156">
        <v>1.5325670498084289</v>
      </c>
      <c r="Y21" s="158">
        <v>70.87</v>
      </c>
      <c r="Z21" s="158"/>
      <c r="AA21" s="156">
        <v>1.5583606046439145</v>
      </c>
      <c r="AB21" s="158">
        <v>70.11</v>
      </c>
      <c r="AC21" s="141"/>
      <c r="AD21" s="156">
        <v>1.6589250165892502</v>
      </c>
      <c r="AE21" s="158">
        <v>66.87</v>
      </c>
      <c r="AF21" s="141"/>
      <c r="AG21" s="156">
        <v>1.6820857863751051</v>
      </c>
      <c r="AH21" s="158">
        <v>66.319999999999993</v>
      </c>
      <c r="AI21" s="141"/>
      <c r="AJ21" s="156">
        <v>1.7497812773403325</v>
      </c>
      <c r="AK21" s="158">
        <v>64.790000000000006</v>
      </c>
      <c r="AL21" s="141"/>
      <c r="AM21" s="156">
        <v>1.6860563142808969</v>
      </c>
      <c r="AN21" s="158">
        <v>67.88</v>
      </c>
      <c r="AO21" s="141"/>
      <c r="AP21" s="156">
        <v>1.6493485073396006</v>
      </c>
      <c r="AQ21" s="158">
        <v>69.62</v>
      </c>
      <c r="AR21" s="141"/>
      <c r="AS21" s="156">
        <v>1.6795431642593213</v>
      </c>
      <c r="AT21" s="158">
        <v>68.33</v>
      </c>
      <c r="AU21" s="141"/>
      <c r="AV21" s="156">
        <v>1.6490765171503956</v>
      </c>
      <c r="AW21" s="158">
        <v>70.680000000000007</v>
      </c>
      <c r="AX21" s="158"/>
      <c r="AY21" s="156">
        <v>1.629460648525338</v>
      </c>
      <c r="AZ21" s="158">
        <v>72.599999999999994</v>
      </c>
      <c r="BA21" s="141"/>
      <c r="BB21" s="156">
        <v>1.6233766233766234</v>
      </c>
      <c r="BC21" s="158">
        <v>73.150000000000006</v>
      </c>
      <c r="BD21" s="141"/>
      <c r="BE21" s="156">
        <f t="shared" si="0"/>
        <v>1.595203801845217</v>
      </c>
      <c r="BF21" s="155">
        <f t="shared" si="1"/>
        <v>70.356666666666669</v>
      </c>
      <c r="BG21" s="40"/>
      <c r="BH21" s="40"/>
      <c r="BI21" s="40"/>
      <c r="BJ21" s="130"/>
      <c r="BK21" s="130"/>
      <c r="BL21" s="117"/>
      <c r="BM21" s="131"/>
      <c r="BN21" s="131"/>
      <c r="BO21" s="117"/>
      <c r="BP21" s="113"/>
    </row>
    <row r="22" spans="1:158" x14ac:dyDescent="0.2">
      <c r="A22" s="165">
        <v>8</v>
      </c>
      <c r="B22" s="157" t="s">
        <v>26</v>
      </c>
      <c r="C22" s="156">
        <v>1.3339000000000001</v>
      </c>
      <c r="D22" s="158">
        <v>83.05</v>
      </c>
      <c r="E22" s="158"/>
      <c r="F22" s="156">
        <v>1.3352000000000002</v>
      </c>
      <c r="G22" s="158">
        <v>82.74</v>
      </c>
      <c r="H22" s="141"/>
      <c r="I22" s="156">
        <v>1.3354000000000001</v>
      </c>
      <c r="J22" s="158">
        <v>82.51</v>
      </c>
      <c r="K22" s="141"/>
      <c r="L22" s="156">
        <v>1.3402000000000001</v>
      </c>
      <c r="M22" s="158">
        <v>82.07</v>
      </c>
      <c r="N22" s="141"/>
      <c r="O22" s="156">
        <v>1.341</v>
      </c>
      <c r="P22" s="158">
        <v>81.02</v>
      </c>
      <c r="Q22" s="158"/>
      <c r="R22" s="156">
        <v>1.3618000000000001</v>
      </c>
      <c r="S22" s="158">
        <v>79.11</v>
      </c>
      <c r="T22" s="158"/>
      <c r="U22" s="156">
        <v>1.3668</v>
      </c>
      <c r="V22" s="158">
        <v>79.23</v>
      </c>
      <c r="W22" s="141"/>
      <c r="X22" s="156">
        <v>1.3684000000000001</v>
      </c>
      <c r="Y22" s="158">
        <v>79.38</v>
      </c>
      <c r="Z22" s="158"/>
      <c r="AA22" s="156">
        <v>1.3791</v>
      </c>
      <c r="AB22" s="158">
        <v>79.23</v>
      </c>
      <c r="AC22" s="141"/>
      <c r="AD22" s="156">
        <v>1.4073</v>
      </c>
      <c r="AE22" s="158">
        <v>78.819999999999993</v>
      </c>
      <c r="AF22" s="141"/>
      <c r="AG22" s="156">
        <v>1.4325000000000001</v>
      </c>
      <c r="AH22" s="158">
        <v>77.87</v>
      </c>
      <c r="AI22" s="141"/>
      <c r="AJ22" s="156">
        <v>1.4525000000000001</v>
      </c>
      <c r="AK22" s="158">
        <v>78.05</v>
      </c>
      <c r="AL22" s="141"/>
      <c r="AM22" s="156">
        <v>1.4413</v>
      </c>
      <c r="AN22" s="158">
        <v>79.41</v>
      </c>
      <c r="AO22" s="141"/>
      <c r="AP22" s="156">
        <v>1.4315</v>
      </c>
      <c r="AQ22" s="158">
        <v>80.209999999999994</v>
      </c>
      <c r="AR22" s="141"/>
      <c r="AS22" s="156">
        <v>1.4195</v>
      </c>
      <c r="AT22" s="158">
        <v>80.849999999999994</v>
      </c>
      <c r="AU22" s="141"/>
      <c r="AV22" s="156">
        <v>1.4097000000000002</v>
      </c>
      <c r="AW22" s="158">
        <v>82.68</v>
      </c>
      <c r="AX22" s="158"/>
      <c r="AY22" s="156">
        <v>1.4079000000000002</v>
      </c>
      <c r="AZ22" s="158">
        <v>84.03</v>
      </c>
      <c r="BA22" s="141"/>
      <c r="BB22" s="156">
        <v>1.4187000000000001</v>
      </c>
      <c r="BC22" s="158">
        <v>83.7</v>
      </c>
      <c r="BD22" s="141"/>
      <c r="BE22" s="156">
        <f t="shared" si="0"/>
        <v>1.3879277777777781</v>
      </c>
      <c r="BF22" s="155">
        <f t="shared" si="1"/>
        <v>80.775555555555556</v>
      </c>
      <c r="BG22" s="40"/>
      <c r="BH22" s="40"/>
      <c r="BI22" s="40"/>
      <c r="BJ22" s="130"/>
      <c r="BK22" s="130"/>
      <c r="BL22" s="117"/>
      <c r="BM22" s="131"/>
      <c r="BN22" s="131"/>
      <c r="BO22" s="117"/>
      <c r="BP22" s="113"/>
    </row>
    <row r="23" spans="1:158" x14ac:dyDescent="0.2">
      <c r="A23" s="165">
        <v>9</v>
      </c>
      <c r="B23" s="157" t="s">
        <v>13</v>
      </c>
      <c r="C23" s="156">
        <v>9.5386000000000006</v>
      </c>
      <c r="D23" s="158">
        <v>11.61</v>
      </c>
      <c r="E23" s="158"/>
      <c r="F23" s="156">
        <v>9.4929000000000006</v>
      </c>
      <c r="G23" s="158">
        <v>11.64</v>
      </c>
      <c r="H23" s="141"/>
      <c r="I23" s="156">
        <v>9.4625000000000004</v>
      </c>
      <c r="J23" s="158">
        <v>11.64</v>
      </c>
      <c r="K23" s="141"/>
      <c r="L23" s="156">
        <v>9.4611000000000001</v>
      </c>
      <c r="M23" s="158">
        <v>11.63</v>
      </c>
      <c r="N23" s="141"/>
      <c r="O23" s="156">
        <v>9.3834</v>
      </c>
      <c r="P23" s="158">
        <v>11.58</v>
      </c>
      <c r="Q23" s="158"/>
      <c r="R23" s="156">
        <v>9.3746000000000009</v>
      </c>
      <c r="S23" s="158">
        <v>11.49</v>
      </c>
      <c r="T23" s="158"/>
      <c r="U23" s="156">
        <v>9.4634999999999998</v>
      </c>
      <c r="V23" s="158">
        <v>11.44</v>
      </c>
      <c r="W23" s="141"/>
      <c r="X23" s="156">
        <v>9.4764999999999997</v>
      </c>
      <c r="Y23" s="158">
        <v>11.46</v>
      </c>
      <c r="Z23" s="158"/>
      <c r="AA23" s="156">
        <v>9.6189999999999998</v>
      </c>
      <c r="AB23" s="158">
        <v>11.36</v>
      </c>
      <c r="AC23" s="141"/>
      <c r="AD23" s="156">
        <v>9.8925000000000001</v>
      </c>
      <c r="AE23" s="158">
        <v>11.21</v>
      </c>
      <c r="AF23" s="141"/>
      <c r="AG23" s="156">
        <v>9.9260000000000002</v>
      </c>
      <c r="AH23" s="158">
        <v>11.24</v>
      </c>
      <c r="AI23" s="141"/>
      <c r="AJ23" s="156">
        <v>10.395800000000001</v>
      </c>
      <c r="AK23" s="158">
        <v>10.91</v>
      </c>
      <c r="AL23" s="141"/>
      <c r="AM23" s="156">
        <v>10.1701</v>
      </c>
      <c r="AN23" s="158">
        <v>11.25</v>
      </c>
      <c r="AO23" s="141"/>
      <c r="AP23" s="156">
        <v>10.0442</v>
      </c>
      <c r="AQ23" s="158">
        <v>11.43</v>
      </c>
      <c r="AR23" s="141"/>
      <c r="AS23" s="156">
        <v>10.070600000000001</v>
      </c>
      <c r="AT23" s="158">
        <v>11.4</v>
      </c>
      <c r="AU23" s="141"/>
      <c r="AV23" s="156">
        <v>9.9816000000000003</v>
      </c>
      <c r="AW23" s="158">
        <v>11.68</v>
      </c>
      <c r="AX23" s="158"/>
      <c r="AY23" s="156">
        <v>9.9525000000000006</v>
      </c>
      <c r="AZ23" s="158">
        <v>11.89</v>
      </c>
      <c r="BA23" s="141"/>
      <c r="BB23" s="156">
        <v>10.089400000000001</v>
      </c>
      <c r="BC23" s="158">
        <v>11.77</v>
      </c>
      <c r="BD23" s="141"/>
      <c r="BE23" s="156">
        <f t="shared" si="0"/>
        <v>9.7663777777777785</v>
      </c>
      <c r="BF23" s="155">
        <f t="shared" si="1"/>
        <v>11.479444444444447</v>
      </c>
      <c r="BG23" s="40"/>
      <c r="BH23" s="40"/>
      <c r="BI23" s="40"/>
      <c r="BJ23" s="130"/>
      <c r="BK23" s="130"/>
      <c r="BL23" s="117"/>
      <c r="BM23" s="131"/>
      <c r="BN23" s="131"/>
      <c r="BO23" s="117"/>
      <c r="BP23" s="113"/>
    </row>
    <row r="24" spans="1:158" x14ac:dyDescent="0.2">
      <c r="A24" s="165">
        <v>10</v>
      </c>
      <c r="B24" s="157" t="s">
        <v>14</v>
      </c>
      <c r="C24" s="156">
        <v>9.3613999999999997</v>
      </c>
      <c r="D24" s="158">
        <v>11.83</v>
      </c>
      <c r="E24" s="158"/>
      <c r="F24" s="156">
        <v>9.2807000000000013</v>
      </c>
      <c r="G24" s="158">
        <v>11.9</v>
      </c>
      <c r="H24" s="141"/>
      <c r="I24" s="156">
        <v>9.2564000000000011</v>
      </c>
      <c r="J24" s="158">
        <v>11.9</v>
      </c>
      <c r="K24" s="141"/>
      <c r="L24" s="156">
        <v>9.2708000000000013</v>
      </c>
      <c r="M24" s="158">
        <v>11.86</v>
      </c>
      <c r="N24" s="141"/>
      <c r="O24" s="156">
        <v>9.2535000000000007</v>
      </c>
      <c r="P24" s="158">
        <v>11.74</v>
      </c>
      <c r="Q24" s="158"/>
      <c r="R24" s="156">
        <v>9.5285000000000011</v>
      </c>
      <c r="S24" s="158">
        <v>11.31</v>
      </c>
      <c r="T24" s="158"/>
      <c r="U24" s="156">
        <v>9.4926000000000013</v>
      </c>
      <c r="V24" s="158">
        <v>11.41</v>
      </c>
      <c r="W24" s="141"/>
      <c r="X24" s="156">
        <v>9.5679999999999996</v>
      </c>
      <c r="Y24" s="158">
        <v>11.35</v>
      </c>
      <c r="Z24" s="158"/>
      <c r="AA24" s="156">
        <v>9.9474999999999998</v>
      </c>
      <c r="AB24" s="158">
        <v>10.98</v>
      </c>
      <c r="AC24" s="141"/>
      <c r="AD24" s="156">
        <v>10.3286</v>
      </c>
      <c r="AE24" s="158">
        <v>10.74</v>
      </c>
      <c r="AF24" s="141"/>
      <c r="AG24" s="156">
        <v>10.501900000000001</v>
      </c>
      <c r="AH24" s="158">
        <v>10.62</v>
      </c>
      <c r="AI24" s="141"/>
      <c r="AJ24" s="156">
        <v>11.8774</v>
      </c>
      <c r="AK24" s="158">
        <v>9.5500000000000007</v>
      </c>
      <c r="AL24" s="141"/>
      <c r="AM24" s="156">
        <v>11.0189</v>
      </c>
      <c r="AN24" s="158">
        <v>10.39</v>
      </c>
      <c r="AO24" s="141"/>
      <c r="AP24" s="156">
        <v>10.942500000000001</v>
      </c>
      <c r="AQ24" s="158">
        <v>10.49</v>
      </c>
      <c r="AR24" s="141"/>
      <c r="AS24" s="156">
        <v>10.7256</v>
      </c>
      <c r="AT24" s="158">
        <v>10.7</v>
      </c>
      <c r="AU24" s="141"/>
      <c r="AV24" s="156">
        <v>10.539</v>
      </c>
      <c r="AW24" s="158">
        <v>11.06</v>
      </c>
      <c r="AX24" s="158"/>
      <c r="AY24" s="156">
        <v>10.514700000000001</v>
      </c>
      <c r="AZ24" s="158">
        <v>11.25</v>
      </c>
      <c r="BA24" s="141"/>
      <c r="BB24" s="156">
        <v>10.4961</v>
      </c>
      <c r="BC24" s="158">
        <v>11.31</v>
      </c>
      <c r="BD24" s="141"/>
      <c r="BE24" s="156">
        <f t="shared" si="0"/>
        <v>10.105783333333331</v>
      </c>
      <c r="BF24" s="155">
        <f t="shared" si="1"/>
        <v>11.132777777777777</v>
      </c>
      <c r="BG24" s="40"/>
      <c r="BH24" s="40"/>
      <c r="BI24" s="40"/>
      <c r="BJ24" s="130"/>
      <c r="BK24" s="130"/>
      <c r="BL24" s="117"/>
      <c r="BM24" s="131"/>
      <c r="BN24" s="131"/>
      <c r="BO24" s="117"/>
      <c r="BP24" s="113"/>
    </row>
    <row r="25" spans="1:158" x14ac:dyDescent="0.2">
      <c r="A25" s="165">
        <v>11</v>
      </c>
      <c r="B25" s="157" t="s">
        <v>15</v>
      </c>
      <c r="C25" s="156">
        <v>6.7389000000000001</v>
      </c>
      <c r="D25" s="158">
        <v>16.440000000000001</v>
      </c>
      <c r="E25" s="158"/>
      <c r="F25" s="156">
        <v>6.7208000000000006</v>
      </c>
      <c r="G25" s="158">
        <v>16.440000000000001</v>
      </c>
      <c r="H25" s="141"/>
      <c r="I25" s="156">
        <v>6.6996000000000002</v>
      </c>
      <c r="J25" s="158">
        <v>16.45</v>
      </c>
      <c r="K25" s="141"/>
      <c r="L25" s="156">
        <v>6.6855000000000002</v>
      </c>
      <c r="M25" s="158">
        <v>16.45</v>
      </c>
      <c r="N25" s="141"/>
      <c r="O25" s="156">
        <v>6.6036999999999999</v>
      </c>
      <c r="P25" s="158">
        <v>16.45</v>
      </c>
      <c r="Q25" s="158"/>
      <c r="R25" s="156">
        <v>6.5452000000000004</v>
      </c>
      <c r="S25" s="158">
        <v>16.46</v>
      </c>
      <c r="T25" s="158"/>
      <c r="U25" s="156">
        <v>6.5862000000000007</v>
      </c>
      <c r="V25" s="158">
        <v>16.440000000000001</v>
      </c>
      <c r="W25" s="141"/>
      <c r="X25" s="156">
        <v>6.5996000000000006</v>
      </c>
      <c r="Y25" s="158">
        <v>16.46</v>
      </c>
      <c r="Z25" s="158"/>
      <c r="AA25" s="156">
        <v>6.6526000000000005</v>
      </c>
      <c r="AB25" s="158">
        <v>16.420000000000002</v>
      </c>
      <c r="AC25" s="141"/>
      <c r="AD25" s="156">
        <v>6.7578000000000005</v>
      </c>
      <c r="AE25" s="158">
        <v>16.420000000000002</v>
      </c>
      <c r="AF25" s="141"/>
      <c r="AG25" s="156">
        <v>6.7829000000000006</v>
      </c>
      <c r="AH25" s="158">
        <v>16.45</v>
      </c>
      <c r="AI25" s="141"/>
      <c r="AJ25" s="156">
        <v>6.9187000000000003</v>
      </c>
      <c r="AK25" s="158">
        <v>16.39</v>
      </c>
      <c r="AL25" s="141"/>
      <c r="AM25" s="156">
        <v>6.9025000000000007</v>
      </c>
      <c r="AN25" s="158">
        <v>16.579999999999998</v>
      </c>
      <c r="AO25" s="141"/>
      <c r="AP25" s="156">
        <v>6.8869000000000007</v>
      </c>
      <c r="AQ25" s="158">
        <v>16.670000000000002</v>
      </c>
      <c r="AR25" s="141"/>
      <c r="AS25" s="156">
        <v>6.8241000000000005</v>
      </c>
      <c r="AT25" s="158">
        <v>16.82</v>
      </c>
      <c r="AU25" s="141"/>
      <c r="AV25" s="156">
        <v>6.7817000000000007</v>
      </c>
      <c r="AW25" s="158">
        <v>17.190000000000001</v>
      </c>
      <c r="AX25" s="158"/>
      <c r="AY25" s="156">
        <v>6.7346000000000004</v>
      </c>
      <c r="AZ25" s="158">
        <v>17.57</v>
      </c>
      <c r="BA25" s="141"/>
      <c r="BB25" s="156">
        <v>6.7909000000000006</v>
      </c>
      <c r="BC25" s="158">
        <v>17.489999999999998</v>
      </c>
      <c r="BD25" s="141"/>
      <c r="BE25" s="156">
        <f t="shared" si="0"/>
        <v>6.7340111111111112</v>
      </c>
      <c r="BF25" s="155">
        <f t="shared" si="1"/>
        <v>16.643888888888888</v>
      </c>
      <c r="BG25" s="40"/>
      <c r="BH25" s="40"/>
      <c r="BI25" s="40"/>
      <c r="BJ25" s="130"/>
      <c r="BK25" s="130"/>
      <c r="BL25" s="117"/>
      <c r="BM25" s="131"/>
      <c r="BN25" s="131"/>
      <c r="BO25" s="117"/>
      <c r="BP25" s="113"/>
    </row>
    <row r="26" spans="1:158" x14ac:dyDescent="0.2">
      <c r="A26" s="165">
        <v>12</v>
      </c>
      <c r="B26" s="157" t="s">
        <v>34</v>
      </c>
      <c r="C26" s="156">
        <v>6.2449000000000003</v>
      </c>
      <c r="D26" s="158">
        <v>17.739999999999998</v>
      </c>
      <c r="E26" s="158"/>
      <c r="F26" s="156">
        <v>6.2060000000000004</v>
      </c>
      <c r="G26" s="158">
        <v>17.8</v>
      </c>
      <c r="H26" s="141"/>
      <c r="I26" s="156">
        <v>6.0680000000000005</v>
      </c>
      <c r="J26" s="158">
        <v>18.16</v>
      </c>
      <c r="K26" s="141"/>
      <c r="L26" s="156">
        <v>6.0994999999999999</v>
      </c>
      <c r="M26" s="158">
        <v>18.03</v>
      </c>
      <c r="N26" s="141"/>
      <c r="O26" s="156">
        <v>6.0895999999999999</v>
      </c>
      <c r="P26" s="158">
        <v>17.84</v>
      </c>
      <c r="Q26" s="158"/>
      <c r="R26" s="156">
        <v>6.1021000000000001</v>
      </c>
      <c r="S26" s="158">
        <v>17.649999999999999</v>
      </c>
      <c r="T26" s="158"/>
      <c r="U26" s="156">
        <v>6.11</v>
      </c>
      <c r="V26" s="158">
        <v>17.72</v>
      </c>
      <c r="W26" s="141"/>
      <c r="X26" s="156">
        <v>6.1610000000000005</v>
      </c>
      <c r="Y26" s="158">
        <v>17.63</v>
      </c>
      <c r="Z26" s="158"/>
      <c r="AA26" s="156">
        <v>6.2304000000000004</v>
      </c>
      <c r="AB26" s="158">
        <v>17.54</v>
      </c>
      <c r="AC26" s="141"/>
      <c r="AD26" s="156">
        <v>6.4640000000000004</v>
      </c>
      <c r="AE26" s="158">
        <v>17.16</v>
      </c>
      <c r="AF26" s="141"/>
      <c r="AG26" s="156">
        <v>6.4595000000000002</v>
      </c>
      <c r="AH26" s="158">
        <v>17.27</v>
      </c>
      <c r="AI26" s="141"/>
      <c r="AJ26" s="156">
        <v>6.5279000000000007</v>
      </c>
      <c r="AK26" s="158">
        <v>17.37</v>
      </c>
      <c r="AL26" s="141"/>
      <c r="AM26" s="156">
        <v>6.5143000000000004</v>
      </c>
      <c r="AN26" s="158">
        <v>17.57</v>
      </c>
      <c r="AO26" s="141"/>
      <c r="AP26" s="156">
        <v>6.3878000000000004</v>
      </c>
      <c r="AQ26" s="158">
        <v>17.97</v>
      </c>
      <c r="AR26" s="141"/>
      <c r="AS26" s="156">
        <v>6.4620000000000006</v>
      </c>
      <c r="AT26" s="158">
        <v>17.760000000000002</v>
      </c>
      <c r="AU26" s="141"/>
      <c r="AV26" s="156">
        <v>6.4519000000000002</v>
      </c>
      <c r="AW26" s="158">
        <v>18.07</v>
      </c>
      <c r="AX26" s="158"/>
      <c r="AY26" s="156">
        <v>6.5019</v>
      </c>
      <c r="AZ26" s="158">
        <v>18.190000000000001</v>
      </c>
      <c r="BA26" s="141"/>
      <c r="BB26" s="156">
        <v>6.5726000000000004</v>
      </c>
      <c r="BC26" s="158">
        <v>18.07</v>
      </c>
      <c r="BD26" s="141"/>
      <c r="BE26" s="156">
        <f t="shared" si="0"/>
        <v>6.3140777777777792</v>
      </c>
      <c r="BF26" s="155">
        <f t="shared" si="1"/>
        <v>17.752222222222219</v>
      </c>
      <c r="BG26" s="40"/>
      <c r="BH26" s="40"/>
      <c r="BI26" s="40"/>
      <c r="BJ26" s="130"/>
      <c r="BK26" s="130"/>
      <c r="BL26" s="117"/>
      <c r="BM26" s="131"/>
      <c r="BN26" s="131"/>
      <c r="BO26" s="117"/>
      <c r="BP26" s="113"/>
    </row>
    <row r="27" spans="1:158" x14ac:dyDescent="0.2">
      <c r="A27" s="165">
        <v>13</v>
      </c>
      <c r="B27" s="157" t="s">
        <v>17</v>
      </c>
      <c r="C27" s="156">
        <v>1</v>
      </c>
      <c r="D27" s="158">
        <v>110.78</v>
      </c>
      <c r="E27" s="158"/>
      <c r="F27" s="156">
        <v>1</v>
      </c>
      <c r="G27" s="158">
        <v>110.47</v>
      </c>
      <c r="H27" s="158"/>
      <c r="I27" s="156">
        <v>1</v>
      </c>
      <c r="J27" s="158">
        <v>110.18</v>
      </c>
      <c r="K27" s="158"/>
      <c r="L27" s="156">
        <v>1</v>
      </c>
      <c r="M27" s="158">
        <v>109.99</v>
      </c>
      <c r="N27" s="158"/>
      <c r="O27" s="156">
        <v>1</v>
      </c>
      <c r="P27" s="158">
        <v>108.65</v>
      </c>
      <c r="Q27" s="158"/>
      <c r="R27" s="156">
        <v>1</v>
      </c>
      <c r="S27" s="158">
        <v>107.73</v>
      </c>
      <c r="T27" s="158"/>
      <c r="U27" s="156">
        <v>1</v>
      </c>
      <c r="V27" s="158">
        <v>108.29</v>
      </c>
      <c r="W27" s="158"/>
      <c r="X27" s="156">
        <v>1</v>
      </c>
      <c r="Y27" s="158">
        <v>108.62</v>
      </c>
      <c r="Z27" s="158"/>
      <c r="AA27" s="156">
        <v>1</v>
      </c>
      <c r="AB27" s="158">
        <v>109.26</v>
      </c>
      <c r="AC27" s="158"/>
      <c r="AD27" s="156">
        <v>1</v>
      </c>
      <c r="AE27" s="158">
        <v>110.93</v>
      </c>
      <c r="AF27" s="158"/>
      <c r="AG27" s="156">
        <v>1</v>
      </c>
      <c r="AH27" s="158">
        <v>111.55</v>
      </c>
      <c r="AI27" s="158"/>
      <c r="AJ27" s="156">
        <v>1</v>
      </c>
      <c r="AK27" s="158">
        <v>113.37</v>
      </c>
      <c r="AL27" s="158"/>
      <c r="AM27" s="156">
        <v>1</v>
      </c>
      <c r="AN27" s="158">
        <v>114.45</v>
      </c>
      <c r="AO27" s="158"/>
      <c r="AP27" s="156">
        <v>1</v>
      </c>
      <c r="AQ27" s="158">
        <v>114.82</v>
      </c>
      <c r="AR27" s="158"/>
      <c r="AS27" s="156">
        <v>1</v>
      </c>
      <c r="AT27" s="158">
        <v>114.77</v>
      </c>
      <c r="AU27" s="158"/>
      <c r="AV27" s="156">
        <v>1</v>
      </c>
      <c r="AW27" s="158">
        <v>116.56</v>
      </c>
      <c r="AX27" s="158"/>
      <c r="AY27" s="156">
        <v>1</v>
      </c>
      <c r="AZ27" s="158">
        <v>118.3</v>
      </c>
      <c r="BA27" s="158"/>
      <c r="BB27" s="156">
        <v>1</v>
      </c>
      <c r="BC27" s="158">
        <v>118.75</v>
      </c>
      <c r="BD27" s="158"/>
      <c r="BE27" s="156">
        <f t="shared" si="0"/>
        <v>1</v>
      </c>
      <c r="BF27" s="155">
        <f t="shared" si="1"/>
        <v>112.08166666666666</v>
      </c>
      <c r="BG27" s="40"/>
      <c r="BH27" s="40"/>
      <c r="BI27" s="40"/>
      <c r="BJ27" s="130"/>
      <c r="BK27" s="130"/>
      <c r="BL27" s="117"/>
      <c r="BM27" s="131"/>
      <c r="BN27" s="131"/>
      <c r="BO27" s="117"/>
      <c r="BP27" s="113"/>
    </row>
    <row r="28" spans="1:158" x14ac:dyDescent="0.2">
      <c r="A28" s="165">
        <v>14</v>
      </c>
      <c r="B28" s="157" t="s">
        <v>27</v>
      </c>
      <c r="C28" s="156">
        <v>0.72818361878131199</v>
      </c>
      <c r="D28" s="158">
        <v>152.13</v>
      </c>
      <c r="E28" s="158"/>
      <c r="F28" s="156">
        <v>0.72518945574531357</v>
      </c>
      <c r="G28" s="158">
        <v>152.33000000000001</v>
      </c>
      <c r="H28" s="158"/>
      <c r="I28" s="156">
        <v>0.72552092402344881</v>
      </c>
      <c r="J28" s="158">
        <v>151.86000000000001</v>
      </c>
      <c r="K28" s="141"/>
      <c r="L28" s="156">
        <v>0.72392424856663007</v>
      </c>
      <c r="M28" s="158">
        <v>151.94</v>
      </c>
      <c r="N28" s="141"/>
      <c r="O28" s="156">
        <v>0.72258512052719803</v>
      </c>
      <c r="P28" s="158">
        <v>150.36000000000001</v>
      </c>
      <c r="Q28" s="158"/>
      <c r="R28" s="156">
        <v>0.71815348376254973</v>
      </c>
      <c r="S28" s="158">
        <v>150.01</v>
      </c>
      <c r="T28" s="158"/>
      <c r="U28" s="156">
        <v>0.71440818426015895</v>
      </c>
      <c r="V28" s="158">
        <v>151.58000000000001</v>
      </c>
      <c r="W28" s="141"/>
      <c r="X28" s="156">
        <v>0.7175093814351623</v>
      </c>
      <c r="Y28" s="158">
        <v>151.38</v>
      </c>
      <c r="Z28" s="158"/>
      <c r="AA28" s="156">
        <v>0.71859213429049806</v>
      </c>
      <c r="AB28" s="158">
        <v>152.05000000000001</v>
      </c>
      <c r="AC28" s="141"/>
      <c r="AD28" s="156">
        <v>0.72535252132536421</v>
      </c>
      <c r="AE28" s="158">
        <v>152.93</v>
      </c>
      <c r="AF28" s="158"/>
      <c r="AG28" s="156">
        <v>0.73075377251635065</v>
      </c>
      <c r="AH28" s="158">
        <v>152.65</v>
      </c>
      <c r="AI28" s="141"/>
      <c r="AJ28" s="156">
        <v>0.73273493313793736</v>
      </c>
      <c r="AK28" s="158">
        <v>154.72</v>
      </c>
      <c r="AL28" s="141"/>
      <c r="AM28" s="156">
        <v>0.74300829197253848</v>
      </c>
      <c r="AN28" s="158">
        <v>154.04</v>
      </c>
      <c r="AO28" s="141"/>
      <c r="AP28" s="156">
        <v>0.73821440699236685</v>
      </c>
      <c r="AQ28" s="158">
        <v>155.54</v>
      </c>
      <c r="AR28" s="141"/>
      <c r="AS28" s="156">
        <v>0.73929500828010419</v>
      </c>
      <c r="AT28" s="158">
        <v>155.24</v>
      </c>
      <c r="AU28" s="141"/>
      <c r="AV28" s="156">
        <v>0.73480244836175801</v>
      </c>
      <c r="AW28" s="158">
        <v>158.63</v>
      </c>
      <c r="AX28" s="158"/>
      <c r="AY28" s="156">
        <v>0.73223059405868107</v>
      </c>
      <c r="AZ28" s="158">
        <v>161.56</v>
      </c>
      <c r="BA28" s="141"/>
      <c r="BB28" s="156">
        <v>0.72962344134192347</v>
      </c>
      <c r="BC28" s="158">
        <v>162.76</v>
      </c>
      <c r="BD28" s="141"/>
      <c r="BE28" s="156">
        <f t="shared" si="0"/>
        <v>0.72778233163218298</v>
      </c>
      <c r="BF28" s="155">
        <f t="shared" si="1"/>
        <v>153.98388888888888</v>
      </c>
      <c r="BG28" s="40"/>
      <c r="BH28" s="40"/>
      <c r="BI28" s="40"/>
      <c r="BJ28" s="130"/>
      <c r="BK28" s="130"/>
      <c r="BL28" s="117"/>
      <c r="BM28" s="131"/>
      <c r="BN28" s="131"/>
      <c r="BO28" s="117"/>
      <c r="BP28" s="113"/>
    </row>
    <row r="29" spans="1:158" x14ac:dyDescent="0.2">
      <c r="A29" s="165">
        <v>15</v>
      </c>
      <c r="B29" s="157" t="s">
        <v>32</v>
      </c>
      <c r="C29" s="156">
        <v>6.9594000000000005</v>
      </c>
      <c r="D29" s="158">
        <v>15.92</v>
      </c>
      <c r="E29" s="158"/>
      <c r="F29" s="156">
        <v>6.9780000000000006</v>
      </c>
      <c r="G29" s="158">
        <v>15.83</v>
      </c>
      <c r="H29" s="158"/>
      <c r="I29" s="156">
        <v>6.9215</v>
      </c>
      <c r="J29" s="158">
        <v>15.92</v>
      </c>
      <c r="K29" s="141"/>
      <c r="L29" s="156">
        <v>6.9338000000000006</v>
      </c>
      <c r="M29" s="158">
        <v>15.86</v>
      </c>
      <c r="N29" s="141"/>
      <c r="O29" s="156">
        <v>6.9259000000000004</v>
      </c>
      <c r="P29" s="158">
        <v>15.69</v>
      </c>
      <c r="Q29" s="158"/>
      <c r="R29" s="156">
        <v>6.9488000000000003</v>
      </c>
      <c r="S29" s="158">
        <v>15.5</v>
      </c>
      <c r="T29" s="158"/>
      <c r="U29" s="156">
        <v>6.9512</v>
      </c>
      <c r="V29" s="158">
        <v>15.58</v>
      </c>
      <c r="W29" s="141"/>
      <c r="X29" s="156">
        <v>6.9483000000000006</v>
      </c>
      <c r="Y29" s="158">
        <v>15.63</v>
      </c>
      <c r="Z29" s="158"/>
      <c r="AA29" s="156">
        <v>6.9968000000000004</v>
      </c>
      <c r="AB29" s="158">
        <v>15.62</v>
      </c>
      <c r="AC29" s="141"/>
      <c r="AD29" s="156">
        <v>7.0202</v>
      </c>
      <c r="AE29" s="158">
        <v>15.8</v>
      </c>
      <c r="AF29" s="158"/>
      <c r="AG29" s="156">
        <v>7.0204000000000004</v>
      </c>
      <c r="AH29" s="158">
        <v>15.89</v>
      </c>
      <c r="AI29" s="141"/>
      <c r="AJ29" s="156">
        <v>7.1015000000000006</v>
      </c>
      <c r="AK29" s="158">
        <v>15.96</v>
      </c>
      <c r="AL29" s="141"/>
      <c r="AM29" s="156">
        <v>7.0756000000000006</v>
      </c>
      <c r="AN29" s="158">
        <v>16.18</v>
      </c>
      <c r="AO29" s="141"/>
      <c r="AP29" s="156">
        <v>7.093</v>
      </c>
      <c r="AQ29" s="158">
        <v>16.190000000000001</v>
      </c>
      <c r="AR29" s="141"/>
      <c r="AS29" s="156">
        <v>7.0891999999999999</v>
      </c>
      <c r="AT29" s="158">
        <v>16.190000000000001</v>
      </c>
      <c r="AU29" s="141"/>
      <c r="AV29" s="156">
        <v>7.0910000000000002</v>
      </c>
      <c r="AW29" s="158">
        <v>16.440000000000001</v>
      </c>
      <c r="AX29" s="158"/>
      <c r="AY29" s="156">
        <v>7.0903</v>
      </c>
      <c r="AZ29" s="158">
        <v>16.68</v>
      </c>
      <c r="BA29" s="141"/>
      <c r="BB29" s="156">
        <v>7.0903</v>
      </c>
      <c r="BC29" s="158">
        <v>16.75</v>
      </c>
      <c r="BD29" s="141"/>
      <c r="BE29" s="156">
        <f t="shared" si="0"/>
        <v>7.0130666666666661</v>
      </c>
      <c r="BF29" s="155">
        <f t="shared" si="1"/>
        <v>15.979444444444445</v>
      </c>
      <c r="BG29" s="40"/>
      <c r="BH29" s="40"/>
      <c r="BI29" s="40"/>
      <c r="BJ29" s="130"/>
      <c r="BK29" s="130"/>
      <c r="BL29" s="117"/>
      <c r="BM29" s="131"/>
      <c r="BN29" s="131"/>
      <c r="BO29" s="117"/>
      <c r="BP29" s="113"/>
    </row>
    <row r="30" spans="1:158" s="6" customFormat="1" ht="13.5" thickBot="1" x14ac:dyDescent="0.25">
      <c r="A30" s="166">
        <v>16</v>
      </c>
      <c r="B30" s="161" t="s">
        <v>33</v>
      </c>
      <c r="C30" s="162">
        <v>6.9664999999999999</v>
      </c>
      <c r="D30" s="163">
        <v>15.9</v>
      </c>
      <c r="E30" s="163"/>
      <c r="F30" s="162">
        <v>6.9789000000000003</v>
      </c>
      <c r="G30" s="163">
        <v>15.83</v>
      </c>
      <c r="H30" s="163"/>
      <c r="I30" s="162">
        <v>6.9197000000000006</v>
      </c>
      <c r="J30" s="163">
        <v>15.92</v>
      </c>
      <c r="K30" s="143"/>
      <c r="L30" s="162">
        <v>6.9367000000000001</v>
      </c>
      <c r="M30" s="163">
        <v>15.86</v>
      </c>
      <c r="N30" s="143"/>
      <c r="O30" s="162">
        <v>6.9283999999999999</v>
      </c>
      <c r="P30" s="163">
        <v>15.68</v>
      </c>
      <c r="Q30" s="163"/>
      <c r="R30" s="162">
        <v>6.9484000000000004</v>
      </c>
      <c r="S30" s="163">
        <v>15.5</v>
      </c>
      <c r="T30" s="163"/>
      <c r="U30" s="162">
        <v>6.9592000000000001</v>
      </c>
      <c r="V30" s="163">
        <v>15.56</v>
      </c>
      <c r="W30" s="143"/>
      <c r="X30" s="162">
        <v>6.9528000000000008</v>
      </c>
      <c r="Y30" s="163">
        <v>15.62</v>
      </c>
      <c r="Z30" s="163"/>
      <c r="AA30" s="162">
        <v>7.0075000000000003</v>
      </c>
      <c r="AB30" s="163">
        <v>15.59</v>
      </c>
      <c r="AC30" s="143"/>
      <c r="AD30" s="162">
        <v>7.0380000000000003</v>
      </c>
      <c r="AE30" s="163">
        <v>15.76</v>
      </c>
      <c r="AF30" s="163"/>
      <c r="AG30" s="162">
        <v>7.0418000000000003</v>
      </c>
      <c r="AH30" s="163">
        <v>15.84</v>
      </c>
      <c r="AI30" s="143"/>
      <c r="AJ30" s="162">
        <v>7.1449000000000007</v>
      </c>
      <c r="AK30" s="163">
        <v>15.87</v>
      </c>
      <c r="AL30" s="143"/>
      <c r="AM30" s="162">
        <v>7.0876000000000001</v>
      </c>
      <c r="AN30" s="163">
        <v>16.149999999999999</v>
      </c>
      <c r="AO30" s="143"/>
      <c r="AP30" s="162">
        <v>7.1122000000000005</v>
      </c>
      <c r="AQ30" s="163">
        <v>16.14</v>
      </c>
      <c r="AR30" s="143"/>
      <c r="AS30" s="162">
        <v>7.1121000000000008</v>
      </c>
      <c r="AT30" s="163">
        <v>16.14</v>
      </c>
      <c r="AU30" s="143"/>
      <c r="AV30" s="162">
        <v>7.1085000000000003</v>
      </c>
      <c r="AW30" s="163">
        <v>16.399999999999999</v>
      </c>
      <c r="AX30" s="163"/>
      <c r="AY30" s="162">
        <v>7.1031000000000004</v>
      </c>
      <c r="AZ30" s="163">
        <v>16.649999999999999</v>
      </c>
      <c r="BA30" s="143"/>
      <c r="BB30" s="162">
        <v>7.1016000000000004</v>
      </c>
      <c r="BC30" s="163">
        <v>16.72</v>
      </c>
      <c r="BD30" s="143"/>
      <c r="BE30" s="162">
        <f t="shared" si="0"/>
        <v>7.0248833333333334</v>
      </c>
      <c r="BF30" s="164">
        <f t="shared" si="1"/>
        <v>15.951666666666666</v>
      </c>
      <c r="BG30" s="40"/>
      <c r="BH30" s="40"/>
      <c r="BI30" s="40"/>
      <c r="BJ30" s="130"/>
      <c r="BK30" s="130"/>
      <c r="BL30" s="117"/>
      <c r="BM30" s="131"/>
      <c r="BN30" s="131"/>
      <c r="BO30" s="117"/>
      <c r="BP30" s="113"/>
      <c r="BQ30" s="3"/>
      <c r="BR30" s="3"/>
      <c r="BS30" s="3"/>
      <c r="BT30" s="3"/>
      <c r="BU30" s="3"/>
      <c r="BV30" s="3"/>
      <c r="BW30" s="114"/>
      <c r="BX30" s="11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</row>
    <row r="31" spans="1:158" ht="13.5" thickTop="1" x14ac:dyDescent="0.2">
      <c r="A31" s="122"/>
      <c r="B31" s="18"/>
      <c r="C31" s="117"/>
      <c r="D31" s="117"/>
      <c r="E31" s="117"/>
      <c r="F31" s="117"/>
      <c r="G31" s="117"/>
      <c r="H31" s="126"/>
      <c r="I31" s="117"/>
      <c r="J31" s="126"/>
      <c r="K31" s="126"/>
      <c r="L31" s="126"/>
      <c r="M31" s="126"/>
      <c r="N31" s="117"/>
      <c r="O31" s="126"/>
      <c r="P31" s="126"/>
      <c r="Q31" s="126"/>
      <c r="R31" s="126"/>
      <c r="S31" s="126"/>
      <c r="T31" s="126"/>
      <c r="U31" s="126"/>
      <c r="V31" s="126"/>
      <c r="W31" s="117"/>
      <c r="X31" s="126"/>
      <c r="Y31" s="126"/>
      <c r="Z31" s="126"/>
      <c r="AA31" s="126"/>
      <c r="AB31" s="126"/>
      <c r="AC31" s="117"/>
      <c r="AD31" s="117"/>
      <c r="AE31" s="126"/>
      <c r="AF31" s="126"/>
      <c r="AG31" s="126"/>
      <c r="AH31" s="126"/>
      <c r="AI31" s="117"/>
      <c r="AJ31" s="126"/>
      <c r="AK31" s="126"/>
      <c r="AL31" s="117"/>
      <c r="AM31" s="126"/>
      <c r="AN31" s="126"/>
      <c r="AO31" s="117"/>
      <c r="AP31" s="126"/>
      <c r="AQ31" s="126"/>
      <c r="AR31" s="117"/>
      <c r="AS31" s="126"/>
      <c r="AT31" s="126"/>
      <c r="AU31" s="117"/>
      <c r="AV31" s="126"/>
      <c r="AW31" s="126"/>
      <c r="AX31" s="126"/>
      <c r="AY31" s="126"/>
      <c r="AZ31" s="126"/>
      <c r="BA31" s="117"/>
      <c r="BB31" s="126"/>
      <c r="BC31" s="126"/>
      <c r="BD31" s="117"/>
      <c r="BE31" s="129"/>
      <c r="BF31" s="117"/>
      <c r="BG31" s="117"/>
      <c r="BH31" s="117"/>
      <c r="BI31" s="117"/>
      <c r="BK31" s="117"/>
      <c r="BL31" s="117"/>
      <c r="BM31" s="131"/>
      <c r="BN31" s="131"/>
      <c r="BO31" s="117"/>
      <c r="BP31" s="113"/>
    </row>
    <row r="32" spans="1:158" x14ac:dyDescent="0.2">
      <c r="A32" s="122"/>
      <c r="B32" s="18"/>
      <c r="C32" s="126"/>
      <c r="D32" s="126"/>
      <c r="E32" s="126"/>
      <c r="F32" s="126"/>
      <c r="G32" s="126"/>
      <c r="H32" s="126"/>
      <c r="I32" s="117"/>
      <c r="J32" s="117"/>
      <c r="K32" s="117"/>
      <c r="L32" s="126"/>
      <c r="M32" s="126"/>
      <c r="N32" s="117"/>
      <c r="O32" s="126"/>
      <c r="P32" s="126"/>
      <c r="Q32" s="126"/>
      <c r="R32" s="126"/>
      <c r="S32" s="126"/>
      <c r="T32" s="126"/>
      <c r="U32" s="126"/>
      <c r="V32" s="126"/>
      <c r="W32" s="117"/>
      <c r="X32" s="126"/>
      <c r="Y32" s="126"/>
      <c r="Z32" s="126"/>
      <c r="AA32" s="126"/>
      <c r="AB32" s="126"/>
      <c r="AC32" s="117"/>
      <c r="AD32" s="117"/>
      <c r="AE32" s="117"/>
      <c r="AF32" s="117"/>
      <c r="AG32" s="126"/>
      <c r="AH32" s="126"/>
      <c r="AI32" s="117"/>
      <c r="AJ32" s="126"/>
      <c r="AK32" s="126"/>
      <c r="AL32" s="117"/>
      <c r="AM32" s="126"/>
      <c r="AN32" s="126"/>
      <c r="AO32" s="117"/>
      <c r="AP32" s="126"/>
      <c r="AQ32" s="126"/>
      <c r="AR32" s="117"/>
      <c r="AS32" s="126"/>
      <c r="AT32" s="126"/>
      <c r="AU32" s="117"/>
      <c r="AV32" s="126"/>
      <c r="AW32" s="126"/>
      <c r="AX32" s="126"/>
      <c r="AY32" s="126"/>
      <c r="AZ32" s="126"/>
      <c r="BA32" s="117"/>
      <c r="BB32" s="126"/>
      <c r="BC32" s="126"/>
      <c r="BD32" s="117"/>
      <c r="BE32" s="117"/>
      <c r="BF32" s="117"/>
      <c r="BG32" s="117"/>
      <c r="BH32" s="117"/>
      <c r="BI32" s="117"/>
      <c r="BK32" s="117"/>
      <c r="BL32" s="117"/>
      <c r="BM32" s="131"/>
      <c r="BN32" s="131"/>
      <c r="BO32" s="117"/>
      <c r="BP32" s="113"/>
    </row>
    <row r="33" spans="1:158" x14ac:dyDescent="0.2">
      <c r="A33" s="79"/>
      <c r="B33" s="53" t="s">
        <v>27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63"/>
      <c r="BF33" s="63"/>
      <c r="BG33" s="63"/>
      <c r="BH33" s="63"/>
      <c r="BI33" s="63"/>
      <c r="BJ33" s="49"/>
      <c r="BK33" s="82" t="s">
        <v>28</v>
      </c>
      <c r="BL33" s="82"/>
      <c r="BM33" s="82"/>
      <c r="BN33" s="82"/>
      <c r="BO33" s="82"/>
      <c r="BP33" s="82"/>
      <c r="BQ33" s="83"/>
      <c r="BR33" s="83"/>
      <c r="BS33" s="83"/>
      <c r="BT33" s="83"/>
      <c r="BU33" s="83"/>
      <c r="BV33" s="83"/>
      <c r="BW33" s="84"/>
      <c r="BX33" s="85"/>
      <c r="BY33" s="52"/>
      <c r="BZ33" s="52"/>
      <c r="CA33" s="52"/>
      <c r="CB33" s="52"/>
      <c r="CC33" s="52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26"/>
    </row>
    <row r="34" spans="1:158" x14ac:dyDescent="0.2">
      <c r="A34" s="79"/>
      <c r="B34" s="53" t="s">
        <v>17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63"/>
      <c r="BF34" s="63"/>
      <c r="BG34" s="63"/>
      <c r="BH34" s="63"/>
      <c r="BI34" s="63"/>
      <c r="BJ34" s="49"/>
      <c r="BK34" s="82"/>
      <c r="BL34" s="82"/>
      <c r="BM34" s="82"/>
      <c r="BN34" s="82"/>
      <c r="BO34" s="82"/>
      <c r="BP34" s="82"/>
      <c r="BQ34" s="83"/>
      <c r="BR34" s="83"/>
      <c r="BS34" s="83"/>
      <c r="BT34" s="83"/>
      <c r="BU34" s="83"/>
      <c r="BV34" s="83"/>
      <c r="BW34" s="84"/>
      <c r="BX34" s="85"/>
      <c r="BY34" s="52"/>
      <c r="BZ34" s="52"/>
      <c r="CA34" s="52"/>
      <c r="CB34" s="52"/>
      <c r="CC34" s="52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26"/>
    </row>
    <row r="35" spans="1:158" ht="14.25" customHeight="1" x14ac:dyDescent="0.2">
      <c r="A35" s="79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3"/>
      <c r="BF35" s="83"/>
      <c r="BG35" s="83"/>
      <c r="BH35" s="83"/>
      <c r="BI35" s="83"/>
      <c r="BJ35" s="49"/>
      <c r="BK35" s="82"/>
      <c r="BL35" s="52" t="s">
        <v>5</v>
      </c>
      <c r="BM35" s="52" t="s">
        <v>6</v>
      </c>
      <c r="BN35" s="52" t="s">
        <v>7</v>
      </c>
      <c r="BO35" s="52" t="s">
        <v>8</v>
      </c>
      <c r="BP35" s="50" t="s">
        <v>9</v>
      </c>
      <c r="BQ35" s="49" t="s">
        <v>10</v>
      </c>
      <c r="BR35" s="49" t="s">
        <v>25</v>
      </c>
      <c r="BS35" s="49" t="s">
        <v>26</v>
      </c>
      <c r="BT35" s="49" t="s">
        <v>13</v>
      </c>
      <c r="BU35" s="49" t="s">
        <v>14</v>
      </c>
      <c r="BV35" s="49" t="s">
        <v>15</v>
      </c>
      <c r="BW35" s="63" t="s">
        <v>34</v>
      </c>
      <c r="BX35" s="51" t="s">
        <v>27</v>
      </c>
      <c r="BY35" s="50" t="s">
        <v>17</v>
      </c>
      <c r="BZ35" s="88" t="s">
        <v>32</v>
      </c>
      <c r="CA35" s="88" t="s">
        <v>33</v>
      </c>
      <c r="CB35" s="52"/>
      <c r="CC35" s="52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26"/>
    </row>
    <row r="36" spans="1:158" s="168" customFormat="1" x14ac:dyDescent="0.2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2">
        <v>1</v>
      </c>
      <c r="BK36" s="93" t="s">
        <v>115</v>
      </c>
      <c r="BL36" s="100">
        <v>102.76</v>
      </c>
      <c r="BM36" s="100">
        <v>141.63</v>
      </c>
      <c r="BN36" s="100">
        <v>115.3</v>
      </c>
      <c r="BO36" s="100">
        <v>122.74</v>
      </c>
      <c r="BP36" s="100">
        <v>178206.89</v>
      </c>
      <c r="BQ36" s="100">
        <v>1874.4</v>
      </c>
      <c r="BR36" s="100">
        <v>72.62</v>
      </c>
      <c r="BS36" s="100">
        <v>83.05</v>
      </c>
      <c r="BT36" s="100">
        <v>11.61</v>
      </c>
      <c r="BU36" s="100">
        <v>11.83</v>
      </c>
      <c r="BV36" s="100">
        <v>16.440000000000001</v>
      </c>
      <c r="BW36" s="100">
        <v>17.739999999999998</v>
      </c>
      <c r="BX36" s="100">
        <v>110.78</v>
      </c>
      <c r="BY36" s="100">
        <v>152.13</v>
      </c>
      <c r="BZ36" s="100">
        <v>15.92</v>
      </c>
      <c r="CA36" s="100">
        <v>15.9</v>
      </c>
      <c r="CB36" s="95"/>
      <c r="CC36" s="95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</row>
    <row r="37" spans="1:158" s="168" customFormat="1" x14ac:dyDescent="0.2">
      <c r="A37" s="97">
        <v>1</v>
      </c>
      <c r="B37" s="95" t="s">
        <v>5</v>
      </c>
      <c r="C37" s="95">
        <v>107.8</v>
      </c>
      <c r="D37" s="95">
        <v>102.76</v>
      </c>
      <c r="E37" s="95"/>
      <c r="F37" s="95">
        <v>107.96000000000001</v>
      </c>
      <c r="G37" s="95">
        <v>102.32</v>
      </c>
      <c r="H37" s="95"/>
      <c r="I37" s="95">
        <v>107.48</v>
      </c>
      <c r="J37" s="95">
        <v>102.51</v>
      </c>
      <c r="K37" s="95"/>
      <c r="L37" s="95">
        <v>106.86</v>
      </c>
      <c r="M37" s="95">
        <v>102.93</v>
      </c>
      <c r="N37" s="95"/>
      <c r="O37" s="95">
        <v>105.14</v>
      </c>
      <c r="P37" s="95">
        <v>103.34</v>
      </c>
      <c r="Q37" s="95"/>
      <c r="R37" s="95">
        <v>102.4</v>
      </c>
      <c r="S37" s="95">
        <v>105.21</v>
      </c>
      <c r="T37" s="95"/>
      <c r="U37" s="95">
        <v>104.93</v>
      </c>
      <c r="V37" s="95">
        <v>103.2</v>
      </c>
      <c r="W37" s="95"/>
      <c r="X37" s="95">
        <v>105.05</v>
      </c>
      <c r="Y37" s="95">
        <v>103.4</v>
      </c>
      <c r="Z37" s="95"/>
      <c r="AA37" s="95">
        <v>103.8</v>
      </c>
      <c r="AB37" s="95">
        <v>105.26</v>
      </c>
      <c r="AC37" s="95"/>
      <c r="AD37" s="95">
        <v>106.79</v>
      </c>
      <c r="AE37" s="95">
        <v>103.88</v>
      </c>
      <c r="AF37" s="95"/>
      <c r="AG37" s="95">
        <v>107.14</v>
      </c>
      <c r="AH37" s="95">
        <v>104.12</v>
      </c>
      <c r="AI37" s="95"/>
      <c r="AJ37" s="95">
        <v>109.24000000000001</v>
      </c>
      <c r="AK37" s="95">
        <v>103.78</v>
      </c>
      <c r="AL37" s="95"/>
      <c r="AM37" s="95">
        <v>110.87</v>
      </c>
      <c r="AN37" s="95">
        <v>103.23</v>
      </c>
      <c r="AO37" s="95"/>
      <c r="AP37" s="95">
        <v>111.33</v>
      </c>
      <c r="AQ37" s="95">
        <v>103.13</v>
      </c>
      <c r="AR37" s="95"/>
      <c r="AS37" s="95">
        <v>110.06</v>
      </c>
      <c r="AT37" s="95">
        <v>104.28</v>
      </c>
      <c r="AU37" s="95"/>
      <c r="AV37" s="95">
        <v>108.81</v>
      </c>
      <c r="AW37" s="95">
        <v>107.12</v>
      </c>
      <c r="AX37" s="95"/>
      <c r="AY37" s="95"/>
      <c r="AZ37" s="95"/>
      <c r="BA37" s="95"/>
      <c r="BB37" s="95"/>
      <c r="BC37" s="95"/>
      <c r="BD37" s="95"/>
      <c r="BE37" s="91"/>
      <c r="BF37" s="91"/>
      <c r="BG37" s="91"/>
      <c r="BH37" s="91"/>
      <c r="BI37" s="91"/>
      <c r="BJ37" s="92">
        <v>2</v>
      </c>
      <c r="BK37" s="93" t="s">
        <v>116</v>
      </c>
      <c r="BL37" s="100">
        <v>102.32</v>
      </c>
      <c r="BM37" s="100">
        <v>141.31</v>
      </c>
      <c r="BN37" s="100">
        <v>115.34</v>
      </c>
      <c r="BO37" s="100">
        <v>122.77</v>
      </c>
      <c r="BP37" s="100">
        <v>176542.11</v>
      </c>
      <c r="BQ37" s="100">
        <v>1857</v>
      </c>
      <c r="BR37" s="100">
        <v>72.48</v>
      </c>
      <c r="BS37" s="100">
        <v>82.74</v>
      </c>
      <c r="BT37" s="100">
        <v>11.64</v>
      </c>
      <c r="BU37" s="100">
        <v>11.9</v>
      </c>
      <c r="BV37" s="100">
        <v>16.440000000000001</v>
      </c>
      <c r="BW37" s="100">
        <v>17.8</v>
      </c>
      <c r="BX37" s="100">
        <v>110.47</v>
      </c>
      <c r="BY37" s="100">
        <v>152.33000000000001</v>
      </c>
      <c r="BZ37" s="100">
        <v>15.83</v>
      </c>
      <c r="CA37" s="100">
        <v>15.83</v>
      </c>
      <c r="CB37" s="95"/>
      <c r="CC37" s="95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</row>
    <row r="38" spans="1:158" s="168" customFormat="1" x14ac:dyDescent="0.2">
      <c r="A38" s="98">
        <v>2</v>
      </c>
      <c r="B38" s="95" t="s">
        <v>6</v>
      </c>
      <c r="C38" s="95">
        <v>0.78216660148611661</v>
      </c>
      <c r="D38" s="96">
        <v>141.63</v>
      </c>
      <c r="E38" s="96"/>
      <c r="F38" s="96">
        <v>0.78173858661663531</v>
      </c>
      <c r="G38" s="96">
        <v>141.31</v>
      </c>
      <c r="H38" s="96"/>
      <c r="I38" s="96">
        <v>0.7822889775483064</v>
      </c>
      <c r="J38" s="96">
        <v>140.84</v>
      </c>
      <c r="K38" s="96"/>
      <c r="L38" s="96">
        <v>0.7736345350456445</v>
      </c>
      <c r="M38" s="96">
        <v>142.16999999999999</v>
      </c>
      <c r="N38" s="96"/>
      <c r="O38" s="96">
        <v>0.76970443349753692</v>
      </c>
      <c r="P38" s="96">
        <v>141.16</v>
      </c>
      <c r="Q38" s="96"/>
      <c r="R38" s="96">
        <v>0.76400030560012222</v>
      </c>
      <c r="S38" s="96">
        <v>141.01</v>
      </c>
      <c r="T38" s="96"/>
      <c r="U38" s="96">
        <v>0.76628352490421447</v>
      </c>
      <c r="V38" s="96">
        <v>141.32</v>
      </c>
      <c r="W38" s="96"/>
      <c r="X38" s="96">
        <v>0.77315602288541818</v>
      </c>
      <c r="Y38" s="96">
        <v>140.49</v>
      </c>
      <c r="Z38" s="96"/>
      <c r="AA38" s="96">
        <v>0.78480615288023858</v>
      </c>
      <c r="AB38" s="96">
        <v>139.22</v>
      </c>
      <c r="AC38" s="96"/>
      <c r="AD38" s="96">
        <v>0.82345191040843202</v>
      </c>
      <c r="AE38" s="96">
        <v>134.71</v>
      </c>
      <c r="AF38" s="96"/>
      <c r="AG38" s="96">
        <v>0.83305564811729416</v>
      </c>
      <c r="AH38" s="96">
        <v>133.9</v>
      </c>
      <c r="AI38" s="96"/>
      <c r="AJ38" s="96">
        <v>0.86865879082696318</v>
      </c>
      <c r="AK38" s="96">
        <v>130.51</v>
      </c>
      <c r="AL38" s="96"/>
      <c r="AM38" s="96">
        <v>0.85726532361765961</v>
      </c>
      <c r="AN38" s="96">
        <v>133.51</v>
      </c>
      <c r="AO38" s="96"/>
      <c r="AP38" s="96">
        <v>0.83963056255247692</v>
      </c>
      <c r="AQ38" s="96">
        <v>136.75</v>
      </c>
      <c r="AR38" s="96"/>
      <c r="AS38" s="96">
        <v>0.83801223497863064</v>
      </c>
      <c r="AT38" s="96">
        <v>136.96</v>
      </c>
      <c r="AU38" s="96"/>
      <c r="AV38" s="96">
        <v>0.81893374825976573</v>
      </c>
      <c r="AW38" s="96">
        <v>142.33000000000001</v>
      </c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5"/>
      <c r="BJ38" s="92">
        <v>3</v>
      </c>
      <c r="BK38" s="93" t="s">
        <v>117</v>
      </c>
      <c r="BL38" s="100">
        <v>102.51</v>
      </c>
      <c r="BM38" s="100">
        <v>140.84</v>
      </c>
      <c r="BN38" s="100">
        <v>115.42</v>
      </c>
      <c r="BO38" s="100">
        <v>122.88</v>
      </c>
      <c r="BP38" s="100">
        <v>181069.01</v>
      </c>
      <c r="BQ38" s="100">
        <v>1899.84</v>
      </c>
      <c r="BR38" s="100">
        <v>72.88</v>
      </c>
      <c r="BS38" s="100">
        <v>82.51</v>
      </c>
      <c r="BT38" s="100">
        <v>11.64</v>
      </c>
      <c r="BU38" s="100">
        <v>11.9</v>
      </c>
      <c r="BV38" s="100">
        <v>16.45</v>
      </c>
      <c r="BW38" s="100">
        <v>18.16</v>
      </c>
      <c r="BX38" s="100">
        <v>110.18</v>
      </c>
      <c r="BY38" s="100">
        <v>151.86000000000001</v>
      </c>
      <c r="BZ38" s="100">
        <v>15.92</v>
      </c>
      <c r="CA38" s="100">
        <v>15.92</v>
      </c>
      <c r="CB38" s="95"/>
      <c r="CC38" s="95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</row>
    <row r="39" spans="1:158" s="168" customFormat="1" x14ac:dyDescent="0.2">
      <c r="A39" s="98">
        <v>3</v>
      </c>
      <c r="B39" s="95" t="s">
        <v>7</v>
      </c>
      <c r="C39" s="95">
        <v>0.9608000000000001</v>
      </c>
      <c r="D39" s="96">
        <v>115.3</v>
      </c>
      <c r="E39" s="96"/>
      <c r="F39" s="96">
        <v>0.9578000000000001</v>
      </c>
      <c r="G39" s="96">
        <v>115.34</v>
      </c>
      <c r="H39" s="96"/>
      <c r="I39" s="96">
        <v>0.9546</v>
      </c>
      <c r="J39" s="96">
        <v>115.42</v>
      </c>
      <c r="K39" s="96"/>
      <c r="L39" s="96">
        <v>0.95269999999999999</v>
      </c>
      <c r="M39" s="96">
        <v>115.45</v>
      </c>
      <c r="N39" s="96"/>
      <c r="O39" s="96">
        <v>0.93720000000000003</v>
      </c>
      <c r="P39" s="96">
        <v>115.93</v>
      </c>
      <c r="Q39" s="96"/>
      <c r="R39" s="96">
        <v>0.92760000000000009</v>
      </c>
      <c r="S39" s="96">
        <v>116.14</v>
      </c>
      <c r="T39" s="96"/>
      <c r="U39" s="96">
        <v>0.9345</v>
      </c>
      <c r="V39" s="96">
        <v>115.88</v>
      </c>
      <c r="W39" s="96"/>
      <c r="X39" s="96">
        <v>0.93590000000000007</v>
      </c>
      <c r="Y39" s="96">
        <v>116.06</v>
      </c>
      <c r="Z39" s="96"/>
      <c r="AA39" s="96">
        <v>0.93920000000000003</v>
      </c>
      <c r="AB39" s="96">
        <v>116.33</v>
      </c>
      <c r="AC39" s="96"/>
      <c r="AD39" s="96">
        <v>0.95490000000000008</v>
      </c>
      <c r="AE39" s="96">
        <v>116.17</v>
      </c>
      <c r="AF39" s="96"/>
      <c r="AG39" s="96">
        <v>0.95740000000000003</v>
      </c>
      <c r="AH39" s="96">
        <v>116.51</v>
      </c>
      <c r="AI39" s="96"/>
      <c r="AJ39" s="96">
        <v>0.97610000000000008</v>
      </c>
      <c r="AK39" s="96">
        <v>116.15</v>
      </c>
      <c r="AL39" s="96"/>
      <c r="AM39" s="96">
        <v>0.9769000000000001</v>
      </c>
      <c r="AN39" s="96">
        <v>117.16</v>
      </c>
      <c r="AO39" s="96"/>
      <c r="AP39" s="96">
        <v>0.97950000000000004</v>
      </c>
      <c r="AQ39" s="96">
        <v>117.22</v>
      </c>
      <c r="AR39" s="96"/>
      <c r="AS39" s="96">
        <v>0.9729000000000001</v>
      </c>
      <c r="AT39" s="96">
        <v>117.97</v>
      </c>
      <c r="AU39" s="96"/>
      <c r="AV39" s="96">
        <v>0.96360000000000001</v>
      </c>
      <c r="AW39" s="96">
        <v>120.96</v>
      </c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5"/>
      <c r="BJ39" s="92">
        <v>4</v>
      </c>
      <c r="BK39" s="93" t="s">
        <v>118</v>
      </c>
      <c r="BL39" s="100">
        <v>102.93</v>
      </c>
      <c r="BM39" s="100">
        <v>142.16999999999999</v>
      </c>
      <c r="BN39" s="100">
        <v>115.45</v>
      </c>
      <c r="BO39" s="100">
        <v>122.81</v>
      </c>
      <c r="BP39" s="100">
        <v>181044.64</v>
      </c>
      <c r="BQ39" s="100">
        <v>1894.27</v>
      </c>
      <c r="BR39" s="100">
        <v>72.92</v>
      </c>
      <c r="BS39" s="100">
        <v>82.07</v>
      </c>
      <c r="BT39" s="100">
        <v>11.63</v>
      </c>
      <c r="BU39" s="100">
        <v>11.86</v>
      </c>
      <c r="BV39" s="100">
        <v>16.45</v>
      </c>
      <c r="BW39" s="100">
        <v>18.03</v>
      </c>
      <c r="BX39" s="100">
        <v>109.99</v>
      </c>
      <c r="BY39" s="100">
        <v>151.94</v>
      </c>
      <c r="BZ39" s="100">
        <v>15.86</v>
      </c>
      <c r="CA39" s="100">
        <v>15.86</v>
      </c>
      <c r="CB39" s="95"/>
      <c r="CC39" s="95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</row>
    <row r="40" spans="1:158" s="168" customFormat="1" x14ac:dyDescent="0.2">
      <c r="A40" s="98">
        <v>4</v>
      </c>
      <c r="B40" s="95" t="s">
        <v>8</v>
      </c>
      <c r="C40" s="95">
        <v>0.90187590187590183</v>
      </c>
      <c r="D40" s="96">
        <v>122.74</v>
      </c>
      <c r="E40" s="96"/>
      <c r="F40" s="96">
        <v>0.89952325267608157</v>
      </c>
      <c r="G40" s="96">
        <v>122.77</v>
      </c>
      <c r="H40" s="96"/>
      <c r="I40" s="96">
        <v>0.89678055779750698</v>
      </c>
      <c r="J40" s="96">
        <v>122.88</v>
      </c>
      <c r="K40" s="96"/>
      <c r="L40" s="96">
        <v>0.89485458612975377</v>
      </c>
      <c r="M40" s="96">
        <v>122.81</v>
      </c>
      <c r="N40" s="96"/>
      <c r="O40" s="96">
        <v>0.8843296781039971</v>
      </c>
      <c r="P40" s="96">
        <v>122.8</v>
      </c>
      <c r="Q40" s="96"/>
      <c r="R40" s="96">
        <v>0.87619381407167263</v>
      </c>
      <c r="S40" s="96">
        <v>122.86</v>
      </c>
      <c r="T40" s="96"/>
      <c r="U40" s="96">
        <v>0.88175645886606113</v>
      </c>
      <c r="V40" s="96">
        <v>122.81</v>
      </c>
      <c r="W40" s="96"/>
      <c r="X40" s="96">
        <v>0.88323617735382431</v>
      </c>
      <c r="Y40" s="96">
        <v>122.81</v>
      </c>
      <c r="Z40" s="96"/>
      <c r="AA40" s="96">
        <v>0.89039266316445553</v>
      </c>
      <c r="AB40" s="96">
        <v>122.79</v>
      </c>
      <c r="AC40" s="96"/>
      <c r="AD40" s="96">
        <v>0.90448625180897235</v>
      </c>
      <c r="AE40" s="96">
        <v>122.83</v>
      </c>
      <c r="AF40" s="96"/>
      <c r="AG40" s="96">
        <v>0.90785292782569216</v>
      </c>
      <c r="AH40" s="96">
        <v>122.89</v>
      </c>
      <c r="AI40" s="96"/>
      <c r="AJ40" s="96">
        <v>0.92601166774701349</v>
      </c>
      <c r="AK40" s="96">
        <v>123.03</v>
      </c>
      <c r="AL40" s="96"/>
      <c r="AM40" s="96">
        <v>0.92455621301775137</v>
      </c>
      <c r="AN40" s="96">
        <v>123.84</v>
      </c>
      <c r="AO40" s="96"/>
      <c r="AP40" s="96">
        <v>0.92250922509225086</v>
      </c>
      <c r="AQ40" s="96">
        <v>124.47</v>
      </c>
      <c r="AR40" s="96"/>
      <c r="AS40" s="96">
        <v>0.91390970572107466</v>
      </c>
      <c r="AT40" s="96">
        <v>125.4</v>
      </c>
      <c r="AU40" s="96"/>
      <c r="AV40" s="96">
        <v>0.90925622840516451</v>
      </c>
      <c r="AW40" s="96">
        <v>128.16999999999999</v>
      </c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5"/>
      <c r="BJ40" s="92">
        <v>5</v>
      </c>
      <c r="BK40" s="93" t="s">
        <v>119</v>
      </c>
      <c r="BL40" s="100">
        <v>103.34</v>
      </c>
      <c r="BM40" s="100">
        <v>141.16</v>
      </c>
      <c r="BN40" s="100">
        <v>115.93</v>
      </c>
      <c r="BO40" s="100">
        <v>122.8</v>
      </c>
      <c r="BP40" s="100">
        <v>183188.01</v>
      </c>
      <c r="BQ40" s="100">
        <v>1891.94</v>
      </c>
      <c r="BR40" s="100">
        <v>72.17</v>
      </c>
      <c r="BS40" s="100">
        <v>81.02</v>
      </c>
      <c r="BT40" s="100">
        <v>11.58</v>
      </c>
      <c r="BU40" s="100">
        <v>11.74</v>
      </c>
      <c r="BV40" s="100">
        <v>16.45</v>
      </c>
      <c r="BW40" s="100">
        <v>17.84</v>
      </c>
      <c r="BX40" s="100">
        <v>108.65</v>
      </c>
      <c r="BY40" s="100">
        <v>150.36000000000001</v>
      </c>
      <c r="BZ40" s="100">
        <v>15.69</v>
      </c>
      <c r="CA40" s="100">
        <v>15.68</v>
      </c>
      <c r="CB40" s="95"/>
      <c r="CC40" s="95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</row>
    <row r="41" spans="1:158" s="168" customFormat="1" x14ac:dyDescent="0.2">
      <c r="A41" s="98">
        <v>5</v>
      </c>
      <c r="B41" s="95" t="s">
        <v>9</v>
      </c>
      <c r="C41" s="95">
        <v>1608.6558</v>
      </c>
      <c r="D41" s="96">
        <v>178206.89</v>
      </c>
      <c r="E41" s="96"/>
      <c r="F41" s="96">
        <v>1598.1000000000001</v>
      </c>
      <c r="G41" s="96">
        <v>176542.11</v>
      </c>
      <c r="H41" s="96"/>
      <c r="I41" s="96">
        <v>1643.3927000000001</v>
      </c>
      <c r="J41" s="96">
        <v>181069.01</v>
      </c>
      <c r="K41" s="96"/>
      <c r="L41" s="96">
        <v>1646.01</v>
      </c>
      <c r="M41" s="96">
        <v>181044.64</v>
      </c>
      <c r="N41" s="96"/>
      <c r="O41" s="96">
        <v>1686.0378000000001</v>
      </c>
      <c r="P41" s="96">
        <v>183188.01</v>
      </c>
      <c r="Q41" s="96"/>
      <c r="R41" s="96">
        <v>1677.2761</v>
      </c>
      <c r="S41" s="96">
        <v>180692.95</v>
      </c>
      <c r="T41" s="96"/>
      <c r="U41" s="96">
        <v>1657.2821000000001</v>
      </c>
      <c r="V41" s="96">
        <v>179467.08</v>
      </c>
      <c r="W41" s="96"/>
      <c r="X41" s="96">
        <v>1662.6000000000001</v>
      </c>
      <c r="Y41" s="96">
        <v>180591.61</v>
      </c>
      <c r="Z41" s="96"/>
      <c r="AA41" s="96">
        <v>1636.93</v>
      </c>
      <c r="AB41" s="96">
        <v>178850.97</v>
      </c>
      <c r="AC41" s="96"/>
      <c r="AD41" s="96">
        <v>1472.44</v>
      </c>
      <c r="AE41" s="96">
        <v>163337.76999999999</v>
      </c>
      <c r="AF41" s="96"/>
      <c r="AG41" s="96">
        <v>1505.3417000000002</v>
      </c>
      <c r="AH41" s="96">
        <v>167920.87</v>
      </c>
      <c r="AI41" s="96"/>
      <c r="AJ41" s="96">
        <v>1480.3100000000002</v>
      </c>
      <c r="AK41" s="96">
        <v>167822.74</v>
      </c>
      <c r="AL41" s="96"/>
      <c r="AM41" s="96">
        <v>1577.8425</v>
      </c>
      <c r="AN41" s="96">
        <v>180584.07</v>
      </c>
      <c r="AO41" s="96"/>
      <c r="AP41" s="96">
        <v>1605.29</v>
      </c>
      <c r="AQ41" s="96">
        <v>184319.4</v>
      </c>
      <c r="AR41" s="96"/>
      <c r="AS41" s="96">
        <v>1601.8306</v>
      </c>
      <c r="AT41" s="96">
        <v>183842.1</v>
      </c>
      <c r="AU41" s="96"/>
      <c r="AV41" s="96">
        <v>1621.3939</v>
      </c>
      <c r="AW41" s="96">
        <v>188989.67</v>
      </c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5"/>
      <c r="BJ41" s="92">
        <v>6</v>
      </c>
      <c r="BK41" s="93" t="s">
        <v>120</v>
      </c>
      <c r="BL41" s="100">
        <v>105.21</v>
      </c>
      <c r="BM41" s="100">
        <v>141.01</v>
      </c>
      <c r="BN41" s="100">
        <v>116.14</v>
      </c>
      <c r="BO41" s="100">
        <v>122.86</v>
      </c>
      <c r="BP41" s="100">
        <v>180692.95</v>
      </c>
      <c r="BQ41" s="100">
        <v>1826.27</v>
      </c>
      <c r="BR41" s="100">
        <v>71.17</v>
      </c>
      <c r="BS41" s="100">
        <v>79.11</v>
      </c>
      <c r="BT41" s="100">
        <v>11.49</v>
      </c>
      <c r="BU41" s="100">
        <v>11.31</v>
      </c>
      <c r="BV41" s="100">
        <v>16.46</v>
      </c>
      <c r="BW41" s="100">
        <v>17.649999999999999</v>
      </c>
      <c r="BX41" s="100">
        <v>107.73</v>
      </c>
      <c r="BY41" s="100">
        <v>150.01</v>
      </c>
      <c r="BZ41" s="100">
        <v>15.5</v>
      </c>
      <c r="CA41" s="100">
        <v>15.5</v>
      </c>
      <c r="CB41" s="95"/>
      <c r="CC41" s="95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</row>
    <row r="42" spans="1:158" s="168" customFormat="1" x14ac:dyDescent="0.2">
      <c r="A42" s="98">
        <v>6</v>
      </c>
      <c r="B42" s="95" t="s">
        <v>10</v>
      </c>
      <c r="C42" s="95">
        <v>16.920000000000002</v>
      </c>
      <c r="D42" s="96">
        <v>1874.4</v>
      </c>
      <c r="E42" s="96"/>
      <c r="F42" s="96">
        <v>16.810000000000002</v>
      </c>
      <c r="G42" s="96">
        <v>1857</v>
      </c>
      <c r="H42" s="96"/>
      <c r="I42" s="96">
        <v>17.243100000000002</v>
      </c>
      <c r="J42" s="96">
        <v>1899.84</v>
      </c>
      <c r="K42" s="96"/>
      <c r="L42" s="96">
        <v>17.222200000000001</v>
      </c>
      <c r="M42" s="96">
        <v>1894.27</v>
      </c>
      <c r="N42" s="96"/>
      <c r="O42" s="96">
        <v>17.4132</v>
      </c>
      <c r="P42" s="96">
        <v>1891.94</v>
      </c>
      <c r="Q42" s="96"/>
      <c r="R42" s="96">
        <v>16.952300000000001</v>
      </c>
      <c r="S42" s="96">
        <v>1826.27</v>
      </c>
      <c r="T42" s="96"/>
      <c r="U42" s="96">
        <v>17.0715</v>
      </c>
      <c r="V42" s="96">
        <v>1848.67</v>
      </c>
      <c r="W42" s="96"/>
      <c r="X42" s="96">
        <v>17.076599999999999</v>
      </c>
      <c r="Y42" s="96">
        <v>1854.86</v>
      </c>
      <c r="Z42" s="96"/>
      <c r="AA42" s="96">
        <v>16.650000000000002</v>
      </c>
      <c r="AB42" s="96">
        <v>1819.18</v>
      </c>
      <c r="AC42" s="96"/>
      <c r="AD42" s="96">
        <v>12.279500000000001</v>
      </c>
      <c r="AE42" s="96">
        <v>1362.16</v>
      </c>
      <c r="AF42" s="96"/>
      <c r="AG42" s="96">
        <v>12.455500000000001</v>
      </c>
      <c r="AH42" s="96">
        <v>1389.41</v>
      </c>
      <c r="AI42" s="96"/>
      <c r="AJ42" s="96">
        <v>11.998200000000001</v>
      </c>
      <c r="AK42" s="96">
        <v>1360.24</v>
      </c>
      <c r="AL42" s="96"/>
      <c r="AM42" s="96">
        <v>13.82</v>
      </c>
      <c r="AN42" s="96">
        <v>1581.7</v>
      </c>
      <c r="AO42" s="96"/>
      <c r="AP42" s="96">
        <v>14.3725</v>
      </c>
      <c r="AQ42" s="96">
        <v>1650.25</v>
      </c>
      <c r="AR42" s="96"/>
      <c r="AS42" s="96">
        <v>14.273900000000001</v>
      </c>
      <c r="AT42" s="96">
        <v>1638.22</v>
      </c>
      <c r="AU42" s="96"/>
      <c r="AV42" s="96">
        <v>14.4307</v>
      </c>
      <c r="AW42" s="96">
        <v>1682.04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5"/>
      <c r="BJ42" s="92">
        <v>7</v>
      </c>
      <c r="BK42" s="93" t="s">
        <v>121</v>
      </c>
      <c r="BL42" s="100">
        <v>103.2</v>
      </c>
      <c r="BM42" s="100">
        <v>141.32</v>
      </c>
      <c r="BN42" s="100">
        <v>115.88</v>
      </c>
      <c r="BO42" s="100">
        <v>122.81</v>
      </c>
      <c r="BP42" s="100">
        <v>179467.08</v>
      </c>
      <c r="BQ42" s="100">
        <v>1848.67</v>
      </c>
      <c r="BR42" s="100">
        <v>70.959999999999994</v>
      </c>
      <c r="BS42" s="100">
        <v>79.23</v>
      </c>
      <c r="BT42" s="100">
        <v>11.44</v>
      </c>
      <c r="BU42" s="100">
        <v>11.41</v>
      </c>
      <c r="BV42" s="100">
        <v>16.440000000000001</v>
      </c>
      <c r="BW42" s="100">
        <v>17.72</v>
      </c>
      <c r="BX42" s="100">
        <v>108.29</v>
      </c>
      <c r="BY42" s="100">
        <v>151.58000000000001</v>
      </c>
      <c r="BZ42" s="100">
        <v>15.58</v>
      </c>
      <c r="CA42" s="100">
        <v>15.56</v>
      </c>
      <c r="CB42" s="95"/>
      <c r="CC42" s="95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</row>
    <row r="43" spans="1:158" s="168" customFormat="1" x14ac:dyDescent="0.2">
      <c r="A43" s="98">
        <v>7</v>
      </c>
      <c r="B43" s="95" t="s">
        <v>25</v>
      </c>
      <c r="C43" s="95">
        <v>1.5255530129672004</v>
      </c>
      <c r="D43" s="96">
        <v>72.62</v>
      </c>
      <c r="E43" s="96"/>
      <c r="F43" s="96">
        <v>1.5241579027587258</v>
      </c>
      <c r="G43" s="96">
        <v>72.48</v>
      </c>
      <c r="H43" s="96"/>
      <c r="I43" s="96">
        <v>1.5117157974300832</v>
      </c>
      <c r="J43" s="96">
        <v>72.88</v>
      </c>
      <c r="K43" s="96"/>
      <c r="L43" s="96">
        <v>1.5082956259426847</v>
      </c>
      <c r="M43" s="96">
        <v>72.92</v>
      </c>
      <c r="N43" s="96"/>
      <c r="O43" s="96">
        <v>1.5055706112616682</v>
      </c>
      <c r="P43" s="96">
        <v>72.17</v>
      </c>
      <c r="Q43" s="96"/>
      <c r="R43" s="96">
        <v>1.5137753557372085</v>
      </c>
      <c r="S43" s="96">
        <v>71.17</v>
      </c>
      <c r="T43" s="96"/>
      <c r="U43" s="96">
        <v>1.5260186174271326</v>
      </c>
      <c r="V43" s="96">
        <v>70.959999999999994</v>
      </c>
      <c r="W43" s="96"/>
      <c r="X43" s="96">
        <v>1.5325670498084289</v>
      </c>
      <c r="Y43" s="96">
        <v>70.87</v>
      </c>
      <c r="Z43" s="96"/>
      <c r="AA43" s="96">
        <v>1.5583606046439145</v>
      </c>
      <c r="AB43" s="96">
        <v>70.11</v>
      </c>
      <c r="AC43" s="96"/>
      <c r="AD43" s="96">
        <v>1.6589250165892502</v>
      </c>
      <c r="AE43" s="96">
        <v>66.87</v>
      </c>
      <c r="AF43" s="96"/>
      <c r="AG43" s="96">
        <v>1.6820857863751051</v>
      </c>
      <c r="AH43" s="96">
        <v>66.319999999999993</v>
      </c>
      <c r="AI43" s="96"/>
      <c r="AJ43" s="96">
        <v>1.7497812773403325</v>
      </c>
      <c r="AK43" s="96">
        <v>64.790000000000006</v>
      </c>
      <c r="AL43" s="96"/>
      <c r="AM43" s="96">
        <v>1.6860563142808969</v>
      </c>
      <c r="AN43" s="96">
        <v>67.88</v>
      </c>
      <c r="AO43" s="96"/>
      <c r="AP43" s="96">
        <v>1.6493485073396006</v>
      </c>
      <c r="AQ43" s="96">
        <v>69.62</v>
      </c>
      <c r="AR43" s="96"/>
      <c r="AS43" s="96">
        <v>1.6795431642593213</v>
      </c>
      <c r="AT43" s="96">
        <v>68.33</v>
      </c>
      <c r="AU43" s="96"/>
      <c r="AV43" s="96">
        <v>1.6490765171503956</v>
      </c>
      <c r="AW43" s="96">
        <v>70.680000000000007</v>
      </c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5"/>
      <c r="BJ43" s="92">
        <v>8</v>
      </c>
      <c r="BK43" s="93" t="s">
        <v>122</v>
      </c>
      <c r="BL43" s="100">
        <v>103.4</v>
      </c>
      <c r="BM43" s="100">
        <v>140.49</v>
      </c>
      <c r="BN43" s="100">
        <v>116.06</v>
      </c>
      <c r="BO43" s="100">
        <v>122.81</v>
      </c>
      <c r="BP43" s="100">
        <v>180591.61</v>
      </c>
      <c r="BQ43" s="100">
        <v>1854.86</v>
      </c>
      <c r="BR43" s="100">
        <v>70.87</v>
      </c>
      <c r="BS43" s="100">
        <v>79.38</v>
      </c>
      <c r="BT43" s="100">
        <v>11.46</v>
      </c>
      <c r="BU43" s="100">
        <v>11.35</v>
      </c>
      <c r="BV43" s="100">
        <v>16.46</v>
      </c>
      <c r="BW43" s="100">
        <v>17.63</v>
      </c>
      <c r="BX43" s="100">
        <v>108.62</v>
      </c>
      <c r="BY43" s="100">
        <v>151.38</v>
      </c>
      <c r="BZ43" s="100">
        <v>15.63</v>
      </c>
      <c r="CA43" s="100">
        <v>15.62</v>
      </c>
      <c r="CB43" s="95"/>
      <c r="CC43" s="95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</row>
    <row r="44" spans="1:158" s="168" customFormat="1" x14ac:dyDescent="0.2">
      <c r="A44" s="98">
        <v>8</v>
      </c>
      <c r="B44" s="95" t="s">
        <v>26</v>
      </c>
      <c r="C44" s="95">
        <v>1.3339000000000001</v>
      </c>
      <c r="D44" s="96">
        <v>83.05</v>
      </c>
      <c r="E44" s="96"/>
      <c r="F44" s="96">
        <v>1.3352000000000002</v>
      </c>
      <c r="G44" s="96">
        <v>82.74</v>
      </c>
      <c r="H44" s="96"/>
      <c r="I44" s="96">
        <v>1.3354000000000001</v>
      </c>
      <c r="J44" s="96">
        <v>82.51</v>
      </c>
      <c r="K44" s="96"/>
      <c r="L44" s="96">
        <v>1.3402000000000001</v>
      </c>
      <c r="M44" s="96">
        <v>82.07</v>
      </c>
      <c r="N44" s="96"/>
      <c r="O44" s="96">
        <v>1.341</v>
      </c>
      <c r="P44" s="96">
        <v>81.02</v>
      </c>
      <c r="Q44" s="96"/>
      <c r="R44" s="96">
        <v>1.3618000000000001</v>
      </c>
      <c r="S44" s="96">
        <v>79.11</v>
      </c>
      <c r="T44" s="96"/>
      <c r="U44" s="96">
        <v>1.3668</v>
      </c>
      <c r="V44" s="96">
        <v>79.23</v>
      </c>
      <c r="W44" s="96"/>
      <c r="X44" s="96">
        <v>1.3684000000000001</v>
      </c>
      <c r="Y44" s="96">
        <v>79.38</v>
      </c>
      <c r="Z44" s="96"/>
      <c r="AA44" s="96">
        <v>1.3791</v>
      </c>
      <c r="AB44" s="96">
        <v>79.23</v>
      </c>
      <c r="AC44" s="96"/>
      <c r="AD44" s="96">
        <v>1.4073</v>
      </c>
      <c r="AE44" s="96">
        <v>78.819999999999993</v>
      </c>
      <c r="AF44" s="96"/>
      <c r="AG44" s="96">
        <v>1.4325000000000001</v>
      </c>
      <c r="AH44" s="96">
        <v>77.87</v>
      </c>
      <c r="AI44" s="96"/>
      <c r="AJ44" s="96">
        <v>1.4525000000000001</v>
      </c>
      <c r="AK44" s="96">
        <v>78.05</v>
      </c>
      <c r="AL44" s="96"/>
      <c r="AM44" s="96">
        <v>1.4413</v>
      </c>
      <c r="AN44" s="96">
        <v>79.41</v>
      </c>
      <c r="AO44" s="96"/>
      <c r="AP44" s="96">
        <v>1.4315</v>
      </c>
      <c r="AQ44" s="96">
        <v>80.209999999999994</v>
      </c>
      <c r="AR44" s="96"/>
      <c r="AS44" s="96">
        <v>1.4195</v>
      </c>
      <c r="AT44" s="96">
        <v>80.849999999999994</v>
      </c>
      <c r="AU44" s="96"/>
      <c r="AV44" s="96">
        <v>1.4097000000000002</v>
      </c>
      <c r="AW44" s="96">
        <v>82.68</v>
      </c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5"/>
      <c r="BJ44" s="92">
        <v>9</v>
      </c>
      <c r="BK44" s="93" t="s">
        <v>123</v>
      </c>
      <c r="BL44" s="100">
        <v>105.26</v>
      </c>
      <c r="BM44" s="100">
        <v>139.22</v>
      </c>
      <c r="BN44" s="100">
        <v>116.33</v>
      </c>
      <c r="BO44" s="100">
        <v>122.79</v>
      </c>
      <c r="BP44" s="100">
        <v>178850.97</v>
      </c>
      <c r="BQ44" s="100">
        <v>1819.18</v>
      </c>
      <c r="BR44" s="100">
        <v>70.11</v>
      </c>
      <c r="BS44" s="100">
        <v>79.23</v>
      </c>
      <c r="BT44" s="100">
        <v>11.36</v>
      </c>
      <c r="BU44" s="100">
        <v>10.98</v>
      </c>
      <c r="BV44" s="100">
        <v>16.420000000000002</v>
      </c>
      <c r="BW44" s="100">
        <v>17.54</v>
      </c>
      <c r="BX44" s="100">
        <v>109.26</v>
      </c>
      <c r="BY44" s="100">
        <v>152.05000000000001</v>
      </c>
      <c r="BZ44" s="100">
        <v>15.62</v>
      </c>
      <c r="CA44" s="100">
        <v>15.59</v>
      </c>
      <c r="CB44" s="95"/>
      <c r="CC44" s="95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</row>
    <row r="45" spans="1:158" s="168" customFormat="1" x14ac:dyDescent="0.2">
      <c r="A45" s="98">
        <v>9</v>
      </c>
      <c r="B45" s="96" t="s">
        <v>13</v>
      </c>
      <c r="C45" s="96">
        <v>9.5386000000000006</v>
      </c>
      <c r="D45" s="96">
        <v>11.61</v>
      </c>
      <c r="E45" s="96"/>
      <c r="F45" s="96">
        <v>9.4929000000000006</v>
      </c>
      <c r="G45" s="96">
        <v>11.64</v>
      </c>
      <c r="H45" s="96"/>
      <c r="I45" s="96">
        <v>9.4625000000000004</v>
      </c>
      <c r="J45" s="96">
        <v>11.64</v>
      </c>
      <c r="K45" s="96"/>
      <c r="L45" s="96">
        <v>9.4611000000000001</v>
      </c>
      <c r="M45" s="96">
        <v>11.63</v>
      </c>
      <c r="N45" s="96"/>
      <c r="O45" s="96">
        <v>9.3834</v>
      </c>
      <c r="P45" s="96">
        <v>11.58</v>
      </c>
      <c r="Q45" s="96"/>
      <c r="R45" s="96">
        <v>9.3746000000000009</v>
      </c>
      <c r="S45" s="96">
        <v>11.49</v>
      </c>
      <c r="T45" s="96"/>
      <c r="U45" s="96">
        <v>9.4634999999999998</v>
      </c>
      <c r="V45" s="96">
        <v>11.44</v>
      </c>
      <c r="W45" s="96"/>
      <c r="X45" s="96">
        <v>9.4764999999999997</v>
      </c>
      <c r="Y45" s="96">
        <v>11.46</v>
      </c>
      <c r="Z45" s="96"/>
      <c r="AA45" s="96">
        <v>9.6189999999999998</v>
      </c>
      <c r="AB45" s="96">
        <v>11.36</v>
      </c>
      <c r="AC45" s="96"/>
      <c r="AD45" s="96">
        <v>9.8925000000000001</v>
      </c>
      <c r="AE45" s="96">
        <v>11.21</v>
      </c>
      <c r="AF45" s="96"/>
      <c r="AG45" s="96">
        <v>9.9260000000000002</v>
      </c>
      <c r="AH45" s="96">
        <v>11.24</v>
      </c>
      <c r="AI45" s="96"/>
      <c r="AJ45" s="96">
        <v>10.395800000000001</v>
      </c>
      <c r="AK45" s="96">
        <v>10.91</v>
      </c>
      <c r="AL45" s="96"/>
      <c r="AM45" s="96">
        <v>10.1701</v>
      </c>
      <c r="AN45" s="96">
        <v>11.25</v>
      </c>
      <c r="AO45" s="96"/>
      <c r="AP45" s="96">
        <v>10.0442</v>
      </c>
      <c r="AQ45" s="96">
        <v>11.43</v>
      </c>
      <c r="AR45" s="96"/>
      <c r="AS45" s="96">
        <v>10.070600000000001</v>
      </c>
      <c r="AT45" s="96">
        <v>11.4</v>
      </c>
      <c r="AU45" s="96"/>
      <c r="AV45" s="96">
        <v>9.9816000000000003</v>
      </c>
      <c r="AW45" s="96">
        <v>11.68</v>
      </c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5"/>
      <c r="BJ45" s="92">
        <v>10</v>
      </c>
      <c r="BK45" s="93" t="s">
        <v>124</v>
      </c>
      <c r="BL45" s="100">
        <v>103.88</v>
      </c>
      <c r="BM45" s="100">
        <v>134.71</v>
      </c>
      <c r="BN45" s="100">
        <v>116.17</v>
      </c>
      <c r="BO45" s="100">
        <v>122.83</v>
      </c>
      <c r="BP45" s="100">
        <v>163337.76999999999</v>
      </c>
      <c r="BQ45" s="100">
        <v>1362.16</v>
      </c>
      <c r="BR45" s="100">
        <v>66.87</v>
      </c>
      <c r="BS45" s="100">
        <v>78.819999999999993</v>
      </c>
      <c r="BT45" s="100">
        <v>11.21</v>
      </c>
      <c r="BU45" s="100">
        <v>10.74</v>
      </c>
      <c r="BV45" s="100">
        <v>16.420000000000002</v>
      </c>
      <c r="BW45" s="100">
        <v>17.16</v>
      </c>
      <c r="BX45" s="100">
        <v>110.93</v>
      </c>
      <c r="BY45" s="100">
        <v>152.93</v>
      </c>
      <c r="BZ45" s="100">
        <v>15.8</v>
      </c>
      <c r="CA45" s="100">
        <v>15.76</v>
      </c>
      <c r="CB45" s="95"/>
      <c r="CC45" s="95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</row>
    <row r="46" spans="1:158" s="168" customFormat="1" x14ac:dyDescent="0.2">
      <c r="A46" s="98">
        <v>10</v>
      </c>
      <c r="B46" s="96" t="s">
        <v>14</v>
      </c>
      <c r="C46" s="96">
        <v>9.3613999999999997</v>
      </c>
      <c r="D46" s="96">
        <v>11.83</v>
      </c>
      <c r="E46" s="96"/>
      <c r="F46" s="96">
        <v>9.2807000000000013</v>
      </c>
      <c r="G46" s="96">
        <v>11.9</v>
      </c>
      <c r="H46" s="96"/>
      <c r="I46" s="96">
        <v>9.2564000000000011</v>
      </c>
      <c r="J46" s="96">
        <v>11.9</v>
      </c>
      <c r="K46" s="96"/>
      <c r="L46" s="96">
        <v>9.2708000000000013</v>
      </c>
      <c r="M46" s="96">
        <v>11.86</v>
      </c>
      <c r="N46" s="96"/>
      <c r="O46" s="96">
        <v>9.2535000000000007</v>
      </c>
      <c r="P46" s="96">
        <v>11.74</v>
      </c>
      <c r="Q46" s="96"/>
      <c r="R46" s="96">
        <v>9.5285000000000011</v>
      </c>
      <c r="S46" s="96">
        <v>11.31</v>
      </c>
      <c r="T46" s="96"/>
      <c r="U46" s="96">
        <v>9.4926000000000013</v>
      </c>
      <c r="V46" s="96">
        <v>11.41</v>
      </c>
      <c r="W46" s="96"/>
      <c r="X46" s="96">
        <v>9.5679999999999996</v>
      </c>
      <c r="Y46" s="96">
        <v>11.35</v>
      </c>
      <c r="Z46" s="96"/>
      <c r="AA46" s="96">
        <v>9.9474999999999998</v>
      </c>
      <c r="AB46" s="96">
        <v>10.98</v>
      </c>
      <c r="AC46" s="96"/>
      <c r="AD46" s="96">
        <v>10.3286</v>
      </c>
      <c r="AE46" s="96">
        <v>10.74</v>
      </c>
      <c r="AF46" s="96"/>
      <c r="AG46" s="96">
        <v>10.501900000000001</v>
      </c>
      <c r="AH46" s="96">
        <v>10.62</v>
      </c>
      <c r="AI46" s="96"/>
      <c r="AJ46" s="96">
        <v>11.8774</v>
      </c>
      <c r="AK46" s="96">
        <v>9.5500000000000007</v>
      </c>
      <c r="AL46" s="96"/>
      <c r="AM46" s="96">
        <v>11.0189</v>
      </c>
      <c r="AN46" s="96">
        <v>10.39</v>
      </c>
      <c r="AO46" s="96"/>
      <c r="AP46" s="96">
        <v>10.942500000000001</v>
      </c>
      <c r="AQ46" s="96">
        <v>10.49</v>
      </c>
      <c r="AR46" s="96"/>
      <c r="AS46" s="96">
        <v>10.7256</v>
      </c>
      <c r="AT46" s="96">
        <v>10.7</v>
      </c>
      <c r="AU46" s="96"/>
      <c r="AV46" s="96">
        <v>10.539</v>
      </c>
      <c r="AW46" s="96">
        <v>11.06</v>
      </c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5"/>
      <c r="BJ46" s="92">
        <v>11</v>
      </c>
      <c r="BK46" s="93" t="s">
        <v>125</v>
      </c>
      <c r="BL46" s="100">
        <v>104.12</v>
      </c>
      <c r="BM46" s="100">
        <v>133.9</v>
      </c>
      <c r="BN46" s="100">
        <v>116.51</v>
      </c>
      <c r="BO46" s="100">
        <v>122.89</v>
      </c>
      <c r="BP46" s="100">
        <v>167920.87</v>
      </c>
      <c r="BQ46" s="100">
        <v>1389.41</v>
      </c>
      <c r="BR46" s="100">
        <v>66.319999999999993</v>
      </c>
      <c r="BS46" s="100">
        <v>77.87</v>
      </c>
      <c r="BT46" s="100">
        <v>11.24</v>
      </c>
      <c r="BU46" s="100">
        <v>10.62</v>
      </c>
      <c r="BV46" s="100">
        <v>16.45</v>
      </c>
      <c r="BW46" s="100">
        <v>17.27</v>
      </c>
      <c r="BX46" s="100">
        <v>111.55</v>
      </c>
      <c r="BY46" s="100">
        <v>152.65</v>
      </c>
      <c r="BZ46" s="100">
        <v>15.89</v>
      </c>
      <c r="CA46" s="100">
        <v>15.84</v>
      </c>
      <c r="CB46" s="95"/>
      <c r="CC46" s="95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</row>
    <row r="47" spans="1:158" s="168" customFormat="1" x14ac:dyDescent="0.2">
      <c r="A47" s="98">
        <v>11</v>
      </c>
      <c r="B47" s="96" t="s">
        <v>15</v>
      </c>
      <c r="C47" s="96">
        <v>6.7389000000000001</v>
      </c>
      <c r="D47" s="96">
        <v>16.440000000000001</v>
      </c>
      <c r="E47" s="96"/>
      <c r="F47" s="96">
        <v>6.7208000000000006</v>
      </c>
      <c r="G47" s="96">
        <v>16.440000000000001</v>
      </c>
      <c r="H47" s="96"/>
      <c r="I47" s="96">
        <v>6.6996000000000002</v>
      </c>
      <c r="J47" s="96">
        <v>16.45</v>
      </c>
      <c r="K47" s="96"/>
      <c r="L47" s="96">
        <v>6.6855000000000002</v>
      </c>
      <c r="M47" s="96">
        <v>16.45</v>
      </c>
      <c r="N47" s="96"/>
      <c r="O47" s="96">
        <v>6.6036999999999999</v>
      </c>
      <c r="P47" s="96">
        <v>16.45</v>
      </c>
      <c r="Q47" s="96"/>
      <c r="R47" s="96">
        <v>6.5452000000000004</v>
      </c>
      <c r="S47" s="96">
        <v>16.46</v>
      </c>
      <c r="T47" s="96"/>
      <c r="U47" s="96">
        <v>6.5862000000000007</v>
      </c>
      <c r="V47" s="96">
        <v>16.440000000000001</v>
      </c>
      <c r="W47" s="96"/>
      <c r="X47" s="96">
        <v>6.5996000000000006</v>
      </c>
      <c r="Y47" s="96">
        <v>16.46</v>
      </c>
      <c r="Z47" s="96"/>
      <c r="AA47" s="96">
        <v>6.6526000000000005</v>
      </c>
      <c r="AB47" s="96">
        <v>16.420000000000002</v>
      </c>
      <c r="AC47" s="96"/>
      <c r="AD47" s="96">
        <v>6.7578000000000005</v>
      </c>
      <c r="AE47" s="96">
        <v>16.420000000000002</v>
      </c>
      <c r="AF47" s="96"/>
      <c r="AG47" s="96">
        <v>6.7829000000000006</v>
      </c>
      <c r="AH47" s="96">
        <v>16.45</v>
      </c>
      <c r="AI47" s="96"/>
      <c r="AJ47" s="96">
        <v>6.9187000000000003</v>
      </c>
      <c r="AK47" s="96">
        <v>16.39</v>
      </c>
      <c r="AL47" s="96"/>
      <c r="AM47" s="96">
        <v>6.9025000000000007</v>
      </c>
      <c r="AN47" s="96">
        <v>16.579999999999998</v>
      </c>
      <c r="AO47" s="96"/>
      <c r="AP47" s="96">
        <v>6.8869000000000007</v>
      </c>
      <c r="AQ47" s="96">
        <v>16.670000000000002</v>
      </c>
      <c r="AR47" s="96"/>
      <c r="AS47" s="96">
        <v>6.8241000000000005</v>
      </c>
      <c r="AT47" s="96">
        <v>16.82</v>
      </c>
      <c r="AU47" s="96"/>
      <c r="AV47" s="96">
        <v>6.7817000000000007</v>
      </c>
      <c r="AW47" s="96">
        <v>17.190000000000001</v>
      </c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5"/>
      <c r="BJ47" s="92">
        <v>12</v>
      </c>
      <c r="BK47" s="93" t="s">
        <v>126</v>
      </c>
      <c r="BL47" s="100">
        <v>103.78</v>
      </c>
      <c r="BM47" s="100">
        <v>130.51</v>
      </c>
      <c r="BN47" s="100">
        <v>116.15</v>
      </c>
      <c r="BO47" s="100">
        <v>123.03</v>
      </c>
      <c r="BP47" s="100">
        <v>167822.74</v>
      </c>
      <c r="BQ47" s="100">
        <v>1360.24</v>
      </c>
      <c r="BR47" s="100">
        <v>64.790000000000006</v>
      </c>
      <c r="BS47" s="100">
        <v>78.05</v>
      </c>
      <c r="BT47" s="100">
        <v>10.91</v>
      </c>
      <c r="BU47" s="100">
        <v>9.5500000000000007</v>
      </c>
      <c r="BV47" s="100">
        <v>16.39</v>
      </c>
      <c r="BW47" s="100">
        <v>17.37</v>
      </c>
      <c r="BX47" s="100">
        <v>113.37</v>
      </c>
      <c r="BY47" s="100">
        <v>154.72</v>
      </c>
      <c r="BZ47" s="100">
        <v>15.96</v>
      </c>
      <c r="CA47" s="100">
        <v>15.87</v>
      </c>
      <c r="CB47" s="95"/>
      <c r="CC47" s="95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</row>
    <row r="48" spans="1:158" s="168" customFormat="1" x14ac:dyDescent="0.2">
      <c r="A48" s="98">
        <v>12</v>
      </c>
      <c r="B48" s="96" t="s">
        <v>34</v>
      </c>
      <c r="C48" s="96">
        <v>6.2449000000000003</v>
      </c>
      <c r="D48" s="96">
        <v>17.739999999999998</v>
      </c>
      <c r="E48" s="96"/>
      <c r="F48" s="96">
        <v>6.2060000000000004</v>
      </c>
      <c r="G48" s="96">
        <v>17.8</v>
      </c>
      <c r="H48" s="96"/>
      <c r="I48" s="96">
        <v>6.0680000000000005</v>
      </c>
      <c r="J48" s="96">
        <v>18.16</v>
      </c>
      <c r="K48" s="96"/>
      <c r="L48" s="96">
        <v>6.0994999999999999</v>
      </c>
      <c r="M48" s="96">
        <v>18.03</v>
      </c>
      <c r="N48" s="96"/>
      <c r="O48" s="96">
        <v>6.0895999999999999</v>
      </c>
      <c r="P48" s="96">
        <v>17.84</v>
      </c>
      <c r="Q48" s="96"/>
      <c r="R48" s="96">
        <v>6.1021000000000001</v>
      </c>
      <c r="S48" s="96">
        <v>17.649999999999999</v>
      </c>
      <c r="T48" s="96"/>
      <c r="U48" s="96">
        <v>6.11</v>
      </c>
      <c r="V48" s="96">
        <v>17.72</v>
      </c>
      <c r="W48" s="96"/>
      <c r="X48" s="96">
        <v>6.1610000000000005</v>
      </c>
      <c r="Y48" s="96">
        <v>17.63</v>
      </c>
      <c r="Z48" s="96"/>
      <c r="AA48" s="96">
        <v>6.2304000000000004</v>
      </c>
      <c r="AB48" s="96">
        <v>17.54</v>
      </c>
      <c r="AC48" s="96"/>
      <c r="AD48" s="96">
        <v>6.4640000000000004</v>
      </c>
      <c r="AE48" s="96">
        <v>17.16</v>
      </c>
      <c r="AF48" s="96"/>
      <c r="AG48" s="96">
        <v>6.4595000000000002</v>
      </c>
      <c r="AH48" s="96">
        <v>17.27</v>
      </c>
      <c r="AI48" s="96"/>
      <c r="AJ48" s="96">
        <v>6.5279000000000007</v>
      </c>
      <c r="AK48" s="96">
        <v>17.37</v>
      </c>
      <c r="AL48" s="96"/>
      <c r="AM48" s="96">
        <v>6.5143000000000004</v>
      </c>
      <c r="AN48" s="96">
        <v>17.57</v>
      </c>
      <c r="AO48" s="96"/>
      <c r="AP48" s="96">
        <v>6.3878000000000004</v>
      </c>
      <c r="AQ48" s="96">
        <v>17.97</v>
      </c>
      <c r="AR48" s="96"/>
      <c r="AS48" s="96">
        <v>6.4620000000000006</v>
      </c>
      <c r="AT48" s="96">
        <v>17.760000000000002</v>
      </c>
      <c r="AU48" s="96"/>
      <c r="AV48" s="96">
        <v>6.4519000000000002</v>
      </c>
      <c r="AW48" s="96">
        <v>18.07</v>
      </c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5"/>
      <c r="BJ48" s="92">
        <v>13</v>
      </c>
      <c r="BK48" s="93" t="s">
        <v>127</v>
      </c>
      <c r="BL48" s="100">
        <v>103.23</v>
      </c>
      <c r="BM48" s="100">
        <v>133.51</v>
      </c>
      <c r="BN48" s="100">
        <v>117.16</v>
      </c>
      <c r="BO48" s="100">
        <v>123.84</v>
      </c>
      <c r="BP48" s="100">
        <v>180584.07</v>
      </c>
      <c r="BQ48" s="100">
        <v>1581.7</v>
      </c>
      <c r="BR48" s="100">
        <v>67.88</v>
      </c>
      <c r="BS48" s="100">
        <v>79.41</v>
      </c>
      <c r="BT48" s="100">
        <v>11.25</v>
      </c>
      <c r="BU48" s="100">
        <v>10.39</v>
      </c>
      <c r="BV48" s="100">
        <v>16.579999999999998</v>
      </c>
      <c r="BW48" s="100">
        <v>17.57</v>
      </c>
      <c r="BX48" s="100">
        <v>114.45</v>
      </c>
      <c r="BY48" s="100">
        <v>154.04</v>
      </c>
      <c r="BZ48" s="100">
        <v>16.18</v>
      </c>
      <c r="CA48" s="100">
        <v>16.149999999999999</v>
      </c>
      <c r="CB48" s="95"/>
      <c r="CC48" s="95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</row>
    <row r="49" spans="1:158" s="168" customFormat="1" x14ac:dyDescent="0.2">
      <c r="A49" s="99">
        <v>13</v>
      </c>
      <c r="B49" s="96" t="s">
        <v>17</v>
      </c>
      <c r="C49" s="96">
        <v>1</v>
      </c>
      <c r="D49" s="96">
        <v>110.78</v>
      </c>
      <c r="E49" s="96"/>
      <c r="F49" s="96">
        <v>1</v>
      </c>
      <c r="G49" s="96">
        <v>110.47</v>
      </c>
      <c r="H49" s="96"/>
      <c r="I49" s="96">
        <v>1</v>
      </c>
      <c r="J49" s="96">
        <v>110.18</v>
      </c>
      <c r="K49" s="96"/>
      <c r="L49" s="96">
        <v>1</v>
      </c>
      <c r="M49" s="96">
        <v>109.99</v>
      </c>
      <c r="N49" s="96"/>
      <c r="O49" s="96">
        <v>1</v>
      </c>
      <c r="P49" s="96">
        <v>108.65</v>
      </c>
      <c r="Q49" s="96"/>
      <c r="R49" s="96">
        <v>1</v>
      </c>
      <c r="S49" s="96">
        <v>107.73</v>
      </c>
      <c r="T49" s="96"/>
      <c r="U49" s="96">
        <v>1</v>
      </c>
      <c r="V49" s="96">
        <v>108.29</v>
      </c>
      <c r="W49" s="96"/>
      <c r="X49" s="96">
        <v>1</v>
      </c>
      <c r="Y49" s="96">
        <v>108.62</v>
      </c>
      <c r="Z49" s="96"/>
      <c r="AA49" s="96">
        <v>1</v>
      </c>
      <c r="AB49" s="96">
        <v>109.26</v>
      </c>
      <c r="AC49" s="96"/>
      <c r="AD49" s="96">
        <v>1</v>
      </c>
      <c r="AE49" s="96">
        <v>110.93</v>
      </c>
      <c r="AF49" s="96"/>
      <c r="AG49" s="96">
        <v>1</v>
      </c>
      <c r="AH49" s="96">
        <v>111.55</v>
      </c>
      <c r="AI49" s="96"/>
      <c r="AJ49" s="96">
        <v>1</v>
      </c>
      <c r="AK49" s="96">
        <v>113.37</v>
      </c>
      <c r="AL49" s="96"/>
      <c r="AM49" s="96">
        <v>1</v>
      </c>
      <c r="AN49" s="96">
        <v>114.45</v>
      </c>
      <c r="AO49" s="96"/>
      <c r="AP49" s="96">
        <v>1</v>
      </c>
      <c r="AQ49" s="96">
        <v>114.82</v>
      </c>
      <c r="AR49" s="96"/>
      <c r="AS49" s="96">
        <v>1</v>
      </c>
      <c r="AT49" s="96">
        <v>114.77</v>
      </c>
      <c r="AU49" s="96"/>
      <c r="AV49" s="96">
        <v>1</v>
      </c>
      <c r="AW49" s="96">
        <v>116.56</v>
      </c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5"/>
      <c r="BJ49" s="92">
        <v>14</v>
      </c>
      <c r="BK49" s="93" t="s">
        <v>128</v>
      </c>
      <c r="BL49" s="100">
        <v>103.13</v>
      </c>
      <c r="BM49" s="100">
        <v>136.75</v>
      </c>
      <c r="BN49" s="100">
        <v>117.22</v>
      </c>
      <c r="BO49" s="100">
        <v>124.47</v>
      </c>
      <c r="BP49" s="100">
        <v>184319.4</v>
      </c>
      <c r="BQ49" s="100">
        <v>1650.25</v>
      </c>
      <c r="BR49" s="100">
        <v>69.62</v>
      </c>
      <c r="BS49" s="100">
        <v>80.209999999999994</v>
      </c>
      <c r="BT49" s="100">
        <v>11.43</v>
      </c>
      <c r="BU49" s="100">
        <v>10.49</v>
      </c>
      <c r="BV49" s="100">
        <v>16.670000000000002</v>
      </c>
      <c r="BW49" s="100">
        <v>17.97</v>
      </c>
      <c r="BX49" s="100">
        <v>114.82</v>
      </c>
      <c r="BY49" s="100">
        <v>155.54</v>
      </c>
      <c r="BZ49" s="100">
        <v>16.190000000000001</v>
      </c>
      <c r="CA49" s="100">
        <v>16.14</v>
      </c>
      <c r="CB49" s="95"/>
      <c r="CC49" s="95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</row>
    <row r="50" spans="1:158" s="168" customFormat="1" x14ac:dyDescent="0.2">
      <c r="A50" s="99">
        <v>14</v>
      </c>
      <c r="B50" s="96" t="s">
        <v>27</v>
      </c>
      <c r="C50" s="96">
        <v>0.72818361878131199</v>
      </c>
      <c r="D50" s="96">
        <v>152.13</v>
      </c>
      <c r="E50" s="96"/>
      <c r="F50" s="96">
        <v>0.72518945574531357</v>
      </c>
      <c r="G50" s="96">
        <v>152.33000000000001</v>
      </c>
      <c r="H50" s="96"/>
      <c r="I50" s="96">
        <v>0.72552092402344881</v>
      </c>
      <c r="J50" s="96">
        <v>151.86000000000001</v>
      </c>
      <c r="K50" s="96"/>
      <c r="L50" s="96">
        <v>0.72392424856663007</v>
      </c>
      <c r="M50" s="96">
        <v>151.94</v>
      </c>
      <c r="N50" s="96"/>
      <c r="O50" s="96">
        <v>0.72258512052719803</v>
      </c>
      <c r="P50" s="96">
        <v>150.36000000000001</v>
      </c>
      <c r="Q50" s="96"/>
      <c r="R50" s="96">
        <v>0.71815348376254973</v>
      </c>
      <c r="S50" s="96">
        <v>150.01</v>
      </c>
      <c r="T50" s="96"/>
      <c r="U50" s="96">
        <v>0.71440818426015895</v>
      </c>
      <c r="V50" s="96">
        <v>151.58000000000001</v>
      </c>
      <c r="W50" s="96"/>
      <c r="X50" s="96">
        <v>0.7175093814351623</v>
      </c>
      <c r="Y50" s="96">
        <v>151.38</v>
      </c>
      <c r="Z50" s="96"/>
      <c r="AA50" s="96">
        <v>0.71859213429049806</v>
      </c>
      <c r="AB50" s="96">
        <v>152.05000000000001</v>
      </c>
      <c r="AC50" s="96"/>
      <c r="AD50" s="96">
        <v>0.72535252132536421</v>
      </c>
      <c r="AE50" s="96">
        <v>152.93</v>
      </c>
      <c r="AF50" s="96"/>
      <c r="AG50" s="96">
        <v>0.73075377251635065</v>
      </c>
      <c r="AH50" s="96">
        <v>152.65</v>
      </c>
      <c r="AI50" s="96"/>
      <c r="AJ50" s="96">
        <v>0.73273493313793736</v>
      </c>
      <c r="AK50" s="96">
        <v>154.72</v>
      </c>
      <c r="AL50" s="96"/>
      <c r="AM50" s="96">
        <v>0.74300829197253848</v>
      </c>
      <c r="AN50" s="96">
        <v>154.04</v>
      </c>
      <c r="AO50" s="96"/>
      <c r="AP50" s="96">
        <v>0.73821440699236685</v>
      </c>
      <c r="AQ50" s="96">
        <v>155.54</v>
      </c>
      <c r="AR50" s="96"/>
      <c r="AS50" s="96">
        <v>0.73929500828010419</v>
      </c>
      <c r="AT50" s="96">
        <v>155.24</v>
      </c>
      <c r="AU50" s="96"/>
      <c r="AV50" s="96">
        <v>0.73480244836175801</v>
      </c>
      <c r="AW50" s="96">
        <v>158.63</v>
      </c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5"/>
      <c r="BJ50" s="92">
        <v>15</v>
      </c>
      <c r="BK50" s="93" t="s">
        <v>129</v>
      </c>
      <c r="BL50" s="100">
        <v>104.28</v>
      </c>
      <c r="BM50" s="100">
        <v>136.96</v>
      </c>
      <c r="BN50" s="100">
        <v>117.97</v>
      </c>
      <c r="BO50" s="100">
        <v>125.4</v>
      </c>
      <c r="BP50" s="100">
        <v>183842.1</v>
      </c>
      <c r="BQ50" s="100">
        <v>1638.22</v>
      </c>
      <c r="BR50" s="100">
        <v>68.33</v>
      </c>
      <c r="BS50" s="100">
        <v>80.849999999999994</v>
      </c>
      <c r="BT50" s="100">
        <v>11.4</v>
      </c>
      <c r="BU50" s="100">
        <v>10.7</v>
      </c>
      <c r="BV50" s="100">
        <v>16.82</v>
      </c>
      <c r="BW50" s="100">
        <v>17.760000000000002</v>
      </c>
      <c r="BX50" s="100">
        <v>114.77</v>
      </c>
      <c r="BY50" s="100">
        <v>155.24</v>
      </c>
      <c r="BZ50" s="100">
        <v>16.190000000000001</v>
      </c>
      <c r="CA50" s="100">
        <v>16.14</v>
      </c>
      <c r="CB50" s="95"/>
      <c r="CC50" s="95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</row>
    <row r="51" spans="1:158" s="168" customFormat="1" x14ac:dyDescent="0.2">
      <c r="A51" s="99">
        <v>15</v>
      </c>
      <c r="B51" s="96" t="s">
        <v>32</v>
      </c>
      <c r="C51" s="96">
        <v>6.9594000000000005</v>
      </c>
      <c r="D51" s="96">
        <v>15.92</v>
      </c>
      <c r="E51" s="96"/>
      <c r="F51" s="96">
        <v>6.9780000000000006</v>
      </c>
      <c r="G51" s="96">
        <v>15.83</v>
      </c>
      <c r="H51" s="96"/>
      <c r="I51" s="96">
        <v>6.9215</v>
      </c>
      <c r="J51" s="96">
        <v>15.92</v>
      </c>
      <c r="K51" s="96"/>
      <c r="L51" s="96">
        <v>6.9338000000000006</v>
      </c>
      <c r="M51" s="96">
        <v>15.86</v>
      </c>
      <c r="N51" s="96"/>
      <c r="O51" s="96">
        <v>6.9259000000000004</v>
      </c>
      <c r="P51" s="96">
        <v>15.69</v>
      </c>
      <c r="Q51" s="96"/>
      <c r="R51" s="96">
        <v>6.9488000000000003</v>
      </c>
      <c r="S51" s="96">
        <v>15.5</v>
      </c>
      <c r="T51" s="96"/>
      <c r="U51" s="96">
        <v>6.9512</v>
      </c>
      <c r="V51" s="96">
        <v>15.58</v>
      </c>
      <c r="W51" s="96"/>
      <c r="X51" s="96">
        <v>6.9483000000000006</v>
      </c>
      <c r="Y51" s="96">
        <v>15.63</v>
      </c>
      <c r="Z51" s="96"/>
      <c r="AA51" s="96">
        <v>6.9968000000000004</v>
      </c>
      <c r="AB51" s="96">
        <v>15.62</v>
      </c>
      <c r="AC51" s="96"/>
      <c r="AD51" s="96">
        <v>7.0202</v>
      </c>
      <c r="AE51" s="96">
        <v>15.8</v>
      </c>
      <c r="AF51" s="96"/>
      <c r="AG51" s="96">
        <v>7.0204000000000004</v>
      </c>
      <c r="AH51" s="96">
        <v>15.89</v>
      </c>
      <c r="AI51" s="96"/>
      <c r="AJ51" s="96">
        <v>7.1015000000000006</v>
      </c>
      <c r="AK51" s="96">
        <v>15.96</v>
      </c>
      <c r="AL51" s="96"/>
      <c r="AM51" s="96">
        <v>7.0756000000000006</v>
      </c>
      <c r="AN51" s="96">
        <v>16.18</v>
      </c>
      <c r="AO51" s="96"/>
      <c r="AP51" s="96">
        <v>7.093</v>
      </c>
      <c r="AQ51" s="96">
        <v>16.190000000000001</v>
      </c>
      <c r="AR51" s="96"/>
      <c r="AS51" s="96">
        <v>7.0891999999999999</v>
      </c>
      <c r="AT51" s="96">
        <v>16.190000000000001</v>
      </c>
      <c r="AU51" s="96"/>
      <c r="AV51" s="96">
        <v>7.0910000000000002</v>
      </c>
      <c r="AW51" s="96">
        <v>16.440000000000001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5"/>
      <c r="BJ51" s="92">
        <v>16</v>
      </c>
      <c r="BK51" s="93" t="s">
        <v>130</v>
      </c>
      <c r="BL51" s="100">
        <v>107.12</v>
      </c>
      <c r="BM51" s="100">
        <v>142.33000000000001</v>
      </c>
      <c r="BN51" s="100">
        <v>120.96</v>
      </c>
      <c r="BO51" s="100">
        <v>128.16999999999999</v>
      </c>
      <c r="BP51" s="100">
        <v>188989.67</v>
      </c>
      <c r="BQ51" s="100">
        <v>1682.04</v>
      </c>
      <c r="BR51" s="100">
        <v>70.680000000000007</v>
      </c>
      <c r="BS51" s="100">
        <v>82.68</v>
      </c>
      <c r="BT51" s="100">
        <v>11.68</v>
      </c>
      <c r="BU51" s="100">
        <v>11.06</v>
      </c>
      <c r="BV51" s="100">
        <v>17.190000000000001</v>
      </c>
      <c r="BW51" s="100">
        <v>18.07</v>
      </c>
      <c r="BX51" s="100">
        <v>116.56</v>
      </c>
      <c r="BY51" s="100">
        <v>158.63</v>
      </c>
      <c r="BZ51" s="100">
        <v>16.440000000000001</v>
      </c>
      <c r="CA51" s="100">
        <v>16.399999999999999</v>
      </c>
      <c r="CB51" s="95"/>
      <c r="CC51" s="95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</row>
    <row r="52" spans="1:158" s="168" customFormat="1" x14ac:dyDescent="0.2">
      <c r="A52" s="99">
        <v>16</v>
      </c>
      <c r="B52" s="96" t="s">
        <v>33</v>
      </c>
      <c r="C52" s="96">
        <v>6.9664999999999999</v>
      </c>
      <c r="D52" s="96">
        <v>15.9</v>
      </c>
      <c r="E52" s="96"/>
      <c r="F52" s="96">
        <v>6.9789000000000003</v>
      </c>
      <c r="G52" s="96">
        <v>15.83</v>
      </c>
      <c r="H52" s="96"/>
      <c r="I52" s="96">
        <v>6.9197000000000006</v>
      </c>
      <c r="J52" s="96">
        <v>15.92</v>
      </c>
      <c r="K52" s="96"/>
      <c r="L52" s="96">
        <v>6.9367000000000001</v>
      </c>
      <c r="M52" s="96">
        <v>15.86</v>
      </c>
      <c r="N52" s="96"/>
      <c r="O52" s="96">
        <v>6.9283999999999999</v>
      </c>
      <c r="P52" s="96">
        <v>15.68</v>
      </c>
      <c r="Q52" s="96"/>
      <c r="R52" s="96">
        <v>6.9484000000000004</v>
      </c>
      <c r="S52" s="96">
        <v>15.5</v>
      </c>
      <c r="T52" s="96"/>
      <c r="U52" s="96">
        <v>6.9592000000000001</v>
      </c>
      <c r="V52" s="96">
        <v>15.56</v>
      </c>
      <c r="W52" s="96"/>
      <c r="X52" s="96">
        <v>6.9528000000000008</v>
      </c>
      <c r="Y52" s="96">
        <v>15.62</v>
      </c>
      <c r="Z52" s="96"/>
      <c r="AA52" s="96">
        <v>7.0075000000000003</v>
      </c>
      <c r="AB52" s="96">
        <v>15.59</v>
      </c>
      <c r="AC52" s="96"/>
      <c r="AD52" s="96">
        <v>7.0380000000000003</v>
      </c>
      <c r="AE52" s="96">
        <v>15.76</v>
      </c>
      <c r="AF52" s="96"/>
      <c r="AG52" s="96">
        <v>7.0418000000000003</v>
      </c>
      <c r="AH52" s="96">
        <v>15.84</v>
      </c>
      <c r="AI52" s="96"/>
      <c r="AJ52" s="96">
        <v>7.1449000000000007</v>
      </c>
      <c r="AK52" s="96">
        <v>15.87</v>
      </c>
      <c r="AL52" s="96"/>
      <c r="AM52" s="96">
        <v>7.0876000000000001</v>
      </c>
      <c r="AN52" s="96">
        <v>16.149999999999999</v>
      </c>
      <c r="AO52" s="96"/>
      <c r="AP52" s="96">
        <v>7.1122000000000005</v>
      </c>
      <c r="AQ52" s="96">
        <v>16.14</v>
      </c>
      <c r="AR52" s="96"/>
      <c r="AS52" s="96">
        <v>7.1121000000000008</v>
      </c>
      <c r="AT52" s="96">
        <v>16.14</v>
      </c>
      <c r="AU52" s="96"/>
      <c r="AV52" s="96">
        <v>7.1085000000000003</v>
      </c>
      <c r="AW52" s="96">
        <v>16.399999999999999</v>
      </c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5"/>
      <c r="BJ52" s="92">
        <v>17</v>
      </c>
      <c r="BK52" s="93" t="s">
        <v>133</v>
      </c>
      <c r="BL52" s="100">
        <v>109.54</v>
      </c>
      <c r="BM52" s="100">
        <v>146.16999999999999</v>
      </c>
      <c r="BN52" s="100">
        <v>123.78</v>
      </c>
      <c r="BO52" s="100">
        <v>131.06</v>
      </c>
      <c r="BP52" s="100">
        <v>191511.09</v>
      </c>
      <c r="BQ52" s="100">
        <v>1652.26</v>
      </c>
      <c r="BR52" s="100">
        <v>72.599999999999994</v>
      </c>
      <c r="BS52" s="100">
        <v>84.03</v>
      </c>
      <c r="BT52" s="100">
        <v>11.89</v>
      </c>
      <c r="BU52" s="100">
        <v>11.25</v>
      </c>
      <c r="BV52" s="100">
        <v>17.57</v>
      </c>
      <c r="BW52" s="100">
        <v>18.190000000000001</v>
      </c>
      <c r="BX52" s="100">
        <v>118.3</v>
      </c>
      <c r="BY52" s="100">
        <v>161.56</v>
      </c>
      <c r="BZ52" s="100">
        <v>16.68</v>
      </c>
      <c r="CA52" s="100">
        <v>16.649999999999999</v>
      </c>
      <c r="CB52" s="95"/>
      <c r="CC52" s="95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</row>
    <row r="53" spans="1:158" s="168" customFormat="1" x14ac:dyDescent="0.2">
      <c r="A53" s="99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5"/>
      <c r="BJ53" s="92">
        <v>18</v>
      </c>
      <c r="BK53" s="93" t="s">
        <v>134</v>
      </c>
      <c r="BL53" s="58">
        <v>109.5</v>
      </c>
      <c r="BM53" s="58">
        <v>146.25</v>
      </c>
      <c r="BN53" s="58">
        <v>123.3</v>
      </c>
      <c r="BO53" s="58">
        <v>130.66</v>
      </c>
      <c r="BP53" s="94">
        <v>191797.69</v>
      </c>
      <c r="BQ53" s="58">
        <v>1674.66</v>
      </c>
      <c r="BR53" s="58">
        <v>73.150000000000006</v>
      </c>
      <c r="BS53" s="58">
        <v>83.7</v>
      </c>
      <c r="BT53" s="58">
        <v>11.77</v>
      </c>
      <c r="BU53" s="58">
        <v>11.31</v>
      </c>
      <c r="BV53" s="58">
        <v>17.489999999999998</v>
      </c>
      <c r="BW53" s="58">
        <v>18.07</v>
      </c>
      <c r="BX53" s="58">
        <v>118.75</v>
      </c>
      <c r="BY53" s="58">
        <v>162.76</v>
      </c>
      <c r="BZ53" s="58">
        <v>16.75</v>
      </c>
      <c r="CA53" s="58">
        <v>16.72</v>
      </c>
      <c r="CB53" s="95"/>
      <c r="CC53" s="95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</row>
    <row r="54" spans="1:158" s="168" customFormat="1" x14ac:dyDescent="0.2">
      <c r="A54" s="99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5"/>
      <c r="BJ54" s="92">
        <v>19</v>
      </c>
      <c r="BK54" s="93"/>
      <c r="BL54" s="58"/>
      <c r="BM54" s="58"/>
      <c r="BN54" s="58"/>
      <c r="BO54" s="58"/>
      <c r="BP54" s="94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95"/>
      <c r="CC54" s="95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</row>
    <row r="55" spans="1:158" s="168" customFormat="1" x14ac:dyDescent="0.2">
      <c r="A55" s="99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5"/>
      <c r="BJ55" s="92">
        <v>20</v>
      </c>
      <c r="BK55" s="93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95"/>
      <c r="CC55" s="95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</row>
    <row r="56" spans="1:158" s="168" customFormat="1" x14ac:dyDescent="0.2">
      <c r="A56" s="99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5"/>
      <c r="BJ56" s="92"/>
      <c r="BK56" s="93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95"/>
      <c r="CC56" s="95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</row>
    <row r="57" spans="1:158" s="135" customFormat="1" x14ac:dyDescent="0.2">
      <c r="A57" s="84"/>
      <c r="B57" s="96"/>
      <c r="C57" s="51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93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86"/>
      <c r="BZ57" s="86"/>
      <c r="CA57" s="86"/>
      <c r="CB57" s="86"/>
      <c r="CC57" s="86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69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</row>
    <row r="58" spans="1:158" s="136" customFormat="1" x14ac:dyDescent="0.2">
      <c r="A58" s="85"/>
      <c r="B58" s="50"/>
      <c r="C58" s="50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93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8"/>
      <c r="BZ58" s="58"/>
      <c r="CA58" s="58"/>
      <c r="CB58" s="58"/>
      <c r="CC58" s="58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70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</row>
    <row r="59" spans="1:158" s="136" customFormat="1" x14ac:dyDescent="0.2">
      <c r="A59" s="85">
        <v>1</v>
      </c>
      <c r="B59" s="50" t="s">
        <v>5</v>
      </c>
      <c r="C59" s="50">
        <f>C15-C37</f>
        <v>0</v>
      </c>
      <c r="D59" s="50">
        <f>D37-D15</f>
        <v>0</v>
      </c>
      <c r="E59" s="50"/>
      <c r="F59" s="50">
        <f t="shared" ref="F59:BF63" si="2">F37-F15</f>
        <v>0</v>
      </c>
      <c r="G59" s="50">
        <f t="shared" si="2"/>
        <v>0</v>
      </c>
      <c r="H59" s="50"/>
      <c r="I59" s="50">
        <f t="shared" si="2"/>
        <v>0</v>
      </c>
      <c r="J59" s="50">
        <f t="shared" si="2"/>
        <v>0</v>
      </c>
      <c r="K59" s="50">
        <f t="shared" si="2"/>
        <v>0</v>
      </c>
      <c r="L59" s="50">
        <f t="shared" si="2"/>
        <v>0</v>
      </c>
      <c r="M59" s="50">
        <f t="shared" si="2"/>
        <v>0</v>
      </c>
      <c r="N59" s="50"/>
      <c r="O59" s="50">
        <f t="shared" si="2"/>
        <v>0</v>
      </c>
      <c r="P59" s="50">
        <f t="shared" si="2"/>
        <v>0</v>
      </c>
      <c r="Q59" s="50"/>
      <c r="R59" s="50">
        <f t="shared" si="2"/>
        <v>0</v>
      </c>
      <c r="S59" s="50">
        <f t="shared" si="2"/>
        <v>0</v>
      </c>
      <c r="T59" s="50"/>
      <c r="U59" s="50">
        <f t="shared" si="2"/>
        <v>0</v>
      </c>
      <c r="V59" s="50">
        <f t="shared" si="2"/>
        <v>0</v>
      </c>
      <c r="W59" s="50"/>
      <c r="X59" s="50">
        <f t="shared" si="2"/>
        <v>0</v>
      </c>
      <c r="Y59" s="50">
        <f t="shared" si="2"/>
        <v>0</v>
      </c>
      <c r="Z59" s="50"/>
      <c r="AA59" s="50">
        <f t="shared" si="2"/>
        <v>0</v>
      </c>
      <c r="AB59" s="50">
        <f t="shared" si="2"/>
        <v>0</v>
      </c>
      <c r="AC59" s="50"/>
      <c r="AD59" s="50">
        <f t="shared" si="2"/>
        <v>0</v>
      </c>
      <c r="AE59" s="50">
        <f t="shared" si="2"/>
        <v>0</v>
      </c>
      <c r="AF59" s="50"/>
      <c r="AG59" s="50">
        <f t="shared" si="2"/>
        <v>0</v>
      </c>
      <c r="AH59" s="50">
        <f t="shared" si="2"/>
        <v>0</v>
      </c>
      <c r="AI59" s="50"/>
      <c r="AJ59" s="50">
        <f t="shared" si="2"/>
        <v>0</v>
      </c>
      <c r="AK59" s="50">
        <f t="shared" si="2"/>
        <v>0</v>
      </c>
      <c r="AL59" s="50"/>
      <c r="AM59" s="50">
        <f t="shared" si="2"/>
        <v>0</v>
      </c>
      <c r="AN59" s="50">
        <f t="shared" si="2"/>
        <v>0</v>
      </c>
      <c r="AO59" s="50"/>
      <c r="AP59" s="50">
        <f t="shared" si="2"/>
        <v>0</v>
      </c>
      <c r="AQ59" s="50">
        <f t="shared" si="2"/>
        <v>0</v>
      </c>
      <c r="AR59" s="50"/>
      <c r="AS59" s="50">
        <f t="shared" si="2"/>
        <v>0</v>
      </c>
      <c r="AT59" s="50">
        <f t="shared" si="2"/>
        <v>0</v>
      </c>
      <c r="AU59" s="50"/>
      <c r="AV59" s="50">
        <f t="shared" si="2"/>
        <v>0</v>
      </c>
      <c r="AW59" s="50">
        <f t="shared" si="2"/>
        <v>0</v>
      </c>
      <c r="AX59" s="50"/>
      <c r="AY59" s="50">
        <f t="shared" si="2"/>
        <v>-108</v>
      </c>
      <c r="AZ59" s="50">
        <f t="shared" si="2"/>
        <v>-109.54</v>
      </c>
      <c r="BA59" s="50">
        <f t="shared" si="2"/>
        <v>0</v>
      </c>
      <c r="BB59" s="50">
        <f t="shared" si="2"/>
        <v>-108.45</v>
      </c>
      <c r="BC59" s="50">
        <f t="shared" si="2"/>
        <v>-109.5</v>
      </c>
      <c r="BD59" s="50">
        <f t="shared" si="2"/>
        <v>0</v>
      </c>
      <c r="BE59" s="50">
        <f t="shared" si="2"/>
        <v>-107.33944444444444</v>
      </c>
      <c r="BF59" s="50">
        <f t="shared" si="2"/>
        <v>-104.41722222222221</v>
      </c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58"/>
      <c r="BZ59" s="58"/>
      <c r="CA59" s="58"/>
      <c r="CB59" s="58"/>
      <c r="CC59" s="58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70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</row>
    <row r="60" spans="1:158" s="171" customFormat="1" x14ac:dyDescent="0.2">
      <c r="A60" s="104">
        <v>2</v>
      </c>
      <c r="B60" s="105" t="s">
        <v>6</v>
      </c>
      <c r="C60" s="50">
        <f t="shared" ref="C60:C74" si="3">C16-C38</f>
        <v>0</v>
      </c>
      <c r="D60" s="50">
        <f t="shared" ref="D60:S74" si="4">D38-D16</f>
        <v>0</v>
      </c>
      <c r="E60" s="50"/>
      <c r="F60" s="50">
        <f t="shared" si="4"/>
        <v>0</v>
      </c>
      <c r="G60" s="50">
        <f t="shared" si="4"/>
        <v>0</v>
      </c>
      <c r="H60" s="50"/>
      <c r="I60" s="50">
        <f t="shared" si="4"/>
        <v>0</v>
      </c>
      <c r="J60" s="50">
        <f t="shared" si="4"/>
        <v>0</v>
      </c>
      <c r="K60" s="50">
        <f t="shared" si="4"/>
        <v>0</v>
      </c>
      <c r="L60" s="50">
        <f t="shared" si="4"/>
        <v>0</v>
      </c>
      <c r="M60" s="50">
        <f t="shared" si="4"/>
        <v>0</v>
      </c>
      <c r="N60" s="50"/>
      <c r="O60" s="50">
        <f t="shared" si="4"/>
        <v>0</v>
      </c>
      <c r="P60" s="50">
        <f t="shared" si="4"/>
        <v>0</v>
      </c>
      <c r="Q60" s="50"/>
      <c r="R60" s="50">
        <f t="shared" si="4"/>
        <v>0</v>
      </c>
      <c r="S60" s="50">
        <f t="shared" si="4"/>
        <v>0</v>
      </c>
      <c r="T60" s="50"/>
      <c r="U60" s="50">
        <f t="shared" si="2"/>
        <v>0</v>
      </c>
      <c r="V60" s="50">
        <f t="shared" si="2"/>
        <v>0</v>
      </c>
      <c r="W60" s="50"/>
      <c r="X60" s="50">
        <f t="shared" si="2"/>
        <v>0</v>
      </c>
      <c r="Y60" s="50">
        <f t="shared" si="2"/>
        <v>0</v>
      </c>
      <c r="Z60" s="50"/>
      <c r="AA60" s="50">
        <f t="shared" si="2"/>
        <v>0</v>
      </c>
      <c r="AB60" s="50">
        <f t="shared" si="2"/>
        <v>0</v>
      </c>
      <c r="AC60" s="50"/>
      <c r="AD60" s="50">
        <f t="shared" si="2"/>
        <v>0</v>
      </c>
      <c r="AE60" s="50">
        <f t="shared" si="2"/>
        <v>0</v>
      </c>
      <c r="AF60" s="50"/>
      <c r="AG60" s="50">
        <f t="shared" si="2"/>
        <v>0</v>
      </c>
      <c r="AH60" s="50">
        <f t="shared" si="2"/>
        <v>0</v>
      </c>
      <c r="AI60" s="50"/>
      <c r="AJ60" s="50">
        <f t="shared" si="2"/>
        <v>0</v>
      </c>
      <c r="AK60" s="50">
        <f t="shared" si="2"/>
        <v>0</v>
      </c>
      <c r="AL60" s="50"/>
      <c r="AM60" s="50">
        <f t="shared" si="2"/>
        <v>0</v>
      </c>
      <c r="AN60" s="50">
        <f t="shared" si="2"/>
        <v>0</v>
      </c>
      <c r="AO60" s="50"/>
      <c r="AP60" s="50">
        <f t="shared" si="2"/>
        <v>0</v>
      </c>
      <c r="AQ60" s="50">
        <f t="shared" si="2"/>
        <v>0</v>
      </c>
      <c r="AR60" s="50"/>
      <c r="AS60" s="50">
        <f t="shared" si="2"/>
        <v>0</v>
      </c>
      <c r="AT60" s="50">
        <f t="shared" si="2"/>
        <v>0</v>
      </c>
      <c r="AU60" s="50"/>
      <c r="AV60" s="50">
        <f t="shared" si="2"/>
        <v>0</v>
      </c>
      <c r="AW60" s="50">
        <f t="shared" si="2"/>
        <v>0</v>
      </c>
      <c r="AX60" s="50"/>
      <c r="AY60" s="50">
        <f t="shared" si="2"/>
        <v>-0.80932340563289085</v>
      </c>
      <c r="AZ60" s="50">
        <f t="shared" si="2"/>
        <v>-146.16999999999999</v>
      </c>
      <c r="BA60" s="50">
        <f t="shared" si="2"/>
        <v>0</v>
      </c>
      <c r="BB60" s="50">
        <f t="shared" si="2"/>
        <v>-0.81195193244559916</v>
      </c>
      <c r="BC60" s="50">
        <f t="shared" si="2"/>
        <v>-146.25</v>
      </c>
      <c r="BD60" s="50">
        <f t="shared" si="2"/>
        <v>0</v>
      </c>
      <c r="BE60" s="50">
        <f t="shared" si="2"/>
        <v>-0.80433681651688593</v>
      </c>
      <c r="BF60" s="50">
        <f t="shared" si="2"/>
        <v>-139.45777777777778</v>
      </c>
      <c r="BG60" s="104"/>
      <c r="BH60" s="104"/>
      <c r="BI60" s="104"/>
      <c r="BJ60" s="104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62"/>
      <c r="BZ60" s="62"/>
      <c r="CA60" s="62"/>
      <c r="CB60" s="62"/>
      <c r="CC60" s="62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73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</row>
    <row r="61" spans="1:158" s="136" customFormat="1" x14ac:dyDescent="0.2">
      <c r="A61" s="85">
        <v>3</v>
      </c>
      <c r="B61" s="107" t="s">
        <v>7</v>
      </c>
      <c r="C61" s="50">
        <f t="shared" si="3"/>
        <v>0</v>
      </c>
      <c r="D61" s="50">
        <f t="shared" si="4"/>
        <v>0</v>
      </c>
      <c r="E61" s="50"/>
      <c r="F61" s="50">
        <f t="shared" si="2"/>
        <v>0</v>
      </c>
      <c r="G61" s="50">
        <f t="shared" si="2"/>
        <v>0</v>
      </c>
      <c r="H61" s="50"/>
      <c r="I61" s="50">
        <f t="shared" si="2"/>
        <v>0</v>
      </c>
      <c r="J61" s="50">
        <f t="shared" si="2"/>
        <v>0</v>
      </c>
      <c r="K61" s="50">
        <f t="shared" si="2"/>
        <v>0</v>
      </c>
      <c r="L61" s="50">
        <f t="shared" si="2"/>
        <v>0</v>
      </c>
      <c r="M61" s="50">
        <f t="shared" si="2"/>
        <v>0</v>
      </c>
      <c r="N61" s="50"/>
      <c r="O61" s="50">
        <f t="shared" si="2"/>
        <v>0</v>
      </c>
      <c r="P61" s="50">
        <f t="shared" si="2"/>
        <v>0</v>
      </c>
      <c r="Q61" s="50"/>
      <c r="R61" s="50">
        <f t="shared" si="2"/>
        <v>0</v>
      </c>
      <c r="S61" s="50">
        <f t="shared" si="2"/>
        <v>0</v>
      </c>
      <c r="T61" s="50"/>
      <c r="U61" s="50">
        <f t="shared" si="2"/>
        <v>0</v>
      </c>
      <c r="V61" s="50">
        <f t="shared" si="2"/>
        <v>0</v>
      </c>
      <c r="W61" s="50"/>
      <c r="X61" s="50">
        <f t="shared" si="2"/>
        <v>0</v>
      </c>
      <c r="Y61" s="50">
        <f t="shared" si="2"/>
        <v>0</v>
      </c>
      <c r="Z61" s="50"/>
      <c r="AA61" s="50">
        <f t="shared" si="2"/>
        <v>0</v>
      </c>
      <c r="AB61" s="50">
        <f t="shared" si="2"/>
        <v>0</v>
      </c>
      <c r="AC61" s="50"/>
      <c r="AD61" s="50">
        <f t="shared" si="2"/>
        <v>0</v>
      </c>
      <c r="AE61" s="50">
        <f t="shared" si="2"/>
        <v>0</v>
      </c>
      <c r="AF61" s="50"/>
      <c r="AG61" s="50">
        <f t="shared" si="2"/>
        <v>0</v>
      </c>
      <c r="AH61" s="50">
        <f t="shared" si="2"/>
        <v>0</v>
      </c>
      <c r="AI61" s="50"/>
      <c r="AJ61" s="50">
        <f t="shared" si="2"/>
        <v>0</v>
      </c>
      <c r="AK61" s="50">
        <f t="shared" si="2"/>
        <v>0</v>
      </c>
      <c r="AL61" s="50"/>
      <c r="AM61" s="50">
        <f t="shared" si="2"/>
        <v>0</v>
      </c>
      <c r="AN61" s="50">
        <f t="shared" si="2"/>
        <v>0</v>
      </c>
      <c r="AO61" s="50"/>
      <c r="AP61" s="50">
        <f t="shared" si="2"/>
        <v>0</v>
      </c>
      <c r="AQ61" s="50">
        <f t="shared" si="2"/>
        <v>0</v>
      </c>
      <c r="AR61" s="50"/>
      <c r="AS61" s="50">
        <f t="shared" si="2"/>
        <v>0</v>
      </c>
      <c r="AT61" s="50">
        <f t="shared" si="2"/>
        <v>0</v>
      </c>
      <c r="AU61" s="50"/>
      <c r="AV61" s="50">
        <f t="shared" si="2"/>
        <v>0</v>
      </c>
      <c r="AW61" s="50">
        <f t="shared" si="2"/>
        <v>0</v>
      </c>
      <c r="AX61" s="50"/>
      <c r="AY61" s="50">
        <f t="shared" si="2"/>
        <v>-0.95569999999999999</v>
      </c>
      <c r="AZ61" s="50">
        <f t="shared" si="2"/>
        <v>-123.78</v>
      </c>
      <c r="BA61" s="50">
        <f t="shared" si="2"/>
        <v>0</v>
      </c>
      <c r="BB61" s="50">
        <f t="shared" si="2"/>
        <v>-0.96310000000000007</v>
      </c>
      <c r="BC61" s="50">
        <f t="shared" si="2"/>
        <v>-123.3</v>
      </c>
      <c r="BD61" s="50">
        <f t="shared" si="2"/>
        <v>0</v>
      </c>
      <c r="BE61" s="50">
        <f t="shared" si="2"/>
        <v>-0.95557777777777786</v>
      </c>
      <c r="BF61" s="50">
        <f t="shared" si="2"/>
        <v>-117.28166666666668</v>
      </c>
      <c r="BG61" s="85"/>
      <c r="BH61" s="85"/>
      <c r="BI61" s="50"/>
      <c r="BJ61" s="85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50"/>
      <c r="BZ61" s="50"/>
      <c r="CA61" s="50"/>
      <c r="CB61" s="50"/>
      <c r="CC61" s="50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</row>
    <row r="62" spans="1:158" s="136" customFormat="1" x14ac:dyDescent="0.2">
      <c r="A62" s="85">
        <v>4</v>
      </c>
      <c r="B62" s="107" t="s">
        <v>8</v>
      </c>
      <c r="C62" s="50">
        <f t="shared" si="3"/>
        <v>0</v>
      </c>
      <c r="D62" s="50">
        <f t="shared" si="4"/>
        <v>0</v>
      </c>
      <c r="E62" s="50"/>
      <c r="F62" s="50">
        <f t="shared" si="2"/>
        <v>0</v>
      </c>
      <c r="G62" s="50">
        <f t="shared" si="2"/>
        <v>0</v>
      </c>
      <c r="H62" s="50"/>
      <c r="I62" s="50">
        <f t="shared" si="2"/>
        <v>0</v>
      </c>
      <c r="J62" s="50">
        <f t="shared" si="2"/>
        <v>0</v>
      </c>
      <c r="K62" s="50">
        <f t="shared" si="2"/>
        <v>0</v>
      </c>
      <c r="L62" s="50">
        <f t="shared" si="2"/>
        <v>0</v>
      </c>
      <c r="M62" s="50">
        <f t="shared" si="2"/>
        <v>0</v>
      </c>
      <c r="N62" s="50"/>
      <c r="O62" s="50">
        <f t="shared" si="2"/>
        <v>0</v>
      </c>
      <c r="P62" s="50">
        <f t="shared" si="2"/>
        <v>0</v>
      </c>
      <c r="Q62" s="50"/>
      <c r="R62" s="50">
        <f t="shared" si="2"/>
        <v>0</v>
      </c>
      <c r="S62" s="50">
        <f t="shared" si="2"/>
        <v>0</v>
      </c>
      <c r="T62" s="50"/>
      <c r="U62" s="50">
        <f t="shared" si="2"/>
        <v>0</v>
      </c>
      <c r="V62" s="50">
        <f t="shared" si="2"/>
        <v>0</v>
      </c>
      <c r="W62" s="50"/>
      <c r="X62" s="50">
        <f t="shared" si="2"/>
        <v>0</v>
      </c>
      <c r="Y62" s="50">
        <f t="shared" si="2"/>
        <v>0</v>
      </c>
      <c r="Z62" s="50"/>
      <c r="AA62" s="50">
        <f t="shared" si="2"/>
        <v>0</v>
      </c>
      <c r="AB62" s="50">
        <f t="shared" si="2"/>
        <v>0</v>
      </c>
      <c r="AC62" s="50"/>
      <c r="AD62" s="50">
        <f t="shared" si="2"/>
        <v>0</v>
      </c>
      <c r="AE62" s="50">
        <f t="shared" si="2"/>
        <v>0</v>
      </c>
      <c r="AF62" s="50"/>
      <c r="AG62" s="50">
        <f t="shared" si="2"/>
        <v>0</v>
      </c>
      <c r="AH62" s="50">
        <f t="shared" si="2"/>
        <v>0</v>
      </c>
      <c r="AI62" s="50"/>
      <c r="AJ62" s="50">
        <f t="shared" si="2"/>
        <v>0</v>
      </c>
      <c r="AK62" s="50">
        <f t="shared" si="2"/>
        <v>0</v>
      </c>
      <c r="AL62" s="50"/>
      <c r="AM62" s="50">
        <f t="shared" si="2"/>
        <v>0</v>
      </c>
      <c r="AN62" s="50">
        <f t="shared" si="2"/>
        <v>0</v>
      </c>
      <c r="AO62" s="50"/>
      <c r="AP62" s="50">
        <f t="shared" si="2"/>
        <v>0</v>
      </c>
      <c r="AQ62" s="50">
        <f t="shared" si="2"/>
        <v>0</v>
      </c>
      <c r="AR62" s="50"/>
      <c r="AS62" s="50">
        <f t="shared" si="2"/>
        <v>0</v>
      </c>
      <c r="AT62" s="50">
        <f t="shared" si="2"/>
        <v>0</v>
      </c>
      <c r="AU62" s="50"/>
      <c r="AV62" s="50">
        <f t="shared" si="2"/>
        <v>0</v>
      </c>
      <c r="AW62" s="50">
        <f t="shared" si="2"/>
        <v>0</v>
      </c>
      <c r="AX62" s="50"/>
      <c r="AY62" s="50">
        <f t="shared" si="2"/>
        <v>-0.90236419418877456</v>
      </c>
      <c r="AZ62" s="50">
        <f t="shared" si="2"/>
        <v>-131.06</v>
      </c>
      <c r="BA62" s="50">
        <f t="shared" si="2"/>
        <v>0</v>
      </c>
      <c r="BB62" s="50">
        <f t="shared" si="2"/>
        <v>-0.90950432014552052</v>
      </c>
      <c r="BC62" s="50">
        <f t="shared" si="2"/>
        <v>-130.66</v>
      </c>
      <c r="BD62" s="50">
        <f t="shared" si="2"/>
        <v>0</v>
      </c>
      <c r="BE62" s="50">
        <f t="shared" si="2"/>
        <v>-0.90163299022174825</v>
      </c>
      <c r="BF62" s="50">
        <f t="shared" si="2"/>
        <v>-124.31222222222222</v>
      </c>
      <c r="BG62" s="85"/>
      <c r="BH62" s="85"/>
      <c r="BI62" s="50"/>
      <c r="BJ62" s="85"/>
      <c r="BK62" s="58"/>
      <c r="BL62" s="58">
        <f>AVERAGE(BL36:BL53)</f>
        <v>104.41722222222221</v>
      </c>
      <c r="BM62" s="58">
        <f t="shared" ref="BM62:CA62" si="5">AVERAGE(BM36:BM53)</f>
        <v>139.45777777777778</v>
      </c>
      <c r="BN62" s="58">
        <f t="shared" si="5"/>
        <v>117.28166666666668</v>
      </c>
      <c r="BO62" s="58">
        <f t="shared" si="5"/>
        <v>124.31222222222222</v>
      </c>
      <c r="BP62" s="58">
        <f t="shared" si="5"/>
        <v>179987.70388888888</v>
      </c>
      <c r="BQ62" s="58">
        <f t="shared" si="5"/>
        <v>1708.742777777778</v>
      </c>
      <c r="BR62" s="58">
        <f t="shared" si="5"/>
        <v>70.356666666666669</v>
      </c>
      <c r="BS62" s="58">
        <f t="shared" si="5"/>
        <v>80.775555555555556</v>
      </c>
      <c r="BT62" s="58">
        <f t="shared" si="5"/>
        <v>11.479444444444447</v>
      </c>
      <c r="BU62" s="58">
        <f t="shared" si="5"/>
        <v>11.132777777777777</v>
      </c>
      <c r="BV62" s="58">
        <f t="shared" si="5"/>
        <v>16.643888888888888</v>
      </c>
      <c r="BW62" s="58">
        <f t="shared" si="5"/>
        <v>17.752222222222219</v>
      </c>
      <c r="BX62" s="58">
        <f t="shared" si="5"/>
        <v>112.08166666666666</v>
      </c>
      <c r="BY62" s="58">
        <f t="shared" si="5"/>
        <v>153.98388888888888</v>
      </c>
      <c r="BZ62" s="58">
        <f t="shared" si="5"/>
        <v>15.979444444444445</v>
      </c>
      <c r="CA62" s="58">
        <f t="shared" si="5"/>
        <v>15.951666666666666</v>
      </c>
      <c r="CB62" s="50"/>
      <c r="CC62" s="50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</row>
    <row r="63" spans="1:158" s="136" customFormat="1" x14ac:dyDescent="0.2">
      <c r="A63" s="85">
        <v>5</v>
      </c>
      <c r="B63" s="107" t="s">
        <v>9</v>
      </c>
      <c r="C63" s="50">
        <f t="shared" si="3"/>
        <v>0</v>
      </c>
      <c r="D63" s="50">
        <f t="shared" si="4"/>
        <v>0</v>
      </c>
      <c r="E63" s="50"/>
      <c r="F63" s="50">
        <f t="shared" si="2"/>
        <v>0</v>
      </c>
      <c r="G63" s="50">
        <f t="shared" si="2"/>
        <v>0</v>
      </c>
      <c r="H63" s="50"/>
      <c r="I63" s="50">
        <f t="shared" si="2"/>
        <v>0</v>
      </c>
      <c r="J63" s="50">
        <f t="shared" si="2"/>
        <v>0</v>
      </c>
      <c r="K63" s="50">
        <f t="shared" si="2"/>
        <v>0</v>
      </c>
      <c r="L63" s="50">
        <f t="shared" si="2"/>
        <v>0</v>
      </c>
      <c r="M63" s="50">
        <f t="shared" si="2"/>
        <v>0</v>
      </c>
      <c r="N63" s="50"/>
      <c r="O63" s="50">
        <f t="shared" si="2"/>
        <v>0</v>
      </c>
      <c r="P63" s="50">
        <f t="shared" si="2"/>
        <v>0</v>
      </c>
      <c r="Q63" s="50"/>
      <c r="R63" s="50">
        <f t="shared" si="2"/>
        <v>0</v>
      </c>
      <c r="S63" s="50">
        <f t="shared" si="2"/>
        <v>0</v>
      </c>
      <c r="T63" s="50"/>
      <c r="U63" s="50">
        <f t="shared" si="2"/>
        <v>0</v>
      </c>
      <c r="V63" s="50">
        <f t="shared" si="2"/>
        <v>0</v>
      </c>
      <c r="W63" s="50"/>
      <c r="X63" s="50">
        <f t="shared" si="2"/>
        <v>0</v>
      </c>
      <c r="Y63" s="50">
        <f t="shared" si="2"/>
        <v>0</v>
      </c>
      <c r="Z63" s="50"/>
      <c r="AA63" s="50">
        <f t="shared" si="2"/>
        <v>0</v>
      </c>
      <c r="AB63" s="50">
        <f t="shared" si="2"/>
        <v>0</v>
      </c>
      <c r="AC63" s="50"/>
      <c r="AD63" s="50">
        <f t="shared" si="2"/>
        <v>0</v>
      </c>
      <c r="AE63" s="50">
        <f t="shared" si="2"/>
        <v>0</v>
      </c>
      <c r="AF63" s="50"/>
      <c r="AG63" s="50">
        <f t="shared" si="2"/>
        <v>0</v>
      </c>
      <c r="AH63" s="50">
        <f t="shared" si="2"/>
        <v>0</v>
      </c>
      <c r="AI63" s="50"/>
      <c r="AJ63" s="50">
        <f t="shared" si="2"/>
        <v>0</v>
      </c>
      <c r="AK63" s="50">
        <f t="shared" si="2"/>
        <v>0</v>
      </c>
      <c r="AL63" s="50"/>
      <c r="AM63" s="50">
        <f t="shared" si="2"/>
        <v>0</v>
      </c>
      <c r="AN63" s="50">
        <f t="shared" si="2"/>
        <v>0</v>
      </c>
      <c r="AO63" s="50"/>
      <c r="AP63" s="50">
        <f t="shared" si="2"/>
        <v>0</v>
      </c>
      <c r="AQ63" s="50">
        <f t="shared" si="2"/>
        <v>0</v>
      </c>
      <c r="AR63" s="50"/>
      <c r="AS63" s="50">
        <f t="shared" si="2"/>
        <v>0</v>
      </c>
      <c r="AT63" s="50">
        <f t="shared" si="2"/>
        <v>0</v>
      </c>
      <c r="AU63" s="50"/>
      <c r="AV63" s="50">
        <f t="shared" si="2"/>
        <v>0</v>
      </c>
      <c r="AW63" s="50">
        <f t="shared" si="2"/>
        <v>0</v>
      </c>
      <c r="AX63" s="50"/>
      <c r="AY63" s="50">
        <f t="shared" si="2"/>
        <v>-1618.8596</v>
      </c>
      <c r="AZ63" s="50">
        <f t="shared" si="2"/>
        <v>-191511.09</v>
      </c>
      <c r="BA63" s="50">
        <f t="shared" si="2"/>
        <v>0</v>
      </c>
      <c r="BB63" s="50">
        <f t="shared" si="2"/>
        <v>-1615.1384</v>
      </c>
      <c r="BC63" s="50">
        <f t="shared" si="2"/>
        <v>-191797.69</v>
      </c>
      <c r="BD63" s="50">
        <f t="shared" si="2"/>
        <v>0</v>
      </c>
      <c r="BE63" s="50">
        <f t="shared" si="2"/>
        <v>-1606.3739555555558</v>
      </c>
      <c r="BF63" s="50">
        <f t="shared" si="2"/>
        <v>-179987.70388888888</v>
      </c>
      <c r="BG63" s="85"/>
      <c r="BH63" s="85"/>
      <c r="BI63" s="50"/>
      <c r="BJ63" s="85"/>
      <c r="BK63" s="58"/>
      <c r="BL63" s="100">
        <v>104.41722222222221</v>
      </c>
      <c r="BM63" s="100">
        <v>139.45777777777778</v>
      </c>
      <c r="BN63" s="100">
        <v>117.28166666666668</v>
      </c>
      <c r="BO63" s="100">
        <v>124.31222222222222</v>
      </c>
      <c r="BP63" s="100">
        <v>179987.70388888888</v>
      </c>
      <c r="BQ63" s="100">
        <v>1708.742777777778</v>
      </c>
      <c r="BR63" s="100">
        <v>70.356666666666669</v>
      </c>
      <c r="BS63" s="100">
        <v>80.775555555555556</v>
      </c>
      <c r="BT63" s="100">
        <v>11.479444444444447</v>
      </c>
      <c r="BU63" s="100">
        <v>11.132777777777777</v>
      </c>
      <c r="BV63" s="100">
        <v>16.643888888888888</v>
      </c>
      <c r="BW63" s="100">
        <v>17.752222222222219</v>
      </c>
      <c r="BX63" s="100">
        <v>112.08166666666666</v>
      </c>
      <c r="BY63" s="100">
        <v>153.98388888888888</v>
      </c>
      <c r="BZ63" s="100">
        <v>15.979444444444445</v>
      </c>
      <c r="CA63" s="100">
        <v>15.951666666666666</v>
      </c>
      <c r="CB63" s="50"/>
      <c r="CC63" s="50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</row>
    <row r="64" spans="1:158" s="136" customFormat="1" x14ac:dyDescent="0.2">
      <c r="A64" s="85">
        <v>6</v>
      </c>
      <c r="B64" s="107" t="s">
        <v>10</v>
      </c>
      <c r="C64" s="50">
        <f t="shared" si="3"/>
        <v>0</v>
      </c>
      <c r="D64" s="50">
        <f t="shared" si="4"/>
        <v>0</v>
      </c>
      <c r="E64" s="50"/>
      <c r="F64" s="50">
        <f t="shared" ref="F64:BF68" si="6">F42-F20</f>
        <v>0</v>
      </c>
      <c r="G64" s="50">
        <f t="shared" si="6"/>
        <v>0</v>
      </c>
      <c r="H64" s="50"/>
      <c r="I64" s="50">
        <f t="shared" si="6"/>
        <v>0</v>
      </c>
      <c r="J64" s="50">
        <f t="shared" si="6"/>
        <v>0</v>
      </c>
      <c r="K64" s="50">
        <f t="shared" si="6"/>
        <v>0</v>
      </c>
      <c r="L64" s="50">
        <f t="shared" si="6"/>
        <v>0</v>
      </c>
      <c r="M64" s="50">
        <f t="shared" si="6"/>
        <v>0</v>
      </c>
      <c r="N64" s="50"/>
      <c r="O64" s="50">
        <f t="shared" si="6"/>
        <v>0</v>
      </c>
      <c r="P64" s="50">
        <f t="shared" si="6"/>
        <v>0</v>
      </c>
      <c r="Q64" s="50"/>
      <c r="R64" s="50">
        <f t="shared" si="6"/>
        <v>0</v>
      </c>
      <c r="S64" s="50">
        <f t="shared" si="6"/>
        <v>0</v>
      </c>
      <c r="T64" s="50"/>
      <c r="U64" s="50">
        <f t="shared" si="6"/>
        <v>0</v>
      </c>
      <c r="V64" s="50">
        <f t="shared" si="6"/>
        <v>0</v>
      </c>
      <c r="W64" s="50"/>
      <c r="X64" s="50">
        <f t="shared" si="6"/>
        <v>0</v>
      </c>
      <c r="Y64" s="50">
        <f t="shared" si="6"/>
        <v>0</v>
      </c>
      <c r="Z64" s="50"/>
      <c r="AA64" s="50">
        <f t="shared" si="6"/>
        <v>0</v>
      </c>
      <c r="AB64" s="50">
        <f t="shared" si="6"/>
        <v>0</v>
      </c>
      <c r="AC64" s="50"/>
      <c r="AD64" s="50">
        <f t="shared" si="6"/>
        <v>0</v>
      </c>
      <c r="AE64" s="50">
        <f t="shared" si="6"/>
        <v>0</v>
      </c>
      <c r="AF64" s="50"/>
      <c r="AG64" s="50">
        <f t="shared" si="6"/>
        <v>0</v>
      </c>
      <c r="AH64" s="50">
        <f t="shared" si="6"/>
        <v>0</v>
      </c>
      <c r="AI64" s="50"/>
      <c r="AJ64" s="50">
        <f t="shared" si="6"/>
        <v>0</v>
      </c>
      <c r="AK64" s="50">
        <f t="shared" si="6"/>
        <v>0</v>
      </c>
      <c r="AL64" s="50"/>
      <c r="AM64" s="50">
        <f t="shared" si="6"/>
        <v>0</v>
      </c>
      <c r="AN64" s="50">
        <f t="shared" si="6"/>
        <v>0</v>
      </c>
      <c r="AO64" s="50"/>
      <c r="AP64" s="50">
        <f t="shared" si="6"/>
        <v>0</v>
      </c>
      <c r="AQ64" s="50">
        <f t="shared" si="6"/>
        <v>0</v>
      </c>
      <c r="AR64" s="50"/>
      <c r="AS64" s="50">
        <f t="shared" si="6"/>
        <v>0</v>
      </c>
      <c r="AT64" s="50">
        <f t="shared" si="6"/>
        <v>0</v>
      </c>
      <c r="AU64" s="50"/>
      <c r="AV64" s="50">
        <f t="shared" si="6"/>
        <v>0</v>
      </c>
      <c r="AW64" s="50">
        <f t="shared" si="6"/>
        <v>0</v>
      </c>
      <c r="AX64" s="50"/>
      <c r="AY64" s="50">
        <f t="shared" si="6"/>
        <v>-13.966700000000001</v>
      </c>
      <c r="AZ64" s="50">
        <f t="shared" si="6"/>
        <v>-1652.26</v>
      </c>
      <c r="BA64" s="50">
        <f t="shared" si="6"/>
        <v>0</v>
      </c>
      <c r="BB64" s="50">
        <f t="shared" si="6"/>
        <v>-14.102400000000001</v>
      </c>
      <c r="BC64" s="50">
        <f t="shared" si="6"/>
        <v>-1674.66</v>
      </c>
      <c r="BD64" s="50">
        <f t="shared" si="6"/>
        <v>0</v>
      </c>
      <c r="BE64" s="50">
        <f t="shared" si="6"/>
        <v>-15.281016666666666</v>
      </c>
      <c r="BF64" s="50">
        <f t="shared" si="6"/>
        <v>-1708.742777777778</v>
      </c>
      <c r="BG64" s="85"/>
      <c r="BH64" s="85"/>
      <c r="BI64" s="50"/>
      <c r="BJ64" s="85"/>
      <c r="BK64" s="62"/>
      <c r="BL64" s="105">
        <f>BL63-BL62</f>
        <v>0</v>
      </c>
      <c r="BM64" s="105">
        <f t="shared" ref="BM64:CA64" si="7">BM63-BM62</f>
        <v>0</v>
      </c>
      <c r="BN64" s="105">
        <f t="shared" si="7"/>
        <v>0</v>
      </c>
      <c r="BO64" s="105">
        <f t="shared" si="7"/>
        <v>0</v>
      </c>
      <c r="BP64" s="105">
        <f t="shared" si="7"/>
        <v>0</v>
      </c>
      <c r="BQ64" s="105">
        <f t="shared" si="7"/>
        <v>0</v>
      </c>
      <c r="BR64" s="105">
        <f t="shared" si="7"/>
        <v>0</v>
      </c>
      <c r="BS64" s="105">
        <f t="shared" si="7"/>
        <v>0</v>
      </c>
      <c r="BT64" s="105">
        <f t="shared" si="7"/>
        <v>0</v>
      </c>
      <c r="BU64" s="105">
        <f t="shared" si="7"/>
        <v>0</v>
      </c>
      <c r="BV64" s="105">
        <f t="shared" si="7"/>
        <v>0</v>
      </c>
      <c r="BW64" s="105">
        <f t="shared" si="7"/>
        <v>0</v>
      </c>
      <c r="BX64" s="105">
        <f t="shared" si="7"/>
        <v>0</v>
      </c>
      <c r="BY64" s="105">
        <f t="shared" si="7"/>
        <v>0</v>
      </c>
      <c r="BZ64" s="105">
        <f t="shared" si="7"/>
        <v>0</v>
      </c>
      <c r="CA64" s="105">
        <f t="shared" si="7"/>
        <v>0</v>
      </c>
      <c r="CB64" s="50"/>
      <c r="CC64" s="50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</row>
    <row r="65" spans="1:158" s="136" customFormat="1" x14ac:dyDescent="0.2">
      <c r="A65" s="85">
        <v>7</v>
      </c>
      <c r="B65" s="107" t="s">
        <v>25</v>
      </c>
      <c r="C65" s="50">
        <f t="shared" si="3"/>
        <v>0</v>
      </c>
      <c r="D65" s="50">
        <f t="shared" si="4"/>
        <v>0</v>
      </c>
      <c r="E65" s="50"/>
      <c r="F65" s="50">
        <f t="shared" si="6"/>
        <v>0</v>
      </c>
      <c r="G65" s="50">
        <f t="shared" si="6"/>
        <v>0</v>
      </c>
      <c r="H65" s="50"/>
      <c r="I65" s="50">
        <f t="shared" si="6"/>
        <v>0</v>
      </c>
      <c r="J65" s="50">
        <f t="shared" si="6"/>
        <v>0</v>
      </c>
      <c r="K65" s="50">
        <f t="shared" si="6"/>
        <v>0</v>
      </c>
      <c r="L65" s="50">
        <f t="shared" si="6"/>
        <v>0</v>
      </c>
      <c r="M65" s="50">
        <f t="shared" si="6"/>
        <v>0</v>
      </c>
      <c r="N65" s="50"/>
      <c r="O65" s="50">
        <f t="shared" si="6"/>
        <v>0</v>
      </c>
      <c r="P65" s="50">
        <f t="shared" si="6"/>
        <v>0</v>
      </c>
      <c r="Q65" s="50"/>
      <c r="R65" s="50">
        <f t="shared" si="6"/>
        <v>0</v>
      </c>
      <c r="S65" s="50">
        <f t="shared" si="6"/>
        <v>0</v>
      </c>
      <c r="T65" s="50"/>
      <c r="U65" s="50">
        <f t="shared" si="6"/>
        <v>0</v>
      </c>
      <c r="V65" s="50">
        <f t="shared" si="6"/>
        <v>0</v>
      </c>
      <c r="W65" s="50"/>
      <c r="X65" s="50">
        <f t="shared" si="6"/>
        <v>0</v>
      </c>
      <c r="Y65" s="50">
        <f t="shared" si="6"/>
        <v>0</v>
      </c>
      <c r="Z65" s="50"/>
      <c r="AA65" s="50">
        <f t="shared" si="6"/>
        <v>0</v>
      </c>
      <c r="AB65" s="50">
        <f t="shared" si="6"/>
        <v>0</v>
      </c>
      <c r="AC65" s="50"/>
      <c r="AD65" s="50">
        <f t="shared" si="6"/>
        <v>0</v>
      </c>
      <c r="AE65" s="50">
        <f t="shared" si="6"/>
        <v>0</v>
      </c>
      <c r="AF65" s="50"/>
      <c r="AG65" s="50">
        <f t="shared" si="6"/>
        <v>0</v>
      </c>
      <c r="AH65" s="50">
        <f t="shared" si="6"/>
        <v>0</v>
      </c>
      <c r="AI65" s="50"/>
      <c r="AJ65" s="50">
        <f t="shared" si="6"/>
        <v>0</v>
      </c>
      <c r="AK65" s="50">
        <f t="shared" si="6"/>
        <v>0</v>
      </c>
      <c r="AL65" s="50"/>
      <c r="AM65" s="50">
        <f t="shared" si="6"/>
        <v>0</v>
      </c>
      <c r="AN65" s="50">
        <f t="shared" si="6"/>
        <v>0</v>
      </c>
      <c r="AO65" s="50"/>
      <c r="AP65" s="50">
        <f t="shared" si="6"/>
        <v>0</v>
      </c>
      <c r="AQ65" s="50">
        <f t="shared" si="6"/>
        <v>0</v>
      </c>
      <c r="AR65" s="50"/>
      <c r="AS65" s="50">
        <f t="shared" si="6"/>
        <v>0</v>
      </c>
      <c r="AT65" s="50">
        <f t="shared" si="6"/>
        <v>0</v>
      </c>
      <c r="AU65" s="50"/>
      <c r="AV65" s="50">
        <f t="shared" si="6"/>
        <v>0</v>
      </c>
      <c r="AW65" s="50">
        <f t="shared" si="6"/>
        <v>0</v>
      </c>
      <c r="AX65" s="50"/>
      <c r="AY65" s="50">
        <f t="shared" si="6"/>
        <v>-1.629460648525338</v>
      </c>
      <c r="AZ65" s="50">
        <f t="shared" si="6"/>
        <v>-72.599999999999994</v>
      </c>
      <c r="BA65" s="50">
        <f t="shared" si="6"/>
        <v>0</v>
      </c>
      <c r="BB65" s="50">
        <f t="shared" si="6"/>
        <v>-1.6233766233766234</v>
      </c>
      <c r="BC65" s="50">
        <f t="shared" si="6"/>
        <v>-73.150000000000006</v>
      </c>
      <c r="BD65" s="50">
        <f t="shared" si="6"/>
        <v>0</v>
      </c>
      <c r="BE65" s="50">
        <f t="shared" si="6"/>
        <v>-1.595203801845217</v>
      </c>
      <c r="BF65" s="50">
        <f t="shared" si="6"/>
        <v>-70.356666666666669</v>
      </c>
      <c r="BG65" s="85"/>
      <c r="BH65" s="85"/>
      <c r="BI65" s="50"/>
      <c r="BJ65" s="85"/>
      <c r="BK65" s="50" t="s">
        <v>29</v>
      </c>
      <c r="BL65" s="50">
        <f>MAX(BL36:BL53)</f>
        <v>109.54</v>
      </c>
      <c r="BM65" s="50">
        <f t="shared" ref="BM65:CA65" si="8">MAX(BM36:BM53)</f>
        <v>146.25</v>
      </c>
      <c r="BN65" s="50">
        <f t="shared" si="8"/>
        <v>123.78</v>
      </c>
      <c r="BO65" s="50">
        <f t="shared" si="8"/>
        <v>131.06</v>
      </c>
      <c r="BP65" s="50">
        <f t="shared" si="8"/>
        <v>191797.69</v>
      </c>
      <c r="BQ65" s="50">
        <f t="shared" si="8"/>
        <v>1899.84</v>
      </c>
      <c r="BR65" s="50">
        <f t="shared" si="8"/>
        <v>73.150000000000006</v>
      </c>
      <c r="BS65" s="50">
        <f t="shared" si="8"/>
        <v>84.03</v>
      </c>
      <c r="BT65" s="50">
        <f t="shared" si="8"/>
        <v>11.89</v>
      </c>
      <c r="BU65" s="50">
        <f t="shared" si="8"/>
        <v>11.9</v>
      </c>
      <c r="BV65" s="50">
        <f t="shared" si="8"/>
        <v>17.57</v>
      </c>
      <c r="BW65" s="50">
        <f t="shared" si="8"/>
        <v>18.190000000000001</v>
      </c>
      <c r="BX65" s="50">
        <f t="shared" si="8"/>
        <v>118.75</v>
      </c>
      <c r="BY65" s="50">
        <f t="shared" si="8"/>
        <v>162.76</v>
      </c>
      <c r="BZ65" s="50">
        <f t="shared" si="8"/>
        <v>16.75</v>
      </c>
      <c r="CA65" s="50">
        <f t="shared" si="8"/>
        <v>16.72</v>
      </c>
      <c r="CB65" s="50"/>
      <c r="CC65" s="50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</row>
    <row r="66" spans="1:158" x14ac:dyDescent="0.2">
      <c r="A66" s="108">
        <v>8</v>
      </c>
      <c r="B66" s="109" t="s">
        <v>26</v>
      </c>
      <c r="C66" s="50">
        <f t="shared" si="3"/>
        <v>0</v>
      </c>
      <c r="D66" s="50">
        <f t="shared" si="4"/>
        <v>0</v>
      </c>
      <c r="E66" s="50"/>
      <c r="F66" s="50">
        <f t="shared" si="6"/>
        <v>0</v>
      </c>
      <c r="G66" s="50">
        <f t="shared" si="6"/>
        <v>0</v>
      </c>
      <c r="H66" s="50"/>
      <c r="I66" s="50">
        <f t="shared" si="6"/>
        <v>0</v>
      </c>
      <c r="J66" s="50">
        <f t="shared" si="6"/>
        <v>0</v>
      </c>
      <c r="K66" s="50">
        <f t="shared" si="6"/>
        <v>0</v>
      </c>
      <c r="L66" s="50">
        <f t="shared" si="6"/>
        <v>0</v>
      </c>
      <c r="M66" s="50">
        <f t="shared" si="6"/>
        <v>0</v>
      </c>
      <c r="N66" s="50"/>
      <c r="O66" s="50">
        <f t="shared" si="6"/>
        <v>0</v>
      </c>
      <c r="P66" s="50">
        <f t="shared" si="6"/>
        <v>0</v>
      </c>
      <c r="Q66" s="50"/>
      <c r="R66" s="50">
        <f t="shared" si="6"/>
        <v>0</v>
      </c>
      <c r="S66" s="50">
        <f t="shared" si="6"/>
        <v>0</v>
      </c>
      <c r="T66" s="50"/>
      <c r="U66" s="50">
        <f t="shared" si="6"/>
        <v>0</v>
      </c>
      <c r="V66" s="50">
        <f t="shared" si="6"/>
        <v>0</v>
      </c>
      <c r="W66" s="50"/>
      <c r="X66" s="50">
        <f t="shared" si="6"/>
        <v>0</v>
      </c>
      <c r="Y66" s="50">
        <f t="shared" si="6"/>
        <v>0</v>
      </c>
      <c r="Z66" s="50"/>
      <c r="AA66" s="50">
        <f t="shared" si="6"/>
        <v>0</v>
      </c>
      <c r="AB66" s="50">
        <f t="shared" si="6"/>
        <v>0</v>
      </c>
      <c r="AC66" s="50"/>
      <c r="AD66" s="50">
        <f t="shared" si="6"/>
        <v>0</v>
      </c>
      <c r="AE66" s="50">
        <f t="shared" si="6"/>
        <v>0</v>
      </c>
      <c r="AF66" s="50"/>
      <c r="AG66" s="50">
        <f t="shared" si="6"/>
        <v>0</v>
      </c>
      <c r="AH66" s="50">
        <f t="shared" si="6"/>
        <v>0</v>
      </c>
      <c r="AI66" s="50"/>
      <c r="AJ66" s="50">
        <f t="shared" si="6"/>
        <v>0</v>
      </c>
      <c r="AK66" s="50">
        <f t="shared" si="6"/>
        <v>0</v>
      </c>
      <c r="AL66" s="50"/>
      <c r="AM66" s="50">
        <f t="shared" si="6"/>
        <v>0</v>
      </c>
      <c r="AN66" s="50">
        <f t="shared" si="6"/>
        <v>0</v>
      </c>
      <c r="AO66" s="50"/>
      <c r="AP66" s="50">
        <f t="shared" si="6"/>
        <v>0</v>
      </c>
      <c r="AQ66" s="50">
        <f t="shared" si="6"/>
        <v>0</v>
      </c>
      <c r="AR66" s="50"/>
      <c r="AS66" s="50">
        <f t="shared" si="6"/>
        <v>0</v>
      </c>
      <c r="AT66" s="50">
        <f t="shared" si="6"/>
        <v>0</v>
      </c>
      <c r="AU66" s="50"/>
      <c r="AV66" s="50">
        <f t="shared" si="6"/>
        <v>0</v>
      </c>
      <c r="AW66" s="50">
        <f t="shared" si="6"/>
        <v>0</v>
      </c>
      <c r="AX66" s="50"/>
      <c r="AY66" s="50">
        <f t="shared" si="6"/>
        <v>-1.4079000000000002</v>
      </c>
      <c r="AZ66" s="50">
        <f t="shared" si="6"/>
        <v>-84.03</v>
      </c>
      <c r="BA66" s="50">
        <f t="shared" si="6"/>
        <v>0</v>
      </c>
      <c r="BB66" s="50">
        <f t="shared" si="6"/>
        <v>-1.4187000000000001</v>
      </c>
      <c r="BC66" s="50">
        <f t="shared" si="6"/>
        <v>-83.7</v>
      </c>
      <c r="BD66" s="50">
        <f t="shared" si="6"/>
        <v>0</v>
      </c>
      <c r="BE66" s="50">
        <f t="shared" si="6"/>
        <v>-1.3879277777777781</v>
      </c>
      <c r="BF66" s="50">
        <f t="shared" si="6"/>
        <v>-80.775555555555556</v>
      </c>
      <c r="BG66" s="63"/>
      <c r="BH66" s="63"/>
      <c r="BI66" s="49"/>
      <c r="BJ66" s="49"/>
      <c r="BK66" s="50" t="s">
        <v>30</v>
      </c>
      <c r="BL66" s="50">
        <f>MIN(BL36:BL53)</f>
        <v>102.32</v>
      </c>
      <c r="BM66" s="50">
        <f t="shared" ref="BM66:CA66" si="9">MIN(BM36:BM53)</f>
        <v>130.51</v>
      </c>
      <c r="BN66" s="50">
        <f t="shared" si="9"/>
        <v>115.3</v>
      </c>
      <c r="BO66" s="50">
        <f t="shared" si="9"/>
        <v>122.74</v>
      </c>
      <c r="BP66" s="50">
        <f t="shared" si="9"/>
        <v>163337.76999999999</v>
      </c>
      <c r="BQ66" s="50">
        <f t="shared" si="9"/>
        <v>1360.24</v>
      </c>
      <c r="BR66" s="50">
        <f t="shared" si="9"/>
        <v>64.790000000000006</v>
      </c>
      <c r="BS66" s="50">
        <f t="shared" si="9"/>
        <v>77.87</v>
      </c>
      <c r="BT66" s="50">
        <f t="shared" si="9"/>
        <v>10.91</v>
      </c>
      <c r="BU66" s="50">
        <f t="shared" si="9"/>
        <v>9.5500000000000007</v>
      </c>
      <c r="BV66" s="50">
        <f t="shared" si="9"/>
        <v>16.39</v>
      </c>
      <c r="BW66" s="50">
        <f t="shared" si="9"/>
        <v>17.16</v>
      </c>
      <c r="BX66" s="50">
        <f t="shared" si="9"/>
        <v>107.73</v>
      </c>
      <c r="BY66" s="50">
        <f t="shared" si="9"/>
        <v>150.01</v>
      </c>
      <c r="BZ66" s="50">
        <f t="shared" si="9"/>
        <v>15.5</v>
      </c>
      <c r="CA66" s="50">
        <f t="shared" si="9"/>
        <v>15.5</v>
      </c>
      <c r="CB66" s="49"/>
      <c r="CC66" s="49"/>
    </row>
    <row r="67" spans="1:158" x14ac:dyDescent="0.2">
      <c r="A67" s="108">
        <v>9</v>
      </c>
      <c r="B67" s="109" t="s">
        <v>13</v>
      </c>
      <c r="C67" s="50">
        <f t="shared" si="3"/>
        <v>0</v>
      </c>
      <c r="D67" s="50">
        <f t="shared" si="4"/>
        <v>0</v>
      </c>
      <c r="E67" s="50"/>
      <c r="F67" s="50">
        <f t="shared" si="6"/>
        <v>0</v>
      </c>
      <c r="G67" s="50">
        <f t="shared" si="6"/>
        <v>0</v>
      </c>
      <c r="H67" s="50"/>
      <c r="I67" s="50">
        <f t="shared" si="6"/>
        <v>0</v>
      </c>
      <c r="J67" s="50">
        <f t="shared" si="6"/>
        <v>0</v>
      </c>
      <c r="K67" s="50">
        <f t="shared" si="6"/>
        <v>0</v>
      </c>
      <c r="L67" s="50">
        <f t="shared" si="6"/>
        <v>0</v>
      </c>
      <c r="M67" s="50">
        <f t="shared" si="6"/>
        <v>0</v>
      </c>
      <c r="N67" s="50"/>
      <c r="O67" s="50">
        <f t="shared" si="6"/>
        <v>0</v>
      </c>
      <c r="P67" s="50">
        <f t="shared" si="6"/>
        <v>0</v>
      </c>
      <c r="Q67" s="50"/>
      <c r="R67" s="50">
        <f t="shared" si="6"/>
        <v>0</v>
      </c>
      <c r="S67" s="50">
        <f t="shared" si="6"/>
        <v>0</v>
      </c>
      <c r="T67" s="50"/>
      <c r="U67" s="50">
        <f t="shared" si="6"/>
        <v>0</v>
      </c>
      <c r="V67" s="50">
        <f t="shared" si="6"/>
        <v>0</v>
      </c>
      <c r="W67" s="50"/>
      <c r="X67" s="50">
        <f t="shared" si="6"/>
        <v>0</v>
      </c>
      <c r="Y67" s="50">
        <f t="shared" si="6"/>
        <v>0</v>
      </c>
      <c r="Z67" s="50"/>
      <c r="AA67" s="50">
        <f t="shared" si="6"/>
        <v>0</v>
      </c>
      <c r="AB67" s="50">
        <f t="shared" si="6"/>
        <v>0</v>
      </c>
      <c r="AC67" s="50"/>
      <c r="AD67" s="50">
        <f t="shared" si="6"/>
        <v>0</v>
      </c>
      <c r="AE67" s="50">
        <f t="shared" si="6"/>
        <v>0</v>
      </c>
      <c r="AF67" s="50"/>
      <c r="AG67" s="50">
        <f t="shared" si="6"/>
        <v>0</v>
      </c>
      <c r="AH67" s="50">
        <f t="shared" si="6"/>
        <v>0</v>
      </c>
      <c r="AI67" s="50"/>
      <c r="AJ67" s="50">
        <f t="shared" si="6"/>
        <v>0</v>
      </c>
      <c r="AK67" s="50">
        <f t="shared" si="6"/>
        <v>0</v>
      </c>
      <c r="AL67" s="50"/>
      <c r="AM67" s="50">
        <f t="shared" si="6"/>
        <v>0</v>
      </c>
      <c r="AN67" s="50">
        <f t="shared" si="6"/>
        <v>0</v>
      </c>
      <c r="AO67" s="50"/>
      <c r="AP67" s="50">
        <f t="shared" si="6"/>
        <v>0</v>
      </c>
      <c r="AQ67" s="50">
        <f t="shared" si="6"/>
        <v>0</v>
      </c>
      <c r="AR67" s="50"/>
      <c r="AS67" s="50">
        <f t="shared" si="6"/>
        <v>0</v>
      </c>
      <c r="AT67" s="50">
        <f t="shared" si="6"/>
        <v>0</v>
      </c>
      <c r="AU67" s="50"/>
      <c r="AV67" s="50">
        <f t="shared" si="6"/>
        <v>0</v>
      </c>
      <c r="AW67" s="50">
        <f t="shared" si="6"/>
        <v>0</v>
      </c>
      <c r="AX67" s="50"/>
      <c r="AY67" s="50">
        <f t="shared" si="6"/>
        <v>-9.9525000000000006</v>
      </c>
      <c r="AZ67" s="50">
        <f t="shared" si="6"/>
        <v>-11.89</v>
      </c>
      <c r="BA67" s="50">
        <f t="shared" si="6"/>
        <v>0</v>
      </c>
      <c r="BB67" s="50">
        <f t="shared" si="6"/>
        <v>-10.089400000000001</v>
      </c>
      <c r="BC67" s="50">
        <f t="shared" si="6"/>
        <v>-11.77</v>
      </c>
      <c r="BD67" s="50">
        <f t="shared" si="6"/>
        <v>0</v>
      </c>
      <c r="BE67" s="50">
        <f t="shared" si="6"/>
        <v>-9.7663777777777785</v>
      </c>
      <c r="BF67" s="50">
        <f t="shared" si="6"/>
        <v>-11.479444444444447</v>
      </c>
      <c r="BG67" s="63"/>
      <c r="BH67" s="63"/>
      <c r="BI67" s="49"/>
      <c r="BJ67" s="49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2"/>
      <c r="BZ67" s="49"/>
      <c r="CA67" s="49"/>
      <c r="CB67" s="49"/>
      <c r="CC67" s="49"/>
    </row>
    <row r="68" spans="1:158" x14ac:dyDescent="0.2">
      <c r="A68" s="108">
        <v>10</v>
      </c>
      <c r="B68" s="109" t="s">
        <v>14</v>
      </c>
      <c r="C68" s="50">
        <f t="shared" si="3"/>
        <v>0</v>
      </c>
      <c r="D68" s="50">
        <f t="shared" si="4"/>
        <v>0</v>
      </c>
      <c r="E68" s="50"/>
      <c r="F68" s="50">
        <f t="shared" si="6"/>
        <v>0</v>
      </c>
      <c r="G68" s="50">
        <f t="shared" si="6"/>
        <v>0</v>
      </c>
      <c r="H68" s="50"/>
      <c r="I68" s="50">
        <f t="shared" si="6"/>
        <v>0</v>
      </c>
      <c r="J68" s="50">
        <f t="shared" si="6"/>
        <v>0</v>
      </c>
      <c r="K68" s="50">
        <f t="shared" si="6"/>
        <v>0</v>
      </c>
      <c r="L68" s="50">
        <f t="shared" si="6"/>
        <v>0</v>
      </c>
      <c r="M68" s="50">
        <f t="shared" si="6"/>
        <v>0</v>
      </c>
      <c r="N68" s="50"/>
      <c r="O68" s="50">
        <f t="shared" si="6"/>
        <v>0</v>
      </c>
      <c r="P68" s="50">
        <f t="shared" si="6"/>
        <v>0</v>
      </c>
      <c r="Q68" s="50"/>
      <c r="R68" s="50">
        <f t="shared" si="6"/>
        <v>0</v>
      </c>
      <c r="S68" s="50">
        <f t="shared" si="6"/>
        <v>0</v>
      </c>
      <c r="T68" s="50"/>
      <c r="U68" s="50">
        <f t="shared" si="6"/>
        <v>0</v>
      </c>
      <c r="V68" s="50">
        <f t="shared" si="6"/>
        <v>0</v>
      </c>
      <c r="W68" s="50"/>
      <c r="X68" s="50">
        <f t="shared" si="6"/>
        <v>0</v>
      </c>
      <c r="Y68" s="50">
        <f t="shared" si="6"/>
        <v>0</v>
      </c>
      <c r="Z68" s="50"/>
      <c r="AA68" s="50">
        <f t="shared" si="6"/>
        <v>0</v>
      </c>
      <c r="AB68" s="50">
        <f t="shared" si="6"/>
        <v>0</v>
      </c>
      <c r="AC68" s="50"/>
      <c r="AD68" s="50">
        <f t="shared" si="6"/>
        <v>0</v>
      </c>
      <c r="AE68" s="50">
        <f t="shared" si="6"/>
        <v>0</v>
      </c>
      <c r="AF68" s="50"/>
      <c r="AG68" s="50">
        <f t="shared" si="6"/>
        <v>0</v>
      </c>
      <c r="AH68" s="50">
        <f t="shared" si="6"/>
        <v>0</v>
      </c>
      <c r="AI68" s="50"/>
      <c r="AJ68" s="50">
        <f t="shared" si="6"/>
        <v>0</v>
      </c>
      <c r="AK68" s="50">
        <f t="shared" si="6"/>
        <v>0</v>
      </c>
      <c r="AL68" s="50"/>
      <c r="AM68" s="50">
        <f t="shared" si="6"/>
        <v>0</v>
      </c>
      <c r="AN68" s="50">
        <f t="shared" si="6"/>
        <v>0</v>
      </c>
      <c r="AO68" s="50"/>
      <c r="AP68" s="50">
        <f t="shared" si="6"/>
        <v>0</v>
      </c>
      <c r="AQ68" s="50">
        <f t="shared" si="6"/>
        <v>0</v>
      </c>
      <c r="AR68" s="50"/>
      <c r="AS68" s="50">
        <f t="shared" ref="F68:BF73" si="10">AS46-AS24</f>
        <v>0</v>
      </c>
      <c r="AT68" s="50">
        <f t="shared" si="10"/>
        <v>0</v>
      </c>
      <c r="AU68" s="50"/>
      <c r="AV68" s="50">
        <f t="shared" si="10"/>
        <v>0</v>
      </c>
      <c r="AW68" s="50">
        <f t="shared" si="10"/>
        <v>0</v>
      </c>
      <c r="AX68" s="50"/>
      <c r="AY68" s="50">
        <f t="shared" si="10"/>
        <v>-10.514700000000001</v>
      </c>
      <c r="AZ68" s="50">
        <f t="shared" si="10"/>
        <v>-11.25</v>
      </c>
      <c r="BA68" s="50">
        <f t="shared" si="10"/>
        <v>0</v>
      </c>
      <c r="BB68" s="50">
        <f t="shared" si="10"/>
        <v>-10.4961</v>
      </c>
      <c r="BC68" s="50">
        <f t="shared" si="10"/>
        <v>-11.31</v>
      </c>
      <c r="BD68" s="50">
        <f t="shared" si="10"/>
        <v>0</v>
      </c>
      <c r="BE68" s="50">
        <f t="shared" si="10"/>
        <v>-10.105783333333331</v>
      </c>
      <c r="BF68" s="50">
        <f t="shared" si="10"/>
        <v>-11.132777777777777</v>
      </c>
      <c r="BG68" s="63"/>
      <c r="BH68" s="63"/>
      <c r="BI68" s="49"/>
      <c r="BJ68" s="49"/>
      <c r="BK68" s="50"/>
      <c r="BL68" s="50">
        <f t="shared" ref="BL68:CA68" si="11">BL65-BL66</f>
        <v>7.2200000000000131</v>
      </c>
      <c r="BM68" s="50">
        <f t="shared" si="11"/>
        <v>15.740000000000009</v>
      </c>
      <c r="BN68" s="50">
        <f t="shared" si="11"/>
        <v>8.480000000000004</v>
      </c>
      <c r="BO68" s="50">
        <f t="shared" si="11"/>
        <v>8.3200000000000074</v>
      </c>
      <c r="BP68" s="50">
        <f t="shared" si="11"/>
        <v>28459.920000000013</v>
      </c>
      <c r="BQ68" s="50">
        <f t="shared" si="11"/>
        <v>539.59999999999991</v>
      </c>
      <c r="BR68" s="50">
        <f t="shared" si="11"/>
        <v>8.36</v>
      </c>
      <c r="BS68" s="50">
        <f t="shared" si="11"/>
        <v>6.1599999999999966</v>
      </c>
      <c r="BT68" s="50">
        <f t="shared" si="11"/>
        <v>0.98000000000000043</v>
      </c>
      <c r="BU68" s="50">
        <f t="shared" si="11"/>
        <v>2.3499999999999996</v>
      </c>
      <c r="BV68" s="50">
        <f t="shared" si="11"/>
        <v>1.1799999999999997</v>
      </c>
      <c r="BW68" s="50">
        <f t="shared" si="11"/>
        <v>1.0300000000000011</v>
      </c>
      <c r="BX68" s="50">
        <f t="shared" si="11"/>
        <v>11.019999999999996</v>
      </c>
      <c r="BY68" s="50">
        <f t="shared" si="11"/>
        <v>12.75</v>
      </c>
      <c r="BZ68" s="50">
        <f t="shared" si="11"/>
        <v>1.25</v>
      </c>
      <c r="CA68" s="50">
        <f t="shared" si="11"/>
        <v>1.2199999999999989</v>
      </c>
      <c r="CB68" s="49"/>
      <c r="CC68" s="49"/>
    </row>
    <row r="69" spans="1:158" x14ac:dyDescent="0.2">
      <c r="A69" s="108">
        <v>11</v>
      </c>
      <c r="B69" s="109" t="s">
        <v>15</v>
      </c>
      <c r="C69" s="50">
        <f t="shared" si="3"/>
        <v>0</v>
      </c>
      <c r="D69" s="50">
        <f t="shared" si="4"/>
        <v>0</v>
      </c>
      <c r="E69" s="50"/>
      <c r="F69" s="50">
        <f t="shared" si="10"/>
        <v>0</v>
      </c>
      <c r="G69" s="50">
        <f t="shared" si="10"/>
        <v>0</v>
      </c>
      <c r="H69" s="50"/>
      <c r="I69" s="50">
        <f t="shared" si="10"/>
        <v>0</v>
      </c>
      <c r="J69" s="50">
        <f t="shared" si="10"/>
        <v>0</v>
      </c>
      <c r="K69" s="50">
        <f t="shared" si="10"/>
        <v>0</v>
      </c>
      <c r="L69" s="50">
        <f t="shared" si="10"/>
        <v>0</v>
      </c>
      <c r="M69" s="50">
        <f t="shared" si="10"/>
        <v>0</v>
      </c>
      <c r="N69" s="50"/>
      <c r="O69" s="50">
        <f t="shared" si="10"/>
        <v>0</v>
      </c>
      <c r="P69" s="50">
        <f t="shared" si="10"/>
        <v>0</v>
      </c>
      <c r="Q69" s="50"/>
      <c r="R69" s="50">
        <f t="shared" si="10"/>
        <v>0</v>
      </c>
      <c r="S69" s="50">
        <f t="shared" si="10"/>
        <v>0</v>
      </c>
      <c r="T69" s="50"/>
      <c r="U69" s="50">
        <f t="shared" si="10"/>
        <v>0</v>
      </c>
      <c r="V69" s="50">
        <f t="shared" si="10"/>
        <v>0</v>
      </c>
      <c r="W69" s="50"/>
      <c r="X69" s="50">
        <f t="shared" si="10"/>
        <v>0</v>
      </c>
      <c r="Y69" s="50">
        <f t="shared" si="10"/>
        <v>0</v>
      </c>
      <c r="Z69" s="50"/>
      <c r="AA69" s="50">
        <f t="shared" si="10"/>
        <v>0</v>
      </c>
      <c r="AB69" s="50">
        <f t="shared" si="10"/>
        <v>0</v>
      </c>
      <c r="AC69" s="50"/>
      <c r="AD69" s="50">
        <f t="shared" si="10"/>
        <v>0</v>
      </c>
      <c r="AE69" s="50">
        <f t="shared" si="10"/>
        <v>0</v>
      </c>
      <c r="AF69" s="50"/>
      <c r="AG69" s="50">
        <f t="shared" si="10"/>
        <v>0</v>
      </c>
      <c r="AH69" s="50">
        <f t="shared" si="10"/>
        <v>0</v>
      </c>
      <c r="AI69" s="50"/>
      <c r="AJ69" s="50">
        <f t="shared" si="10"/>
        <v>0</v>
      </c>
      <c r="AK69" s="50">
        <f t="shared" si="10"/>
        <v>0</v>
      </c>
      <c r="AL69" s="50"/>
      <c r="AM69" s="50">
        <f t="shared" si="10"/>
        <v>0</v>
      </c>
      <c r="AN69" s="50">
        <f t="shared" si="10"/>
        <v>0</v>
      </c>
      <c r="AO69" s="50"/>
      <c r="AP69" s="50">
        <f t="shared" si="10"/>
        <v>0</v>
      </c>
      <c r="AQ69" s="50">
        <f t="shared" si="10"/>
        <v>0</v>
      </c>
      <c r="AR69" s="50"/>
      <c r="AS69" s="50">
        <f t="shared" si="10"/>
        <v>0</v>
      </c>
      <c r="AT69" s="50">
        <f t="shared" si="10"/>
        <v>0</v>
      </c>
      <c r="AU69" s="50"/>
      <c r="AV69" s="50">
        <f t="shared" si="10"/>
        <v>0</v>
      </c>
      <c r="AW69" s="50">
        <f t="shared" si="10"/>
        <v>0</v>
      </c>
      <c r="AX69" s="50"/>
      <c r="AY69" s="50">
        <f t="shared" si="10"/>
        <v>-6.7346000000000004</v>
      </c>
      <c r="AZ69" s="50">
        <f t="shared" si="10"/>
        <v>-17.57</v>
      </c>
      <c r="BA69" s="50">
        <f t="shared" si="10"/>
        <v>0</v>
      </c>
      <c r="BB69" s="50">
        <f t="shared" si="10"/>
        <v>-6.7909000000000006</v>
      </c>
      <c r="BC69" s="50">
        <f t="shared" si="10"/>
        <v>-17.489999999999998</v>
      </c>
      <c r="BD69" s="50">
        <f t="shared" si="10"/>
        <v>0</v>
      </c>
      <c r="BE69" s="50">
        <f t="shared" si="10"/>
        <v>-6.7340111111111112</v>
      </c>
      <c r="BF69" s="50">
        <f t="shared" si="10"/>
        <v>-16.643888888888888</v>
      </c>
      <c r="BG69" s="63"/>
      <c r="BH69" s="63"/>
      <c r="BI69" s="49"/>
      <c r="BJ69" s="49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95"/>
      <c r="BZ69" s="49"/>
      <c r="CA69" s="49"/>
      <c r="CB69" s="49"/>
      <c r="CC69" s="49"/>
    </row>
    <row r="70" spans="1:158" x14ac:dyDescent="0.2">
      <c r="A70" s="108">
        <v>12</v>
      </c>
      <c r="B70" s="109" t="s">
        <v>34</v>
      </c>
      <c r="C70" s="50">
        <f t="shared" si="3"/>
        <v>0</v>
      </c>
      <c r="D70" s="50">
        <f t="shared" si="4"/>
        <v>0</v>
      </c>
      <c r="E70" s="50"/>
      <c r="F70" s="50">
        <f t="shared" si="10"/>
        <v>0</v>
      </c>
      <c r="G70" s="50">
        <f t="shared" si="10"/>
        <v>0</v>
      </c>
      <c r="H70" s="50"/>
      <c r="I70" s="50">
        <f t="shared" si="10"/>
        <v>0</v>
      </c>
      <c r="J70" s="50">
        <f t="shared" si="10"/>
        <v>0</v>
      </c>
      <c r="K70" s="50">
        <f t="shared" si="10"/>
        <v>0</v>
      </c>
      <c r="L70" s="50">
        <f t="shared" si="10"/>
        <v>0</v>
      </c>
      <c r="M70" s="50">
        <f t="shared" si="10"/>
        <v>0</v>
      </c>
      <c r="N70" s="50"/>
      <c r="O70" s="50">
        <f t="shared" si="10"/>
        <v>0</v>
      </c>
      <c r="P70" s="50">
        <f t="shared" si="10"/>
        <v>0</v>
      </c>
      <c r="Q70" s="50"/>
      <c r="R70" s="50">
        <f t="shared" si="10"/>
        <v>0</v>
      </c>
      <c r="S70" s="50">
        <f t="shared" si="10"/>
        <v>0</v>
      </c>
      <c r="T70" s="50"/>
      <c r="U70" s="50">
        <f t="shared" si="10"/>
        <v>0</v>
      </c>
      <c r="V70" s="50">
        <f t="shared" si="10"/>
        <v>0</v>
      </c>
      <c r="W70" s="50"/>
      <c r="X70" s="50">
        <f t="shared" si="10"/>
        <v>0</v>
      </c>
      <c r="Y70" s="50">
        <f t="shared" si="10"/>
        <v>0</v>
      </c>
      <c r="Z70" s="50"/>
      <c r="AA70" s="50">
        <f t="shared" si="10"/>
        <v>0</v>
      </c>
      <c r="AB70" s="50">
        <f t="shared" si="10"/>
        <v>0</v>
      </c>
      <c r="AC70" s="50"/>
      <c r="AD70" s="50">
        <f t="shared" si="10"/>
        <v>0</v>
      </c>
      <c r="AE70" s="50">
        <f t="shared" si="10"/>
        <v>0</v>
      </c>
      <c r="AF70" s="50"/>
      <c r="AG70" s="50">
        <f t="shared" si="10"/>
        <v>0</v>
      </c>
      <c r="AH70" s="50">
        <f t="shared" si="10"/>
        <v>0</v>
      </c>
      <c r="AI70" s="50"/>
      <c r="AJ70" s="50">
        <f t="shared" si="10"/>
        <v>0</v>
      </c>
      <c r="AK70" s="50">
        <f t="shared" si="10"/>
        <v>0</v>
      </c>
      <c r="AL70" s="50"/>
      <c r="AM70" s="50">
        <f t="shared" si="10"/>
        <v>0</v>
      </c>
      <c r="AN70" s="50">
        <f t="shared" si="10"/>
        <v>0</v>
      </c>
      <c r="AO70" s="50"/>
      <c r="AP70" s="50">
        <f t="shared" si="10"/>
        <v>0</v>
      </c>
      <c r="AQ70" s="50">
        <f t="shared" si="10"/>
        <v>0</v>
      </c>
      <c r="AR70" s="50"/>
      <c r="AS70" s="50">
        <f t="shared" si="10"/>
        <v>0</v>
      </c>
      <c r="AT70" s="50">
        <f t="shared" si="10"/>
        <v>0</v>
      </c>
      <c r="AU70" s="50"/>
      <c r="AV70" s="50">
        <f t="shared" si="10"/>
        <v>0</v>
      </c>
      <c r="AW70" s="50">
        <f t="shared" si="10"/>
        <v>0</v>
      </c>
      <c r="AX70" s="50"/>
      <c r="AY70" s="50">
        <f t="shared" si="10"/>
        <v>-6.5019</v>
      </c>
      <c r="AZ70" s="50">
        <f t="shared" si="10"/>
        <v>-18.190000000000001</v>
      </c>
      <c r="BA70" s="50">
        <f t="shared" si="10"/>
        <v>0</v>
      </c>
      <c r="BB70" s="50">
        <f t="shared" si="10"/>
        <v>-6.5726000000000004</v>
      </c>
      <c r="BC70" s="50">
        <f t="shared" si="10"/>
        <v>-18.07</v>
      </c>
      <c r="BD70" s="50">
        <f t="shared" si="10"/>
        <v>0</v>
      </c>
      <c r="BE70" s="50">
        <f t="shared" si="10"/>
        <v>-6.3140777777777792</v>
      </c>
      <c r="BF70" s="50">
        <f t="shared" si="10"/>
        <v>-17.752222222222219</v>
      </c>
      <c r="BG70" s="63"/>
      <c r="BH70" s="63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95"/>
      <c r="BZ70" s="49"/>
      <c r="CA70" s="49"/>
      <c r="CB70" s="49"/>
      <c r="CC70" s="49"/>
    </row>
    <row r="71" spans="1:158" ht="25.5" x14ac:dyDescent="0.2">
      <c r="A71" s="108">
        <v>13</v>
      </c>
      <c r="B71" s="109" t="s">
        <v>17</v>
      </c>
      <c r="C71" s="50">
        <f t="shared" si="3"/>
        <v>0</v>
      </c>
      <c r="D71" s="50">
        <f t="shared" si="4"/>
        <v>0</v>
      </c>
      <c r="E71" s="50"/>
      <c r="F71" s="50">
        <f t="shared" si="10"/>
        <v>0</v>
      </c>
      <c r="G71" s="50">
        <f t="shared" si="10"/>
        <v>0</v>
      </c>
      <c r="H71" s="50"/>
      <c r="I71" s="50">
        <f t="shared" si="10"/>
        <v>0</v>
      </c>
      <c r="J71" s="50">
        <f t="shared" si="10"/>
        <v>0</v>
      </c>
      <c r="K71" s="50">
        <f t="shared" si="10"/>
        <v>0</v>
      </c>
      <c r="L71" s="50">
        <f t="shared" si="10"/>
        <v>0</v>
      </c>
      <c r="M71" s="50">
        <f t="shared" si="10"/>
        <v>0</v>
      </c>
      <c r="N71" s="50"/>
      <c r="O71" s="50">
        <f t="shared" si="10"/>
        <v>0</v>
      </c>
      <c r="P71" s="50">
        <f t="shared" si="10"/>
        <v>0</v>
      </c>
      <c r="Q71" s="50"/>
      <c r="R71" s="50">
        <f t="shared" si="10"/>
        <v>0</v>
      </c>
      <c r="S71" s="50">
        <f t="shared" si="10"/>
        <v>0</v>
      </c>
      <c r="T71" s="50"/>
      <c r="U71" s="50">
        <f t="shared" si="10"/>
        <v>0</v>
      </c>
      <c r="V71" s="50">
        <f t="shared" si="10"/>
        <v>0</v>
      </c>
      <c r="W71" s="50"/>
      <c r="X71" s="50">
        <f t="shared" si="10"/>
        <v>0</v>
      </c>
      <c r="Y71" s="50">
        <f t="shared" si="10"/>
        <v>0</v>
      </c>
      <c r="Z71" s="50"/>
      <c r="AA71" s="50">
        <f t="shared" si="10"/>
        <v>0</v>
      </c>
      <c r="AB71" s="50">
        <f t="shared" si="10"/>
        <v>0</v>
      </c>
      <c r="AC71" s="50"/>
      <c r="AD71" s="50">
        <f t="shared" si="10"/>
        <v>0</v>
      </c>
      <c r="AE71" s="50">
        <f t="shared" si="10"/>
        <v>0</v>
      </c>
      <c r="AF71" s="50"/>
      <c r="AG71" s="50">
        <f t="shared" si="10"/>
        <v>0</v>
      </c>
      <c r="AH71" s="50">
        <f t="shared" si="10"/>
        <v>0</v>
      </c>
      <c r="AI71" s="50"/>
      <c r="AJ71" s="50">
        <f t="shared" si="10"/>
        <v>0</v>
      </c>
      <c r="AK71" s="50">
        <f t="shared" si="10"/>
        <v>0</v>
      </c>
      <c r="AL71" s="50"/>
      <c r="AM71" s="50">
        <f t="shared" si="10"/>
        <v>0</v>
      </c>
      <c r="AN71" s="50">
        <f t="shared" si="10"/>
        <v>0</v>
      </c>
      <c r="AO71" s="50"/>
      <c r="AP71" s="50">
        <f t="shared" si="10"/>
        <v>0</v>
      </c>
      <c r="AQ71" s="50">
        <f t="shared" si="10"/>
        <v>0</v>
      </c>
      <c r="AR71" s="50"/>
      <c r="AS71" s="50">
        <f t="shared" si="10"/>
        <v>0</v>
      </c>
      <c r="AT71" s="50">
        <f t="shared" si="10"/>
        <v>0</v>
      </c>
      <c r="AU71" s="50"/>
      <c r="AV71" s="50">
        <f t="shared" si="10"/>
        <v>0</v>
      </c>
      <c r="AW71" s="50">
        <f t="shared" si="10"/>
        <v>0</v>
      </c>
      <c r="AX71" s="50"/>
      <c r="AY71" s="50">
        <f t="shared" si="10"/>
        <v>-1</v>
      </c>
      <c r="AZ71" s="50">
        <f t="shared" si="10"/>
        <v>-118.3</v>
      </c>
      <c r="BA71" s="50">
        <f t="shared" si="10"/>
        <v>0</v>
      </c>
      <c r="BB71" s="50">
        <f t="shared" si="10"/>
        <v>-1</v>
      </c>
      <c r="BC71" s="50">
        <f t="shared" si="10"/>
        <v>-118.75</v>
      </c>
      <c r="BD71" s="50">
        <f t="shared" si="10"/>
        <v>0</v>
      </c>
      <c r="BE71" s="50">
        <f t="shared" si="10"/>
        <v>-1</v>
      </c>
      <c r="BF71" s="50">
        <f t="shared" si="10"/>
        <v>-112.08166666666666</v>
      </c>
      <c r="BG71" s="63"/>
      <c r="BH71" s="63"/>
      <c r="BI71" s="49"/>
      <c r="BJ71" s="49"/>
      <c r="BK71" s="82" t="s">
        <v>18</v>
      </c>
      <c r="BL71" s="52" t="s">
        <v>5</v>
      </c>
      <c r="BM71" s="52" t="s">
        <v>6</v>
      </c>
      <c r="BN71" s="52" t="s">
        <v>7</v>
      </c>
      <c r="BO71" s="52" t="s">
        <v>8</v>
      </c>
      <c r="BP71" s="50" t="s">
        <v>9</v>
      </c>
      <c r="BQ71" s="49" t="s">
        <v>10</v>
      </c>
      <c r="BR71" s="49" t="s">
        <v>11</v>
      </c>
      <c r="BS71" s="49" t="s">
        <v>12</v>
      </c>
      <c r="BT71" s="49" t="s">
        <v>13</v>
      </c>
      <c r="BU71" s="49" t="s">
        <v>14</v>
      </c>
      <c r="BV71" s="49" t="s">
        <v>15</v>
      </c>
      <c r="BW71" s="63" t="s">
        <v>34</v>
      </c>
      <c r="BX71" s="51" t="s">
        <v>16</v>
      </c>
      <c r="BY71" s="50" t="s">
        <v>17</v>
      </c>
      <c r="BZ71" s="88" t="s">
        <v>32</v>
      </c>
      <c r="CA71" s="88" t="s">
        <v>33</v>
      </c>
      <c r="CB71" s="49"/>
      <c r="CC71" s="49"/>
    </row>
    <row r="72" spans="1:158" x14ac:dyDescent="0.2">
      <c r="A72" s="108">
        <v>14</v>
      </c>
      <c r="B72" s="109" t="s">
        <v>27</v>
      </c>
      <c r="C72" s="50">
        <f t="shared" si="3"/>
        <v>0</v>
      </c>
      <c r="D72" s="50">
        <f t="shared" si="4"/>
        <v>0</v>
      </c>
      <c r="E72" s="50"/>
      <c r="F72" s="50">
        <f t="shared" si="10"/>
        <v>0</v>
      </c>
      <c r="G72" s="50">
        <f t="shared" si="10"/>
        <v>0</v>
      </c>
      <c r="H72" s="50"/>
      <c r="I72" s="50">
        <f t="shared" si="10"/>
        <v>0</v>
      </c>
      <c r="J72" s="50">
        <f t="shared" si="10"/>
        <v>0</v>
      </c>
      <c r="K72" s="50">
        <f t="shared" si="10"/>
        <v>0</v>
      </c>
      <c r="L72" s="50">
        <f t="shared" si="10"/>
        <v>0</v>
      </c>
      <c r="M72" s="50">
        <f t="shared" si="10"/>
        <v>0</v>
      </c>
      <c r="N72" s="50"/>
      <c r="O72" s="50">
        <f t="shared" si="10"/>
        <v>0</v>
      </c>
      <c r="P72" s="50">
        <f t="shared" si="10"/>
        <v>0</v>
      </c>
      <c r="Q72" s="50"/>
      <c r="R72" s="50">
        <f t="shared" si="10"/>
        <v>0</v>
      </c>
      <c r="S72" s="50">
        <f t="shared" si="10"/>
        <v>0</v>
      </c>
      <c r="T72" s="50"/>
      <c r="U72" s="50">
        <f t="shared" si="10"/>
        <v>0</v>
      </c>
      <c r="V72" s="50">
        <f t="shared" si="10"/>
        <v>0</v>
      </c>
      <c r="W72" s="50"/>
      <c r="X72" s="50">
        <f t="shared" si="10"/>
        <v>0</v>
      </c>
      <c r="Y72" s="50">
        <f t="shared" si="10"/>
        <v>0</v>
      </c>
      <c r="Z72" s="50"/>
      <c r="AA72" s="50">
        <f t="shared" si="10"/>
        <v>0</v>
      </c>
      <c r="AB72" s="50">
        <f t="shared" si="10"/>
        <v>0</v>
      </c>
      <c r="AC72" s="50"/>
      <c r="AD72" s="50">
        <f t="shared" si="10"/>
        <v>0</v>
      </c>
      <c r="AE72" s="50">
        <f t="shared" si="10"/>
        <v>0</v>
      </c>
      <c r="AF72" s="50"/>
      <c r="AG72" s="50">
        <f t="shared" si="10"/>
        <v>0</v>
      </c>
      <c r="AH72" s="50">
        <f t="shared" si="10"/>
        <v>0</v>
      </c>
      <c r="AI72" s="50"/>
      <c r="AJ72" s="50">
        <f t="shared" si="10"/>
        <v>0</v>
      </c>
      <c r="AK72" s="50">
        <f t="shared" si="10"/>
        <v>0</v>
      </c>
      <c r="AL72" s="50"/>
      <c r="AM72" s="50">
        <f t="shared" si="10"/>
        <v>0</v>
      </c>
      <c r="AN72" s="50">
        <f t="shared" si="10"/>
        <v>0</v>
      </c>
      <c r="AO72" s="50"/>
      <c r="AP72" s="50">
        <f t="shared" si="10"/>
        <v>0</v>
      </c>
      <c r="AQ72" s="50">
        <f t="shared" si="10"/>
        <v>0</v>
      </c>
      <c r="AR72" s="50"/>
      <c r="AS72" s="50">
        <f t="shared" si="10"/>
        <v>0</v>
      </c>
      <c r="AT72" s="50">
        <f t="shared" si="10"/>
        <v>0</v>
      </c>
      <c r="AU72" s="50"/>
      <c r="AV72" s="50">
        <f t="shared" si="10"/>
        <v>0</v>
      </c>
      <c r="AW72" s="50">
        <f t="shared" si="10"/>
        <v>0</v>
      </c>
      <c r="AX72" s="50"/>
      <c r="AY72" s="50">
        <f t="shared" si="10"/>
        <v>-0.73223059405868107</v>
      </c>
      <c r="AZ72" s="50">
        <f t="shared" si="10"/>
        <v>-161.56</v>
      </c>
      <c r="BA72" s="50">
        <f t="shared" si="10"/>
        <v>0</v>
      </c>
      <c r="BB72" s="50">
        <f t="shared" si="10"/>
        <v>-0.72962344134192347</v>
      </c>
      <c r="BC72" s="50">
        <f t="shared" si="10"/>
        <v>-162.76</v>
      </c>
      <c r="BD72" s="50">
        <f t="shared" si="10"/>
        <v>0</v>
      </c>
      <c r="BE72" s="50">
        <f t="shared" si="10"/>
        <v>-0.72778233163218298</v>
      </c>
      <c r="BF72" s="50">
        <f t="shared" si="10"/>
        <v>-153.98388888888888</v>
      </c>
      <c r="BG72" s="63"/>
      <c r="BH72" s="63"/>
      <c r="BI72" s="49"/>
      <c r="BJ72" s="93">
        <v>1</v>
      </c>
      <c r="BK72" s="63" t="s">
        <v>115</v>
      </c>
      <c r="BL72" s="100">
        <v>107.8</v>
      </c>
      <c r="BM72" s="100">
        <v>0.78216660148611661</v>
      </c>
      <c r="BN72" s="100">
        <v>0.9608000000000001</v>
      </c>
      <c r="BO72" s="100">
        <v>0.90187590187590183</v>
      </c>
      <c r="BP72" s="100">
        <v>1608.6558</v>
      </c>
      <c r="BQ72" s="100">
        <v>16.920000000000002</v>
      </c>
      <c r="BR72" s="100">
        <v>1.5255530129672004</v>
      </c>
      <c r="BS72" s="100">
        <v>1.3339000000000001</v>
      </c>
      <c r="BT72" s="100">
        <v>9.5386000000000006</v>
      </c>
      <c r="BU72" s="100">
        <v>9.3613999999999997</v>
      </c>
      <c r="BV72" s="100">
        <v>6.7389000000000001</v>
      </c>
      <c r="BW72" s="100">
        <v>6.2449000000000003</v>
      </c>
      <c r="BX72" s="100">
        <v>1</v>
      </c>
      <c r="BY72" s="100">
        <v>0.72818361878131199</v>
      </c>
      <c r="BZ72" s="100">
        <v>6.9594000000000005</v>
      </c>
      <c r="CA72" s="100">
        <v>6.9664999999999999</v>
      </c>
      <c r="CB72" s="49"/>
      <c r="CC72" s="49"/>
    </row>
    <row r="73" spans="1:158" x14ac:dyDescent="0.2">
      <c r="A73" s="108">
        <v>15</v>
      </c>
      <c r="B73" s="63" t="s">
        <v>32</v>
      </c>
      <c r="C73" s="50">
        <f t="shared" si="3"/>
        <v>0</v>
      </c>
      <c r="D73" s="50">
        <f t="shared" si="4"/>
        <v>0</v>
      </c>
      <c r="E73" s="50"/>
      <c r="F73" s="50">
        <f t="shared" si="10"/>
        <v>0</v>
      </c>
      <c r="G73" s="50">
        <f t="shared" si="10"/>
        <v>0</v>
      </c>
      <c r="H73" s="50"/>
      <c r="I73" s="50">
        <f t="shared" si="10"/>
        <v>0</v>
      </c>
      <c r="J73" s="50">
        <f t="shared" si="10"/>
        <v>0</v>
      </c>
      <c r="K73" s="50">
        <f t="shared" si="10"/>
        <v>0</v>
      </c>
      <c r="L73" s="50">
        <f t="shared" si="10"/>
        <v>0</v>
      </c>
      <c r="M73" s="50">
        <f t="shared" si="10"/>
        <v>0</v>
      </c>
      <c r="N73" s="50"/>
      <c r="O73" s="50">
        <f t="shared" si="10"/>
        <v>0</v>
      </c>
      <c r="P73" s="50">
        <f t="shared" si="10"/>
        <v>0</v>
      </c>
      <c r="Q73" s="50"/>
      <c r="R73" s="50">
        <f t="shared" si="10"/>
        <v>0</v>
      </c>
      <c r="S73" s="50">
        <f t="shared" si="10"/>
        <v>0</v>
      </c>
      <c r="T73" s="50"/>
      <c r="U73" s="50">
        <f t="shared" si="10"/>
        <v>0</v>
      </c>
      <c r="V73" s="50">
        <f t="shared" si="10"/>
        <v>0</v>
      </c>
      <c r="W73" s="50"/>
      <c r="X73" s="50">
        <f t="shared" si="10"/>
        <v>0</v>
      </c>
      <c r="Y73" s="50">
        <f t="shared" si="10"/>
        <v>0</v>
      </c>
      <c r="Z73" s="50"/>
      <c r="AA73" s="50">
        <f t="shared" si="10"/>
        <v>0</v>
      </c>
      <c r="AB73" s="50">
        <f t="shared" si="10"/>
        <v>0</v>
      </c>
      <c r="AC73" s="50"/>
      <c r="AD73" s="50">
        <f t="shared" ref="F73:BF74" si="12">AD51-AD29</f>
        <v>0</v>
      </c>
      <c r="AE73" s="50">
        <f t="shared" si="12"/>
        <v>0</v>
      </c>
      <c r="AF73" s="50"/>
      <c r="AG73" s="50">
        <f t="shared" si="12"/>
        <v>0</v>
      </c>
      <c r="AH73" s="50">
        <f t="shared" si="12"/>
        <v>0</v>
      </c>
      <c r="AI73" s="50"/>
      <c r="AJ73" s="50">
        <f t="shared" si="12"/>
        <v>0</v>
      </c>
      <c r="AK73" s="50">
        <f t="shared" si="12"/>
        <v>0</v>
      </c>
      <c r="AL73" s="50"/>
      <c r="AM73" s="50">
        <f t="shared" si="12"/>
        <v>0</v>
      </c>
      <c r="AN73" s="50">
        <f t="shared" si="12"/>
        <v>0</v>
      </c>
      <c r="AO73" s="50"/>
      <c r="AP73" s="50">
        <f t="shared" si="12"/>
        <v>0</v>
      </c>
      <c r="AQ73" s="50">
        <f t="shared" si="12"/>
        <v>0</v>
      </c>
      <c r="AR73" s="50"/>
      <c r="AS73" s="50">
        <f t="shared" si="12"/>
        <v>0</v>
      </c>
      <c r="AT73" s="50">
        <f t="shared" si="12"/>
        <v>0</v>
      </c>
      <c r="AU73" s="50"/>
      <c r="AV73" s="50">
        <f t="shared" si="12"/>
        <v>0</v>
      </c>
      <c r="AW73" s="50">
        <f t="shared" si="12"/>
        <v>0</v>
      </c>
      <c r="AX73" s="50"/>
      <c r="AY73" s="50">
        <f t="shared" si="12"/>
        <v>-7.0903</v>
      </c>
      <c r="AZ73" s="50">
        <f t="shared" si="12"/>
        <v>-16.68</v>
      </c>
      <c r="BA73" s="50">
        <f t="shared" si="12"/>
        <v>0</v>
      </c>
      <c r="BB73" s="50">
        <f t="shared" si="12"/>
        <v>-7.0903</v>
      </c>
      <c r="BC73" s="50">
        <f t="shared" si="12"/>
        <v>-16.75</v>
      </c>
      <c r="BD73" s="50">
        <f t="shared" si="12"/>
        <v>0</v>
      </c>
      <c r="BE73" s="50">
        <f t="shared" si="12"/>
        <v>-7.0130666666666661</v>
      </c>
      <c r="BF73" s="50">
        <f t="shared" si="12"/>
        <v>-15.979444444444445</v>
      </c>
      <c r="BG73" s="63"/>
      <c r="BH73" s="63"/>
      <c r="BI73" s="49"/>
      <c r="BJ73" s="93">
        <v>2</v>
      </c>
      <c r="BK73" s="63" t="s">
        <v>116</v>
      </c>
      <c r="BL73" s="100">
        <v>107.96000000000001</v>
      </c>
      <c r="BM73" s="100">
        <v>0.78173858661663531</v>
      </c>
      <c r="BN73" s="100">
        <v>0.9578000000000001</v>
      </c>
      <c r="BO73" s="100">
        <v>0.89952325267608157</v>
      </c>
      <c r="BP73" s="100">
        <v>1598.1000000000001</v>
      </c>
      <c r="BQ73" s="100">
        <v>16.810000000000002</v>
      </c>
      <c r="BR73" s="100">
        <v>1.5241579027587258</v>
      </c>
      <c r="BS73" s="100">
        <v>1.3352000000000002</v>
      </c>
      <c r="BT73" s="100">
        <v>9.4929000000000006</v>
      </c>
      <c r="BU73" s="100">
        <v>9.2807000000000013</v>
      </c>
      <c r="BV73" s="100">
        <v>6.7208000000000006</v>
      </c>
      <c r="BW73" s="100">
        <v>6.2060000000000004</v>
      </c>
      <c r="BX73" s="100">
        <v>1</v>
      </c>
      <c r="BY73" s="100">
        <v>0.72518945574531357</v>
      </c>
      <c r="BZ73" s="100">
        <v>6.9780000000000006</v>
      </c>
      <c r="CA73" s="100">
        <v>6.9789000000000003</v>
      </c>
      <c r="CB73" s="49"/>
      <c r="CC73" s="49"/>
    </row>
    <row r="74" spans="1:158" x14ac:dyDescent="0.2">
      <c r="A74" s="108">
        <v>16</v>
      </c>
      <c r="B74" s="63" t="s">
        <v>33</v>
      </c>
      <c r="C74" s="50">
        <f t="shared" si="3"/>
        <v>0</v>
      </c>
      <c r="D74" s="50">
        <f t="shared" si="4"/>
        <v>0</v>
      </c>
      <c r="E74" s="50"/>
      <c r="F74" s="50">
        <f t="shared" si="12"/>
        <v>0</v>
      </c>
      <c r="G74" s="50">
        <f t="shared" si="12"/>
        <v>0</v>
      </c>
      <c r="H74" s="50"/>
      <c r="I74" s="50">
        <f t="shared" si="12"/>
        <v>0</v>
      </c>
      <c r="J74" s="50">
        <f t="shared" si="12"/>
        <v>0</v>
      </c>
      <c r="K74" s="50">
        <f t="shared" si="12"/>
        <v>0</v>
      </c>
      <c r="L74" s="50">
        <f t="shared" si="12"/>
        <v>0</v>
      </c>
      <c r="M74" s="50">
        <f t="shared" si="12"/>
        <v>0</v>
      </c>
      <c r="N74" s="50"/>
      <c r="O74" s="50">
        <f t="shared" si="12"/>
        <v>0</v>
      </c>
      <c r="P74" s="50">
        <f t="shared" si="12"/>
        <v>0</v>
      </c>
      <c r="Q74" s="50"/>
      <c r="R74" s="50">
        <f t="shared" si="12"/>
        <v>0</v>
      </c>
      <c r="S74" s="50">
        <f t="shared" si="12"/>
        <v>0</v>
      </c>
      <c r="T74" s="50"/>
      <c r="U74" s="50">
        <f t="shared" si="12"/>
        <v>0</v>
      </c>
      <c r="V74" s="50">
        <f t="shared" si="12"/>
        <v>0</v>
      </c>
      <c r="W74" s="50"/>
      <c r="X74" s="50">
        <f t="shared" si="12"/>
        <v>0</v>
      </c>
      <c r="Y74" s="50">
        <f t="shared" si="12"/>
        <v>0</v>
      </c>
      <c r="Z74" s="50"/>
      <c r="AA74" s="50">
        <f t="shared" si="12"/>
        <v>0</v>
      </c>
      <c r="AB74" s="50">
        <f t="shared" si="12"/>
        <v>0</v>
      </c>
      <c r="AC74" s="50"/>
      <c r="AD74" s="50">
        <f t="shared" si="12"/>
        <v>0</v>
      </c>
      <c r="AE74" s="50">
        <f t="shared" si="12"/>
        <v>0</v>
      </c>
      <c r="AF74" s="50"/>
      <c r="AG74" s="50">
        <f t="shared" si="12"/>
        <v>0</v>
      </c>
      <c r="AH74" s="50">
        <f t="shared" si="12"/>
        <v>0</v>
      </c>
      <c r="AI74" s="50"/>
      <c r="AJ74" s="50">
        <f t="shared" si="12"/>
        <v>0</v>
      </c>
      <c r="AK74" s="50">
        <f t="shared" si="12"/>
        <v>0</v>
      </c>
      <c r="AL74" s="50"/>
      <c r="AM74" s="50">
        <f t="shared" si="12"/>
        <v>0</v>
      </c>
      <c r="AN74" s="50">
        <f t="shared" si="12"/>
        <v>0</v>
      </c>
      <c r="AO74" s="50"/>
      <c r="AP74" s="50">
        <f t="shared" si="12"/>
        <v>0</v>
      </c>
      <c r="AQ74" s="50">
        <f t="shared" si="12"/>
        <v>0</v>
      </c>
      <c r="AR74" s="50"/>
      <c r="AS74" s="50">
        <f t="shared" si="12"/>
        <v>0</v>
      </c>
      <c r="AT74" s="50">
        <f t="shared" si="12"/>
        <v>0</v>
      </c>
      <c r="AU74" s="50"/>
      <c r="AV74" s="50">
        <f t="shared" si="12"/>
        <v>0</v>
      </c>
      <c r="AW74" s="50">
        <f t="shared" si="12"/>
        <v>0</v>
      </c>
      <c r="AX74" s="50"/>
      <c r="AY74" s="50">
        <f t="shared" si="12"/>
        <v>-7.1031000000000004</v>
      </c>
      <c r="AZ74" s="50">
        <f t="shared" si="12"/>
        <v>-16.649999999999999</v>
      </c>
      <c r="BA74" s="50">
        <f t="shared" si="12"/>
        <v>0</v>
      </c>
      <c r="BB74" s="50">
        <f t="shared" si="12"/>
        <v>-7.1016000000000004</v>
      </c>
      <c r="BC74" s="50">
        <f t="shared" si="12"/>
        <v>-16.72</v>
      </c>
      <c r="BD74" s="50">
        <f t="shared" si="12"/>
        <v>0</v>
      </c>
      <c r="BE74" s="50">
        <f t="shared" si="12"/>
        <v>-7.0248833333333334</v>
      </c>
      <c r="BF74" s="50">
        <f t="shared" si="12"/>
        <v>-15.951666666666666</v>
      </c>
      <c r="BG74" s="63"/>
      <c r="BH74" s="63"/>
      <c r="BI74" s="49"/>
      <c r="BJ74" s="93">
        <v>3</v>
      </c>
      <c r="BK74" s="63" t="s">
        <v>117</v>
      </c>
      <c r="BL74" s="100">
        <v>107.48</v>
      </c>
      <c r="BM74" s="100">
        <v>0.7822889775483064</v>
      </c>
      <c r="BN74" s="100">
        <v>0.9546</v>
      </c>
      <c r="BO74" s="100">
        <v>0.89678055779750698</v>
      </c>
      <c r="BP74" s="100">
        <v>1643.3927000000001</v>
      </c>
      <c r="BQ74" s="100">
        <v>17.243100000000002</v>
      </c>
      <c r="BR74" s="100">
        <v>1.5117157974300832</v>
      </c>
      <c r="BS74" s="100">
        <v>1.3354000000000001</v>
      </c>
      <c r="BT74" s="100">
        <v>9.4625000000000004</v>
      </c>
      <c r="BU74" s="100">
        <v>9.2564000000000011</v>
      </c>
      <c r="BV74" s="100">
        <v>6.6996000000000002</v>
      </c>
      <c r="BW74" s="100">
        <v>6.0680000000000005</v>
      </c>
      <c r="BX74" s="100">
        <v>1</v>
      </c>
      <c r="BY74" s="100">
        <v>0.72552092402344881</v>
      </c>
      <c r="BZ74" s="100">
        <v>6.9215</v>
      </c>
      <c r="CA74" s="100">
        <v>6.9197000000000006</v>
      </c>
      <c r="CB74" s="49"/>
      <c r="CC74" s="49"/>
    </row>
    <row r="75" spans="1:158" x14ac:dyDescent="0.2">
      <c r="A75" s="108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49"/>
      <c r="BJ75" s="93">
        <v>4</v>
      </c>
      <c r="BK75" s="63" t="s">
        <v>118</v>
      </c>
      <c r="BL75" s="100">
        <v>106.86</v>
      </c>
      <c r="BM75" s="100">
        <v>0.7736345350456445</v>
      </c>
      <c r="BN75" s="100">
        <v>0.95269999999999999</v>
      </c>
      <c r="BO75" s="100">
        <v>0.89485458612975377</v>
      </c>
      <c r="BP75" s="100">
        <v>1646.01</v>
      </c>
      <c r="BQ75" s="100">
        <v>17.222200000000001</v>
      </c>
      <c r="BR75" s="100">
        <v>1.5082956259426847</v>
      </c>
      <c r="BS75" s="100">
        <v>1.3402000000000001</v>
      </c>
      <c r="BT75" s="100">
        <v>9.4611000000000001</v>
      </c>
      <c r="BU75" s="100">
        <v>9.2708000000000013</v>
      </c>
      <c r="BV75" s="100">
        <v>6.6855000000000002</v>
      </c>
      <c r="BW75" s="100">
        <v>6.0994999999999999</v>
      </c>
      <c r="BX75" s="100">
        <v>1</v>
      </c>
      <c r="BY75" s="100">
        <v>0.72392424856663007</v>
      </c>
      <c r="BZ75" s="100">
        <v>6.9338000000000006</v>
      </c>
      <c r="CA75" s="100">
        <v>6.9367000000000001</v>
      </c>
      <c r="CB75" s="49"/>
      <c r="CC75" s="49"/>
    </row>
    <row r="76" spans="1:158" x14ac:dyDescent="0.2">
      <c r="A76" s="108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49"/>
      <c r="BJ76" s="93">
        <v>5</v>
      </c>
      <c r="BK76" s="63" t="s">
        <v>119</v>
      </c>
      <c r="BL76" s="100">
        <v>105.14</v>
      </c>
      <c r="BM76" s="100">
        <v>0.76970443349753692</v>
      </c>
      <c r="BN76" s="100">
        <v>0.93720000000000003</v>
      </c>
      <c r="BO76" s="100">
        <v>0.8843296781039971</v>
      </c>
      <c r="BP76" s="100">
        <v>1686.0378000000001</v>
      </c>
      <c r="BQ76" s="100">
        <v>17.4132</v>
      </c>
      <c r="BR76" s="100">
        <v>1.5055706112616682</v>
      </c>
      <c r="BS76" s="100">
        <v>1.341</v>
      </c>
      <c r="BT76" s="100">
        <v>9.3834</v>
      </c>
      <c r="BU76" s="100">
        <v>9.2535000000000007</v>
      </c>
      <c r="BV76" s="100">
        <v>6.6036999999999999</v>
      </c>
      <c r="BW76" s="100">
        <v>6.0895999999999999</v>
      </c>
      <c r="BX76" s="100">
        <v>1</v>
      </c>
      <c r="BY76" s="100">
        <v>0.72258512052719803</v>
      </c>
      <c r="BZ76" s="100">
        <v>6.9259000000000004</v>
      </c>
      <c r="CA76" s="100">
        <v>6.9283999999999999</v>
      </c>
      <c r="CB76" s="49"/>
      <c r="CC76" s="49"/>
    </row>
    <row r="77" spans="1:158" x14ac:dyDescent="0.2">
      <c r="A77" s="10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49"/>
      <c r="BJ77" s="93">
        <v>6</v>
      </c>
      <c r="BK77" s="63" t="s">
        <v>120</v>
      </c>
      <c r="BL77" s="100">
        <v>102.4</v>
      </c>
      <c r="BM77" s="100">
        <v>0.76400030560012222</v>
      </c>
      <c r="BN77" s="100">
        <v>0.92760000000000009</v>
      </c>
      <c r="BO77" s="100">
        <v>0.87619381407167263</v>
      </c>
      <c r="BP77" s="100">
        <v>1677.2761</v>
      </c>
      <c r="BQ77" s="100">
        <v>16.952300000000001</v>
      </c>
      <c r="BR77" s="100">
        <v>1.5137753557372085</v>
      </c>
      <c r="BS77" s="100">
        <v>1.3618000000000001</v>
      </c>
      <c r="BT77" s="100">
        <v>9.3746000000000009</v>
      </c>
      <c r="BU77" s="100">
        <v>9.5285000000000011</v>
      </c>
      <c r="BV77" s="100">
        <v>6.5452000000000004</v>
      </c>
      <c r="BW77" s="100">
        <v>6.1021000000000001</v>
      </c>
      <c r="BX77" s="100">
        <v>1</v>
      </c>
      <c r="BY77" s="100">
        <v>0.71815348376254973</v>
      </c>
      <c r="BZ77" s="100">
        <v>6.9488000000000003</v>
      </c>
      <c r="CA77" s="100">
        <v>6.9484000000000004</v>
      </c>
      <c r="CB77" s="49"/>
      <c r="CC77" s="49"/>
    </row>
    <row r="78" spans="1:158" x14ac:dyDescent="0.2">
      <c r="A78" s="108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49"/>
      <c r="BJ78" s="93">
        <v>7</v>
      </c>
      <c r="BK78" s="63" t="s">
        <v>121</v>
      </c>
      <c r="BL78" s="100">
        <v>104.93</v>
      </c>
      <c r="BM78" s="100">
        <v>0.76628352490421447</v>
      </c>
      <c r="BN78" s="100">
        <v>0.9345</v>
      </c>
      <c r="BO78" s="100">
        <v>0.88175645886606113</v>
      </c>
      <c r="BP78" s="100">
        <v>1657.2821000000001</v>
      </c>
      <c r="BQ78" s="100">
        <v>17.0715</v>
      </c>
      <c r="BR78" s="100">
        <v>1.5260186174271326</v>
      </c>
      <c r="BS78" s="100">
        <v>1.3668</v>
      </c>
      <c r="BT78" s="100">
        <v>9.4634999999999998</v>
      </c>
      <c r="BU78" s="100">
        <v>9.4926000000000013</v>
      </c>
      <c r="BV78" s="100">
        <v>6.5862000000000007</v>
      </c>
      <c r="BW78" s="100">
        <v>6.11</v>
      </c>
      <c r="BX78" s="100">
        <v>1</v>
      </c>
      <c r="BY78" s="100">
        <v>0.71440818426015895</v>
      </c>
      <c r="BZ78" s="100">
        <v>6.9512</v>
      </c>
      <c r="CA78" s="100">
        <v>6.9592000000000001</v>
      </c>
      <c r="CB78" s="49"/>
      <c r="CC78" s="49"/>
    </row>
    <row r="79" spans="1:158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110"/>
      <c r="BF79" s="110"/>
      <c r="BG79" s="110"/>
      <c r="BH79" s="110"/>
      <c r="BI79" s="63"/>
      <c r="BJ79" s="93">
        <v>8</v>
      </c>
      <c r="BK79" s="63" t="s">
        <v>122</v>
      </c>
      <c r="BL79" s="100">
        <v>105.05</v>
      </c>
      <c r="BM79" s="100">
        <v>0.77315602288541818</v>
      </c>
      <c r="BN79" s="100">
        <v>0.93590000000000007</v>
      </c>
      <c r="BO79" s="100">
        <v>0.88323617735382431</v>
      </c>
      <c r="BP79" s="100">
        <v>1662.6000000000001</v>
      </c>
      <c r="BQ79" s="100">
        <v>17.076599999999999</v>
      </c>
      <c r="BR79" s="100">
        <v>1.5325670498084289</v>
      </c>
      <c r="BS79" s="100">
        <v>1.3684000000000001</v>
      </c>
      <c r="BT79" s="100">
        <v>9.4764999999999997</v>
      </c>
      <c r="BU79" s="100">
        <v>9.5679999999999996</v>
      </c>
      <c r="BV79" s="100">
        <v>6.5996000000000006</v>
      </c>
      <c r="BW79" s="100">
        <v>6.1610000000000005</v>
      </c>
      <c r="BX79" s="100">
        <v>1</v>
      </c>
      <c r="BY79" s="100">
        <v>0.7175093814351623</v>
      </c>
      <c r="BZ79" s="100">
        <v>6.9483000000000006</v>
      </c>
      <c r="CA79" s="100">
        <v>6.9528000000000008</v>
      </c>
      <c r="CB79" s="111"/>
      <c r="CC79" s="111"/>
      <c r="CD79" s="175"/>
      <c r="CE79" s="175"/>
      <c r="CF79" s="175"/>
      <c r="CG79" s="175"/>
      <c r="CH79" s="175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</row>
    <row r="80" spans="1:158" x14ac:dyDescent="0.2">
      <c r="A80" s="108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49"/>
      <c r="BJ80" s="93">
        <v>9</v>
      </c>
      <c r="BK80" s="63" t="s">
        <v>123</v>
      </c>
      <c r="BL80" s="100">
        <v>103.8</v>
      </c>
      <c r="BM80" s="100">
        <v>0.78480615288023858</v>
      </c>
      <c r="BN80" s="100">
        <v>0.93920000000000003</v>
      </c>
      <c r="BO80" s="100">
        <v>0.89039266316445553</v>
      </c>
      <c r="BP80" s="100">
        <v>1636.93</v>
      </c>
      <c r="BQ80" s="100">
        <v>16.650000000000002</v>
      </c>
      <c r="BR80" s="100">
        <v>1.5583606046439145</v>
      </c>
      <c r="BS80" s="100">
        <v>1.3791</v>
      </c>
      <c r="BT80" s="100">
        <v>9.6189999999999998</v>
      </c>
      <c r="BU80" s="100">
        <v>9.9474999999999998</v>
      </c>
      <c r="BV80" s="100">
        <v>6.6526000000000005</v>
      </c>
      <c r="BW80" s="100">
        <v>6.2304000000000004</v>
      </c>
      <c r="BX80" s="100">
        <v>1</v>
      </c>
      <c r="BY80" s="100">
        <v>0.71859213429049806</v>
      </c>
      <c r="BZ80" s="100">
        <v>6.9968000000000004</v>
      </c>
      <c r="CA80" s="100">
        <v>7.0075000000000003</v>
      </c>
      <c r="CB80" s="49"/>
      <c r="CC80" s="49"/>
    </row>
    <row r="81" spans="1:158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93">
        <v>10</v>
      </c>
      <c r="BK81" s="63" t="s">
        <v>124</v>
      </c>
      <c r="BL81" s="100">
        <v>106.79</v>
      </c>
      <c r="BM81" s="100">
        <v>0.82345191040843202</v>
      </c>
      <c r="BN81" s="100">
        <v>0.95490000000000008</v>
      </c>
      <c r="BO81" s="100">
        <v>0.90448625180897235</v>
      </c>
      <c r="BP81" s="100">
        <v>1472.44</v>
      </c>
      <c r="BQ81" s="100">
        <v>12.279500000000001</v>
      </c>
      <c r="BR81" s="100">
        <v>1.6589250165892502</v>
      </c>
      <c r="BS81" s="100">
        <v>1.4073</v>
      </c>
      <c r="BT81" s="100">
        <v>9.8925000000000001</v>
      </c>
      <c r="BU81" s="100">
        <v>10.3286</v>
      </c>
      <c r="BV81" s="100">
        <v>6.7578000000000005</v>
      </c>
      <c r="BW81" s="100">
        <v>6.4640000000000004</v>
      </c>
      <c r="BX81" s="100">
        <v>1</v>
      </c>
      <c r="BY81" s="100">
        <v>0.72535252132536421</v>
      </c>
      <c r="BZ81" s="100">
        <v>7.0202</v>
      </c>
      <c r="CA81" s="100">
        <v>7.0380000000000003</v>
      </c>
      <c r="CB81" s="63"/>
      <c r="CC81" s="63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</row>
    <row r="82" spans="1:158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93">
        <v>11</v>
      </c>
      <c r="BK82" s="63" t="s">
        <v>125</v>
      </c>
      <c r="BL82" s="100">
        <v>107.14</v>
      </c>
      <c r="BM82" s="100">
        <v>0.83305564811729416</v>
      </c>
      <c r="BN82" s="100">
        <v>0.95740000000000003</v>
      </c>
      <c r="BO82" s="100">
        <v>0.90785292782569216</v>
      </c>
      <c r="BP82" s="100">
        <v>1505.3417000000002</v>
      </c>
      <c r="BQ82" s="100">
        <v>12.455500000000001</v>
      </c>
      <c r="BR82" s="100">
        <v>1.6820857863751051</v>
      </c>
      <c r="BS82" s="100">
        <v>1.4325000000000001</v>
      </c>
      <c r="BT82" s="100">
        <v>9.9260000000000002</v>
      </c>
      <c r="BU82" s="100">
        <v>10.501900000000001</v>
      </c>
      <c r="BV82" s="100">
        <v>6.7829000000000006</v>
      </c>
      <c r="BW82" s="100">
        <v>6.4595000000000002</v>
      </c>
      <c r="BX82" s="100">
        <v>1</v>
      </c>
      <c r="BY82" s="100">
        <v>0.73075377251635065</v>
      </c>
      <c r="BZ82" s="100">
        <v>7.0204000000000004</v>
      </c>
      <c r="CA82" s="100">
        <v>7.0418000000000003</v>
      </c>
      <c r="CB82" s="63"/>
      <c r="CC82" s="63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</row>
    <row r="83" spans="1:158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93">
        <v>12</v>
      </c>
      <c r="BK83" s="63" t="s">
        <v>126</v>
      </c>
      <c r="BL83" s="100">
        <v>109.24000000000001</v>
      </c>
      <c r="BM83" s="100">
        <v>0.86865879082696318</v>
      </c>
      <c r="BN83" s="100">
        <v>0.97610000000000008</v>
      </c>
      <c r="BO83" s="100">
        <v>0.92601166774701349</v>
      </c>
      <c r="BP83" s="100">
        <v>1480.3100000000002</v>
      </c>
      <c r="BQ83" s="100">
        <v>11.998200000000001</v>
      </c>
      <c r="BR83" s="100">
        <v>1.7497812773403325</v>
      </c>
      <c r="BS83" s="100">
        <v>1.4525000000000001</v>
      </c>
      <c r="BT83" s="100">
        <v>10.395800000000001</v>
      </c>
      <c r="BU83" s="100">
        <v>11.8774</v>
      </c>
      <c r="BV83" s="100">
        <v>6.9187000000000003</v>
      </c>
      <c r="BW83" s="100">
        <v>6.5279000000000007</v>
      </c>
      <c r="BX83" s="100">
        <v>1</v>
      </c>
      <c r="BY83" s="100">
        <v>0.73273493313793736</v>
      </c>
      <c r="BZ83" s="100">
        <v>7.1015000000000006</v>
      </c>
      <c r="CA83" s="100">
        <v>7.1449000000000007</v>
      </c>
      <c r="CB83" s="63"/>
      <c r="CC83" s="63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</row>
    <row r="84" spans="1:158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93">
        <v>13</v>
      </c>
      <c r="BK84" s="63" t="s">
        <v>127</v>
      </c>
      <c r="BL84" s="100">
        <v>110.87</v>
      </c>
      <c r="BM84" s="100">
        <v>0.85726532361765961</v>
      </c>
      <c r="BN84" s="100">
        <v>0.9769000000000001</v>
      </c>
      <c r="BO84" s="100">
        <v>0.92455621301775137</v>
      </c>
      <c r="BP84" s="100">
        <v>1577.8425</v>
      </c>
      <c r="BQ84" s="100">
        <v>13.82</v>
      </c>
      <c r="BR84" s="100">
        <v>1.6860563142808969</v>
      </c>
      <c r="BS84" s="100">
        <v>1.4413</v>
      </c>
      <c r="BT84" s="100">
        <v>10.1701</v>
      </c>
      <c r="BU84" s="100">
        <v>11.0189</v>
      </c>
      <c r="BV84" s="100">
        <v>6.9025000000000007</v>
      </c>
      <c r="BW84" s="100">
        <v>6.5143000000000004</v>
      </c>
      <c r="BX84" s="100">
        <v>1</v>
      </c>
      <c r="BY84" s="100">
        <v>0.74300829197253848</v>
      </c>
      <c r="BZ84" s="100">
        <v>7.0756000000000006</v>
      </c>
      <c r="CA84" s="100">
        <v>7.0876000000000001</v>
      </c>
      <c r="CB84" s="63"/>
      <c r="CC84" s="63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</row>
    <row r="85" spans="1:158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93">
        <v>14</v>
      </c>
      <c r="BK85" s="63" t="s">
        <v>128</v>
      </c>
      <c r="BL85" s="100">
        <v>111.33</v>
      </c>
      <c r="BM85" s="100">
        <v>0.83963056255247692</v>
      </c>
      <c r="BN85" s="100">
        <v>0.97950000000000004</v>
      </c>
      <c r="BO85" s="100">
        <v>0.92250922509225086</v>
      </c>
      <c r="BP85" s="100">
        <v>1605.29</v>
      </c>
      <c r="BQ85" s="100">
        <v>14.3725</v>
      </c>
      <c r="BR85" s="100">
        <v>1.6493485073396006</v>
      </c>
      <c r="BS85" s="100">
        <v>1.4315</v>
      </c>
      <c r="BT85" s="100">
        <v>10.0442</v>
      </c>
      <c r="BU85" s="100">
        <v>10.942500000000001</v>
      </c>
      <c r="BV85" s="100">
        <v>6.8869000000000007</v>
      </c>
      <c r="BW85" s="100">
        <v>6.3878000000000004</v>
      </c>
      <c r="BX85" s="100">
        <v>1</v>
      </c>
      <c r="BY85" s="100">
        <v>0.73821440699236685</v>
      </c>
      <c r="BZ85" s="100">
        <v>7.093</v>
      </c>
      <c r="CA85" s="100">
        <v>7.1122000000000005</v>
      </c>
      <c r="CB85" s="63"/>
      <c r="CC85" s="63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</row>
    <row r="86" spans="1:158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93">
        <v>15</v>
      </c>
      <c r="BK86" s="63" t="s">
        <v>129</v>
      </c>
      <c r="BL86" s="100">
        <v>110.06</v>
      </c>
      <c r="BM86" s="100">
        <v>0.83801223497863064</v>
      </c>
      <c r="BN86" s="100">
        <v>0.9729000000000001</v>
      </c>
      <c r="BO86" s="100">
        <v>0.91390970572107466</v>
      </c>
      <c r="BP86" s="100">
        <v>1601.8306</v>
      </c>
      <c r="BQ86" s="100">
        <v>14.273900000000001</v>
      </c>
      <c r="BR86" s="100">
        <v>1.6795431642593213</v>
      </c>
      <c r="BS86" s="100">
        <v>1.4195</v>
      </c>
      <c r="BT86" s="100">
        <v>10.070600000000001</v>
      </c>
      <c r="BU86" s="100">
        <v>10.7256</v>
      </c>
      <c r="BV86" s="100">
        <v>6.8241000000000005</v>
      </c>
      <c r="BW86" s="100">
        <v>6.4620000000000006</v>
      </c>
      <c r="BX86" s="100">
        <v>1</v>
      </c>
      <c r="BY86" s="100">
        <v>0.73929500828010419</v>
      </c>
      <c r="BZ86" s="100">
        <v>7.0891999999999999</v>
      </c>
      <c r="CA86" s="100">
        <v>7.1121000000000008</v>
      </c>
      <c r="CB86" s="63"/>
      <c r="CC86" s="63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</row>
    <row r="87" spans="1:158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93">
        <v>16</v>
      </c>
      <c r="BK87" s="63" t="s">
        <v>130</v>
      </c>
      <c r="BL87" s="100">
        <v>108.81</v>
      </c>
      <c r="BM87" s="100">
        <v>0.81893374825976573</v>
      </c>
      <c r="BN87" s="100">
        <v>0.96360000000000001</v>
      </c>
      <c r="BO87" s="100">
        <v>0.90925622840516451</v>
      </c>
      <c r="BP87" s="100">
        <v>1621.3939</v>
      </c>
      <c r="BQ87" s="100">
        <v>14.4307</v>
      </c>
      <c r="BR87" s="100">
        <v>1.6490765171503956</v>
      </c>
      <c r="BS87" s="100">
        <v>1.4097000000000002</v>
      </c>
      <c r="BT87" s="100">
        <v>9.9816000000000003</v>
      </c>
      <c r="BU87" s="100">
        <v>10.539</v>
      </c>
      <c r="BV87" s="100">
        <v>6.7817000000000007</v>
      </c>
      <c r="BW87" s="100">
        <v>6.4519000000000002</v>
      </c>
      <c r="BX87" s="100">
        <v>1</v>
      </c>
      <c r="BY87" s="100">
        <v>0.73480244836175801</v>
      </c>
      <c r="BZ87" s="100">
        <v>7.0910000000000002</v>
      </c>
      <c r="CA87" s="100">
        <v>7.1085000000000003</v>
      </c>
      <c r="CB87" s="63"/>
      <c r="CC87" s="63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</row>
    <row r="88" spans="1:158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93">
        <v>17</v>
      </c>
      <c r="BK88" s="63" t="s">
        <v>133</v>
      </c>
      <c r="BL88" s="100">
        <v>108</v>
      </c>
      <c r="BM88" s="100">
        <v>0.80932340563289085</v>
      </c>
      <c r="BN88" s="100">
        <v>0.95569999999999999</v>
      </c>
      <c r="BO88" s="100">
        <v>0.90236419418877456</v>
      </c>
      <c r="BP88" s="100">
        <v>1618.8596</v>
      </c>
      <c r="BQ88" s="100">
        <v>13.966700000000001</v>
      </c>
      <c r="BR88" s="100">
        <v>1.629460648525338</v>
      </c>
      <c r="BS88" s="100">
        <v>1.4079000000000002</v>
      </c>
      <c r="BT88" s="100">
        <v>9.9525000000000006</v>
      </c>
      <c r="BU88" s="100">
        <v>10.514700000000001</v>
      </c>
      <c r="BV88" s="100">
        <v>6.7346000000000004</v>
      </c>
      <c r="BW88" s="100">
        <v>6.5019</v>
      </c>
      <c r="BX88" s="100">
        <v>1</v>
      </c>
      <c r="BY88" s="100">
        <v>0.73223059405868107</v>
      </c>
      <c r="BZ88" s="100">
        <v>7.0903</v>
      </c>
      <c r="CA88" s="100">
        <v>7.1031000000000004</v>
      </c>
      <c r="CB88" s="63"/>
      <c r="CC88" s="63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</row>
    <row r="89" spans="1:158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93">
        <v>18</v>
      </c>
      <c r="BK89" s="63" t="s">
        <v>134</v>
      </c>
      <c r="BL89" s="100">
        <v>108.45</v>
      </c>
      <c r="BM89" s="100">
        <v>0.81195193244559916</v>
      </c>
      <c r="BN89" s="100">
        <v>0.96310000000000007</v>
      </c>
      <c r="BO89" s="100">
        <v>0.90950432014552052</v>
      </c>
      <c r="BP89" s="100">
        <v>1615.1384</v>
      </c>
      <c r="BQ89" s="100">
        <v>14.102400000000001</v>
      </c>
      <c r="BR89" s="100">
        <v>1.6233766233766234</v>
      </c>
      <c r="BS89" s="100">
        <v>1.4187000000000001</v>
      </c>
      <c r="BT89" s="100">
        <v>10.089400000000001</v>
      </c>
      <c r="BU89" s="100">
        <v>10.4961</v>
      </c>
      <c r="BV89" s="100">
        <v>6.7909000000000006</v>
      </c>
      <c r="BW89" s="100">
        <v>6.5726000000000004</v>
      </c>
      <c r="BX89" s="100">
        <v>1</v>
      </c>
      <c r="BY89" s="100">
        <v>0.72962344134192347</v>
      </c>
      <c r="BZ89" s="100">
        <v>7.0903</v>
      </c>
      <c r="CA89" s="100">
        <v>7.1016000000000004</v>
      </c>
      <c r="CB89" s="63"/>
      <c r="CC89" s="63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</row>
    <row r="90" spans="1:158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93">
        <v>19</v>
      </c>
      <c r="BK90" s="63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63"/>
      <c r="CC90" s="63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</row>
    <row r="91" spans="1:158" x14ac:dyDescent="0.2">
      <c r="B91" s="2"/>
      <c r="BJ91" s="137">
        <v>20</v>
      </c>
      <c r="BK91" s="2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</row>
    <row r="92" spans="1:158" x14ac:dyDescent="0.2">
      <c r="B92" s="2"/>
      <c r="BJ92" s="134">
        <v>21</v>
      </c>
      <c r="BK92" s="2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</row>
    <row r="93" spans="1:158" s="136" customFormat="1" x14ac:dyDescent="0.2">
      <c r="B93" s="174"/>
      <c r="BI93" s="113"/>
      <c r="BJ93" s="137"/>
      <c r="BK93" s="134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76"/>
      <c r="BX93" s="130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</row>
    <row r="94" spans="1:158" s="136" customFormat="1" x14ac:dyDescent="0.2">
      <c r="B94" s="174"/>
      <c r="BI94" s="113"/>
      <c r="BJ94" s="137"/>
      <c r="BK94" s="13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30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</row>
    <row r="95" spans="1:158" x14ac:dyDescent="0.2"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</row>
    <row r="96" spans="1:158" x14ac:dyDescent="0.2"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</row>
    <row r="98" spans="61:79" x14ac:dyDescent="0.2">
      <c r="BJ98" s="126"/>
      <c r="BK98" s="126"/>
      <c r="BL98" s="40">
        <f>AVERAGE(BL72:BL89)</f>
        <v>107.33944444444444</v>
      </c>
      <c r="BM98" s="40">
        <f t="shared" ref="BM98:CA98" si="13">AVERAGE(BM72:BM89)</f>
        <v>0.80433681651688593</v>
      </c>
      <c r="BN98" s="40">
        <f t="shared" si="13"/>
        <v>0.95557777777777786</v>
      </c>
      <c r="BO98" s="40">
        <f t="shared" si="13"/>
        <v>0.90163299022174825</v>
      </c>
      <c r="BP98" s="40">
        <f t="shared" si="13"/>
        <v>1606.3739555555558</v>
      </c>
      <c r="BQ98" s="40">
        <f t="shared" si="13"/>
        <v>15.281016666666666</v>
      </c>
      <c r="BR98" s="40">
        <f t="shared" si="13"/>
        <v>1.595203801845217</v>
      </c>
      <c r="BS98" s="40">
        <f t="shared" si="13"/>
        <v>1.3879277777777781</v>
      </c>
      <c r="BT98" s="40">
        <f t="shared" si="13"/>
        <v>9.7663777777777785</v>
      </c>
      <c r="BU98" s="40">
        <f t="shared" si="13"/>
        <v>10.105783333333331</v>
      </c>
      <c r="BV98" s="40">
        <f t="shared" si="13"/>
        <v>6.7340111111111112</v>
      </c>
      <c r="BW98" s="40">
        <f t="shared" si="13"/>
        <v>6.3140777777777792</v>
      </c>
      <c r="BX98" s="40">
        <f t="shared" si="13"/>
        <v>1</v>
      </c>
      <c r="BY98" s="40">
        <f t="shared" si="13"/>
        <v>0.72778233163218298</v>
      </c>
      <c r="BZ98" s="40">
        <f t="shared" si="13"/>
        <v>7.0130666666666661</v>
      </c>
      <c r="CA98" s="40">
        <f t="shared" si="13"/>
        <v>7.0248833333333334</v>
      </c>
    </row>
    <row r="99" spans="61:79" x14ac:dyDescent="0.2">
      <c r="BJ99" s="126"/>
      <c r="BK99" s="126"/>
      <c r="BL99" s="40">
        <v>107.33944444444444</v>
      </c>
      <c r="BM99" s="40">
        <v>0.80433681651688593</v>
      </c>
      <c r="BN99" s="40">
        <v>0.95557777777777786</v>
      </c>
      <c r="BO99" s="40">
        <v>0.90163299022174825</v>
      </c>
      <c r="BP99" s="40">
        <v>1606.3739555555558</v>
      </c>
      <c r="BQ99" s="40">
        <v>15.281016666666666</v>
      </c>
      <c r="BR99" s="40">
        <v>1.595203801845217</v>
      </c>
      <c r="BS99" s="40">
        <v>1.3879277777777781</v>
      </c>
      <c r="BT99" s="40">
        <v>9.7663777777777785</v>
      </c>
      <c r="BU99" s="40">
        <v>10.105783333333331</v>
      </c>
      <c r="BV99" s="40">
        <v>6.7340111111111112</v>
      </c>
      <c r="BW99" s="40">
        <v>6.3140777777777792</v>
      </c>
      <c r="BX99" s="40">
        <v>1</v>
      </c>
      <c r="BY99" s="40">
        <v>0.72778233163218298</v>
      </c>
      <c r="BZ99" s="40">
        <v>7.0130666666666661</v>
      </c>
      <c r="CA99" s="40">
        <v>7.0248833333333334</v>
      </c>
    </row>
    <row r="100" spans="61:79" x14ac:dyDescent="0.2">
      <c r="BJ100" s="130"/>
      <c r="BK100" s="172"/>
      <c r="BL100" s="172">
        <f t="shared" ref="BL100:CA100" si="14">BL99-BL98</f>
        <v>0</v>
      </c>
      <c r="BM100" s="172">
        <f t="shared" si="14"/>
        <v>0</v>
      </c>
      <c r="BN100" s="172">
        <f t="shared" si="14"/>
        <v>0</v>
      </c>
      <c r="BO100" s="172">
        <f t="shared" si="14"/>
        <v>0</v>
      </c>
      <c r="BP100" s="172">
        <f t="shared" si="14"/>
        <v>0</v>
      </c>
      <c r="BQ100" s="172">
        <f t="shared" si="14"/>
        <v>0</v>
      </c>
      <c r="BR100" s="172">
        <f t="shared" si="14"/>
        <v>0</v>
      </c>
      <c r="BS100" s="172">
        <f t="shared" si="14"/>
        <v>0</v>
      </c>
      <c r="BT100" s="172">
        <f t="shared" si="14"/>
        <v>0</v>
      </c>
      <c r="BU100" s="172">
        <f t="shared" si="14"/>
        <v>0</v>
      </c>
      <c r="BV100" s="172">
        <f t="shared" si="14"/>
        <v>0</v>
      </c>
      <c r="BW100" s="172">
        <f t="shared" si="14"/>
        <v>0</v>
      </c>
      <c r="BX100" s="172">
        <f t="shared" si="14"/>
        <v>0</v>
      </c>
      <c r="BY100" s="172">
        <f t="shared" si="14"/>
        <v>0</v>
      </c>
      <c r="BZ100" s="172">
        <f t="shared" si="14"/>
        <v>0</v>
      </c>
      <c r="CA100" s="172">
        <f t="shared" si="14"/>
        <v>0</v>
      </c>
    </row>
    <row r="101" spans="61:79" x14ac:dyDescent="0.2">
      <c r="BJ101" s="113" t="s">
        <v>29</v>
      </c>
      <c r="BK101" s="113"/>
      <c r="BL101" s="40">
        <f>MAX(BL72:BL89)</f>
        <v>111.33</v>
      </c>
      <c r="BM101" s="40">
        <f t="shared" ref="BM101:CA101" si="15">MAX(BM72:BM89)</f>
        <v>0.86865879082696318</v>
      </c>
      <c r="BN101" s="40">
        <f t="shared" si="15"/>
        <v>0.97950000000000004</v>
      </c>
      <c r="BO101" s="40">
        <f t="shared" si="15"/>
        <v>0.92601166774701349</v>
      </c>
      <c r="BP101" s="40">
        <f t="shared" si="15"/>
        <v>1686.0378000000001</v>
      </c>
      <c r="BQ101" s="40">
        <f t="shared" si="15"/>
        <v>17.4132</v>
      </c>
      <c r="BR101" s="40">
        <f t="shared" si="15"/>
        <v>1.7497812773403325</v>
      </c>
      <c r="BS101" s="40">
        <f t="shared" si="15"/>
        <v>1.4525000000000001</v>
      </c>
      <c r="BT101" s="40">
        <f t="shared" si="15"/>
        <v>10.395800000000001</v>
      </c>
      <c r="BU101" s="40">
        <f t="shared" si="15"/>
        <v>11.8774</v>
      </c>
      <c r="BV101" s="40">
        <f t="shared" si="15"/>
        <v>6.9187000000000003</v>
      </c>
      <c r="BW101" s="40">
        <f t="shared" si="15"/>
        <v>6.5726000000000004</v>
      </c>
      <c r="BX101" s="40">
        <f t="shared" si="15"/>
        <v>1</v>
      </c>
      <c r="BY101" s="40">
        <f t="shared" si="15"/>
        <v>0.74300829197253848</v>
      </c>
      <c r="BZ101" s="40">
        <f t="shared" si="15"/>
        <v>7.1015000000000006</v>
      </c>
      <c r="CA101" s="40">
        <f t="shared" si="15"/>
        <v>7.1449000000000007</v>
      </c>
    </row>
    <row r="102" spans="61:79" x14ac:dyDescent="0.2">
      <c r="BJ102" s="113" t="s">
        <v>30</v>
      </c>
      <c r="BK102" s="113"/>
      <c r="BL102" s="40">
        <f>MIN(BL72:BL89)</f>
        <v>102.4</v>
      </c>
      <c r="BM102" s="40">
        <f t="shared" ref="BM102:CA102" si="16">MIN(BM72:BM89)</f>
        <v>0.76400030560012222</v>
      </c>
      <c r="BN102" s="40">
        <f t="shared" si="16"/>
        <v>0.92760000000000009</v>
      </c>
      <c r="BO102" s="40">
        <f t="shared" si="16"/>
        <v>0.87619381407167263</v>
      </c>
      <c r="BP102" s="40">
        <f t="shared" si="16"/>
        <v>1472.44</v>
      </c>
      <c r="BQ102" s="40">
        <f t="shared" si="16"/>
        <v>11.998200000000001</v>
      </c>
      <c r="BR102" s="40">
        <f t="shared" si="16"/>
        <v>1.5055706112616682</v>
      </c>
      <c r="BS102" s="40">
        <f t="shared" si="16"/>
        <v>1.3339000000000001</v>
      </c>
      <c r="BT102" s="40">
        <f t="shared" si="16"/>
        <v>9.3746000000000009</v>
      </c>
      <c r="BU102" s="40">
        <f t="shared" si="16"/>
        <v>9.2535000000000007</v>
      </c>
      <c r="BV102" s="40">
        <f t="shared" si="16"/>
        <v>6.5452000000000004</v>
      </c>
      <c r="BW102" s="40">
        <f t="shared" si="16"/>
        <v>6.0680000000000005</v>
      </c>
      <c r="BX102" s="40">
        <f t="shared" si="16"/>
        <v>1</v>
      </c>
      <c r="BY102" s="40">
        <f t="shared" si="16"/>
        <v>0.71440818426015895</v>
      </c>
      <c r="BZ102" s="40">
        <f t="shared" si="16"/>
        <v>6.9215</v>
      </c>
      <c r="CA102" s="40">
        <f t="shared" si="16"/>
        <v>6.9197000000000006</v>
      </c>
    </row>
    <row r="104" spans="61:79" x14ac:dyDescent="0.2">
      <c r="BL104" s="40">
        <f>BL101-BL102</f>
        <v>8.9299999999999926</v>
      </c>
      <c r="BM104" s="40">
        <f t="shared" ref="BM104:CA104" si="17">BM101-BM102</f>
        <v>0.10465848522684096</v>
      </c>
      <c r="BN104" s="40">
        <f t="shared" si="17"/>
        <v>5.1899999999999946E-2</v>
      </c>
      <c r="BO104" s="40">
        <f t="shared" si="17"/>
        <v>4.9817853675340862E-2</v>
      </c>
      <c r="BP104" s="40">
        <f t="shared" si="17"/>
        <v>213.59780000000001</v>
      </c>
      <c r="BQ104" s="40">
        <f t="shared" si="17"/>
        <v>5.4149999999999991</v>
      </c>
      <c r="BR104" s="40">
        <f t="shared" si="17"/>
        <v>0.24421066607866426</v>
      </c>
      <c r="BS104" s="40">
        <f t="shared" si="17"/>
        <v>0.11860000000000004</v>
      </c>
      <c r="BT104" s="40">
        <f t="shared" si="17"/>
        <v>1.0212000000000003</v>
      </c>
      <c r="BU104" s="40">
        <f t="shared" si="17"/>
        <v>2.623899999999999</v>
      </c>
      <c r="BV104" s="40">
        <f t="shared" si="17"/>
        <v>0.37349999999999994</v>
      </c>
      <c r="BW104" s="40">
        <f t="shared" si="17"/>
        <v>0.50459999999999994</v>
      </c>
      <c r="BX104" s="40">
        <f t="shared" si="17"/>
        <v>0</v>
      </c>
      <c r="BY104" s="40">
        <f t="shared" si="17"/>
        <v>2.860010771237953E-2</v>
      </c>
      <c r="BZ104" s="40">
        <f t="shared" si="17"/>
        <v>0.1800000000000006</v>
      </c>
      <c r="CA104" s="40">
        <f t="shared" si="17"/>
        <v>0.22520000000000007</v>
      </c>
    </row>
    <row r="110" spans="61:79" x14ac:dyDescent="0.2">
      <c r="BI110" s="137"/>
    </row>
    <row r="111" spans="61:79" x14ac:dyDescent="0.2">
      <c r="BI111" s="137"/>
    </row>
    <row r="112" spans="61:79" x14ac:dyDescent="0.2">
      <c r="BI112" s="137"/>
    </row>
    <row r="113" spans="61:62" x14ac:dyDescent="0.2">
      <c r="BI113" s="137"/>
      <c r="BJ113" s="134"/>
    </row>
    <row r="114" spans="61:62" x14ac:dyDescent="0.2">
      <c r="BI114" s="137"/>
      <c r="BJ114" s="134"/>
    </row>
    <row r="115" spans="61:62" x14ac:dyDescent="0.2">
      <c r="BI115" s="137"/>
      <c r="BJ115" s="134"/>
    </row>
    <row r="116" spans="61:62" x14ac:dyDescent="0.2">
      <c r="BI116" s="137"/>
      <c r="BJ116" s="134"/>
    </row>
    <row r="117" spans="61:62" x14ac:dyDescent="0.2">
      <c r="BI117" s="137"/>
      <c r="BJ117" s="134"/>
    </row>
    <row r="118" spans="61:62" x14ac:dyDescent="0.2">
      <c r="BI118" s="137"/>
      <c r="BJ118" s="134"/>
    </row>
    <row r="119" spans="61:62" x14ac:dyDescent="0.2">
      <c r="BI119" s="137"/>
      <c r="BJ119" s="134"/>
    </row>
    <row r="120" spans="61:62" x14ac:dyDescent="0.2">
      <c r="BI120" s="137"/>
      <c r="BJ120" s="134"/>
    </row>
    <row r="121" spans="61:62" x14ac:dyDescent="0.2">
      <c r="BI121" s="137"/>
      <c r="BJ121" s="134"/>
    </row>
    <row r="122" spans="61:62" x14ac:dyDescent="0.2">
      <c r="BI122" s="137"/>
      <c r="BJ122" s="134"/>
    </row>
    <row r="123" spans="61:62" x14ac:dyDescent="0.2">
      <c r="BI123" s="137"/>
      <c r="BJ123" s="134"/>
    </row>
    <row r="124" spans="61:62" x14ac:dyDescent="0.2">
      <c r="BI124" s="137"/>
      <c r="BJ124" s="134"/>
    </row>
    <row r="125" spans="61:62" x14ac:dyDescent="0.2">
      <c r="BI125" s="137"/>
      <c r="BJ125" s="134"/>
    </row>
    <row r="126" spans="61:62" x14ac:dyDescent="0.2">
      <c r="BI126" s="137"/>
      <c r="BJ126" s="134"/>
    </row>
    <row r="127" spans="61:62" x14ac:dyDescent="0.2">
      <c r="BI127" s="137"/>
      <c r="BJ127" s="134"/>
    </row>
    <row r="128" spans="61:62" x14ac:dyDescent="0.2">
      <c r="BI128" s="137"/>
      <c r="BJ128" s="134"/>
    </row>
    <row r="129" spans="62:77" x14ac:dyDescent="0.2">
      <c r="BJ129" s="134"/>
    </row>
    <row r="130" spans="62:77" x14ac:dyDescent="0.2">
      <c r="BJ130" s="134"/>
    </row>
    <row r="131" spans="62:77" x14ac:dyDescent="0.2">
      <c r="BJ131" s="134"/>
    </row>
    <row r="134" spans="62:77" x14ac:dyDescent="0.2">
      <c r="BJ134" s="133"/>
      <c r="BK134" s="133"/>
      <c r="BL134" s="133"/>
      <c r="BM134" s="133"/>
      <c r="BN134" s="133"/>
      <c r="BO134" s="133"/>
      <c r="BP134" s="133"/>
      <c r="BQ134" s="134"/>
      <c r="BR134" s="134"/>
      <c r="BS134" s="134"/>
      <c r="BT134" s="134"/>
      <c r="BU134" s="134"/>
      <c r="BV134" s="134"/>
      <c r="BW134" s="135"/>
      <c r="BX134" s="136"/>
      <c r="BY134" s="117"/>
    </row>
    <row r="135" spans="62:77" x14ac:dyDescent="0.2">
      <c r="BJ135" s="133"/>
      <c r="BK135" s="133"/>
      <c r="BL135" s="133"/>
      <c r="BM135" s="133"/>
      <c r="BN135" s="133"/>
      <c r="BO135" s="133"/>
      <c r="BP135" s="133"/>
      <c r="BQ135" s="134"/>
      <c r="BR135" s="134"/>
      <c r="BS135" s="134"/>
      <c r="BT135" s="134"/>
      <c r="BU135" s="134"/>
      <c r="BV135" s="134"/>
      <c r="BW135" s="135"/>
      <c r="BX135" s="136"/>
      <c r="BY135" s="117"/>
    </row>
    <row r="136" spans="62:77" x14ac:dyDescent="0.2">
      <c r="BJ136" s="133"/>
      <c r="BK136" s="133"/>
      <c r="BL136" s="117"/>
      <c r="BM136" s="117"/>
      <c r="BN136" s="117"/>
      <c r="BO136" s="117"/>
      <c r="BP136" s="113"/>
      <c r="BY136" s="117"/>
    </row>
    <row r="137" spans="62:77" x14ac:dyDescent="0.2">
      <c r="BJ137" s="137"/>
      <c r="BK137" s="134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8"/>
    </row>
    <row r="138" spans="62:77" x14ac:dyDescent="0.2">
      <c r="BJ138" s="137"/>
      <c r="BK138" s="134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8"/>
    </row>
    <row r="139" spans="62:77" x14ac:dyDescent="0.2">
      <c r="BJ139" s="137"/>
      <c r="BK139" s="134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8"/>
    </row>
    <row r="140" spans="62:77" x14ac:dyDescent="0.2">
      <c r="BJ140" s="137"/>
      <c r="BK140" s="134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8"/>
    </row>
    <row r="141" spans="62:77" x14ac:dyDescent="0.2">
      <c r="BJ141" s="137"/>
      <c r="BK141" s="134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8"/>
    </row>
    <row r="142" spans="62:77" x14ac:dyDescent="0.2">
      <c r="BJ142" s="137"/>
      <c r="BK142" s="134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8"/>
    </row>
    <row r="143" spans="62:77" x14ac:dyDescent="0.2">
      <c r="BJ143" s="137"/>
      <c r="BK143" s="134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8"/>
    </row>
    <row r="144" spans="62:77" x14ac:dyDescent="0.2">
      <c r="BJ144" s="137"/>
      <c r="BK144" s="134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8"/>
    </row>
    <row r="145" spans="62:77" x14ac:dyDescent="0.2">
      <c r="BJ145" s="137"/>
      <c r="BK145" s="134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8"/>
    </row>
    <row r="146" spans="62:77" x14ac:dyDescent="0.2">
      <c r="BJ146" s="137"/>
      <c r="BK146" s="134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8"/>
    </row>
    <row r="147" spans="62:77" x14ac:dyDescent="0.2">
      <c r="BJ147" s="137"/>
      <c r="BK147" s="134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8"/>
    </row>
    <row r="148" spans="62:77" x14ac:dyDescent="0.2">
      <c r="BJ148" s="137"/>
      <c r="BK148" s="134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8"/>
    </row>
    <row r="149" spans="62:77" x14ac:dyDescent="0.2">
      <c r="BJ149" s="137"/>
      <c r="BK149" s="134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8"/>
    </row>
    <row r="150" spans="62:77" x14ac:dyDescent="0.2">
      <c r="BJ150" s="137"/>
      <c r="BK150" s="134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8"/>
    </row>
    <row r="151" spans="62:77" x14ac:dyDescent="0.2">
      <c r="BJ151" s="137"/>
      <c r="BK151" s="134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8"/>
    </row>
    <row r="152" spans="62:77" x14ac:dyDescent="0.2">
      <c r="BJ152" s="137"/>
      <c r="BK152" s="134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8"/>
    </row>
    <row r="153" spans="62:77" x14ac:dyDescent="0.2">
      <c r="BJ153" s="137"/>
      <c r="BK153" s="134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8"/>
    </row>
    <row r="154" spans="62:77" x14ac:dyDescent="0.2">
      <c r="BJ154" s="137"/>
      <c r="BK154" s="134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8"/>
    </row>
    <row r="155" spans="62:77" x14ac:dyDescent="0.2">
      <c r="BJ155" s="137"/>
      <c r="BK155" s="134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8"/>
    </row>
    <row r="330" spans="1:158" s="63" customFormat="1" x14ac:dyDescent="0.2">
      <c r="A330" s="108"/>
      <c r="B330" s="109"/>
      <c r="BI330" s="49"/>
      <c r="BJ330" s="49"/>
      <c r="BK330" s="49"/>
      <c r="BL330" s="49"/>
      <c r="BM330" s="49"/>
      <c r="BN330" s="49"/>
      <c r="BO330" s="50"/>
      <c r="BP330" s="49"/>
      <c r="BQ330" s="49"/>
      <c r="BR330" s="49"/>
      <c r="BS330" s="49"/>
      <c r="BT330" s="49"/>
      <c r="BU330" s="49"/>
      <c r="BV330" s="49"/>
      <c r="BW330" s="51"/>
      <c r="BX330" s="50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  <c r="EZ330" s="49"/>
      <c r="FA330" s="49"/>
      <c r="FB330" s="49"/>
    </row>
    <row r="331" spans="1:158" s="63" customFormat="1" x14ac:dyDescent="0.2">
      <c r="A331" s="108"/>
      <c r="B331" s="109"/>
      <c r="BI331" s="49"/>
      <c r="BJ331" s="49"/>
      <c r="BK331" s="49"/>
      <c r="BL331" s="49"/>
      <c r="BM331" s="49"/>
      <c r="BN331" s="49"/>
      <c r="BO331" s="50"/>
      <c r="BP331" s="49"/>
      <c r="BQ331" s="49"/>
      <c r="BR331" s="49"/>
      <c r="BS331" s="49"/>
      <c r="BT331" s="49"/>
      <c r="BU331" s="49"/>
      <c r="BV331" s="49"/>
      <c r="BW331" s="51"/>
      <c r="BX331" s="50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49"/>
      <c r="EX331" s="49"/>
      <c r="EY331" s="49"/>
      <c r="EZ331" s="49"/>
      <c r="FA331" s="49"/>
      <c r="FB331" s="49"/>
    </row>
    <row r="332" spans="1:158" s="63" customFormat="1" x14ac:dyDescent="0.2">
      <c r="A332" s="108"/>
      <c r="B332" s="109"/>
      <c r="BI332" s="49"/>
      <c r="BJ332" s="49"/>
      <c r="BK332" s="49"/>
      <c r="BL332" s="49"/>
      <c r="BM332" s="49"/>
      <c r="BN332" s="49"/>
      <c r="BO332" s="50"/>
      <c r="BP332" s="49"/>
      <c r="BQ332" s="49"/>
      <c r="BR332" s="49"/>
      <c r="BS332" s="49"/>
      <c r="BT332" s="49"/>
      <c r="BU332" s="49"/>
      <c r="BV332" s="49"/>
      <c r="BW332" s="51"/>
      <c r="BX332" s="50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49"/>
      <c r="EX332" s="49"/>
      <c r="EY332" s="49"/>
      <c r="EZ332" s="49"/>
      <c r="FA332" s="49"/>
      <c r="FB332" s="49"/>
    </row>
    <row r="333" spans="1:158" s="63" customFormat="1" x14ac:dyDescent="0.2">
      <c r="A333" s="108"/>
      <c r="B333" s="109"/>
      <c r="BI333" s="49"/>
      <c r="BJ333" s="49"/>
      <c r="BK333" s="49"/>
      <c r="BL333" s="49"/>
      <c r="BM333" s="49"/>
      <c r="BN333" s="49"/>
      <c r="BO333" s="50"/>
      <c r="BP333" s="49"/>
      <c r="BQ333" s="49"/>
      <c r="BR333" s="49"/>
      <c r="BS333" s="49"/>
      <c r="BT333" s="49"/>
      <c r="BU333" s="49"/>
      <c r="BV333" s="49"/>
      <c r="BW333" s="51"/>
      <c r="BX333" s="50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49"/>
      <c r="EX333" s="49"/>
      <c r="EY333" s="49"/>
      <c r="EZ333" s="49"/>
      <c r="FA333" s="49"/>
      <c r="FB333" s="49"/>
    </row>
    <row r="334" spans="1:158" s="63" customFormat="1" x14ac:dyDescent="0.2">
      <c r="A334" s="108"/>
      <c r="B334" s="109"/>
      <c r="BI334" s="49"/>
      <c r="BJ334" s="49"/>
      <c r="BK334" s="49"/>
      <c r="BL334" s="49"/>
      <c r="BM334" s="49"/>
      <c r="BN334" s="49"/>
      <c r="BO334" s="50"/>
      <c r="BP334" s="49"/>
      <c r="BQ334" s="49"/>
      <c r="BR334" s="49"/>
      <c r="BS334" s="49"/>
      <c r="BT334" s="49"/>
      <c r="BU334" s="49"/>
      <c r="BV334" s="49"/>
      <c r="BW334" s="51"/>
      <c r="BX334" s="50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/>
      <c r="EN334" s="49"/>
      <c r="EO334" s="49"/>
      <c r="EP334" s="49"/>
      <c r="EQ334" s="49"/>
      <c r="ER334" s="49"/>
      <c r="ES334" s="49"/>
      <c r="ET334" s="49"/>
      <c r="EU334" s="49"/>
      <c r="EV334" s="49"/>
      <c r="EW334" s="49"/>
      <c r="EX334" s="49"/>
      <c r="EY334" s="49"/>
      <c r="EZ334" s="49"/>
      <c r="FA334" s="49"/>
      <c r="FB334" s="49"/>
    </row>
    <row r="335" spans="1:158" s="63" customFormat="1" x14ac:dyDescent="0.2">
      <c r="A335" s="108"/>
      <c r="B335" s="109"/>
      <c r="BI335" s="49"/>
      <c r="BJ335" s="49"/>
      <c r="BK335" s="49"/>
      <c r="BL335" s="49"/>
      <c r="BM335" s="49"/>
      <c r="BN335" s="49"/>
      <c r="BO335" s="50"/>
      <c r="BP335" s="49"/>
      <c r="BQ335" s="49"/>
      <c r="BR335" s="49"/>
      <c r="BS335" s="49"/>
      <c r="BT335" s="49"/>
      <c r="BU335" s="49"/>
      <c r="BV335" s="49"/>
      <c r="BW335" s="51"/>
      <c r="BX335" s="50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49"/>
      <c r="FA335" s="49"/>
      <c r="FB335" s="49"/>
    </row>
  </sheetData>
  <mergeCells count="19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AM6:AN6"/>
    <mergeCell ref="AP6:AQ6"/>
    <mergeCell ref="AS6:AT6"/>
    <mergeCell ref="AV6:AW6"/>
    <mergeCell ref="AY6:AZ6"/>
    <mergeCell ref="BB6:BC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35"/>
  <sheetViews>
    <sheetView zoomScale="60" zoomScaleNormal="6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3.42578125" style="2" customWidth="1"/>
    <col min="4" max="4" width="17.7109375" style="2" customWidth="1"/>
    <col min="5" max="5" width="9.42578125" style="2" customWidth="1"/>
    <col min="6" max="6" width="17.7109375" style="2" customWidth="1"/>
    <col min="7" max="7" width="20.42578125" style="2" customWidth="1"/>
    <col min="8" max="8" width="8.7109375" style="2" customWidth="1"/>
    <col min="9" max="9" width="20.42578125" style="2" customWidth="1"/>
    <col min="10" max="10" width="18.42578125" style="2" customWidth="1"/>
    <col min="11" max="11" width="6.5703125" style="2" customWidth="1"/>
    <col min="12" max="12" width="16.42578125" style="2" bestFit="1" customWidth="1"/>
    <col min="13" max="13" width="12.42578125" style="2" bestFit="1" customWidth="1"/>
    <col min="14" max="14" width="11" style="2" customWidth="1"/>
    <col min="15" max="15" width="16.42578125" style="2" bestFit="1" customWidth="1"/>
    <col min="16" max="16" width="12.42578125" style="2" bestFit="1" customWidth="1"/>
    <col min="17" max="17" width="8" style="2" customWidth="1"/>
    <col min="18" max="18" width="16.42578125" style="2" bestFit="1" customWidth="1"/>
    <col min="19" max="19" width="12.42578125" style="2" bestFit="1" customWidth="1"/>
    <col min="20" max="20" width="6.5703125" style="2" customWidth="1"/>
    <col min="21" max="21" width="16.42578125" style="2" bestFit="1" customWidth="1"/>
    <col min="22" max="22" width="12.42578125" style="2" bestFit="1" customWidth="1"/>
    <col min="23" max="23" width="8.140625" style="2" customWidth="1"/>
    <col min="24" max="24" width="19.5703125" style="2" customWidth="1"/>
    <col min="25" max="25" width="18.42578125" style="2" customWidth="1"/>
    <col min="26" max="26" width="7" style="2" customWidth="1"/>
    <col min="27" max="28" width="18.42578125" style="2" customWidth="1"/>
    <col min="29" max="29" width="7.7109375" style="2" customWidth="1"/>
    <col min="30" max="30" width="19.5703125" style="2" customWidth="1"/>
    <col min="31" max="31" width="18.42578125" style="2" customWidth="1"/>
    <col min="32" max="32" width="8" style="2" customWidth="1"/>
    <col min="33" max="33" width="20.42578125" style="2" customWidth="1"/>
    <col min="34" max="34" width="19.42578125" style="2" customWidth="1"/>
    <col min="35" max="35" width="9.140625" style="2" customWidth="1"/>
    <col min="36" max="36" width="20.42578125" style="2" customWidth="1"/>
    <col min="37" max="37" width="17.5703125" style="2" customWidth="1"/>
    <col min="38" max="38" width="6.140625" style="2" customWidth="1"/>
    <col min="39" max="39" width="18.42578125" style="2" customWidth="1"/>
    <col min="40" max="40" width="17.28515625" style="2" customWidth="1"/>
    <col min="41" max="41" width="6.140625" style="2" customWidth="1"/>
    <col min="42" max="42" width="20.28515625" style="2" customWidth="1"/>
    <col min="43" max="43" width="18.5703125" style="2" customWidth="1"/>
    <col min="44" max="44" width="5.2851562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5" style="2" bestFit="1" customWidth="1"/>
    <col min="49" max="49" width="11.140625" style="2" bestFit="1" customWidth="1"/>
    <col min="50" max="50" width="10" style="2" customWidth="1"/>
    <col min="51" max="52" width="19.7109375" style="2" customWidth="1"/>
    <col min="53" max="53" width="10.5703125" style="2" customWidth="1"/>
    <col min="54" max="54" width="18" style="2" customWidth="1"/>
    <col min="55" max="59" width="16.28515625" style="2" customWidth="1"/>
    <col min="60" max="60" width="12.85546875" style="2" customWidth="1"/>
    <col min="61" max="61" width="15.7109375" style="2" customWidth="1"/>
    <col min="62" max="62" width="11.5703125" style="2" customWidth="1"/>
    <col min="63" max="63" width="18.5703125" style="2" customWidth="1"/>
    <col min="64" max="64" width="16.5703125" style="2" customWidth="1"/>
    <col min="65" max="66" width="20.42578125" style="2" customWidth="1"/>
    <col min="67" max="67" width="14.5703125" style="3" customWidth="1"/>
    <col min="68" max="68" width="14.28515625" style="3" customWidth="1"/>
    <col min="69" max="69" width="18.5703125" style="3" customWidth="1"/>
    <col min="70" max="70" width="22.7109375" style="3" customWidth="1"/>
    <col min="71" max="71" width="10.7109375" style="3" customWidth="1"/>
    <col min="72" max="72" width="10.42578125" style="3" customWidth="1"/>
    <col min="73" max="73" width="10.28515625" style="113" customWidth="1"/>
    <col min="74" max="74" width="17.7109375" style="3" customWidth="1"/>
    <col min="75" max="75" width="13.28515625" style="3" customWidth="1"/>
    <col min="76" max="76" width="11.42578125" style="3" customWidth="1"/>
    <col min="77" max="80" width="11.5703125" style="3" customWidth="1"/>
    <col min="81" max="81" width="12.5703125" style="114" customWidth="1"/>
    <col min="82" max="82" width="14" style="113" customWidth="1"/>
    <col min="83" max="83" width="24.42578125" style="3" customWidth="1"/>
    <col min="84" max="84" width="25.140625" style="3" customWidth="1"/>
    <col min="85" max="85" width="31.42578125" style="3" customWidth="1"/>
    <col min="86" max="164" width="13.42578125" style="3" customWidth="1"/>
    <col min="165" max="16384" width="9.28515625" style="2"/>
  </cols>
  <sheetData>
    <row r="1" spans="1:167" x14ac:dyDescent="0.2">
      <c r="B1" s="3"/>
      <c r="BO1" s="2"/>
      <c r="BP1" s="2"/>
      <c r="BU1" s="3"/>
      <c r="BW1" s="113"/>
      <c r="CC1" s="3"/>
      <c r="CD1" s="3"/>
      <c r="CE1" s="114"/>
      <c r="CF1" s="113"/>
      <c r="FI1" s="3"/>
      <c r="FJ1" s="3"/>
      <c r="FK1" s="3"/>
    </row>
    <row r="2" spans="1:167" x14ac:dyDescent="0.2">
      <c r="B2" s="3"/>
      <c r="BO2" s="2"/>
      <c r="BP2" s="2"/>
      <c r="BU2" s="3"/>
      <c r="BW2" s="113"/>
      <c r="CC2" s="3"/>
      <c r="CD2" s="3"/>
      <c r="CE2" s="114"/>
      <c r="CF2" s="113"/>
      <c r="FI2" s="3"/>
      <c r="FJ2" s="3"/>
      <c r="FK2" s="3"/>
    </row>
    <row r="3" spans="1:167" x14ac:dyDescent="0.2">
      <c r="A3" s="115" t="s">
        <v>31</v>
      </c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 t="s">
        <v>0</v>
      </c>
      <c r="AO3" s="117"/>
      <c r="AP3" s="117"/>
      <c r="AQ3" s="117"/>
      <c r="AR3" s="117"/>
      <c r="AS3" s="117"/>
      <c r="AT3" s="118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3"/>
      <c r="BL3" s="3"/>
      <c r="BM3" s="3"/>
      <c r="BN3" s="3"/>
      <c r="BU3" s="3"/>
      <c r="BV3" s="113"/>
    </row>
    <row r="4" spans="1:167" x14ac:dyDescent="0.2">
      <c r="A4" s="115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8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3"/>
      <c r="BL4" s="3"/>
      <c r="BM4" s="3"/>
      <c r="BN4" s="3"/>
      <c r="BU4" s="3"/>
      <c r="BV4" s="113"/>
    </row>
    <row r="5" spans="1:167" x14ac:dyDescent="0.2">
      <c r="A5" s="119"/>
      <c r="B5" s="140" t="s">
        <v>136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2"/>
      <c r="BL5" s="142"/>
      <c r="BM5" s="18"/>
      <c r="BN5" s="18"/>
      <c r="BO5" s="18"/>
      <c r="BP5" s="117"/>
      <c r="BQ5" s="117"/>
      <c r="BR5" s="117"/>
      <c r="BS5" s="117"/>
      <c r="BU5" s="3"/>
      <c r="BV5" s="113"/>
    </row>
    <row r="6" spans="1:167" s="6" customFormat="1" ht="13.5" thickBot="1" x14ac:dyDescent="0.25">
      <c r="A6" s="120" t="s">
        <v>1</v>
      </c>
      <c r="B6" s="143"/>
      <c r="C6" s="313" t="s">
        <v>137</v>
      </c>
      <c r="D6" s="313"/>
      <c r="E6" s="177"/>
      <c r="F6" s="313" t="s">
        <v>139</v>
      </c>
      <c r="G6" s="313"/>
      <c r="H6" s="145"/>
      <c r="I6" s="313" t="s">
        <v>142</v>
      </c>
      <c r="J6" s="313"/>
      <c r="K6" s="145"/>
      <c r="L6" s="313" t="s">
        <v>143</v>
      </c>
      <c r="M6" s="313"/>
      <c r="N6" s="146"/>
      <c r="O6" s="313" t="s">
        <v>145</v>
      </c>
      <c r="P6" s="313"/>
      <c r="Q6" s="177"/>
      <c r="R6" s="313" t="s">
        <v>147</v>
      </c>
      <c r="S6" s="313"/>
      <c r="T6" s="177"/>
      <c r="U6" s="313" t="s">
        <v>149</v>
      </c>
      <c r="V6" s="313"/>
      <c r="W6" s="145"/>
      <c r="X6" s="313" t="s">
        <v>152</v>
      </c>
      <c r="Y6" s="313"/>
      <c r="Z6" s="177"/>
      <c r="AA6" s="313" t="s">
        <v>153</v>
      </c>
      <c r="AB6" s="313"/>
      <c r="AC6" s="145"/>
      <c r="AD6" s="313" t="s">
        <v>156</v>
      </c>
      <c r="AE6" s="313"/>
      <c r="AF6" s="146"/>
      <c r="AG6" s="313" t="s">
        <v>157</v>
      </c>
      <c r="AH6" s="313"/>
      <c r="AI6" s="146"/>
      <c r="AJ6" s="313" t="s">
        <v>159</v>
      </c>
      <c r="AK6" s="313"/>
      <c r="AL6" s="145"/>
      <c r="AM6" s="313" t="s">
        <v>162</v>
      </c>
      <c r="AN6" s="313"/>
      <c r="AO6" s="145"/>
      <c r="AP6" s="313" t="s">
        <v>163</v>
      </c>
      <c r="AQ6" s="313"/>
      <c r="AR6" s="145"/>
      <c r="AS6" s="313" t="s">
        <v>165</v>
      </c>
      <c r="AT6" s="313"/>
      <c r="AU6" s="145"/>
      <c r="AV6" s="313" t="s">
        <v>167</v>
      </c>
      <c r="AW6" s="313"/>
      <c r="AX6" s="177"/>
      <c r="AY6" s="313" t="s">
        <v>170</v>
      </c>
      <c r="AZ6" s="313"/>
      <c r="BA6" s="145"/>
      <c r="BB6" s="313" t="s">
        <v>171</v>
      </c>
      <c r="BC6" s="313"/>
      <c r="BD6" s="178"/>
      <c r="BE6" s="313" t="s">
        <v>172</v>
      </c>
      <c r="BF6" s="313"/>
      <c r="BG6" s="178"/>
      <c r="BH6" s="313" t="s">
        <v>173</v>
      </c>
      <c r="BI6" s="313"/>
      <c r="BJ6" s="145"/>
      <c r="BK6" s="313" t="s">
        <v>2</v>
      </c>
      <c r="BL6" s="313"/>
      <c r="BM6" s="23"/>
      <c r="BN6" s="23"/>
      <c r="BO6" s="121"/>
      <c r="BP6" s="18"/>
      <c r="BQ6" s="18"/>
      <c r="BR6" s="18"/>
      <c r="BS6" s="18"/>
      <c r="BT6" s="18"/>
      <c r="BU6" s="117"/>
      <c r="BV6" s="113"/>
      <c r="BW6" s="3"/>
      <c r="BX6" s="3"/>
      <c r="BY6" s="3"/>
      <c r="BZ6" s="3"/>
      <c r="CA6" s="3"/>
      <c r="CB6" s="3"/>
      <c r="CC6" s="114"/>
      <c r="CD6" s="11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</row>
    <row r="7" spans="1:167" ht="13.5" thickTop="1" x14ac:dyDescent="0.2">
      <c r="A7" s="119"/>
      <c r="B7" s="147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8"/>
      <c r="BL7" s="148"/>
      <c r="BM7" s="26"/>
      <c r="BN7" s="26"/>
      <c r="BO7" s="26"/>
      <c r="BP7" s="117"/>
      <c r="BQ7" s="117"/>
      <c r="BR7" s="117"/>
      <c r="BS7" s="117"/>
      <c r="BT7" s="117"/>
      <c r="BU7" s="117"/>
      <c r="BV7" s="113"/>
    </row>
    <row r="8" spans="1:167" x14ac:dyDescent="0.2">
      <c r="A8" s="119"/>
      <c r="B8" s="147"/>
      <c r="C8" s="148"/>
      <c r="D8" s="148" t="s">
        <v>3</v>
      </c>
      <c r="E8" s="148"/>
      <c r="F8" s="148"/>
      <c r="G8" s="148" t="s">
        <v>3</v>
      </c>
      <c r="H8" s="141"/>
      <c r="I8" s="148"/>
      <c r="J8" s="148" t="s">
        <v>3</v>
      </c>
      <c r="K8" s="141"/>
      <c r="L8" s="148"/>
      <c r="M8" s="148" t="s">
        <v>3</v>
      </c>
      <c r="N8" s="141"/>
      <c r="O8" s="148"/>
      <c r="P8" s="148" t="s">
        <v>3</v>
      </c>
      <c r="Q8" s="148"/>
      <c r="R8" s="148"/>
      <c r="S8" s="148" t="s">
        <v>3</v>
      </c>
      <c r="T8" s="148"/>
      <c r="U8" s="148"/>
      <c r="V8" s="148" t="s">
        <v>3</v>
      </c>
      <c r="W8" s="141"/>
      <c r="X8" s="148"/>
      <c r="Y8" s="148" t="s">
        <v>3</v>
      </c>
      <c r="Z8" s="148"/>
      <c r="AA8" s="148"/>
      <c r="AB8" s="148" t="s">
        <v>3</v>
      </c>
      <c r="AC8" s="141"/>
      <c r="AD8" s="148"/>
      <c r="AE8" s="148" t="s">
        <v>3</v>
      </c>
      <c r="AF8" s="141"/>
      <c r="AG8" s="148"/>
      <c r="AH8" s="148" t="s">
        <v>3</v>
      </c>
      <c r="AI8" s="141"/>
      <c r="AJ8" s="148"/>
      <c r="AK8" s="148" t="s">
        <v>3</v>
      </c>
      <c r="AL8" s="141"/>
      <c r="AM8" s="148"/>
      <c r="AN8" s="148" t="s">
        <v>3</v>
      </c>
      <c r="AO8" s="141"/>
      <c r="AP8" s="148"/>
      <c r="AQ8" s="148" t="s">
        <v>3</v>
      </c>
      <c r="AR8" s="141"/>
      <c r="AS8" s="148"/>
      <c r="AT8" s="148" t="s">
        <v>3</v>
      </c>
      <c r="AU8" s="141"/>
      <c r="AV8" s="148"/>
      <c r="AW8" s="148" t="s">
        <v>3</v>
      </c>
      <c r="AX8" s="148"/>
      <c r="AY8" s="148"/>
      <c r="AZ8" s="148" t="s">
        <v>3</v>
      </c>
      <c r="BA8" s="141"/>
      <c r="BB8" s="148"/>
      <c r="BC8" s="148" t="s">
        <v>3</v>
      </c>
      <c r="BD8" s="148"/>
      <c r="BE8" s="148"/>
      <c r="BF8" s="148" t="s">
        <v>3</v>
      </c>
      <c r="BG8" s="148"/>
      <c r="BH8" s="148"/>
      <c r="BI8" s="141" t="s">
        <v>3</v>
      </c>
      <c r="BJ8" s="141"/>
      <c r="BK8" s="148"/>
      <c r="BL8" s="148" t="s">
        <v>3</v>
      </c>
      <c r="BM8" s="26"/>
      <c r="BN8" s="26"/>
      <c r="BO8" s="26"/>
      <c r="BP8" s="117"/>
      <c r="BQ8" s="117"/>
      <c r="BR8" s="117"/>
      <c r="BS8" s="117"/>
      <c r="BT8" s="117"/>
      <c r="BU8" s="117"/>
      <c r="BV8" s="113"/>
    </row>
    <row r="9" spans="1:167" x14ac:dyDescent="0.2">
      <c r="A9" s="122"/>
      <c r="B9" s="147"/>
      <c r="C9" s="148" t="s">
        <v>3</v>
      </c>
      <c r="D9" s="148" t="s">
        <v>19</v>
      </c>
      <c r="E9" s="148"/>
      <c r="F9" s="148" t="s">
        <v>3</v>
      </c>
      <c r="G9" s="148" t="s">
        <v>19</v>
      </c>
      <c r="H9" s="148"/>
      <c r="I9" s="148" t="s">
        <v>3</v>
      </c>
      <c r="J9" s="148" t="s">
        <v>19</v>
      </c>
      <c r="K9" s="148"/>
      <c r="L9" s="148" t="s">
        <v>3</v>
      </c>
      <c r="M9" s="148" t="s">
        <v>19</v>
      </c>
      <c r="N9" s="148"/>
      <c r="O9" s="148" t="s">
        <v>3</v>
      </c>
      <c r="P9" s="148" t="s">
        <v>19</v>
      </c>
      <c r="Q9" s="148"/>
      <c r="R9" s="148" t="s">
        <v>3</v>
      </c>
      <c r="S9" s="148" t="s">
        <v>19</v>
      </c>
      <c r="T9" s="148"/>
      <c r="U9" s="148" t="s">
        <v>3</v>
      </c>
      <c r="V9" s="148" t="s">
        <v>19</v>
      </c>
      <c r="W9" s="148"/>
      <c r="X9" s="148" t="s">
        <v>3</v>
      </c>
      <c r="Y9" s="148" t="s">
        <v>19</v>
      </c>
      <c r="Z9" s="148"/>
      <c r="AA9" s="148" t="s">
        <v>3</v>
      </c>
      <c r="AB9" s="148" t="s">
        <v>19</v>
      </c>
      <c r="AC9" s="148"/>
      <c r="AD9" s="148" t="s">
        <v>3</v>
      </c>
      <c r="AE9" s="148" t="s">
        <v>19</v>
      </c>
      <c r="AF9" s="148"/>
      <c r="AG9" s="148" t="s">
        <v>3</v>
      </c>
      <c r="AH9" s="148" t="s">
        <v>19</v>
      </c>
      <c r="AI9" s="148"/>
      <c r="AJ9" s="148" t="s">
        <v>3</v>
      </c>
      <c r="AK9" s="148" t="s">
        <v>19</v>
      </c>
      <c r="AL9" s="148"/>
      <c r="AM9" s="148" t="s">
        <v>3</v>
      </c>
      <c r="AN9" s="148" t="s">
        <v>19</v>
      </c>
      <c r="AO9" s="148"/>
      <c r="AP9" s="148" t="s">
        <v>3</v>
      </c>
      <c r="AQ9" s="148" t="s">
        <v>19</v>
      </c>
      <c r="AR9" s="148"/>
      <c r="AS9" s="148" t="s">
        <v>3</v>
      </c>
      <c r="AT9" s="148" t="s">
        <v>19</v>
      </c>
      <c r="AU9" s="148"/>
      <c r="AV9" s="148" t="s">
        <v>3</v>
      </c>
      <c r="AW9" s="148" t="s">
        <v>19</v>
      </c>
      <c r="AX9" s="148"/>
      <c r="AY9" s="148" t="s">
        <v>3</v>
      </c>
      <c r="AZ9" s="148" t="s">
        <v>19</v>
      </c>
      <c r="BA9" s="148"/>
      <c r="BB9" s="148" t="s">
        <v>3</v>
      </c>
      <c r="BC9" s="148" t="s">
        <v>19</v>
      </c>
      <c r="BD9" s="148"/>
      <c r="BE9" s="148" t="s">
        <v>3</v>
      </c>
      <c r="BF9" s="148" t="s">
        <v>19</v>
      </c>
      <c r="BG9" s="148"/>
      <c r="BH9" s="148" t="s">
        <v>3</v>
      </c>
      <c r="BI9" s="148" t="s">
        <v>19</v>
      </c>
      <c r="BJ9" s="148"/>
      <c r="BK9" s="148" t="s">
        <v>3</v>
      </c>
      <c r="BL9" s="148" t="s">
        <v>19</v>
      </c>
      <c r="BM9" s="26"/>
      <c r="BN9" s="26"/>
      <c r="BO9" s="26"/>
      <c r="BP9" s="26"/>
      <c r="BQ9" s="26"/>
      <c r="BR9" s="26"/>
      <c r="BS9" s="26"/>
      <c r="BT9" s="26"/>
      <c r="BU9" s="26"/>
      <c r="BV9" s="113"/>
    </row>
    <row r="10" spans="1:167" x14ac:dyDescent="0.2">
      <c r="A10" s="119"/>
      <c r="B10" s="149" t="s">
        <v>20</v>
      </c>
      <c r="C10" s="148" t="s">
        <v>23</v>
      </c>
      <c r="D10" s="148" t="s">
        <v>21</v>
      </c>
      <c r="E10" s="148"/>
      <c r="F10" s="148" t="s">
        <v>23</v>
      </c>
      <c r="G10" s="148" t="s">
        <v>21</v>
      </c>
      <c r="H10" s="148"/>
      <c r="I10" s="148" t="s">
        <v>23</v>
      </c>
      <c r="J10" s="148" t="s">
        <v>21</v>
      </c>
      <c r="K10" s="148"/>
      <c r="L10" s="148" t="s">
        <v>23</v>
      </c>
      <c r="M10" s="148" t="s">
        <v>21</v>
      </c>
      <c r="N10" s="148"/>
      <c r="O10" s="148" t="s">
        <v>23</v>
      </c>
      <c r="P10" s="148" t="s">
        <v>21</v>
      </c>
      <c r="Q10" s="148"/>
      <c r="R10" s="148" t="s">
        <v>23</v>
      </c>
      <c r="S10" s="148" t="s">
        <v>21</v>
      </c>
      <c r="T10" s="148"/>
      <c r="U10" s="148" t="s">
        <v>23</v>
      </c>
      <c r="V10" s="148" t="s">
        <v>21</v>
      </c>
      <c r="W10" s="148"/>
      <c r="X10" s="148" t="s">
        <v>23</v>
      </c>
      <c r="Y10" s="148" t="s">
        <v>21</v>
      </c>
      <c r="Z10" s="148"/>
      <c r="AA10" s="148" t="s">
        <v>23</v>
      </c>
      <c r="AB10" s="148" t="s">
        <v>21</v>
      </c>
      <c r="AC10" s="148"/>
      <c r="AD10" s="148" t="s">
        <v>23</v>
      </c>
      <c r="AE10" s="148" t="s">
        <v>21</v>
      </c>
      <c r="AF10" s="148"/>
      <c r="AG10" s="148" t="s">
        <v>23</v>
      </c>
      <c r="AH10" s="148" t="s">
        <v>21</v>
      </c>
      <c r="AI10" s="148"/>
      <c r="AJ10" s="148" t="s">
        <v>23</v>
      </c>
      <c r="AK10" s="148" t="s">
        <v>21</v>
      </c>
      <c r="AL10" s="148"/>
      <c r="AM10" s="148" t="s">
        <v>23</v>
      </c>
      <c r="AN10" s="148" t="s">
        <v>21</v>
      </c>
      <c r="AO10" s="148"/>
      <c r="AP10" s="148" t="s">
        <v>23</v>
      </c>
      <c r="AQ10" s="148" t="s">
        <v>21</v>
      </c>
      <c r="AR10" s="148"/>
      <c r="AS10" s="148" t="s">
        <v>23</v>
      </c>
      <c r="AT10" s="148" t="s">
        <v>21</v>
      </c>
      <c r="AU10" s="148"/>
      <c r="AV10" s="148" t="s">
        <v>23</v>
      </c>
      <c r="AW10" s="148" t="s">
        <v>21</v>
      </c>
      <c r="AX10" s="148"/>
      <c r="AY10" s="148" t="s">
        <v>23</v>
      </c>
      <c r="AZ10" s="148" t="s">
        <v>21</v>
      </c>
      <c r="BA10" s="148"/>
      <c r="BB10" s="148" t="s">
        <v>23</v>
      </c>
      <c r="BC10" s="148" t="s">
        <v>21</v>
      </c>
      <c r="BD10" s="148"/>
      <c r="BE10" s="148" t="s">
        <v>23</v>
      </c>
      <c r="BF10" s="148" t="s">
        <v>21</v>
      </c>
      <c r="BG10" s="148"/>
      <c r="BH10" s="148" t="s">
        <v>23</v>
      </c>
      <c r="BI10" s="148" t="s">
        <v>21</v>
      </c>
      <c r="BJ10" s="148"/>
      <c r="BK10" s="148" t="s">
        <v>24</v>
      </c>
      <c r="BL10" s="148" t="s">
        <v>21</v>
      </c>
      <c r="BM10" s="26"/>
      <c r="BN10" s="26"/>
      <c r="BO10" s="26"/>
      <c r="BP10" s="26"/>
      <c r="BQ10" s="26"/>
      <c r="BR10" s="26"/>
      <c r="BS10" s="26"/>
      <c r="BT10" s="26"/>
      <c r="BU10" s="26"/>
      <c r="BV10" s="113"/>
    </row>
    <row r="11" spans="1:167" s="9" customFormat="1" ht="15.75" customHeight="1" x14ac:dyDescent="0.2">
      <c r="A11" s="123"/>
      <c r="B11" s="150"/>
      <c r="C11" s="148"/>
      <c r="D11" s="148" t="s">
        <v>22</v>
      </c>
      <c r="E11" s="148"/>
      <c r="F11" s="148"/>
      <c r="G11" s="148" t="s">
        <v>22</v>
      </c>
      <c r="H11" s="148"/>
      <c r="I11" s="148"/>
      <c r="J11" s="148" t="s">
        <v>22</v>
      </c>
      <c r="K11" s="148"/>
      <c r="L11" s="148"/>
      <c r="M11" s="148" t="s">
        <v>22</v>
      </c>
      <c r="N11" s="148"/>
      <c r="O11" s="148"/>
      <c r="P11" s="148" t="s">
        <v>22</v>
      </c>
      <c r="Q11" s="148"/>
      <c r="R11" s="148"/>
      <c r="S11" s="148" t="s">
        <v>22</v>
      </c>
      <c r="T11" s="148"/>
      <c r="U11" s="148"/>
      <c r="V11" s="148" t="s">
        <v>22</v>
      </c>
      <c r="W11" s="148"/>
      <c r="X11" s="148"/>
      <c r="Y11" s="148" t="s">
        <v>22</v>
      </c>
      <c r="Z11" s="148"/>
      <c r="AA11" s="148"/>
      <c r="AB11" s="148" t="s">
        <v>22</v>
      </c>
      <c r="AC11" s="148"/>
      <c r="AD11" s="148"/>
      <c r="AE11" s="148" t="s">
        <v>22</v>
      </c>
      <c r="AF11" s="148"/>
      <c r="AG11" s="148"/>
      <c r="AH11" s="148" t="s">
        <v>22</v>
      </c>
      <c r="AI11" s="148"/>
      <c r="AJ11" s="148"/>
      <c r="AK11" s="148" t="s">
        <v>22</v>
      </c>
      <c r="AL11" s="148"/>
      <c r="AM11" s="148"/>
      <c r="AN11" s="148" t="s">
        <v>22</v>
      </c>
      <c r="AO11" s="148"/>
      <c r="AP11" s="148"/>
      <c r="AQ11" s="148" t="s">
        <v>22</v>
      </c>
      <c r="AR11" s="148"/>
      <c r="AS11" s="148"/>
      <c r="AT11" s="148" t="s">
        <v>22</v>
      </c>
      <c r="AU11" s="148"/>
      <c r="AV11" s="148"/>
      <c r="AW11" s="148" t="s">
        <v>22</v>
      </c>
      <c r="AX11" s="148"/>
      <c r="AY11" s="148"/>
      <c r="AZ11" s="148" t="s">
        <v>22</v>
      </c>
      <c r="BA11" s="148"/>
      <c r="BB11" s="148"/>
      <c r="BC11" s="148" t="s">
        <v>22</v>
      </c>
      <c r="BD11" s="148"/>
      <c r="BE11" s="148"/>
      <c r="BF11" s="148" t="s">
        <v>22</v>
      </c>
      <c r="BG11" s="148"/>
      <c r="BH11" s="148"/>
      <c r="BI11" s="148" t="s">
        <v>22</v>
      </c>
      <c r="BJ11" s="148"/>
      <c r="BK11" s="148"/>
      <c r="BL11" s="148" t="s">
        <v>22</v>
      </c>
      <c r="BM11" s="26"/>
      <c r="BN11" s="26"/>
      <c r="BO11" s="26"/>
      <c r="BP11" s="26"/>
      <c r="BQ11" s="26"/>
      <c r="BR11" s="26"/>
      <c r="BS11" s="26"/>
      <c r="BT11" s="26"/>
      <c r="BU11" s="26"/>
      <c r="BV11" s="124"/>
      <c r="BW11" s="10"/>
      <c r="BX11" s="10"/>
      <c r="BY11" s="10"/>
      <c r="BZ11" s="10"/>
      <c r="CA11" s="10"/>
      <c r="CB11" s="10"/>
      <c r="CC11" s="125"/>
      <c r="CD11" s="124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</row>
    <row r="12" spans="1:167" x14ac:dyDescent="0.2">
      <c r="A12" s="119"/>
      <c r="B12" s="147"/>
      <c r="C12" s="148"/>
      <c r="D12" s="148" t="s">
        <v>4</v>
      </c>
      <c r="E12" s="148"/>
      <c r="F12" s="148"/>
      <c r="G12" s="148" t="s">
        <v>4</v>
      </c>
      <c r="H12" s="148"/>
      <c r="I12" s="148"/>
      <c r="J12" s="148" t="s">
        <v>4</v>
      </c>
      <c r="K12" s="148"/>
      <c r="L12" s="148"/>
      <c r="M12" s="148" t="s">
        <v>4</v>
      </c>
      <c r="N12" s="141"/>
      <c r="O12" s="148"/>
      <c r="P12" s="148" t="s">
        <v>4</v>
      </c>
      <c r="Q12" s="148"/>
      <c r="R12" s="148"/>
      <c r="S12" s="148" t="s">
        <v>4</v>
      </c>
      <c r="T12" s="148"/>
      <c r="U12" s="148"/>
      <c r="V12" s="148" t="s">
        <v>4</v>
      </c>
      <c r="W12" s="148"/>
      <c r="X12" s="148"/>
      <c r="Y12" s="148" t="s">
        <v>4</v>
      </c>
      <c r="Z12" s="148"/>
      <c r="AA12" s="148"/>
      <c r="AB12" s="148" t="s">
        <v>4</v>
      </c>
      <c r="AC12" s="148"/>
      <c r="AD12" s="148"/>
      <c r="AE12" s="148" t="s">
        <v>4</v>
      </c>
      <c r="AF12" s="148"/>
      <c r="AG12" s="148"/>
      <c r="AH12" s="148" t="s">
        <v>4</v>
      </c>
      <c r="AI12" s="148"/>
      <c r="AJ12" s="148"/>
      <c r="AK12" s="148" t="s">
        <v>4</v>
      </c>
      <c r="AL12" s="148"/>
      <c r="AM12" s="148"/>
      <c r="AN12" s="148" t="s">
        <v>4</v>
      </c>
      <c r="AO12" s="148"/>
      <c r="AP12" s="148"/>
      <c r="AQ12" s="148" t="s">
        <v>4</v>
      </c>
      <c r="AR12" s="148"/>
      <c r="AS12" s="148"/>
      <c r="AT12" s="148" t="s">
        <v>4</v>
      </c>
      <c r="AU12" s="148"/>
      <c r="AV12" s="148"/>
      <c r="AW12" s="148" t="s">
        <v>4</v>
      </c>
      <c r="AX12" s="148"/>
      <c r="AY12" s="148"/>
      <c r="AZ12" s="148" t="s">
        <v>4</v>
      </c>
      <c r="BA12" s="148"/>
      <c r="BB12" s="148"/>
      <c r="BC12" s="148" t="s">
        <v>4</v>
      </c>
      <c r="BD12" s="148"/>
      <c r="BE12" s="148"/>
      <c r="BF12" s="148" t="s">
        <v>4</v>
      </c>
      <c r="BG12" s="148"/>
      <c r="BH12" s="148"/>
      <c r="BI12" s="148" t="s">
        <v>4</v>
      </c>
      <c r="BJ12" s="148"/>
      <c r="BK12" s="148"/>
      <c r="BL12" s="148" t="s">
        <v>4</v>
      </c>
      <c r="BM12" s="26"/>
      <c r="BN12" s="26"/>
      <c r="BO12" s="26"/>
      <c r="BP12" s="117"/>
      <c r="BQ12" s="26"/>
      <c r="BR12" s="26"/>
      <c r="BS12" s="26"/>
      <c r="BT12" s="26"/>
      <c r="BU12" s="26"/>
      <c r="BV12" s="126"/>
    </row>
    <row r="13" spans="1:167" s="8" customFormat="1" x14ac:dyDescent="0.2">
      <c r="A13" s="127"/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3"/>
      <c r="BM13" s="26"/>
      <c r="BN13" s="26"/>
      <c r="BO13" s="26"/>
      <c r="BP13" s="117"/>
      <c r="BQ13" s="117"/>
      <c r="BR13" s="117"/>
      <c r="BS13" s="117"/>
      <c r="BT13" s="117"/>
      <c r="BU13" s="117"/>
      <c r="BV13" s="113"/>
      <c r="BW13" s="3"/>
      <c r="BX13" s="3"/>
      <c r="BY13" s="3"/>
      <c r="BZ13" s="3"/>
      <c r="CA13" s="3"/>
      <c r="CB13" s="3"/>
      <c r="CC13" s="114"/>
      <c r="CD13" s="11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</row>
    <row r="14" spans="1:167" x14ac:dyDescent="0.2">
      <c r="A14" s="128" t="s">
        <v>1</v>
      </c>
      <c r="B14" s="147"/>
      <c r="C14" s="154"/>
      <c r="D14" s="141"/>
      <c r="E14" s="141"/>
      <c r="F14" s="141"/>
      <c r="G14" s="141"/>
      <c r="H14" s="141"/>
      <c r="I14" s="154"/>
      <c r="J14" s="141"/>
      <c r="K14" s="141"/>
      <c r="L14" s="154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56"/>
      <c r="BL14" s="155"/>
      <c r="BM14" s="26"/>
      <c r="BN14" s="26"/>
      <c r="BO14" s="26"/>
      <c r="BP14" s="117"/>
      <c r="BQ14" s="117"/>
      <c r="BR14" s="117"/>
      <c r="BS14" s="117"/>
      <c r="BT14" s="117"/>
      <c r="BU14" s="117"/>
      <c r="BV14" s="113"/>
    </row>
    <row r="15" spans="1:167" x14ac:dyDescent="0.2">
      <c r="A15" s="165">
        <v>1</v>
      </c>
      <c r="B15" s="157" t="s">
        <v>5</v>
      </c>
      <c r="C15" s="156">
        <v>107.64</v>
      </c>
      <c r="D15" s="158">
        <v>108.94</v>
      </c>
      <c r="E15" s="158"/>
      <c r="F15" s="156">
        <v>107.28</v>
      </c>
      <c r="G15" s="158">
        <v>108.73</v>
      </c>
      <c r="H15" s="141"/>
      <c r="I15" s="156">
        <v>108.21000000000001</v>
      </c>
      <c r="J15" s="158">
        <v>108.07</v>
      </c>
      <c r="K15" s="141"/>
      <c r="L15" s="156">
        <v>109.15</v>
      </c>
      <c r="M15" s="158">
        <v>106.37</v>
      </c>
      <c r="N15" s="141"/>
      <c r="O15" s="156">
        <v>108.86</v>
      </c>
      <c r="P15" s="158">
        <v>106.47</v>
      </c>
      <c r="Q15" s="158"/>
      <c r="R15" s="156">
        <v>108.82000000000001</v>
      </c>
      <c r="S15" s="158">
        <v>106.93</v>
      </c>
      <c r="T15" s="158"/>
      <c r="U15" s="156">
        <v>108.92</v>
      </c>
      <c r="V15" s="158">
        <v>106.84</v>
      </c>
      <c r="W15" s="141"/>
      <c r="X15" s="156">
        <v>108.37</v>
      </c>
      <c r="Y15" s="158">
        <v>106.68</v>
      </c>
      <c r="Z15" s="158"/>
      <c r="AA15" s="156">
        <v>107.4</v>
      </c>
      <c r="AB15" s="158">
        <v>107.09</v>
      </c>
      <c r="AC15" s="141"/>
      <c r="AD15" s="156">
        <v>107.38</v>
      </c>
      <c r="AE15" s="158">
        <v>107.03</v>
      </c>
      <c r="AF15" s="141"/>
      <c r="AG15" s="156">
        <v>107.81</v>
      </c>
      <c r="AH15" s="158">
        <v>107.09</v>
      </c>
      <c r="AI15" s="141"/>
      <c r="AJ15" s="156">
        <v>107.79</v>
      </c>
      <c r="AK15" s="158">
        <v>107.38</v>
      </c>
      <c r="AL15" s="141"/>
      <c r="AM15" s="156">
        <v>107.35000000000001</v>
      </c>
      <c r="AN15" s="158">
        <v>107.15</v>
      </c>
      <c r="AO15" s="141"/>
      <c r="AP15" s="156">
        <v>107.62</v>
      </c>
      <c r="AQ15" s="158">
        <v>106.72</v>
      </c>
      <c r="AR15" s="141"/>
      <c r="AS15" s="156">
        <v>107.60000000000001</v>
      </c>
      <c r="AT15" s="158">
        <v>107.26</v>
      </c>
      <c r="AU15" s="141"/>
      <c r="AV15" s="156">
        <v>107.65</v>
      </c>
      <c r="AW15" s="158">
        <v>107.39</v>
      </c>
      <c r="AX15" s="158"/>
      <c r="AY15" s="156">
        <v>107.21000000000001</v>
      </c>
      <c r="AZ15" s="158">
        <v>106.58</v>
      </c>
      <c r="BA15" s="141"/>
      <c r="BB15" s="156">
        <v>106.67</v>
      </c>
      <c r="BC15" s="158">
        <v>106.67</v>
      </c>
      <c r="BD15" s="158"/>
      <c r="BE15" s="158">
        <v>106.46000000000001</v>
      </c>
      <c r="BF15" s="158">
        <v>106.86</v>
      </c>
      <c r="BG15" s="158"/>
      <c r="BH15" s="158">
        <v>106.66</v>
      </c>
      <c r="BI15" s="141">
        <v>106.46</v>
      </c>
      <c r="BJ15" s="141"/>
      <c r="BK15" s="156">
        <f>(C15+F15+I15+L15+O15+R15+U15+X15+AA15+AD15+AG15+AJ15+AM15+AP15+AS15+AV15+AY15+BB15+BE15+BH15)/20</f>
        <v>107.74249999999999</v>
      </c>
      <c r="BL15" s="155">
        <f>(D15+G15+J15+M15+P15+S15+V15+Y15+AB15+AE15+AH15+AK15+AN15+AQ15+AT15+AW15+AZ15+BC15+BF15+BI15)/20</f>
        <v>107.13550000000001</v>
      </c>
      <c r="BM15" s="129"/>
      <c r="BN15" s="40"/>
      <c r="BO15" s="40"/>
      <c r="BP15" s="130"/>
      <c r="BQ15" s="130"/>
      <c r="BR15" s="117"/>
      <c r="BS15" s="131"/>
      <c r="BT15" s="131"/>
      <c r="BU15" s="117"/>
      <c r="BV15" s="113"/>
    </row>
    <row r="16" spans="1:167" s="3" customFormat="1" x14ac:dyDescent="0.2">
      <c r="A16" s="165">
        <v>2</v>
      </c>
      <c r="B16" s="157" t="s">
        <v>6</v>
      </c>
      <c r="C16" s="156">
        <v>0.80951995466688254</v>
      </c>
      <c r="D16" s="158">
        <v>144.85</v>
      </c>
      <c r="E16" s="158"/>
      <c r="F16" s="156">
        <v>0.80612656187021348</v>
      </c>
      <c r="G16" s="158">
        <v>144.69999999999999</v>
      </c>
      <c r="H16" s="141"/>
      <c r="I16" s="156">
        <v>0.81043844719993519</v>
      </c>
      <c r="J16" s="158">
        <v>144.29</v>
      </c>
      <c r="K16" s="141"/>
      <c r="L16" s="156">
        <v>0.81228169929331484</v>
      </c>
      <c r="M16" s="158">
        <v>142.93</v>
      </c>
      <c r="N16" s="141"/>
      <c r="O16" s="156">
        <v>0.8105041335710812</v>
      </c>
      <c r="P16" s="158">
        <v>143</v>
      </c>
      <c r="Q16" s="158"/>
      <c r="R16" s="156">
        <v>0.81208380704888738</v>
      </c>
      <c r="S16" s="158">
        <v>143.29</v>
      </c>
      <c r="T16" s="158"/>
      <c r="U16" s="156">
        <v>0.80599661481421769</v>
      </c>
      <c r="V16" s="158">
        <v>144.38</v>
      </c>
      <c r="W16" s="141"/>
      <c r="X16" s="156">
        <v>0.80147471347278987</v>
      </c>
      <c r="Y16" s="158">
        <v>144.25</v>
      </c>
      <c r="Z16" s="158"/>
      <c r="AA16" s="156">
        <v>0.79719387755102045</v>
      </c>
      <c r="AB16" s="158">
        <v>144.27000000000001</v>
      </c>
      <c r="AC16" s="141"/>
      <c r="AD16" s="156">
        <v>0.7989773090444231</v>
      </c>
      <c r="AE16" s="158">
        <v>143.85</v>
      </c>
      <c r="AF16" s="141"/>
      <c r="AG16" s="156">
        <v>0.80269706212875258</v>
      </c>
      <c r="AH16" s="158">
        <v>143.83000000000001</v>
      </c>
      <c r="AI16" s="141"/>
      <c r="AJ16" s="156">
        <v>0.80489375402446883</v>
      </c>
      <c r="AK16" s="158">
        <v>143.80000000000001</v>
      </c>
      <c r="AL16" s="141"/>
      <c r="AM16" s="156">
        <v>0.80945442771571952</v>
      </c>
      <c r="AN16" s="158">
        <v>142.11000000000001</v>
      </c>
      <c r="AO16" s="141"/>
      <c r="AP16" s="156">
        <v>0.80912695201877172</v>
      </c>
      <c r="AQ16" s="158">
        <v>141.94</v>
      </c>
      <c r="AR16" s="141"/>
      <c r="AS16" s="156">
        <v>0.80991333927269771</v>
      </c>
      <c r="AT16" s="158">
        <v>142.5</v>
      </c>
      <c r="AU16" s="141"/>
      <c r="AV16" s="156">
        <v>0.81162243324405492</v>
      </c>
      <c r="AW16" s="158">
        <v>142.43</v>
      </c>
      <c r="AX16" s="158"/>
      <c r="AY16" s="156">
        <v>0.80418174507438678</v>
      </c>
      <c r="AZ16" s="158">
        <v>142.08000000000001</v>
      </c>
      <c r="BA16" s="141"/>
      <c r="BB16" s="156">
        <v>0.800384184408516</v>
      </c>
      <c r="BC16" s="158">
        <v>142.16999999999999</v>
      </c>
      <c r="BD16" s="158"/>
      <c r="BE16" s="158">
        <v>0.80431110753639501</v>
      </c>
      <c r="BF16" s="158">
        <v>141.44</v>
      </c>
      <c r="BG16" s="158"/>
      <c r="BH16" s="158">
        <v>0.80012802048327736</v>
      </c>
      <c r="BI16" s="141">
        <v>141.91</v>
      </c>
      <c r="BJ16" s="141"/>
      <c r="BK16" s="156">
        <f t="shared" ref="BK16:BK29" si="0">(C16+F16+I16+L16+O16+R16+U16+X16+AA16+AD16+AG16+AJ16+AM16+AP16+AS16+AV16+AY16+BB16+BE16+BH16)/20</f>
        <v>0.80606550722199033</v>
      </c>
      <c r="BL16" s="155">
        <f t="shared" ref="BL16:BL30" si="1">(D16+G16+J16+M16+P16+S16+V16+Y16+AB16+AE16+AH16+AK16+AN16+AQ16+AT16+AW16+AZ16+BC16+BF16+BI16)/20</f>
        <v>143.20099999999996</v>
      </c>
      <c r="BM16" s="129"/>
      <c r="BN16" s="40"/>
      <c r="BO16" s="40"/>
      <c r="BP16" s="130"/>
      <c r="BQ16" s="130"/>
      <c r="BR16" s="117"/>
      <c r="BS16" s="131"/>
      <c r="BT16" s="131"/>
      <c r="BU16" s="117"/>
      <c r="BV16" s="113"/>
      <c r="CC16" s="114"/>
      <c r="CD16" s="113"/>
    </row>
    <row r="17" spans="1:164" x14ac:dyDescent="0.2">
      <c r="A17" s="165">
        <v>3</v>
      </c>
      <c r="B17" s="157" t="s">
        <v>7</v>
      </c>
      <c r="C17" s="156">
        <v>0.96410000000000007</v>
      </c>
      <c r="D17" s="158">
        <v>121.63</v>
      </c>
      <c r="E17" s="158"/>
      <c r="F17" s="156">
        <v>0.96700000000000008</v>
      </c>
      <c r="G17" s="158">
        <v>120.63</v>
      </c>
      <c r="H17" s="141"/>
      <c r="I17" s="156">
        <v>0.97720000000000007</v>
      </c>
      <c r="J17" s="158">
        <v>119.67</v>
      </c>
      <c r="K17" s="141"/>
      <c r="L17" s="156">
        <v>0.97660000000000002</v>
      </c>
      <c r="M17" s="158">
        <v>118.88</v>
      </c>
      <c r="N17" s="141"/>
      <c r="O17" s="156">
        <v>0.97270000000000001</v>
      </c>
      <c r="P17" s="158">
        <v>119.15</v>
      </c>
      <c r="Q17" s="158"/>
      <c r="R17" s="156">
        <v>0.97170000000000001</v>
      </c>
      <c r="S17" s="158">
        <v>119.75</v>
      </c>
      <c r="T17" s="158"/>
      <c r="U17" s="156">
        <v>0.97030000000000005</v>
      </c>
      <c r="V17" s="158">
        <v>119.93</v>
      </c>
      <c r="W17" s="141"/>
      <c r="X17" s="156">
        <v>0.9657</v>
      </c>
      <c r="Y17" s="158">
        <v>119.72</v>
      </c>
      <c r="Z17" s="158"/>
      <c r="AA17" s="156">
        <v>0.96290000000000009</v>
      </c>
      <c r="AB17" s="158">
        <v>119.44</v>
      </c>
      <c r="AC17" s="141"/>
      <c r="AD17" s="156">
        <v>0.9637</v>
      </c>
      <c r="AE17" s="158">
        <v>119.26</v>
      </c>
      <c r="AF17" s="141"/>
      <c r="AG17" s="156">
        <v>0.96830000000000005</v>
      </c>
      <c r="AH17" s="158">
        <v>119.23</v>
      </c>
      <c r="AI17" s="141"/>
      <c r="AJ17" s="156">
        <v>0.97160000000000002</v>
      </c>
      <c r="AK17" s="158">
        <v>119.12</v>
      </c>
      <c r="AL17" s="141"/>
      <c r="AM17" s="156">
        <v>0.96950000000000003</v>
      </c>
      <c r="AN17" s="158">
        <v>118.65</v>
      </c>
      <c r="AO17" s="141"/>
      <c r="AP17" s="156">
        <v>0.96879999999999999</v>
      </c>
      <c r="AQ17" s="158">
        <v>118.55</v>
      </c>
      <c r="AR17" s="141"/>
      <c r="AS17" s="156">
        <v>0.9759000000000001</v>
      </c>
      <c r="AT17" s="158">
        <v>118.26</v>
      </c>
      <c r="AU17" s="141"/>
      <c r="AV17" s="156">
        <v>0.9768</v>
      </c>
      <c r="AW17" s="158">
        <v>118.35</v>
      </c>
      <c r="AX17" s="158"/>
      <c r="AY17" s="156">
        <v>0.97230000000000005</v>
      </c>
      <c r="AZ17" s="158">
        <v>117.52</v>
      </c>
      <c r="BA17" s="141"/>
      <c r="BB17" s="156">
        <v>0.97300000000000009</v>
      </c>
      <c r="BC17" s="158">
        <v>116.95</v>
      </c>
      <c r="BD17" s="158"/>
      <c r="BE17" s="158">
        <v>0.97170000000000001</v>
      </c>
      <c r="BF17" s="158">
        <v>117.07</v>
      </c>
      <c r="BG17" s="158"/>
      <c r="BH17" s="158">
        <v>0.9709000000000001</v>
      </c>
      <c r="BI17" s="141">
        <v>116.95</v>
      </c>
      <c r="BJ17" s="141"/>
      <c r="BK17" s="156">
        <f t="shared" si="0"/>
        <v>0.97053499999999993</v>
      </c>
      <c r="BL17" s="155">
        <f t="shared" si="1"/>
        <v>118.9355</v>
      </c>
      <c r="BM17" s="129"/>
      <c r="BN17" s="40"/>
      <c r="BO17" s="40"/>
      <c r="BP17" s="130"/>
      <c r="BQ17" s="130"/>
      <c r="BR17" s="117"/>
      <c r="BS17" s="131"/>
      <c r="BT17" s="131"/>
      <c r="BU17" s="117"/>
      <c r="BV17" s="113"/>
    </row>
    <row r="18" spans="1:164" x14ac:dyDescent="0.2">
      <c r="A18" s="165">
        <v>4</v>
      </c>
      <c r="B18" s="157" t="s">
        <v>8</v>
      </c>
      <c r="C18" s="156">
        <v>0.91265857442730669</v>
      </c>
      <c r="D18" s="158">
        <v>128.52000000000001</v>
      </c>
      <c r="E18" s="158"/>
      <c r="F18" s="156">
        <v>0.91474570069520678</v>
      </c>
      <c r="G18" s="158">
        <v>127.68</v>
      </c>
      <c r="H18" s="141"/>
      <c r="I18" s="156">
        <v>0.9269558769002596</v>
      </c>
      <c r="J18" s="158">
        <v>126.54</v>
      </c>
      <c r="K18" s="141"/>
      <c r="L18" s="156">
        <v>0.92455621301775137</v>
      </c>
      <c r="M18" s="158">
        <v>125.44</v>
      </c>
      <c r="N18" s="141"/>
      <c r="O18" s="156">
        <v>0.91945568223611607</v>
      </c>
      <c r="P18" s="158">
        <v>125.92</v>
      </c>
      <c r="Q18" s="158"/>
      <c r="R18" s="156">
        <v>0.92089511004696556</v>
      </c>
      <c r="S18" s="158">
        <v>126.36</v>
      </c>
      <c r="T18" s="158"/>
      <c r="U18" s="156">
        <v>0.91945568223611607</v>
      </c>
      <c r="V18" s="158">
        <v>126.53</v>
      </c>
      <c r="W18" s="141"/>
      <c r="X18" s="156">
        <v>0.91382619025861278</v>
      </c>
      <c r="Y18" s="158">
        <v>126.34</v>
      </c>
      <c r="Z18" s="158"/>
      <c r="AA18" s="156">
        <v>0.91290852656563803</v>
      </c>
      <c r="AB18" s="158">
        <v>125.72</v>
      </c>
      <c r="AC18" s="141"/>
      <c r="AD18" s="156">
        <v>0.91474570069520678</v>
      </c>
      <c r="AE18" s="158">
        <v>125.6</v>
      </c>
      <c r="AF18" s="141"/>
      <c r="AG18" s="156">
        <v>0.92089511004696556</v>
      </c>
      <c r="AH18" s="158">
        <v>125.51</v>
      </c>
      <c r="AI18" s="141"/>
      <c r="AJ18" s="156">
        <v>0.92421441774491675</v>
      </c>
      <c r="AK18" s="158">
        <v>125.27</v>
      </c>
      <c r="AL18" s="141"/>
      <c r="AM18" s="156">
        <v>0.92242413061525685</v>
      </c>
      <c r="AN18" s="158">
        <v>124.61</v>
      </c>
      <c r="AO18" s="141"/>
      <c r="AP18" s="156">
        <v>0.92064076597311728</v>
      </c>
      <c r="AQ18" s="158">
        <v>124.67</v>
      </c>
      <c r="AR18" s="141"/>
      <c r="AS18" s="156">
        <v>0.92867756315007433</v>
      </c>
      <c r="AT18" s="158">
        <v>124.48</v>
      </c>
      <c r="AU18" s="141"/>
      <c r="AV18" s="156">
        <v>0.92919531685560297</v>
      </c>
      <c r="AW18" s="158">
        <v>124.32</v>
      </c>
      <c r="AX18" s="158"/>
      <c r="AY18" s="156">
        <v>0.9219988936013277</v>
      </c>
      <c r="AZ18" s="158">
        <v>123.82</v>
      </c>
      <c r="BA18" s="141"/>
      <c r="BB18" s="156">
        <v>0.91928663357234774</v>
      </c>
      <c r="BC18" s="158">
        <v>123.65</v>
      </c>
      <c r="BD18" s="158"/>
      <c r="BE18" s="158">
        <v>0.92030185900975514</v>
      </c>
      <c r="BF18" s="158">
        <v>123.54</v>
      </c>
      <c r="BG18" s="158"/>
      <c r="BH18" s="158">
        <v>0.91945568223611607</v>
      </c>
      <c r="BI18" s="141">
        <v>123.49</v>
      </c>
      <c r="BJ18" s="141"/>
      <c r="BK18" s="156">
        <f t="shared" si="0"/>
        <v>0.92036468149423278</v>
      </c>
      <c r="BL18" s="155">
        <f t="shared" si="1"/>
        <v>125.40049999999999</v>
      </c>
      <c r="BM18" s="129"/>
      <c r="BN18" s="40"/>
      <c r="BO18" s="40"/>
      <c r="BP18" s="130"/>
      <c r="BQ18" s="130"/>
      <c r="BR18" s="117"/>
      <c r="BS18" s="131"/>
      <c r="BT18" s="131"/>
      <c r="BU18" s="117"/>
      <c r="BV18" s="113"/>
    </row>
    <row r="19" spans="1:164" x14ac:dyDescent="0.2">
      <c r="A19" s="165">
        <v>5</v>
      </c>
      <c r="B19" s="157" t="s">
        <v>9</v>
      </c>
      <c r="C19" s="156">
        <v>1593</v>
      </c>
      <c r="D19" s="159">
        <v>186795.18</v>
      </c>
      <c r="E19" s="159"/>
      <c r="F19" s="160">
        <v>1589.7834</v>
      </c>
      <c r="G19" s="159">
        <v>185448.23</v>
      </c>
      <c r="H19" s="141"/>
      <c r="I19" s="156">
        <v>1614.7925</v>
      </c>
      <c r="J19" s="159">
        <v>188833.83</v>
      </c>
      <c r="K19" s="141"/>
      <c r="L19" s="156">
        <v>1630.7321000000002</v>
      </c>
      <c r="M19" s="159">
        <v>189328</v>
      </c>
      <c r="N19" s="141"/>
      <c r="O19" s="156">
        <v>1645.4591</v>
      </c>
      <c r="P19" s="159">
        <v>190708.71</v>
      </c>
      <c r="Q19" s="159"/>
      <c r="R19" s="160">
        <v>1649.5392000000002</v>
      </c>
      <c r="S19" s="159">
        <v>191940.38</v>
      </c>
      <c r="T19" s="159"/>
      <c r="U19" s="160">
        <v>1658.39</v>
      </c>
      <c r="V19" s="159">
        <v>192986.84</v>
      </c>
      <c r="W19" s="141"/>
      <c r="X19" s="156">
        <v>1692</v>
      </c>
      <c r="Y19" s="159">
        <v>195612.12</v>
      </c>
      <c r="Z19" s="159"/>
      <c r="AA19" s="156">
        <v>1719.6967000000002</v>
      </c>
      <c r="AB19" s="159">
        <v>197782.32</v>
      </c>
      <c r="AC19" s="141"/>
      <c r="AD19" s="156">
        <v>1711.6658</v>
      </c>
      <c r="AE19" s="159">
        <v>196721.75</v>
      </c>
      <c r="AF19" s="141"/>
      <c r="AG19" s="156">
        <v>1719.9316000000001</v>
      </c>
      <c r="AH19" s="159">
        <v>198566.1</v>
      </c>
      <c r="AI19" s="141"/>
      <c r="AJ19" s="156">
        <v>1693.5700000000002</v>
      </c>
      <c r="AK19" s="159">
        <v>196013.79</v>
      </c>
      <c r="AL19" s="141"/>
      <c r="AM19" s="156">
        <v>1678.2244000000001</v>
      </c>
      <c r="AN19" s="159">
        <v>193046.15</v>
      </c>
      <c r="AO19" s="141"/>
      <c r="AP19" s="156">
        <v>1702.5298</v>
      </c>
      <c r="AQ19" s="159">
        <v>195535.55</v>
      </c>
      <c r="AR19" s="141"/>
      <c r="AS19" s="156">
        <v>1723.8192000000001</v>
      </c>
      <c r="AT19" s="159">
        <v>198945.97</v>
      </c>
      <c r="AU19" s="141"/>
      <c r="AV19" s="156">
        <v>1727.7961</v>
      </c>
      <c r="AW19" s="159">
        <v>199733.23</v>
      </c>
      <c r="AX19" s="159"/>
      <c r="AY19" s="160">
        <v>1716.3778</v>
      </c>
      <c r="AZ19" s="159">
        <v>196113.33</v>
      </c>
      <c r="BA19" s="141"/>
      <c r="BB19" s="160">
        <v>1709.4752000000001</v>
      </c>
      <c r="BC19" s="159">
        <v>194521.18</v>
      </c>
      <c r="BD19" s="159"/>
      <c r="BE19" s="159">
        <v>1704.597</v>
      </c>
      <c r="BF19" s="159">
        <v>193914.95</v>
      </c>
      <c r="BG19" s="159"/>
      <c r="BH19" s="159">
        <v>1715.7788</v>
      </c>
      <c r="BI19" s="141">
        <v>194826.68</v>
      </c>
      <c r="BJ19" s="141"/>
      <c r="BK19" s="156">
        <f t="shared" si="0"/>
        <v>1679.857935</v>
      </c>
      <c r="BL19" s="155">
        <f t="shared" si="1"/>
        <v>193868.71450000003</v>
      </c>
      <c r="BM19" s="129"/>
      <c r="BN19" s="40"/>
      <c r="BO19" s="40"/>
      <c r="BP19" s="130"/>
      <c r="BQ19" s="130"/>
      <c r="BR19" s="132"/>
      <c r="BS19" s="131"/>
      <c r="BT19" s="131"/>
      <c r="BU19" s="117"/>
      <c r="BV19" s="113"/>
    </row>
    <row r="20" spans="1:164" x14ac:dyDescent="0.2">
      <c r="A20" s="165">
        <v>6</v>
      </c>
      <c r="B20" s="157" t="s">
        <v>10</v>
      </c>
      <c r="C20" s="156">
        <v>13.9238</v>
      </c>
      <c r="D20" s="158">
        <v>1632.7</v>
      </c>
      <c r="E20" s="158"/>
      <c r="F20" s="156">
        <v>14.1501</v>
      </c>
      <c r="G20" s="158">
        <v>1650.61</v>
      </c>
      <c r="H20" s="141"/>
      <c r="I20" s="156">
        <v>14.393000000000001</v>
      </c>
      <c r="J20" s="158">
        <v>1683.12</v>
      </c>
      <c r="K20" s="141"/>
      <c r="L20" s="156">
        <v>14.541400000000001</v>
      </c>
      <c r="M20" s="158">
        <v>1688.26</v>
      </c>
      <c r="N20" s="141"/>
      <c r="O20" s="156">
        <v>15.112400000000001</v>
      </c>
      <c r="P20" s="158">
        <v>1751.53</v>
      </c>
      <c r="Q20" s="158"/>
      <c r="R20" s="156">
        <v>15.030000000000001</v>
      </c>
      <c r="S20" s="158">
        <v>1748.89</v>
      </c>
      <c r="T20" s="158"/>
      <c r="U20" s="156">
        <v>15.128200000000001</v>
      </c>
      <c r="V20" s="158">
        <v>1760.47</v>
      </c>
      <c r="W20" s="141"/>
      <c r="X20" s="156">
        <v>15.32</v>
      </c>
      <c r="Y20" s="158">
        <v>1771.15</v>
      </c>
      <c r="Z20" s="158"/>
      <c r="AA20" s="156">
        <v>15.533900000000001</v>
      </c>
      <c r="AB20" s="158">
        <v>1786.55</v>
      </c>
      <c r="AC20" s="141"/>
      <c r="AD20" s="156">
        <v>15.425000000000001</v>
      </c>
      <c r="AE20" s="158">
        <v>1772.8</v>
      </c>
      <c r="AF20" s="141"/>
      <c r="AG20" s="156">
        <v>15.434800000000001</v>
      </c>
      <c r="AH20" s="158">
        <v>1781.95</v>
      </c>
      <c r="AI20" s="141"/>
      <c r="AJ20" s="156">
        <v>15.2111</v>
      </c>
      <c r="AK20" s="158">
        <v>1760.53</v>
      </c>
      <c r="AL20" s="141"/>
      <c r="AM20" s="156">
        <v>14.9473</v>
      </c>
      <c r="AN20" s="158">
        <v>1719.39</v>
      </c>
      <c r="AO20" s="141"/>
      <c r="AP20" s="156">
        <v>14.932400000000001</v>
      </c>
      <c r="AQ20" s="158">
        <v>1714.99</v>
      </c>
      <c r="AR20" s="141"/>
      <c r="AS20" s="156">
        <v>15.293100000000001</v>
      </c>
      <c r="AT20" s="158">
        <v>1764.98</v>
      </c>
      <c r="AU20" s="141"/>
      <c r="AV20" s="156">
        <v>15.22</v>
      </c>
      <c r="AW20" s="158">
        <v>1759.43</v>
      </c>
      <c r="AX20" s="158"/>
      <c r="AY20" s="156">
        <v>15.2118</v>
      </c>
      <c r="AZ20" s="158">
        <v>1738.1</v>
      </c>
      <c r="BA20" s="141"/>
      <c r="BB20" s="156">
        <v>15.157300000000001</v>
      </c>
      <c r="BC20" s="158">
        <v>1724.75</v>
      </c>
      <c r="BD20" s="158"/>
      <c r="BE20" s="158">
        <v>15.2117</v>
      </c>
      <c r="BF20" s="158">
        <v>1730.48</v>
      </c>
      <c r="BG20" s="158"/>
      <c r="BH20" s="158">
        <v>15.382900000000001</v>
      </c>
      <c r="BI20" s="141">
        <v>1746.73</v>
      </c>
      <c r="BJ20" s="141"/>
      <c r="BK20" s="156">
        <f t="shared" si="0"/>
        <v>15.028010000000004</v>
      </c>
      <c r="BL20" s="155">
        <f t="shared" si="1"/>
        <v>1734.3705000000002</v>
      </c>
      <c r="BM20" s="129"/>
      <c r="BN20" s="40"/>
      <c r="BO20" s="40"/>
      <c r="BP20" s="130"/>
      <c r="BQ20" s="130"/>
      <c r="BR20" s="117"/>
      <c r="BS20" s="131"/>
      <c r="BT20" s="131"/>
      <c r="BU20" s="117"/>
      <c r="BV20" s="113"/>
    </row>
    <row r="21" spans="1:164" x14ac:dyDescent="0.2">
      <c r="A21" s="165">
        <v>7</v>
      </c>
      <c r="B21" s="157" t="s">
        <v>25</v>
      </c>
      <c r="C21" s="156">
        <v>1.6479894528675016</v>
      </c>
      <c r="D21" s="158">
        <v>71.150000000000006</v>
      </c>
      <c r="E21" s="158"/>
      <c r="F21" s="156">
        <v>1.6380016380016378</v>
      </c>
      <c r="G21" s="158">
        <v>71.209999999999994</v>
      </c>
      <c r="H21" s="141"/>
      <c r="I21" s="156">
        <v>1.6572754391779914</v>
      </c>
      <c r="J21" s="158">
        <v>70.56</v>
      </c>
      <c r="K21" s="141"/>
      <c r="L21" s="156">
        <v>1.6512549537648613</v>
      </c>
      <c r="M21" s="158">
        <v>70.31</v>
      </c>
      <c r="N21" s="141"/>
      <c r="O21" s="156">
        <v>1.6157699143641946</v>
      </c>
      <c r="P21" s="158">
        <v>71.73</v>
      </c>
      <c r="Q21" s="158"/>
      <c r="R21" s="156">
        <v>1.6278691193228063</v>
      </c>
      <c r="S21" s="158">
        <v>71.48</v>
      </c>
      <c r="T21" s="158"/>
      <c r="U21" s="156">
        <v>1.6035920461834507</v>
      </c>
      <c r="V21" s="158">
        <v>72.569999999999993</v>
      </c>
      <c r="W21" s="141"/>
      <c r="X21" s="156">
        <v>1.5748031496062991</v>
      </c>
      <c r="Y21" s="158">
        <v>73.41</v>
      </c>
      <c r="Z21" s="158"/>
      <c r="AA21" s="156">
        <v>1.5654351909830932</v>
      </c>
      <c r="AB21" s="158">
        <v>73.47</v>
      </c>
      <c r="AC21" s="141"/>
      <c r="AD21" s="156">
        <v>1.5785319652722967</v>
      </c>
      <c r="AE21" s="158">
        <v>72.81</v>
      </c>
      <c r="AF21" s="141"/>
      <c r="AG21" s="156">
        <v>1.5915963711602736</v>
      </c>
      <c r="AH21" s="158">
        <v>72.540000000000006</v>
      </c>
      <c r="AI21" s="141"/>
      <c r="AJ21" s="156">
        <v>1.5807777426493834</v>
      </c>
      <c r="AK21" s="158">
        <v>73.22</v>
      </c>
      <c r="AL21" s="141"/>
      <c r="AM21" s="156">
        <v>1.5915963711602736</v>
      </c>
      <c r="AN21" s="158">
        <v>72.27</v>
      </c>
      <c r="AO21" s="141"/>
      <c r="AP21" s="156">
        <v>1.5770383220312254</v>
      </c>
      <c r="AQ21" s="158">
        <v>72.83</v>
      </c>
      <c r="AR21" s="141"/>
      <c r="AS21" s="156">
        <v>1.5767896562598549</v>
      </c>
      <c r="AT21" s="158">
        <v>73.19</v>
      </c>
      <c r="AU21" s="141"/>
      <c r="AV21" s="156">
        <v>1.5698587127158556</v>
      </c>
      <c r="AW21" s="158">
        <v>73.64</v>
      </c>
      <c r="AX21" s="158"/>
      <c r="AY21" s="156">
        <v>1.5479876160990711</v>
      </c>
      <c r="AZ21" s="158">
        <v>73.81</v>
      </c>
      <c r="BA21" s="141"/>
      <c r="BB21" s="156">
        <v>1.5386982612709648</v>
      </c>
      <c r="BC21" s="158">
        <v>73.95</v>
      </c>
      <c r="BD21" s="158"/>
      <c r="BE21" s="158">
        <v>1.5332720024532351</v>
      </c>
      <c r="BF21" s="158">
        <v>74.19</v>
      </c>
      <c r="BG21" s="158"/>
      <c r="BH21" s="158">
        <v>1.5285845307245491</v>
      </c>
      <c r="BI21" s="141">
        <v>74.28</v>
      </c>
      <c r="BJ21" s="141"/>
      <c r="BK21" s="156">
        <f t="shared" si="0"/>
        <v>1.589836122803441</v>
      </c>
      <c r="BL21" s="155">
        <f t="shared" si="1"/>
        <v>72.631</v>
      </c>
      <c r="BM21" s="129"/>
      <c r="BN21" s="40"/>
      <c r="BO21" s="40"/>
      <c r="BP21" s="130"/>
      <c r="BQ21" s="130"/>
      <c r="BR21" s="117"/>
      <c r="BS21" s="131"/>
      <c r="BT21" s="131"/>
      <c r="BU21" s="117"/>
      <c r="BV21" s="113"/>
    </row>
    <row r="22" spans="1:164" x14ac:dyDescent="0.2">
      <c r="A22" s="165">
        <v>8</v>
      </c>
      <c r="B22" s="157" t="s">
        <v>26</v>
      </c>
      <c r="C22" s="156">
        <v>1.4200000000000002</v>
      </c>
      <c r="D22" s="158">
        <v>82.58</v>
      </c>
      <c r="E22" s="158"/>
      <c r="F22" s="156">
        <v>1.4124000000000001</v>
      </c>
      <c r="G22" s="158">
        <v>82.59</v>
      </c>
      <c r="H22" s="141"/>
      <c r="I22" s="156">
        <v>1.4163000000000001</v>
      </c>
      <c r="J22" s="158">
        <v>82.57</v>
      </c>
      <c r="K22" s="141"/>
      <c r="L22" s="156">
        <v>1.4103000000000001</v>
      </c>
      <c r="M22" s="158">
        <v>82.32</v>
      </c>
      <c r="N22" s="141"/>
      <c r="O22" s="156">
        <v>1.4019000000000001</v>
      </c>
      <c r="P22" s="158">
        <v>82.67</v>
      </c>
      <c r="Q22" s="158"/>
      <c r="R22" s="156">
        <v>1.4032</v>
      </c>
      <c r="S22" s="158">
        <v>82.92</v>
      </c>
      <c r="T22" s="158"/>
      <c r="U22" s="156">
        <v>1.4031</v>
      </c>
      <c r="V22" s="158">
        <v>82.94</v>
      </c>
      <c r="W22" s="141"/>
      <c r="X22" s="156">
        <v>1.3948</v>
      </c>
      <c r="Y22" s="158">
        <v>82.89</v>
      </c>
      <c r="Z22" s="158"/>
      <c r="AA22" s="156">
        <v>1.3900000000000001</v>
      </c>
      <c r="AB22" s="158">
        <v>82.74</v>
      </c>
      <c r="AC22" s="141"/>
      <c r="AD22" s="156">
        <v>1.4011</v>
      </c>
      <c r="AE22" s="158">
        <v>82.03</v>
      </c>
      <c r="AF22" s="141"/>
      <c r="AG22" s="156">
        <v>1.4121000000000001</v>
      </c>
      <c r="AH22" s="158">
        <v>81.760000000000005</v>
      </c>
      <c r="AI22" s="141"/>
      <c r="AJ22" s="156">
        <v>1.4109</v>
      </c>
      <c r="AK22" s="158">
        <v>82.03</v>
      </c>
      <c r="AL22" s="141"/>
      <c r="AM22" s="156">
        <v>1.4235</v>
      </c>
      <c r="AN22" s="158">
        <v>80.81</v>
      </c>
      <c r="AO22" s="141"/>
      <c r="AP22" s="156">
        <v>1.4142000000000001</v>
      </c>
      <c r="AQ22" s="158">
        <v>81.209999999999994</v>
      </c>
      <c r="AR22" s="141"/>
      <c r="AS22" s="156">
        <v>1.415</v>
      </c>
      <c r="AT22" s="158">
        <v>81.56</v>
      </c>
      <c r="AU22" s="141"/>
      <c r="AV22" s="156">
        <v>1.4074</v>
      </c>
      <c r="AW22" s="158">
        <v>82.14</v>
      </c>
      <c r="AX22" s="158"/>
      <c r="AY22" s="156">
        <v>1.4046000000000001</v>
      </c>
      <c r="AZ22" s="158">
        <v>81.349999999999994</v>
      </c>
      <c r="BA22" s="141"/>
      <c r="BB22" s="156">
        <v>1.3953</v>
      </c>
      <c r="BC22" s="158">
        <v>81.55</v>
      </c>
      <c r="BD22" s="158"/>
      <c r="BE22" s="158">
        <v>1.3929</v>
      </c>
      <c r="BF22" s="158">
        <v>81.67</v>
      </c>
      <c r="BG22" s="158"/>
      <c r="BH22" s="158">
        <v>1.3872</v>
      </c>
      <c r="BI22" s="141">
        <v>81.86</v>
      </c>
      <c r="BJ22" s="141"/>
      <c r="BK22" s="156">
        <f t="shared" si="0"/>
        <v>1.4058100000000002</v>
      </c>
      <c r="BL22" s="155">
        <f t="shared" si="1"/>
        <v>82.109499999999997</v>
      </c>
      <c r="BM22" s="129"/>
      <c r="BN22" s="40"/>
      <c r="BO22" s="40"/>
      <c r="BP22" s="130"/>
      <c r="BQ22" s="130"/>
      <c r="BR22" s="117"/>
      <c r="BS22" s="131"/>
      <c r="BT22" s="131"/>
      <c r="BU22" s="117"/>
      <c r="BV22" s="113"/>
    </row>
    <row r="23" spans="1:164" x14ac:dyDescent="0.2">
      <c r="A23" s="165">
        <v>9</v>
      </c>
      <c r="B23" s="157" t="s">
        <v>13</v>
      </c>
      <c r="C23" s="156">
        <v>9.9725999999999999</v>
      </c>
      <c r="D23" s="158">
        <v>11.76</v>
      </c>
      <c r="E23" s="158"/>
      <c r="F23" s="156">
        <v>10.0268</v>
      </c>
      <c r="G23" s="158">
        <v>11.63</v>
      </c>
      <c r="H23" s="141"/>
      <c r="I23" s="156">
        <v>10.1317</v>
      </c>
      <c r="J23" s="158">
        <v>11.54</v>
      </c>
      <c r="K23" s="141"/>
      <c r="L23" s="156">
        <v>10.1365</v>
      </c>
      <c r="M23" s="158">
        <v>11.45</v>
      </c>
      <c r="N23" s="141"/>
      <c r="O23" s="156">
        <v>10.002000000000001</v>
      </c>
      <c r="P23" s="158">
        <v>11.59</v>
      </c>
      <c r="Q23" s="158"/>
      <c r="R23" s="156">
        <v>10.073700000000001</v>
      </c>
      <c r="S23" s="158">
        <v>11.55</v>
      </c>
      <c r="T23" s="158"/>
      <c r="U23" s="156">
        <v>10.0219</v>
      </c>
      <c r="V23" s="158">
        <v>11.61</v>
      </c>
      <c r="W23" s="141"/>
      <c r="X23" s="156">
        <v>9.9211000000000009</v>
      </c>
      <c r="Y23" s="158">
        <v>11.65</v>
      </c>
      <c r="Z23" s="158"/>
      <c r="AA23" s="156">
        <v>9.9522000000000013</v>
      </c>
      <c r="AB23" s="158">
        <v>11.56</v>
      </c>
      <c r="AC23" s="141"/>
      <c r="AD23" s="156">
        <v>9.9953000000000003</v>
      </c>
      <c r="AE23" s="158">
        <v>11.5</v>
      </c>
      <c r="AF23" s="141"/>
      <c r="AG23" s="156">
        <v>10.0572</v>
      </c>
      <c r="AH23" s="158">
        <v>11.48</v>
      </c>
      <c r="AI23" s="141"/>
      <c r="AJ23" s="156">
        <v>10.039400000000001</v>
      </c>
      <c r="AK23" s="158">
        <v>11.53</v>
      </c>
      <c r="AL23" s="141"/>
      <c r="AM23" s="156">
        <v>10.064</v>
      </c>
      <c r="AN23" s="158">
        <v>11.43</v>
      </c>
      <c r="AO23" s="141"/>
      <c r="AP23" s="156">
        <v>10.049300000000001</v>
      </c>
      <c r="AQ23" s="158">
        <v>11.43</v>
      </c>
      <c r="AR23" s="141"/>
      <c r="AS23" s="156">
        <v>10.097200000000001</v>
      </c>
      <c r="AT23" s="158">
        <v>11.43</v>
      </c>
      <c r="AU23" s="141"/>
      <c r="AV23" s="156">
        <v>10.0748</v>
      </c>
      <c r="AW23" s="158">
        <v>11.47</v>
      </c>
      <c r="AX23" s="158"/>
      <c r="AY23" s="156">
        <v>10.007300000000001</v>
      </c>
      <c r="AZ23" s="158">
        <v>11.42</v>
      </c>
      <c r="BA23" s="141"/>
      <c r="BB23" s="156">
        <v>9.9164000000000012</v>
      </c>
      <c r="BC23" s="158">
        <v>11.47</v>
      </c>
      <c r="BD23" s="158"/>
      <c r="BE23" s="158">
        <v>9.8571000000000009</v>
      </c>
      <c r="BF23" s="158">
        <v>11.54</v>
      </c>
      <c r="BG23" s="158"/>
      <c r="BH23" s="158">
        <v>9.8216000000000001</v>
      </c>
      <c r="BI23" s="141">
        <v>11.56</v>
      </c>
      <c r="BJ23" s="141"/>
      <c r="BK23" s="156">
        <f t="shared" si="0"/>
        <v>10.010904999999999</v>
      </c>
      <c r="BL23" s="155">
        <f t="shared" si="1"/>
        <v>11.53</v>
      </c>
      <c r="BM23" s="129"/>
      <c r="BN23" s="40"/>
      <c r="BO23" s="40"/>
      <c r="BP23" s="130"/>
      <c r="BQ23" s="130"/>
      <c r="BR23" s="117"/>
      <c r="BS23" s="131"/>
      <c r="BT23" s="131"/>
      <c r="BU23" s="117"/>
      <c r="BV23" s="113"/>
    </row>
    <row r="24" spans="1:164" x14ac:dyDescent="0.2">
      <c r="A24" s="165">
        <v>10</v>
      </c>
      <c r="B24" s="157" t="s">
        <v>14</v>
      </c>
      <c r="C24" s="156">
        <v>10.361700000000001</v>
      </c>
      <c r="D24" s="158">
        <v>11.32</v>
      </c>
      <c r="E24" s="158"/>
      <c r="F24" s="156">
        <v>10.308400000000001</v>
      </c>
      <c r="G24" s="158">
        <v>11.32</v>
      </c>
      <c r="H24" s="141"/>
      <c r="I24" s="156">
        <v>10.417900000000001</v>
      </c>
      <c r="J24" s="158">
        <v>11.22</v>
      </c>
      <c r="K24" s="141"/>
      <c r="L24" s="156">
        <v>10.472900000000001</v>
      </c>
      <c r="M24" s="158">
        <v>11.09</v>
      </c>
      <c r="N24" s="141"/>
      <c r="O24" s="156">
        <v>10.280200000000001</v>
      </c>
      <c r="P24" s="158">
        <v>11.27</v>
      </c>
      <c r="Q24" s="158"/>
      <c r="R24" s="156">
        <v>10.316000000000001</v>
      </c>
      <c r="S24" s="158">
        <v>11.28</v>
      </c>
      <c r="T24" s="158"/>
      <c r="U24" s="156">
        <v>10.199900000000001</v>
      </c>
      <c r="V24" s="158">
        <v>11.41</v>
      </c>
      <c r="W24" s="141"/>
      <c r="X24" s="156">
        <v>10.2044</v>
      </c>
      <c r="Y24" s="158">
        <v>11.33</v>
      </c>
      <c r="Z24" s="158"/>
      <c r="AA24" s="156">
        <v>10.288400000000001</v>
      </c>
      <c r="AB24" s="158">
        <v>11.18</v>
      </c>
      <c r="AC24" s="141"/>
      <c r="AD24" s="156">
        <v>10.492000000000001</v>
      </c>
      <c r="AE24" s="158">
        <v>10.95</v>
      </c>
      <c r="AF24" s="141"/>
      <c r="AG24" s="156">
        <v>10.545200000000001</v>
      </c>
      <c r="AH24" s="158">
        <v>10.95</v>
      </c>
      <c r="AI24" s="141"/>
      <c r="AJ24" s="156">
        <v>10.5138</v>
      </c>
      <c r="AK24" s="158">
        <v>11.01</v>
      </c>
      <c r="AL24" s="141"/>
      <c r="AM24" s="156">
        <v>10.6387</v>
      </c>
      <c r="AN24" s="158">
        <v>10.81</v>
      </c>
      <c r="AO24" s="141"/>
      <c r="AP24" s="156">
        <v>10.625</v>
      </c>
      <c r="AQ24" s="158">
        <v>10.81</v>
      </c>
      <c r="AR24" s="141"/>
      <c r="AS24" s="156">
        <v>10.6631</v>
      </c>
      <c r="AT24" s="158">
        <v>10.82</v>
      </c>
      <c r="AU24" s="141"/>
      <c r="AV24" s="156">
        <v>10.677000000000001</v>
      </c>
      <c r="AW24" s="158">
        <v>10.83</v>
      </c>
      <c r="AX24" s="158"/>
      <c r="AY24" s="156">
        <v>10.5718</v>
      </c>
      <c r="AZ24" s="158">
        <v>10.81</v>
      </c>
      <c r="BA24" s="141"/>
      <c r="BB24" s="156">
        <v>10.395000000000001</v>
      </c>
      <c r="BC24" s="158">
        <v>10.95</v>
      </c>
      <c r="BD24" s="158"/>
      <c r="BE24" s="158">
        <v>10.376800000000001</v>
      </c>
      <c r="BF24" s="158">
        <v>10.96</v>
      </c>
      <c r="BG24" s="158"/>
      <c r="BH24" s="158">
        <v>10.293000000000001</v>
      </c>
      <c r="BI24" s="141">
        <v>11.03</v>
      </c>
      <c r="BJ24" s="141"/>
      <c r="BK24" s="156">
        <f t="shared" si="0"/>
        <v>10.432060000000002</v>
      </c>
      <c r="BL24" s="155">
        <f t="shared" si="1"/>
        <v>11.067499999999999</v>
      </c>
      <c r="BM24" s="129"/>
      <c r="BN24" s="40"/>
      <c r="BO24" s="40"/>
      <c r="BP24" s="130"/>
      <c r="BQ24" s="130"/>
      <c r="BR24" s="117"/>
      <c r="BS24" s="131"/>
      <c r="BT24" s="131"/>
      <c r="BU24" s="117"/>
      <c r="BV24" s="113"/>
    </row>
    <row r="25" spans="1:164" x14ac:dyDescent="0.2">
      <c r="A25" s="165">
        <v>11</v>
      </c>
      <c r="B25" s="157" t="s">
        <v>15</v>
      </c>
      <c r="C25" s="156">
        <v>6.8089000000000004</v>
      </c>
      <c r="D25" s="158">
        <v>17.22</v>
      </c>
      <c r="E25" s="158"/>
      <c r="F25" s="156">
        <v>6.827</v>
      </c>
      <c r="G25" s="158">
        <v>17.09</v>
      </c>
      <c r="H25" s="141"/>
      <c r="I25" s="156">
        <v>6.9208000000000007</v>
      </c>
      <c r="J25" s="158">
        <v>16.899999999999999</v>
      </c>
      <c r="K25" s="141"/>
      <c r="L25" s="156">
        <v>6.9035000000000002</v>
      </c>
      <c r="M25" s="158">
        <v>16.82</v>
      </c>
      <c r="N25" s="141"/>
      <c r="O25" s="156">
        <v>6.8623000000000003</v>
      </c>
      <c r="P25" s="158">
        <v>16.89</v>
      </c>
      <c r="Q25" s="158"/>
      <c r="R25" s="156">
        <v>6.8722000000000003</v>
      </c>
      <c r="S25" s="158">
        <v>16.93</v>
      </c>
      <c r="T25" s="158"/>
      <c r="U25" s="156">
        <v>6.8618000000000006</v>
      </c>
      <c r="V25" s="158">
        <v>16.96</v>
      </c>
      <c r="W25" s="141"/>
      <c r="X25" s="156">
        <v>6.8188000000000004</v>
      </c>
      <c r="Y25" s="158">
        <v>16.95</v>
      </c>
      <c r="Z25" s="158"/>
      <c r="AA25" s="156">
        <v>6.8116000000000003</v>
      </c>
      <c r="AB25" s="158">
        <v>16.88</v>
      </c>
      <c r="AC25" s="141"/>
      <c r="AD25" s="156">
        <v>6.8271000000000006</v>
      </c>
      <c r="AE25" s="158">
        <v>16.829999999999998</v>
      </c>
      <c r="AF25" s="141"/>
      <c r="AG25" s="156">
        <v>6.8706000000000005</v>
      </c>
      <c r="AH25" s="158">
        <v>16.8</v>
      </c>
      <c r="AI25" s="141"/>
      <c r="AJ25" s="156">
        <v>6.8948</v>
      </c>
      <c r="AK25" s="158">
        <v>16.79</v>
      </c>
      <c r="AL25" s="141"/>
      <c r="AM25" s="156">
        <v>6.8768000000000002</v>
      </c>
      <c r="AN25" s="158">
        <v>16.73</v>
      </c>
      <c r="AO25" s="141"/>
      <c r="AP25" s="156">
        <v>6.8651</v>
      </c>
      <c r="AQ25" s="158">
        <v>16.73</v>
      </c>
      <c r="AR25" s="141"/>
      <c r="AS25" s="156">
        <v>6.9255000000000004</v>
      </c>
      <c r="AT25" s="158">
        <v>16.66</v>
      </c>
      <c r="AU25" s="141"/>
      <c r="AV25" s="156">
        <v>6.9293000000000005</v>
      </c>
      <c r="AW25" s="158">
        <v>16.68</v>
      </c>
      <c r="AX25" s="158"/>
      <c r="AY25" s="156">
        <v>6.8747000000000007</v>
      </c>
      <c r="AZ25" s="158">
        <v>16.62</v>
      </c>
      <c r="BA25" s="141"/>
      <c r="BB25" s="156">
        <v>6.8541000000000007</v>
      </c>
      <c r="BC25" s="158">
        <v>16.600000000000001</v>
      </c>
      <c r="BD25" s="158"/>
      <c r="BE25" s="158">
        <v>6.8611000000000004</v>
      </c>
      <c r="BF25" s="158">
        <v>16.579999999999998</v>
      </c>
      <c r="BG25" s="158"/>
      <c r="BH25" s="158">
        <v>6.8562000000000003</v>
      </c>
      <c r="BI25" s="141">
        <v>16.559999999999999</v>
      </c>
      <c r="BJ25" s="141"/>
      <c r="BK25" s="156">
        <f t="shared" si="0"/>
        <v>6.8661100000000008</v>
      </c>
      <c r="BL25" s="155">
        <f t="shared" si="1"/>
        <v>16.811</v>
      </c>
      <c r="BM25" s="129"/>
      <c r="BN25" s="40"/>
      <c r="BO25" s="40"/>
      <c r="BP25" s="130"/>
      <c r="BQ25" s="130"/>
      <c r="BR25" s="117"/>
      <c r="BS25" s="131"/>
      <c r="BT25" s="131"/>
      <c r="BU25" s="117"/>
      <c r="BV25" s="113"/>
    </row>
    <row r="26" spans="1:164" x14ac:dyDescent="0.2">
      <c r="A26" s="165">
        <v>12</v>
      </c>
      <c r="B26" s="157" t="s">
        <v>34</v>
      </c>
      <c r="C26" s="156">
        <v>6.6440000000000001</v>
      </c>
      <c r="D26" s="158">
        <v>17.649999999999999</v>
      </c>
      <c r="E26" s="158"/>
      <c r="F26" s="156">
        <v>6.6918000000000006</v>
      </c>
      <c r="G26" s="158">
        <v>17.43</v>
      </c>
      <c r="H26" s="141"/>
      <c r="I26" s="156">
        <v>6.7019000000000002</v>
      </c>
      <c r="J26" s="158">
        <v>17.45</v>
      </c>
      <c r="K26" s="141"/>
      <c r="L26" s="156">
        <v>6.7439</v>
      </c>
      <c r="M26" s="158">
        <v>17.22</v>
      </c>
      <c r="N26" s="141"/>
      <c r="O26" s="156">
        <v>6.7193000000000005</v>
      </c>
      <c r="P26" s="158">
        <v>17.25</v>
      </c>
      <c r="Q26" s="158"/>
      <c r="R26" s="156">
        <v>6.7848000000000006</v>
      </c>
      <c r="S26" s="158">
        <v>17.149999999999999</v>
      </c>
      <c r="T26" s="158"/>
      <c r="U26" s="156">
        <v>6.7680000000000007</v>
      </c>
      <c r="V26" s="158">
        <v>17.190000000000001</v>
      </c>
      <c r="W26" s="141"/>
      <c r="X26" s="156">
        <v>6.6790000000000003</v>
      </c>
      <c r="Y26" s="158">
        <v>17.309999999999999</v>
      </c>
      <c r="Z26" s="158"/>
      <c r="AA26" s="156">
        <v>6.766</v>
      </c>
      <c r="AB26" s="158">
        <v>17</v>
      </c>
      <c r="AC26" s="141"/>
      <c r="AD26" s="156">
        <v>6.8540000000000001</v>
      </c>
      <c r="AE26" s="158">
        <v>16.77</v>
      </c>
      <c r="AF26" s="141"/>
      <c r="AG26" s="156">
        <v>6.9241999999999999</v>
      </c>
      <c r="AH26" s="158">
        <v>16.670000000000002</v>
      </c>
      <c r="AI26" s="141"/>
      <c r="AJ26" s="156">
        <v>6.9539</v>
      </c>
      <c r="AK26" s="158">
        <v>16.64</v>
      </c>
      <c r="AL26" s="141"/>
      <c r="AM26" s="156">
        <v>6.9682000000000004</v>
      </c>
      <c r="AN26" s="158">
        <v>16.510000000000002</v>
      </c>
      <c r="AO26" s="141"/>
      <c r="AP26" s="156">
        <v>6.9767999999999999</v>
      </c>
      <c r="AQ26" s="158">
        <v>16.46</v>
      </c>
      <c r="AR26" s="141"/>
      <c r="AS26" s="156">
        <v>6.9720000000000004</v>
      </c>
      <c r="AT26" s="158">
        <v>16.55</v>
      </c>
      <c r="AU26" s="141"/>
      <c r="AV26" s="156">
        <v>6.9712000000000005</v>
      </c>
      <c r="AW26" s="158">
        <v>16.579999999999998</v>
      </c>
      <c r="AX26" s="158"/>
      <c r="AY26" s="156">
        <v>6.9747000000000003</v>
      </c>
      <c r="AZ26" s="158">
        <v>16.38</v>
      </c>
      <c r="BA26" s="141"/>
      <c r="BB26" s="156">
        <v>6.9925000000000006</v>
      </c>
      <c r="BC26" s="158">
        <v>16.27</v>
      </c>
      <c r="BD26" s="158"/>
      <c r="BE26" s="158">
        <v>6.9874000000000001</v>
      </c>
      <c r="BF26" s="158">
        <v>16.28</v>
      </c>
      <c r="BG26" s="158"/>
      <c r="BH26" s="158">
        <v>6.984</v>
      </c>
      <c r="BI26" s="141">
        <v>16.260000000000002</v>
      </c>
      <c r="BJ26" s="141"/>
      <c r="BK26" s="156">
        <f t="shared" si="0"/>
        <v>6.8528800000000007</v>
      </c>
      <c r="BL26" s="155">
        <f t="shared" si="1"/>
        <v>16.850999999999999</v>
      </c>
      <c r="BM26" s="129"/>
      <c r="BN26" s="40"/>
      <c r="BO26" s="40"/>
      <c r="BP26" s="130"/>
      <c r="BQ26" s="130"/>
      <c r="BR26" s="117"/>
      <c r="BS26" s="131"/>
      <c r="BT26" s="131"/>
      <c r="BU26" s="117"/>
      <c r="BV26" s="113"/>
    </row>
    <row r="27" spans="1:164" x14ac:dyDescent="0.2">
      <c r="A27" s="165">
        <v>13</v>
      </c>
      <c r="B27" s="157" t="s">
        <v>17</v>
      </c>
      <c r="C27" s="156">
        <v>1</v>
      </c>
      <c r="D27" s="158">
        <v>117.26</v>
      </c>
      <c r="E27" s="158"/>
      <c r="F27" s="156">
        <v>1</v>
      </c>
      <c r="G27" s="158">
        <v>116.65</v>
      </c>
      <c r="H27" s="158"/>
      <c r="I27" s="156">
        <v>1</v>
      </c>
      <c r="J27" s="158">
        <v>116.94</v>
      </c>
      <c r="K27" s="158"/>
      <c r="L27" s="156">
        <v>1</v>
      </c>
      <c r="M27" s="158">
        <v>116.1</v>
      </c>
      <c r="N27" s="158"/>
      <c r="O27" s="156">
        <v>1</v>
      </c>
      <c r="P27" s="158">
        <v>115.9</v>
      </c>
      <c r="Q27" s="158"/>
      <c r="R27" s="156">
        <v>1</v>
      </c>
      <c r="S27" s="158">
        <v>116.36</v>
      </c>
      <c r="T27" s="158"/>
      <c r="U27" s="156">
        <v>1</v>
      </c>
      <c r="V27" s="158">
        <v>116.37</v>
      </c>
      <c r="W27" s="158"/>
      <c r="X27" s="156">
        <v>1</v>
      </c>
      <c r="Y27" s="158">
        <v>115.61</v>
      </c>
      <c r="Z27" s="158"/>
      <c r="AA27" s="156">
        <v>1</v>
      </c>
      <c r="AB27" s="158">
        <v>115.01</v>
      </c>
      <c r="AC27" s="158"/>
      <c r="AD27" s="156">
        <v>1</v>
      </c>
      <c r="AE27" s="158">
        <v>114.93</v>
      </c>
      <c r="AF27" s="158"/>
      <c r="AG27" s="156">
        <v>1</v>
      </c>
      <c r="AH27" s="158">
        <v>115.45</v>
      </c>
      <c r="AI27" s="158"/>
      <c r="AJ27" s="156">
        <v>1</v>
      </c>
      <c r="AK27" s="158">
        <v>115.74</v>
      </c>
      <c r="AL27" s="158"/>
      <c r="AM27" s="156">
        <v>1</v>
      </c>
      <c r="AN27" s="158">
        <v>115.03</v>
      </c>
      <c r="AO27" s="158"/>
      <c r="AP27" s="156">
        <v>1</v>
      </c>
      <c r="AQ27" s="158">
        <v>114.85</v>
      </c>
      <c r="AR27" s="158"/>
      <c r="AS27" s="156">
        <v>1</v>
      </c>
      <c r="AT27" s="158">
        <v>115.41</v>
      </c>
      <c r="AU27" s="158"/>
      <c r="AV27" s="156">
        <v>1</v>
      </c>
      <c r="AW27" s="158">
        <v>115.6</v>
      </c>
      <c r="AX27" s="158"/>
      <c r="AY27" s="156">
        <v>1</v>
      </c>
      <c r="AZ27" s="158">
        <v>114.26</v>
      </c>
      <c r="BA27" s="158"/>
      <c r="BB27" s="156">
        <v>1</v>
      </c>
      <c r="BC27" s="158">
        <v>113.79</v>
      </c>
      <c r="BD27" s="158"/>
      <c r="BE27" s="158">
        <v>1</v>
      </c>
      <c r="BF27" s="158">
        <v>113.76</v>
      </c>
      <c r="BG27" s="158"/>
      <c r="BH27" s="158">
        <v>1</v>
      </c>
      <c r="BI27" s="158">
        <v>113.55</v>
      </c>
      <c r="BJ27" s="158"/>
      <c r="BK27" s="156">
        <f t="shared" si="0"/>
        <v>1</v>
      </c>
      <c r="BL27" s="155">
        <f t="shared" si="1"/>
        <v>115.42850000000003</v>
      </c>
      <c r="BM27" s="129"/>
      <c r="BN27" s="40"/>
      <c r="BO27" s="40"/>
      <c r="BP27" s="130"/>
      <c r="BQ27" s="130"/>
      <c r="BR27" s="117"/>
      <c r="BS27" s="131"/>
      <c r="BT27" s="131"/>
      <c r="BU27" s="117"/>
      <c r="BV27" s="113"/>
    </row>
    <row r="28" spans="1:164" x14ac:dyDescent="0.2">
      <c r="A28" s="165">
        <v>14</v>
      </c>
      <c r="B28" s="157" t="s">
        <v>27</v>
      </c>
      <c r="C28" s="156">
        <v>0.73270808909730367</v>
      </c>
      <c r="D28" s="158">
        <v>160.04</v>
      </c>
      <c r="E28" s="158"/>
      <c r="F28" s="156">
        <v>0.73211265749573551</v>
      </c>
      <c r="G28" s="158">
        <v>159.33000000000001</v>
      </c>
      <c r="H28" s="158"/>
      <c r="I28" s="156">
        <v>0.73226276517065392</v>
      </c>
      <c r="J28" s="158">
        <v>159.69999999999999</v>
      </c>
      <c r="K28" s="141"/>
      <c r="L28" s="156">
        <v>0.73617644677076211</v>
      </c>
      <c r="M28" s="158">
        <v>157.71</v>
      </c>
      <c r="N28" s="141"/>
      <c r="O28" s="156">
        <v>0.73625774911280939</v>
      </c>
      <c r="P28" s="158">
        <v>157.41999999999999</v>
      </c>
      <c r="Q28" s="158"/>
      <c r="R28" s="156">
        <v>0.73426830163741841</v>
      </c>
      <c r="S28" s="158">
        <v>158.47</v>
      </c>
      <c r="T28" s="158"/>
      <c r="U28" s="156">
        <v>0.73411198144164913</v>
      </c>
      <c r="V28" s="158">
        <v>158.52000000000001</v>
      </c>
      <c r="W28" s="141"/>
      <c r="X28" s="156">
        <v>0.73389109056216051</v>
      </c>
      <c r="Y28" s="158">
        <v>157.53</v>
      </c>
      <c r="Z28" s="158"/>
      <c r="AA28" s="156">
        <v>0.73201619219817138</v>
      </c>
      <c r="AB28" s="158">
        <v>157.11000000000001</v>
      </c>
      <c r="AC28" s="141"/>
      <c r="AD28" s="156">
        <v>0.73074843254461219</v>
      </c>
      <c r="AE28" s="158">
        <v>157.28</v>
      </c>
      <c r="AF28" s="158"/>
      <c r="AG28" s="156">
        <v>0.73173765741506358</v>
      </c>
      <c r="AH28" s="158">
        <v>157.78</v>
      </c>
      <c r="AI28" s="141"/>
      <c r="AJ28" s="156">
        <v>0.73268124702348247</v>
      </c>
      <c r="AK28" s="158">
        <v>157.97</v>
      </c>
      <c r="AL28" s="141"/>
      <c r="AM28" s="156">
        <v>0.73321308638716587</v>
      </c>
      <c r="AN28" s="158">
        <v>156.88</v>
      </c>
      <c r="AO28" s="141"/>
      <c r="AP28" s="156">
        <v>0.73448941967990955</v>
      </c>
      <c r="AQ28" s="158">
        <v>156.37</v>
      </c>
      <c r="AR28" s="141"/>
      <c r="AS28" s="156">
        <v>0.73362189127723576</v>
      </c>
      <c r="AT28" s="158">
        <v>157.32</v>
      </c>
      <c r="AU28" s="141"/>
      <c r="AV28" s="156">
        <v>0.73558618863372227</v>
      </c>
      <c r="AW28" s="158">
        <v>157.15</v>
      </c>
      <c r="AX28" s="158"/>
      <c r="AY28" s="156">
        <v>0.73545635066558801</v>
      </c>
      <c r="AZ28" s="158">
        <v>155.36000000000001</v>
      </c>
      <c r="BA28" s="141"/>
      <c r="BB28" s="156">
        <v>0.7332345910750685</v>
      </c>
      <c r="BC28" s="158">
        <v>155.19</v>
      </c>
      <c r="BD28" s="158"/>
      <c r="BE28" s="158">
        <v>0.73212337743156475</v>
      </c>
      <c r="BF28" s="158">
        <v>155.38</v>
      </c>
      <c r="BG28" s="158"/>
      <c r="BH28" s="158">
        <v>0.73317545621842772</v>
      </c>
      <c r="BI28" s="141">
        <v>154.87</v>
      </c>
      <c r="BJ28" s="141"/>
      <c r="BK28" s="156">
        <f t="shared" si="0"/>
        <v>0.73349364859192523</v>
      </c>
      <c r="BL28" s="155">
        <f t="shared" si="1"/>
        <v>157.369</v>
      </c>
      <c r="BM28" s="129"/>
      <c r="BN28" s="40"/>
      <c r="BO28" s="40"/>
      <c r="BP28" s="130"/>
      <c r="BQ28" s="130"/>
      <c r="BR28" s="117"/>
      <c r="BS28" s="131"/>
      <c r="BT28" s="131"/>
      <c r="BU28" s="117"/>
      <c r="BV28" s="113"/>
    </row>
    <row r="29" spans="1:164" x14ac:dyDescent="0.2">
      <c r="A29" s="165">
        <v>15</v>
      </c>
      <c r="B29" s="157" t="s">
        <v>32</v>
      </c>
      <c r="C29" s="156">
        <v>7.1017000000000001</v>
      </c>
      <c r="D29" s="158">
        <v>16.510000000000002</v>
      </c>
      <c r="E29" s="158"/>
      <c r="F29" s="156">
        <v>7.0926</v>
      </c>
      <c r="G29" s="158">
        <v>16.45</v>
      </c>
      <c r="H29" s="158"/>
      <c r="I29" s="156">
        <v>7.0933000000000002</v>
      </c>
      <c r="J29" s="158">
        <v>16.489999999999998</v>
      </c>
      <c r="K29" s="141"/>
      <c r="L29" s="156">
        <v>7.0908000000000007</v>
      </c>
      <c r="M29" s="158">
        <v>16.37</v>
      </c>
      <c r="N29" s="141"/>
      <c r="O29" s="156">
        <v>7.0580000000000007</v>
      </c>
      <c r="P29" s="158">
        <v>16.420000000000002</v>
      </c>
      <c r="Q29" s="158"/>
      <c r="R29" s="156">
        <v>7.0623000000000005</v>
      </c>
      <c r="S29" s="158">
        <v>16.48</v>
      </c>
      <c r="T29" s="158"/>
      <c r="U29" s="156">
        <v>7.0595000000000008</v>
      </c>
      <c r="V29" s="158">
        <v>16.48</v>
      </c>
      <c r="W29" s="141"/>
      <c r="X29" s="156">
        <v>7.0381</v>
      </c>
      <c r="Y29" s="158">
        <v>16.43</v>
      </c>
      <c r="Z29" s="158"/>
      <c r="AA29" s="156">
        <v>7.0584000000000007</v>
      </c>
      <c r="AB29" s="158">
        <v>16.29</v>
      </c>
      <c r="AC29" s="141"/>
      <c r="AD29" s="156">
        <v>7.0608000000000004</v>
      </c>
      <c r="AE29" s="158">
        <v>16.28</v>
      </c>
      <c r="AF29" s="158"/>
      <c r="AG29" s="156">
        <v>7.0749000000000004</v>
      </c>
      <c r="AH29" s="158">
        <v>16.32</v>
      </c>
      <c r="AI29" s="141"/>
      <c r="AJ29" s="156">
        <v>7.0739000000000001</v>
      </c>
      <c r="AK29" s="158">
        <v>16.36</v>
      </c>
      <c r="AL29" s="141"/>
      <c r="AM29" s="156">
        <v>7.0877000000000008</v>
      </c>
      <c r="AN29" s="158">
        <v>16.23</v>
      </c>
      <c r="AO29" s="141"/>
      <c r="AP29" s="156">
        <v>7.0827</v>
      </c>
      <c r="AQ29" s="158">
        <v>16.22</v>
      </c>
      <c r="AR29" s="141"/>
      <c r="AS29" s="156">
        <v>7.0805000000000007</v>
      </c>
      <c r="AT29" s="158">
        <v>16.3</v>
      </c>
      <c r="AU29" s="141"/>
      <c r="AV29" s="156">
        <v>7.0803000000000003</v>
      </c>
      <c r="AW29" s="158">
        <v>16.329999999999998</v>
      </c>
      <c r="AX29" s="158"/>
      <c r="AY29" s="156">
        <v>7.0821000000000005</v>
      </c>
      <c r="AZ29" s="158">
        <v>16.13</v>
      </c>
      <c r="BA29" s="141"/>
      <c r="BB29" s="156">
        <v>7.0747</v>
      </c>
      <c r="BC29" s="158">
        <v>16.079999999999998</v>
      </c>
      <c r="BD29" s="158"/>
      <c r="BE29" s="158">
        <v>7.0729000000000006</v>
      </c>
      <c r="BF29" s="158">
        <v>16.079999999999998</v>
      </c>
      <c r="BG29" s="158"/>
      <c r="BH29" s="158">
        <v>7.0495000000000001</v>
      </c>
      <c r="BI29" s="141">
        <v>16.11</v>
      </c>
      <c r="BJ29" s="141"/>
      <c r="BK29" s="156">
        <f t="shared" si="0"/>
        <v>7.0737349999999992</v>
      </c>
      <c r="BL29" s="155">
        <f t="shared" si="1"/>
        <v>16.317999999999998</v>
      </c>
      <c r="BM29" s="129"/>
      <c r="BN29" s="40"/>
      <c r="BO29" s="40"/>
      <c r="BP29" s="130"/>
      <c r="BQ29" s="130"/>
      <c r="BR29" s="117"/>
      <c r="BS29" s="131"/>
      <c r="BT29" s="131"/>
      <c r="BU29" s="117"/>
      <c r="BV29" s="113"/>
    </row>
    <row r="30" spans="1:164" s="6" customFormat="1" ht="13.5" thickBot="1" x14ac:dyDescent="0.25">
      <c r="A30" s="166">
        <v>16</v>
      </c>
      <c r="B30" s="161" t="s">
        <v>33</v>
      </c>
      <c r="C30" s="162">
        <v>7.1161000000000003</v>
      </c>
      <c r="D30" s="163">
        <v>16.48</v>
      </c>
      <c r="E30" s="163"/>
      <c r="F30" s="162">
        <v>7.1105</v>
      </c>
      <c r="G30" s="163">
        <v>16.41</v>
      </c>
      <c r="H30" s="163"/>
      <c r="I30" s="162">
        <v>7.1093999999999999</v>
      </c>
      <c r="J30" s="163">
        <v>16.45</v>
      </c>
      <c r="K30" s="143"/>
      <c r="L30" s="162">
        <v>7.1027000000000005</v>
      </c>
      <c r="M30" s="163">
        <v>16.350000000000001</v>
      </c>
      <c r="N30" s="143"/>
      <c r="O30" s="162">
        <v>7.0667</v>
      </c>
      <c r="P30" s="163">
        <v>16.399999999999999</v>
      </c>
      <c r="Q30" s="163"/>
      <c r="R30" s="162">
        <v>7.0731000000000002</v>
      </c>
      <c r="S30" s="163">
        <v>16.45</v>
      </c>
      <c r="T30" s="163"/>
      <c r="U30" s="162">
        <v>7.0695000000000006</v>
      </c>
      <c r="V30" s="163">
        <v>16.46</v>
      </c>
      <c r="W30" s="143"/>
      <c r="X30" s="162">
        <v>7.0452000000000004</v>
      </c>
      <c r="Y30" s="163">
        <v>16.41</v>
      </c>
      <c r="Z30" s="163"/>
      <c r="AA30" s="162">
        <v>7.0609999999999999</v>
      </c>
      <c r="AB30" s="163">
        <v>16.29</v>
      </c>
      <c r="AC30" s="143"/>
      <c r="AD30" s="162">
        <v>7.0665000000000004</v>
      </c>
      <c r="AE30" s="163">
        <v>16.260000000000002</v>
      </c>
      <c r="AF30" s="163"/>
      <c r="AG30" s="162">
        <v>7.0829000000000004</v>
      </c>
      <c r="AH30" s="163">
        <v>16.3</v>
      </c>
      <c r="AI30" s="143"/>
      <c r="AJ30" s="162">
        <v>7.0807000000000002</v>
      </c>
      <c r="AK30" s="163">
        <v>16.350000000000001</v>
      </c>
      <c r="AL30" s="143"/>
      <c r="AM30" s="162">
        <v>7.1008000000000004</v>
      </c>
      <c r="AN30" s="163">
        <v>16.2</v>
      </c>
      <c r="AO30" s="143"/>
      <c r="AP30" s="162">
        <v>7.0970000000000004</v>
      </c>
      <c r="AQ30" s="163">
        <v>16.18</v>
      </c>
      <c r="AR30" s="143"/>
      <c r="AS30" s="162">
        <v>7.0920000000000005</v>
      </c>
      <c r="AT30" s="163">
        <v>16.27</v>
      </c>
      <c r="AU30" s="143"/>
      <c r="AV30" s="162">
        <v>7.0900000000000007</v>
      </c>
      <c r="AW30" s="163">
        <v>16.3</v>
      </c>
      <c r="AX30" s="163"/>
      <c r="AY30" s="162">
        <v>7.0852000000000004</v>
      </c>
      <c r="AZ30" s="163">
        <v>16.13</v>
      </c>
      <c r="BA30" s="143"/>
      <c r="BB30" s="162">
        <v>7.0788000000000002</v>
      </c>
      <c r="BC30" s="163">
        <v>16.07</v>
      </c>
      <c r="BD30" s="163"/>
      <c r="BE30" s="163">
        <v>7.0792999999999999</v>
      </c>
      <c r="BF30" s="163">
        <v>16.07</v>
      </c>
      <c r="BG30" s="163"/>
      <c r="BH30" s="163">
        <v>7.0570000000000004</v>
      </c>
      <c r="BI30" s="143">
        <v>16.09</v>
      </c>
      <c r="BJ30" s="143"/>
      <c r="BK30" s="143">
        <f>(C30+F30+I30+L30+O30+R30+U30+X30+AA30+AD30+AG30+AJ30+AM30+AP30+AS30+AV30+AY30+BB30+BE30+BH30)/20</f>
        <v>7.083219999999999</v>
      </c>
      <c r="BL30" s="143">
        <f t="shared" si="1"/>
        <v>16.295999999999999</v>
      </c>
      <c r="BM30" s="129"/>
      <c r="BN30" s="40"/>
      <c r="BO30" s="40"/>
      <c r="BP30" s="130"/>
      <c r="BQ30" s="130"/>
      <c r="BR30" s="117"/>
      <c r="BS30" s="131"/>
      <c r="BT30" s="131"/>
      <c r="BU30" s="117"/>
      <c r="BV30" s="113"/>
      <c r="BW30" s="3"/>
      <c r="BX30" s="3"/>
      <c r="BY30" s="3"/>
      <c r="BZ30" s="3"/>
      <c r="CA30" s="3"/>
      <c r="CB30" s="3"/>
      <c r="CC30" s="114"/>
      <c r="CD30" s="11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</row>
    <row r="31" spans="1:164" ht="13.5" thickTop="1" x14ac:dyDescent="0.2">
      <c r="A31" s="122"/>
      <c r="B31" s="18"/>
      <c r="C31" s="117"/>
      <c r="D31" s="117"/>
      <c r="E31" s="117"/>
      <c r="F31" s="117"/>
      <c r="G31" s="117"/>
      <c r="H31" s="126"/>
      <c r="I31" s="117"/>
      <c r="J31" s="126"/>
      <c r="K31" s="126"/>
      <c r="L31" s="126"/>
      <c r="M31" s="126"/>
      <c r="N31" s="117"/>
      <c r="O31" s="126"/>
      <c r="P31" s="126"/>
      <c r="Q31" s="126"/>
      <c r="R31" s="126"/>
      <c r="S31" s="126"/>
      <c r="T31" s="126"/>
      <c r="U31" s="126"/>
      <c r="V31" s="126"/>
      <c r="W31" s="117"/>
      <c r="X31" s="126"/>
      <c r="Y31" s="126"/>
      <c r="Z31" s="126"/>
      <c r="AA31" s="126"/>
      <c r="AB31" s="126"/>
      <c r="AC31" s="117"/>
      <c r="AD31" s="117"/>
      <c r="AE31" s="126"/>
      <c r="AF31" s="126"/>
      <c r="AG31" s="126"/>
      <c r="AH31" s="126"/>
      <c r="AI31" s="117"/>
      <c r="AJ31" s="126"/>
      <c r="AK31" s="126"/>
      <c r="AL31" s="117"/>
      <c r="AM31" s="126"/>
      <c r="AN31" s="126"/>
      <c r="AO31" s="117"/>
      <c r="AP31" s="126"/>
      <c r="AQ31" s="126"/>
      <c r="AR31" s="117"/>
      <c r="AS31" s="126"/>
      <c r="AT31" s="126"/>
      <c r="AU31" s="117"/>
      <c r="AV31" s="126"/>
      <c r="AW31" s="126"/>
      <c r="AX31" s="126"/>
      <c r="AY31" s="126"/>
      <c r="AZ31" s="126"/>
      <c r="BA31" s="117"/>
      <c r="BB31" s="126"/>
      <c r="BC31" s="126"/>
      <c r="BD31" s="126"/>
      <c r="BE31" s="126"/>
      <c r="BF31" s="126"/>
      <c r="BG31" s="126"/>
      <c r="BH31" s="126"/>
      <c r="BI31" s="117"/>
      <c r="BJ31" s="117"/>
      <c r="BK31" s="129"/>
      <c r="BL31" s="117"/>
      <c r="BM31" s="117"/>
      <c r="BN31" s="117"/>
      <c r="BO31" s="117"/>
      <c r="BQ31" s="117"/>
      <c r="BR31" s="117"/>
      <c r="BS31" s="131"/>
      <c r="BT31" s="131"/>
      <c r="BU31" s="117"/>
      <c r="BV31" s="113"/>
    </row>
    <row r="32" spans="1:164" x14ac:dyDescent="0.2">
      <c r="A32" s="122"/>
      <c r="B32" s="18"/>
      <c r="C32" s="126"/>
      <c r="D32" s="126"/>
      <c r="E32" s="126"/>
      <c r="F32" s="126"/>
      <c r="G32" s="126"/>
      <c r="H32" s="126"/>
      <c r="I32" s="117"/>
      <c r="J32" s="117"/>
      <c r="K32" s="117"/>
      <c r="L32" s="126"/>
      <c r="M32" s="126"/>
      <c r="N32" s="117"/>
      <c r="O32" s="126"/>
      <c r="P32" s="126"/>
      <c r="Q32" s="126"/>
      <c r="R32" s="126"/>
      <c r="S32" s="126"/>
      <c r="T32" s="126"/>
      <c r="U32" s="126"/>
      <c r="V32" s="126"/>
      <c r="W32" s="117"/>
      <c r="X32" s="126"/>
      <c r="Y32" s="126"/>
      <c r="Z32" s="126"/>
      <c r="AA32" s="126"/>
      <c r="AB32" s="126"/>
      <c r="AC32" s="117"/>
      <c r="AD32" s="117"/>
      <c r="AE32" s="117"/>
      <c r="AF32" s="117"/>
      <c r="AG32" s="126"/>
      <c r="AH32" s="126"/>
      <c r="AI32" s="117"/>
      <c r="AJ32" s="126"/>
      <c r="AK32" s="126"/>
      <c r="AL32" s="117"/>
      <c r="AM32" s="126"/>
      <c r="AN32" s="126"/>
      <c r="AO32" s="117"/>
      <c r="AP32" s="126"/>
      <c r="AQ32" s="126"/>
      <c r="AR32" s="117"/>
      <c r="AS32" s="126"/>
      <c r="AT32" s="126"/>
      <c r="AU32" s="117"/>
      <c r="AV32" s="126"/>
      <c r="AW32" s="126"/>
      <c r="AX32" s="126"/>
      <c r="AY32" s="126"/>
      <c r="AZ32" s="126"/>
      <c r="BA32" s="117"/>
      <c r="BB32" s="126"/>
      <c r="BC32" s="126"/>
      <c r="BD32" s="126"/>
      <c r="BE32" s="126"/>
      <c r="BF32" s="126"/>
      <c r="BG32" s="126"/>
      <c r="BH32" s="126"/>
      <c r="BI32" s="117"/>
      <c r="BJ32" s="117"/>
      <c r="BK32" s="117"/>
      <c r="BL32" s="117"/>
      <c r="BM32" s="117"/>
      <c r="BN32" s="117"/>
      <c r="BO32" s="117"/>
      <c r="BQ32" s="117"/>
      <c r="BR32" s="117"/>
      <c r="BS32" s="131"/>
      <c r="BT32" s="131"/>
      <c r="BU32" s="117"/>
      <c r="BV32" s="113"/>
    </row>
    <row r="33" spans="1:164" x14ac:dyDescent="0.2">
      <c r="A33" s="181"/>
      <c r="B33" s="53" t="s">
        <v>27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49"/>
      <c r="BL33" s="49"/>
      <c r="BM33" s="49"/>
      <c r="BN33" s="49"/>
      <c r="BO33" s="49"/>
      <c r="BP33" s="49"/>
      <c r="BQ33" s="82" t="s">
        <v>28</v>
      </c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51"/>
      <c r="CD33" s="50"/>
      <c r="CE33" s="52"/>
      <c r="CF33" s="52"/>
      <c r="CG33" s="52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26"/>
    </row>
    <row r="34" spans="1:164" x14ac:dyDescent="0.2">
      <c r="A34" s="181"/>
      <c r="B34" s="53" t="s">
        <v>17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49"/>
      <c r="BL34" s="49"/>
      <c r="BM34" s="49"/>
      <c r="BN34" s="49"/>
      <c r="BO34" s="49"/>
      <c r="BP34" s="49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51"/>
      <c r="CD34" s="50"/>
      <c r="CE34" s="52"/>
      <c r="CF34" s="52"/>
      <c r="CG34" s="52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26"/>
    </row>
    <row r="35" spans="1:164" ht="15.75" customHeight="1" x14ac:dyDescent="0.2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82"/>
      <c r="BL35" s="82"/>
      <c r="BM35" s="82"/>
      <c r="BN35" s="82"/>
      <c r="BO35" s="82"/>
      <c r="BP35" s="49"/>
      <c r="BQ35" s="82"/>
      <c r="BR35" s="52" t="s">
        <v>5</v>
      </c>
      <c r="BS35" s="52" t="s">
        <v>6</v>
      </c>
      <c r="BT35" s="52" t="s">
        <v>7</v>
      </c>
      <c r="BU35" s="52" t="s">
        <v>8</v>
      </c>
      <c r="BV35" s="50" t="s">
        <v>9</v>
      </c>
      <c r="BW35" s="49" t="s">
        <v>10</v>
      </c>
      <c r="BX35" s="49" t="s">
        <v>25</v>
      </c>
      <c r="BY35" s="49" t="s">
        <v>26</v>
      </c>
      <c r="BZ35" s="49" t="s">
        <v>13</v>
      </c>
      <c r="CA35" s="49" t="s">
        <v>14</v>
      </c>
      <c r="CB35" s="49" t="s">
        <v>15</v>
      </c>
      <c r="CC35" s="49" t="s">
        <v>34</v>
      </c>
      <c r="CD35" s="50" t="s">
        <v>17</v>
      </c>
      <c r="CE35" s="51" t="s">
        <v>27</v>
      </c>
      <c r="CF35" s="88" t="s">
        <v>32</v>
      </c>
      <c r="CG35" s="88" t="s">
        <v>33</v>
      </c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26"/>
    </row>
    <row r="36" spans="1:164" s="168" customFormat="1" x14ac:dyDescent="0.2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183">
        <v>1</v>
      </c>
      <c r="BQ36" s="93" t="s">
        <v>138</v>
      </c>
      <c r="BR36" s="58">
        <v>108.94</v>
      </c>
      <c r="BS36" s="58">
        <v>144.85</v>
      </c>
      <c r="BT36" s="58">
        <v>121.63</v>
      </c>
      <c r="BU36" s="58">
        <v>128.52000000000001</v>
      </c>
      <c r="BV36" s="94">
        <v>186795.18</v>
      </c>
      <c r="BW36" s="58">
        <v>1632.7</v>
      </c>
      <c r="BX36" s="58">
        <v>71.150000000000006</v>
      </c>
      <c r="BY36" s="58">
        <v>82.58</v>
      </c>
      <c r="BZ36" s="58">
        <v>11.76</v>
      </c>
      <c r="CA36" s="58">
        <v>11.32</v>
      </c>
      <c r="CB36" s="58">
        <v>17.22</v>
      </c>
      <c r="CC36" s="58">
        <v>17.649999999999999</v>
      </c>
      <c r="CD36" s="58">
        <v>117.26</v>
      </c>
      <c r="CE36" s="58">
        <v>160.04</v>
      </c>
      <c r="CF36" s="58">
        <v>16.510000000000002</v>
      </c>
      <c r="CG36" s="58">
        <v>16.48</v>
      </c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</row>
    <row r="37" spans="1:164" s="168" customFormat="1" x14ac:dyDescent="0.2">
      <c r="A37" s="97">
        <v>1</v>
      </c>
      <c r="B37" s="95" t="s">
        <v>5</v>
      </c>
      <c r="C37" s="95">
        <v>107.64</v>
      </c>
      <c r="D37" s="95">
        <v>108.94</v>
      </c>
      <c r="E37" s="95"/>
      <c r="F37" s="95">
        <v>107.28</v>
      </c>
      <c r="G37" s="95">
        <v>108.73</v>
      </c>
      <c r="H37" s="95"/>
      <c r="I37" s="95">
        <v>108.21000000000001</v>
      </c>
      <c r="J37" s="95">
        <v>108.07</v>
      </c>
      <c r="K37" s="95"/>
      <c r="L37" s="95">
        <v>109.15</v>
      </c>
      <c r="M37" s="95">
        <v>106.37</v>
      </c>
      <c r="N37" s="95"/>
      <c r="O37" s="95">
        <v>108.86</v>
      </c>
      <c r="P37" s="95">
        <v>106.47</v>
      </c>
      <c r="Q37" s="95"/>
      <c r="R37" s="95">
        <v>108.82000000000001</v>
      </c>
      <c r="S37" s="95">
        <v>106.93</v>
      </c>
      <c r="T37" s="95"/>
      <c r="U37" s="95">
        <v>108.92</v>
      </c>
      <c r="V37" s="95">
        <v>106.84</v>
      </c>
      <c r="W37" s="95"/>
      <c r="X37" s="95">
        <v>108.37</v>
      </c>
      <c r="Y37" s="95">
        <v>106.68</v>
      </c>
      <c r="Z37" s="95"/>
      <c r="AA37" s="95">
        <v>107.4</v>
      </c>
      <c r="AB37" s="95">
        <v>107.09</v>
      </c>
      <c r="AC37" s="95"/>
      <c r="AD37" s="95">
        <v>107.38</v>
      </c>
      <c r="AE37" s="95">
        <v>107.03</v>
      </c>
      <c r="AF37" s="95"/>
      <c r="AG37" s="95">
        <v>107.81</v>
      </c>
      <c r="AH37" s="95">
        <v>107.09</v>
      </c>
      <c r="AI37" s="95"/>
      <c r="AJ37" s="95">
        <v>107.79</v>
      </c>
      <c r="AK37" s="95">
        <v>107.38</v>
      </c>
      <c r="AL37" s="95"/>
      <c r="AM37" s="95">
        <v>107.35000000000001</v>
      </c>
      <c r="AN37" s="95">
        <v>107.15</v>
      </c>
      <c r="AO37" s="95"/>
      <c r="AP37" s="95">
        <v>107.62</v>
      </c>
      <c r="AQ37" s="95">
        <v>106.72</v>
      </c>
      <c r="AR37" s="95"/>
      <c r="AS37" s="95">
        <v>107.60000000000001</v>
      </c>
      <c r="AT37" s="95">
        <v>107.26</v>
      </c>
      <c r="AU37" s="95"/>
      <c r="AV37" s="95">
        <v>107.65</v>
      </c>
      <c r="AW37" s="95">
        <v>107.39</v>
      </c>
      <c r="AX37" s="95"/>
      <c r="AY37" s="95">
        <v>107.21000000000001</v>
      </c>
      <c r="AZ37" s="95">
        <v>106.58</v>
      </c>
      <c r="BA37" s="95"/>
      <c r="BB37" s="95">
        <v>106.67</v>
      </c>
      <c r="BC37" s="95">
        <v>106.67</v>
      </c>
      <c r="BD37" s="95"/>
      <c r="BE37" s="95">
        <v>106.46000000000001</v>
      </c>
      <c r="BF37" s="95">
        <v>106.86</v>
      </c>
      <c r="BG37" s="95"/>
      <c r="BH37" s="95"/>
      <c r="BI37" s="95"/>
      <c r="BJ37" s="95"/>
      <c r="BK37" s="91"/>
      <c r="BL37" s="91"/>
      <c r="BM37" s="91"/>
      <c r="BN37" s="91"/>
      <c r="BO37" s="91"/>
      <c r="BP37" s="183">
        <v>2</v>
      </c>
      <c r="BQ37" s="93" t="s">
        <v>140</v>
      </c>
      <c r="BR37" s="58">
        <v>108.73</v>
      </c>
      <c r="BS37" s="58">
        <v>144.69999999999999</v>
      </c>
      <c r="BT37" s="58">
        <v>120.63</v>
      </c>
      <c r="BU37" s="58">
        <v>127.68</v>
      </c>
      <c r="BV37" s="94">
        <v>185448.23</v>
      </c>
      <c r="BW37" s="58">
        <v>1650.61</v>
      </c>
      <c r="BX37" s="58">
        <v>71.209999999999994</v>
      </c>
      <c r="BY37" s="58">
        <v>82.59</v>
      </c>
      <c r="BZ37" s="58">
        <v>11.63</v>
      </c>
      <c r="CA37" s="58">
        <v>11.32</v>
      </c>
      <c r="CB37" s="58">
        <v>17.09</v>
      </c>
      <c r="CC37" s="58">
        <v>17.43</v>
      </c>
      <c r="CD37" s="58">
        <v>116.65</v>
      </c>
      <c r="CE37" s="58">
        <v>159.33000000000001</v>
      </c>
      <c r="CF37" s="58">
        <v>16.45</v>
      </c>
      <c r="CG37" s="58">
        <v>16.41</v>
      </c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</row>
    <row r="38" spans="1:164" s="168" customFormat="1" x14ac:dyDescent="0.2">
      <c r="A38" s="97">
        <v>2</v>
      </c>
      <c r="B38" s="95" t="s">
        <v>6</v>
      </c>
      <c r="C38" s="95">
        <v>0.80951995466688254</v>
      </c>
      <c r="D38" s="95">
        <v>144.85</v>
      </c>
      <c r="E38" s="95"/>
      <c r="F38" s="95">
        <v>0.80612656187021348</v>
      </c>
      <c r="G38" s="95">
        <v>144.69999999999999</v>
      </c>
      <c r="H38" s="95"/>
      <c r="I38" s="95">
        <v>0.81043844719993519</v>
      </c>
      <c r="J38" s="95">
        <v>144.29</v>
      </c>
      <c r="K38" s="95"/>
      <c r="L38" s="95">
        <v>0.81228169929331484</v>
      </c>
      <c r="M38" s="95">
        <v>142.93</v>
      </c>
      <c r="N38" s="95"/>
      <c r="O38" s="95">
        <v>0.8105041335710812</v>
      </c>
      <c r="P38" s="95">
        <v>143</v>
      </c>
      <c r="Q38" s="95"/>
      <c r="R38" s="95">
        <v>0.81208380704888738</v>
      </c>
      <c r="S38" s="95">
        <v>143.29</v>
      </c>
      <c r="T38" s="95"/>
      <c r="U38" s="95">
        <v>0.80599661481421769</v>
      </c>
      <c r="V38" s="95">
        <v>144.38</v>
      </c>
      <c r="W38" s="95"/>
      <c r="X38" s="95">
        <v>0.80147471347278987</v>
      </c>
      <c r="Y38" s="95">
        <v>144.25</v>
      </c>
      <c r="Z38" s="95"/>
      <c r="AA38" s="95">
        <v>0.79719387755102045</v>
      </c>
      <c r="AB38" s="95">
        <v>144.27000000000001</v>
      </c>
      <c r="AC38" s="95"/>
      <c r="AD38" s="95">
        <v>0.7989773090444231</v>
      </c>
      <c r="AE38" s="95">
        <v>143.85</v>
      </c>
      <c r="AF38" s="95"/>
      <c r="AG38" s="95">
        <v>0.80269706212875258</v>
      </c>
      <c r="AH38" s="95">
        <v>143.83000000000001</v>
      </c>
      <c r="AI38" s="95"/>
      <c r="AJ38" s="95">
        <v>0.80489375402446883</v>
      </c>
      <c r="AK38" s="95">
        <v>143.80000000000001</v>
      </c>
      <c r="AL38" s="95"/>
      <c r="AM38" s="95">
        <v>0.80945442771571952</v>
      </c>
      <c r="AN38" s="95">
        <v>142.11000000000001</v>
      </c>
      <c r="AO38" s="95"/>
      <c r="AP38" s="95">
        <v>0.80912695201877172</v>
      </c>
      <c r="AQ38" s="95">
        <v>141.94</v>
      </c>
      <c r="AR38" s="95"/>
      <c r="AS38" s="95">
        <v>0.80991333927269771</v>
      </c>
      <c r="AT38" s="95">
        <v>142.5</v>
      </c>
      <c r="AU38" s="95"/>
      <c r="AV38" s="95">
        <v>0.81162243324405492</v>
      </c>
      <c r="AW38" s="95">
        <v>142.43</v>
      </c>
      <c r="AX38" s="95"/>
      <c r="AY38" s="95">
        <v>0.80418174507438678</v>
      </c>
      <c r="AZ38" s="95">
        <v>142.08000000000001</v>
      </c>
      <c r="BA38" s="95"/>
      <c r="BB38" s="95">
        <v>0.800384184408516</v>
      </c>
      <c r="BC38" s="95">
        <v>142.16999999999999</v>
      </c>
      <c r="BD38" s="95"/>
      <c r="BE38" s="95">
        <v>0.80431110753639501</v>
      </c>
      <c r="BF38" s="95">
        <v>141.44</v>
      </c>
      <c r="BG38" s="95"/>
      <c r="BH38" s="95"/>
      <c r="BI38" s="95"/>
      <c r="BJ38" s="95"/>
      <c r="BK38" s="95"/>
      <c r="BL38" s="95"/>
      <c r="BM38" s="95"/>
      <c r="BN38" s="95"/>
      <c r="BO38" s="95"/>
      <c r="BP38" s="183">
        <v>3</v>
      </c>
      <c r="BQ38" s="93" t="s">
        <v>141</v>
      </c>
      <c r="BR38" s="58">
        <v>108.07</v>
      </c>
      <c r="BS38" s="58">
        <v>144.29</v>
      </c>
      <c r="BT38" s="58">
        <v>119.67</v>
      </c>
      <c r="BU38" s="58">
        <v>126.54</v>
      </c>
      <c r="BV38" s="94">
        <v>188833.83</v>
      </c>
      <c r="BW38" s="58">
        <v>1683.12</v>
      </c>
      <c r="BX38" s="58">
        <v>70.56</v>
      </c>
      <c r="BY38" s="58">
        <v>82.57</v>
      </c>
      <c r="BZ38" s="58">
        <v>11.54</v>
      </c>
      <c r="CA38" s="58">
        <v>11.22</v>
      </c>
      <c r="CB38" s="58">
        <v>16.899999999999999</v>
      </c>
      <c r="CC38" s="58">
        <v>17.45</v>
      </c>
      <c r="CD38" s="58">
        <v>116.94</v>
      </c>
      <c r="CE38" s="58">
        <v>159.69999999999999</v>
      </c>
      <c r="CF38" s="58">
        <v>16.489999999999998</v>
      </c>
      <c r="CG38" s="58">
        <v>16.45</v>
      </c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</row>
    <row r="39" spans="1:164" s="168" customFormat="1" x14ac:dyDescent="0.2">
      <c r="A39" s="97">
        <v>3</v>
      </c>
      <c r="B39" s="95" t="s">
        <v>7</v>
      </c>
      <c r="C39" s="95">
        <v>0.96410000000000007</v>
      </c>
      <c r="D39" s="95">
        <v>121.63</v>
      </c>
      <c r="E39" s="95"/>
      <c r="F39" s="95">
        <v>0.96700000000000008</v>
      </c>
      <c r="G39" s="95">
        <v>120.63</v>
      </c>
      <c r="H39" s="95"/>
      <c r="I39" s="95">
        <v>0.97720000000000007</v>
      </c>
      <c r="J39" s="95">
        <v>119.67</v>
      </c>
      <c r="K39" s="95"/>
      <c r="L39" s="95">
        <v>0.97660000000000002</v>
      </c>
      <c r="M39" s="95">
        <v>118.88</v>
      </c>
      <c r="N39" s="95"/>
      <c r="O39" s="95">
        <v>0.97270000000000001</v>
      </c>
      <c r="P39" s="95">
        <v>119.15</v>
      </c>
      <c r="Q39" s="95"/>
      <c r="R39" s="95">
        <v>0.97170000000000001</v>
      </c>
      <c r="S39" s="95">
        <v>119.75</v>
      </c>
      <c r="T39" s="95"/>
      <c r="U39" s="95">
        <v>0.97030000000000005</v>
      </c>
      <c r="V39" s="95">
        <v>119.93</v>
      </c>
      <c r="W39" s="95"/>
      <c r="X39" s="95">
        <v>0.9657</v>
      </c>
      <c r="Y39" s="95">
        <v>119.72</v>
      </c>
      <c r="Z39" s="95"/>
      <c r="AA39" s="95">
        <v>0.96290000000000009</v>
      </c>
      <c r="AB39" s="95">
        <v>119.44</v>
      </c>
      <c r="AC39" s="95"/>
      <c r="AD39" s="95">
        <v>0.9637</v>
      </c>
      <c r="AE39" s="95">
        <v>119.26</v>
      </c>
      <c r="AF39" s="95"/>
      <c r="AG39" s="95">
        <v>0.96830000000000005</v>
      </c>
      <c r="AH39" s="95">
        <v>119.23</v>
      </c>
      <c r="AI39" s="95"/>
      <c r="AJ39" s="95">
        <v>0.97160000000000002</v>
      </c>
      <c r="AK39" s="95">
        <v>119.12</v>
      </c>
      <c r="AL39" s="95"/>
      <c r="AM39" s="95">
        <v>0.96950000000000003</v>
      </c>
      <c r="AN39" s="95">
        <v>118.65</v>
      </c>
      <c r="AO39" s="95"/>
      <c r="AP39" s="95">
        <v>0.96879999999999999</v>
      </c>
      <c r="AQ39" s="95">
        <v>118.55</v>
      </c>
      <c r="AR39" s="95"/>
      <c r="AS39" s="95">
        <v>0.9759000000000001</v>
      </c>
      <c r="AT39" s="95">
        <v>118.26</v>
      </c>
      <c r="AU39" s="95"/>
      <c r="AV39" s="95">
        <v>0.9768</v>
      </c>
      <c r="AW39" s="95">
        <v>118.35</v>
      </c>
      <c r="AX39" s="95"/>
      <c r="AY39" s="95">
        <v>0.97230000000000005</v>
      </c>
      <c r="AZ39" s="95">
        <v>117.52</v>
      </c>
      <c r="BA39" s="95"/>
      <c r="BB39" s="95">
        <v>0.97300000000000009</v>
      </c>
      <c r="BC39" s="95">
        <v>116.95</v>
      </c>
      <c r="BD39" s="95"/>
      <c r="BE39" s="95">
        <v>0.97170000000000001</v>
      </c>
      <c r="BF39" s="95">
        <v>117.07</v>
      </c>
      <c r="BG39" s="95"/>
      <c r="BH39" s="95"/>
      <c r="BI39" s="95"/>
      <c r="BJ39" s="95"/>
      <c r="BK39" s="95"/>
      <c r="BL39" s="95"/>
      <c r="BM39" s="95"/>
      <c r="BN39" s="95"/>
      <c r="BO39" s="95"/>
      <c r="BP39" s="183">
        <v>4</v>
      </c>
      <c r="BQ39" s="93" t="s">
        <v>144</v>
      </c>
      <c r="BR39" s="58">
        <v>106.37</v>
      </c>
      <c r="BS39" s="58">
        <v>142.93</v>
      </c>
      <c r="BT39" s="58">
        <v>118.88</v>
      </c>
      <c r="BU39" s="58">
        <v>125.44</v>
      </c>
      <c r="BV39" s="94">
        <v>189328</v>
      </c>
      <c r="BW39" s="58">
        <v>1688.26</v>
      </c>
      <c r="BX39" s="58">
        <v>70.31</v>
      </c>
      <c r="BY39" s="58">
        <v>82.32</v>
      </c>
      <c r="BZ39" s="58">
        <v>11.45</v>
      </c>
      <c r="CA39" s="58">
        <v>11.09</v>
      </c>
      <c r="CB39" s="58">
        <v>16.82</v>
      </c>
      <c r="CC39" s="58">
        <v>17.22</v>
      </c>
      <c r="CD39" s="58">
        <v>116.1</v>
      </c>
      <c r="CE39" s="58">
        <v>157.71</v>
      </c>
      <c r="CF39" s="58">
        <v>16.37</v>
      </c>
      <c r="CG39" s="58">
        <v>16.350000000000001</v>
      </c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</row>
    <row r="40" spans="1:164" s="168" customFormat="1" x14ac:dyDescent="0.2">
      <c r="A40" s="97">
        <v>4</v>
      </c>
      <c r="B40" s="95" t="s">
        <v>8</v>
      </c>
      <c r="C40" s="95">
        <v>0.91265857442730669</v>
      </c>
      <c r="D40" s="95">
        <v>128.52000000000001</v>
      </c>
      <c r="E40" s="95"/>
      <c r="F40" s="95">
        <v>0.91474570069520678</v>
      </c>
      <c r="G40" s="95">
        <v>127.68</v>
      </c>
      <c r="H40" s="95"/>
      <c r="I40" s="95">
        <v>0.9269558769002596</v>
      </c>
      <c r="J40" s="95">
        <v>126.54</v>
      </c>
      <c r="K40" s="95"/>
      <c r="L40" s="95">
        <v>0.92455621301775137</v>
      </c>
      <c r="M40" s="95">
        <v>125.44</v>
      </c>
      <c r="N40" s="95"/>
      <c r="O40" s="95">
        <v>0.91945568223611607</v>
      </c>
      <c r="P40" s="95">
        <v>125.92</v>
      </c>
      <c r="Q40" s="95"/>
      <c r="R40" s="95">
        <v>0.92089511004696556</v>
      </c>
      <c r="S40" s="95">
        <v>126.36</v>
      </c>
      <c r="T40" s="95"/>
      <c r="U40" s="95">
        <v>0.91945568223611607</v>
      </c>
      <c r="V40" s="95">
        <v>126.53</v>
      </c>
      <c r="W40" s="95"/>
      <c r="X40" s="95">
        <v>0.91382619025861278</v>
      </c>
      <c r="Y40" s="95">
        <v>126.34</v>
      </c>
      <c r="Z40" s="95"/>
      <c r="AA40" s="95">
        <v>0.91290852656563803</v>
      </c>
      <c r="AB40" s="95">
        <v>125.72</v>
      </c>
      <c r="AC40" s="95"/>
      <c r="AD40" s="95">
        <v>0.91474570069520678</v>
      </c>
      <c r="AE40" s="95">
        <v>125.6</v>
      </c>
      <c r="AF40" s="95"/>
      <c r="AG40" s="95">
        <v>0.92089511004696556</v>
      </c>
      <c r="AH40" s="95">
        <v>125.51</v>
      </c>
      <c r="AI40" s="95"/>
      <c r="AJ40" s="95">
        <v>0.92421441774491675</v>
      </c>
      <c r="AK40" s="95">
        <v>125.27</v>
      </c>
      <c r="AL40" s="95"/>
      <c r="AM40" s="95">
        <v>0.92242413061525685</v>
      </c>
      <c r="AN40" s="95">
        <v>124.61</v>
      </c>
      <c r="AO40" s="95"/>
      <c r="AP40" s="95">
        <v>0.92064076597311728</v>
      </c>
      <c r="AQ40" s="95">
        <v>124.67</v>
      </c>
      <c r="AR40" s="95"/>
      <c r="AS40" s="95">
        <v>0.92867756315007433</v>
      </c>
      <c r="AT40" s="95">
        <v>124.48</v>
      </c>
      <c r="AU40" s="95"/>
      <c r="AV40" s="95">
        <v>0.92919531685560297</v>
      </c>
      <c r="AW40" s="95">
        <v>124.32</v>
      </c>
      <c r="AX40" s="95"/>
      <c r="AY40" s="95">
        <v>0.9219988936013277</v>
      </c>
      <c r="AZ40" s="95">
        <v>123.82</v>
      </c>
      <c r="BA40" s="95"/>
      <c r="BB40" s="95">
        <v>0.91928663357234774</v>
      </c>
      <c r="BC40" s="95">
        <v>123.65</v>
      </c>
      <c r="BD40" s="95"/>
      <c r="BE40" s="95">
        <v>0.92030185900975514</v>
      </c>
      <c r="BF40" s="95">
        <v>123.54</v>
      </c>
      <c r="BG40" s="95"/>
      <c r="BH40" s="95"/>
      <c r="BI40" s="95"/>
      <c r="BJ40" s="95"/>
      <c r="BK40" s="95"/>
      <c r="BL40" s="95"/>
      <c r="BM40" s="95"/>
      <c r="BN40" s="95"/>
      <c r="BO40" s="95"/>
      <c r="BP40" s="183">
        <v>5</v>
      </c>
      <c r="BQ40" s="93" t="s">
        <v>146</v>
      </c>
      <c r="BR40" s="58">
        <v>106.47</v>
      </c>
      <c r="BS40" s="58">
        <v>143</v>
      </c>
      <c r="BT40" s="58">
        <v>119.15</v>
      </c>
      <c r="BU40" s="58">
        <v>125.92</v>
      </c>
      <c r="BV40" s="94">
        <v>190708.71</v>
      </c>
      <c r="BW40" s="58">
        <v>1751.53</v>
      </c>
      <c r="BX40" s="58">
        <v>71.73</v>
      </c>
      <c r="BY40" s="58">
        <v>82.67</v>
      </c>
      <c r="BZ40" s="58">
        <v>11.59</v>
      </c>
      <c r="CA40" s="58">
        <v>11.27</v>
      </c>
      <c r="CB40" s="58">
        <v>16.89</v>
      </c>
      <c r="CC40" s="58">
        <v>17.25</v>
      </c>
      <c r="CD40" s="58">
        <v>115.9</v>
      </c>
      <c r="CE40" s="58">
        <v>157.41999999999999</v>
      </c>
      <c r="CF40" s="58">
        <v>16.420000000000002</v>
      </c>
      <c r="CG40" s="58">
        <v>16.399999999999999</v>
      </c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</row>
    <row r="41" spans="1:164" s="168" customFormat="1" x14ac:dyDescent="0.2">
      <c r="A41" s="97">
        <v>5</v>
      </c>
      <c r="B41" s="95" t="s">
        <v>9</v>
      </c>
      <c r="C41" s="95">
        <v>1593</v>
      </c>
      <c r="D41" s="95">
        <v>186795.18</v>
      </c>
      <c r="E41" s="95"/>
      <c r="F41" s="95">
        <v>1589.7834</v>
      </c>
      <c r="G41" s="95">
        <v>185448.23</v>
      </c>
      <c r="H41" s="95"/>
      <c r="I41" s="95">
        <v>1614.7925</v>
      </c>
      <c r="J41" s="95">
        <v>188833.83</v>
      </c>
      <c r="K41" s="95"/>
      <c r="L41" s="95">
        <v>1630.7321000000002</v>
      </c>
      <c r="M41" s="95">
        <v>189328</v>
      </c>
      <c r="N41" s="95"/>
      <c r="O41" s="95">
        <v>1645.4591</v>
      </c>
      <c r="P41" s="95">
        <v>190708.71</v>
      </c>
      <c r="Q41" s="95"/>
      <c r="R41" s="95">
        <v>1649.5392000000002</v>
      </c>
      <c r="S41" s="95">
        <v>191940.38</v>
      </c>
      <c r="T41" s="95"/>
      <c r="U41" s="95">
        <v>1658.39</v>
      </c>
      <c r="V41" s="95">
        <v>192986.84</v>
      </c>
      <c r="W41" s="95"/>
      <c r="X41" s="95">
        <v>1692</v>
      </c>
      <c r="Y41" s="95">
        <v>195612.12</v>
      </c>
      <c r="Z41" s="95"/>
      <c r="AA41" s="95">
        <v>1719.6967000000002</v>
      </c>
      <c r="AB41" s="95">
        <v>197782.32</v>
      </c>
      <c r="AC41" s="95"/>
      <c r="AD41" s="95">
        <v>1711.6658</v>
      </c>
      <c r="AE41" s="95">
        <v>196721.75</v>
      </c>
      <c r="AF41" s="95"/>
      <c r="AG41" s="95">
        <v>1719.9316000000001</v>
      </c>
      <c r="AH41" s="95">
        <v>198566.1</v>
      </c>
      <c r="AI41" s="95"/>
      <c r="AJ41" s="95">
        <v>1693.5700000000002</v>
      </c>
      <c r="AK41" s="95">
        <v>196013.79</v>
      </c>
      <c r="AL41" s="95"/>
      <c r="AM41" s="95">
        <v>1678.2244000000001</v>
      </c>
      <c r="AN41" s="95">
        <v>193046.15</v>
      </c>
      <c r="AO41" s="95"/>
      <c r="AP41" s="95">
        <v>1702.5298</v>
      </c>
      <c r="AQ41" s="95">
        <v>195535.55</v>
      </c>
      <c r="AR41" s="95"/>
      <c r="AS41" s="95">
        <v>1723.8192000000001</v>
      </c>
      <c r="AT41" s="95">
        <v>198945.97</v>
      </c>
      <c r="AU41" s="95"/>
      <c r="AV41" s="95">
        <v>1727.7961</v>
      </c>
      <c r="AW41" s="95">
        <v>199733.23</v>
      </c>
      <c r="AX41" s="95"/>
      <c r="AY41" s="95">
        <v>1716.3778</v>
      </c>
      <c r="AZ41" s="95">
        <v>196113.33</v>
      </c>
      <c r="BA41" s="95"/>
      <c r="BB41" s="95">
        <v>1709.4752000000001</v>
      </c>
      <c r="BC41" s="95">
        <v>194521.18</v>
      </c>
      <c r="BD41" s="95"/>
      <c r="BE41" s="95">
        <v>1704.597</v>
      </c>
      <c r="BF41" s="95">
        <v>193914.95</v>
      </c>
      <c r="BG41" s="95"/>
      <c r="BH41" s="95"/>
      <c r="BI41" s="95"/>
      <c r="BJ41" s="95"/>
      <c r="BK41" s="95"/>
      <c r="BL41" s="95"/>
      <c r="BM41" s="95"/>
      <c r="BN41" s="95"/>
      <c r="BO41" s="95"/>
      <c r="BP41" s="183">
        <v>6</v>
      </c>
      <c r="BQ41" s="93" t="s">
        <v>148</v>
      </c>
      <c r="BR41" s="58">
        <v>106.93</v>
      </c>
      <c r="BS41" s="58">
        <v>143.29</v>
      </c>
      <c r="BT41" s="58">
        <v>119.75</v>
      </c>
      <c r="BU41" s="58">
        <v>126.36</v>
      </c>
      <c r="BV41" s="94">
        <v>191940.38</v>
      </c>
      <c r="BW41" s="58">
        <v>1748.89</v>
      </c>
      <c r="BX41" s="58">
        <v>71.48</v>
      </c>
      <c r="BY41" s="58">
        <v>82.92</v>
      </c>
      <c r="BZ41" s="58">
        <v>11.55</v>
      </c>
      <c r="CA41" s="58">
        <v>11.28</v>
      </c>
      <c r="CB41" s="58">
        <v>16.93</v>
      </c>
      <c r="CC41" s="58">
        <v>17.149999999999999</v>
      </c>
      <c r="CD41" s="58">
        <v>116.36</v>
      </c>
      <c r="CE41" s="58">
        <v>158.47</v>
      </c>
      <c r="CF41" s="58">
        <v>16.48</v>
      </c>
      <c r="CG41" s="58">
        <v>16.45</v>
      </c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</row>
    <row r="42" spans="1:164" s="168" customFormat="1" x14ac:dyDescent="0.2">
      <c r="A42" s="97">
        <v>6</v>
      </c>
      <c r="B42" s="95" t="s">
        <v>10</v>
      </c>
      <c r="C42" s="95">
        <v>13.9238</v>
      </c>
      <c r="D42" s="95">
        <v>1632.7</v>
      </c>
      <c r="E42" s="95"/>
      <c r="F42" s="95">
        <v>14.1501</v>
      </c>
      <c r="G42" s="95">
        <v>1650.61</v>
      </c>
      <c r="H42" s="95"/>
      <c r="I42" s="95">
        <v>14.393000000000001</v>
      </c>
      <c r="J42" s="95">
        <v>1683.12</v>
      </c>
      <c r="K42" s="95"/>
      <c r="L42" s="95">
        <v>14.541400000000001</v>
      </c>
      <c r="M42" s="95">
        <v>1688.26</v>
      </c>
      <c r="N42" s="95"/>
      <c r="O42" s="95">
        <v>15.112400000000001</v>
      </c>
      <c r="P42" s="95">
        <v>1751.53</v>
      </c>
      <c r="Q42" s="95"/>
      <c r="R42" s="95">
        <v>15.030000000000001</v>
      </c>
      <c r="S42" s="95">
        <v>1748.89</v>
      </c>
      <c r="T42" s="95"/>
      <c r="U42" s="95">
        <v>15.128200000000001</v>
      </c>
      <c r="V42" s="95">
        <v>1760.47</v>
      </c>
      <c r="W42" s="95"/>
      <c r="X42" s="95">
        <v>15.32</v>
      </c>
      <c r="Y42" s="95">
        <v>1771.15</v>
      </c>
      <c r="Z42" s="95"/>
      <c r="AA42" s="95">
        <v>15.533900000000001</v>
      </c>
      <c r="AB42" s="95">
        <v>1786.55</v>
      </c>
      <c r="AC42" s="95"/>
      <c r="AD42" s="95">
        <v>15.425000000000001</v>
      </c>
      <c r="AE42" s="95">
        <v>1772.8</v>
      </c>
      <c r="AF42" s="95"/>
      <c r="AG42" s="95">
        <v>15.434800000000001</v>
      </c>
      <c r="AH42" s="95">
        <v>1781.95</v>
      </c>
      <c r="AI42" s="95"/>
      <c r="AJ42" s="95">
        <v>15.2111</v>
      </c>
      <c r="AK42" s="95">
        <v>1760.53</v>
      </c>
      <c r="AL42" s="95"/>
      <c r="AM42" s="95">
        <v>14.9473</v>
      </c>
      <c r="AN42" s="95">
        <v>1719.39</v>
      </c>
      <c r="AO42" s="95"/>
      <c r="AP42" s="95">
        <v>14.932400000000001</v>
      </c>
      <c r="AQ42" s="95">
        <v>1714.99</v>
      </c>
      <c r="AR42" s="95"/>
      <c r="AS42" s="95">
        <v>15.293100000000001</v>
      </c>
      <c r="AT42" s="95">
        <v>1764.98</v>
      </c>
      <c r="AU42" s="95"/>
      <c r="AV42" s="95">
        <v>15.22</v>
      </c>
      <c r="AW42" s="95">
        <v>1759.43</v>
      </c>
      <c r="AX42" s="95"/>
      <c r="AY42" s="95">
        <v>15.2118</v>
      </c>
      <c r="AZ42" s="95">
        <v>1738.1</v>
      </c>
      <c r="BA42" s="95"/>
      <c r="BB42" s="95">
        <v>15.157300000000001</v>
      </c>
      <c r="BC42" s="95">
        <v>1724.75</v>
      </c>
      <c r="BD42" s="95"/>
      <c r="BE42" s="95">
        <v>15.2117</v>
      </c>
      <c r="BF42" s="95">
        <v>1730.48</v>
      </c>
      <c r="BG42" s="95"/>
      <c r="BH42" s="95"/>
      <c r="BI42" s="95"/>
      <c r="BJ42" s="95"/>
      <c r="BK42" s="95"/>
      <c r="BL42" s="95"/>
      <c r="BM42" s="95"/>
      <c r="BN42" s="95"/>
      <c r="BO42" s="95"/>
      <c r="BP42" s="183">
        <v>7</v>
      </c>
      <c r="BQ42" s="93" t="s">
        <v>150</v>
      </c>
      <c r="BR42" s="58">
        <v>106.84</v>
      </c>
      <c r="BS42" s="58">
        <v>144.38</v>
      </c>
      <c r="BT42" s="58">
        <v>119.93</v>
      </c>
      <c r="BU42" s="58">
        <v>126.53</v>
      </c>
      <c r="BV42" s="94">
        <v>192986.84</v>
      </c>
      <c r="BW42" s="58">
        <v>1760.47</v>
      </c>
      <c r="BX42" s="58">
        <v>72.569999999999993</v>
      </c>
      <c r="BY42" s="58">
        <v>82.94</v>
      </c>
      <c r="BZ42" s="58">
        <v>11.61</v>
      </c>
      <c r="CA42" s="58">
        <v>11.41</v>
      </c>
      <c r="CB42" s="58">
        <v>16.96</v>
      </c>
      <c r="CC42" s="58">
        <v>17.190000000000001</v>
      </c>
      <c r="CD42" s="58">
        <v>116.37</v>
      </c>
      <c r="CE42" s="58">
        <v>158.52000000000001</v>
      </c>
      <c r="CF42" s="58">
        <v>16.48</v>
      </c>
      <c r="CG42" s="58">
        <v>16.46</v>
      </c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</row>
    <row r="43" spans="1:164" s="168" customFormat="1" x14ac:dyDescent="0.2">
      <c r="A43" s="97">
        <v>7</v>
      </c>
      <c r="B43" s="95" t="s">
        <v>25</v>
      </c>
      <c r="C43" s="95">
        <v>1.6479894528675016</v>
      </c>
      <c r="D43" s="95">
        <v>71.150000000000006</v>
      </c>
      <c r="E43" s="95"/>
      <c r="F43" s="95">
        <v>1.6380016380016378</v>
      </c>
      <c r="G43" s="95">
        <v>71.209999999999994</v>
      </c>
      <c r="H43" s="95"/>
      <c r="I43" s="95">
        <v>1.6572754391779914</v>
      </c>
      <c r="J43" s="95">
        <v>70.56</v>
      </c>
      <c r="K43" s="95"/>
      <c r="L43" s="95">
        <v>1.6512549537648613</v>
      </c>
      <c r="M43" s="95">
        <v>70.31</v>
      </c>
      <c r="N43" s="95"/>
      <c r="O43" s="95">
        <v>1.6157699143641946</v>
      </c>
      <c r="P43" s="95">
        <v>71.73</v>
      </c>
      <c r="Q43" s="95"/>
      <c r="R43" s="95">
        <v>1.6278691193228063</v>
      </c>
      <c r="S43" s="95">
        <v>71.48</v>
      </c>
      <c r="T43" s="95"/>
      <c r="U43" s="95">
        <v>1.6035920461834507</v>
      </c>
      <c r="V43" s="95">
        <v>72.569999999999993</v>
      </c>
      <c r="W43" s="95"/>
      <c r="X43" s="95">
        <v>1.5748031496062991</v>
      </c>
      <c r="Y43" s="95">
        <v>73.41</v>
      </c>
      <c r="Z43" s="95"/>
      <c r="AA43" s="95">
        <v>1.5654351909830932</v>
      </c>
      <c r="AB43" s="95">
        <v>73.47</v>
      </c>
      <c r="AC43" s="95"/>
      <c r="AD43" s="95">
        <v>1.5785319652722967</v>
      </c>
      <c r="AE43" s="95">
        <v>72.81</v>
      </c>
      <c r="AF43" s="95"/>
      <c r="AG43" s="95">
        <v>1.5915963711602736</v>
      </c>
      <c r="AH43" s="95">
        <v>72.540000000000006</v>
      </c>
      <c r="AI43" s="95"/>
      <c r="AJ43" s="95">
        <v>1.5807777426493834</v>
      </c>
      <c r="AK43" s="95">
        <v>73.22</v>
      </c>
      <c r="AL43" s="95"/>
      <c r="AM43" s="95">
        <v>1.5915963711602736</v>
      </c>
      <c r="AN43" s="95">
        <v>72.27</v>
      </c>
      <c r="AO43" s="95"/>
      <c r="AP43" s="95">
        <v>1.5770383220312254</v>
      </c>
      <c r="AQ43" s="95">
        <v>72.83</v>
      </c>
      <c r="AR43" s="95"/>
      <c r="AS43" s="95">
        <v>1.5767896562598549</v>
      </c>
      <c r="AT43" s="95">
        <v>73.19</v>
      </c>
      <c r="AU43" s="95"/>
      <c r="AV43" s="95">
        <v>1.5698587127158556</v>
      </c>
      <c r="AW43" s="95">
        <v>73.64</v>
      </c>
      <c r="AX43" s="95"/>
      <c r="AY43" s="95">
        <v>1.5479876160990711</v>
      </c>
      <c r="AZ43" s="95">
        <v>73.81</v>
      </c>
      <c r="BA43" s="95"/>
      <c r="BB43" s="95">
        <v>1.5386982612709648</v>
      </c>
      <c r="BC43" s="95">
        <v>73.95</v>
      </c>
      <c r="BD43" s="95"/>
      <c r="BE43" s="95">
        <v>1.5332720024532351</v>
      </c>
      <c r="BF43" s="95">
        <v>74.19</v>
      </c>
      <c r="BG43" s="95"/>
      <c r="BH43" s="95"/>
      <c r="BI43" s="95"/>
      <c r="BJ43" s="95"/>
      <c r="BK43" s="95"/>
      <c r="BL43" s="95"/>
      <c r="BM43" s="95"/>
      <c r="BN43" s="95"/>
      <c r="BO43" s="95"/>
      <c r="BP43" s="183">
        <v>8</v>
      </c>
      <c r="BQ43" s="93" t="s">
        <v>151</v>
      </c>
      <c r="BR43" s="58">
        <v>106.68</v>
      </c>
      <c r="BS43" s="58">
        <v>144.25</v>
      </c>
      <c r="BT43" s="58">
        <v>119.72</v>
      </c>
      <c r="BU43" s="58">
        <v>126.34</v>
      </c>
      <c r="BV43" s="94">
        <v>195612.12</v>
      </c>
      <c r="BW43" s="58">
        <v>1771.15</v>
      </c>
      <c r="BX43" s="58">
        <v>73.41</v>
      </c>
      <c r="BY43" s="58">
        <v>82.89</v>
      </c>
      <c r="BZ43" s="58">
        <v>11.65</v>
      </c>
      <c r="CA43" s="58">
        <v>11.33</v>
      </c>
      <c r="CB43" s="58">
        <v>16.95</v>
      </c>
      <c r="CC43" s="58">
        <v>17.309999999999999</v>
      </c>
      <c r="CD43" s="58">
        <v>115.61</v>
      </c>
      <c r="CE43" s="58">
        <v>157.53</v>
      </c>
      <c r="CF43" s="58">
        <v>16.43</v>
      </c>
      <c r="CG43" s="58">
        <v>16.41</v>
      </c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</row>
    <row r="44" spans="1:164" s="168" customFormat="1" x14ac:dyDescent="0.2">
      <c r="A44" s="97">
        <v>8</v>
      </c>
      <c r="B44" s="95" t="s">
        <v>26</v>
      </c>
      <c r="C44" s="95">
        <v>1.4200000000000002</v>
      </c>
      <c r="D44" s="95">
        <v>82.58</v>
      </c>
      <c r="E44" s="95"/>
      <c r="F44" s="95">
        <v>1.4124000000000001</v>
      </c>
      <c r="G44" s="95">
        <v>82.59</v>
      </c>
      <c r="H44" s="95"/>
      <c r="I44" s="95">
        <v>1.4163000000000001</v>
      </c>
      <c r="J44" s="95">
        <v>82.57</v>
      </c>
      <c r="K44" s="95"/>
      <c r="L44" s="95">
        <v>1.4103000000000001</v>
      </c>
      <c r="M44" s="95">
        <v>82.32</v>
      </c>
      <c r="N44" s="95"/>
      <c r="O44" s="95">
        <v>1.4019000000000001</v>
      </c>
      <c r="P44" s="95">
        <v>82.67</v>
      </c>
      <c r="Q44" s="95"/>
      <c r="R44" s="95">
        <v>1.4032</v>
      </c>
      <c r="S44" s="95">
        <v>82.92</v>
      </c>
      <c r="T44" s="95"/>
      <c r="U44" s="95">
        <v>1.4031</v>
      </c>
      <c r="V44" s="95">
        <v>82.94</v>
      </c>
      <c r="W44" s="95"/>
      <c r="X44" s="95">
        <v>1.3948</v>
      </c>
      <c r="Y44" s="95">
        <v>82.89</v>
      </c>
      <c r="Z44" s="95"/>
      <c r="AA44" s="95">
        <v>1.3900000000000001</v>
      </c>
      <c r="AB44" s="95">
        <v>82.74</v>
      </c>
      <c r="AC44" s="95"/>
      <c r="AD44" s="95">
        <v>1.4011</v>
      </c>
      <c r="AE44" s="95">
        <v>82.03</v>
      </c>
      <c r="AF44" s="95"/>
      <c r="AG44" s="95">
        <v>1.4121000000000001</v>
      </c>
      <c r="AH44" s="95">
        <v>81.760000000000005</v>
      </c>
      <c r="AI44" s="95"/>
      <c r="AJ44" s="95">
        <v>1.4109</v>
      </c>
      <c r="AK44" s="95">
        <v>82.03</v>
      </c>
      <c r="AL44" s="95"/>
      <c r="AM44" s="95">
        <v>1.4235</v>
      </c>
      <c r="AN44" s="95">
        <v>80.81</v>
      </c>
      <c r="AO44" s="95"/>
      <c r="AP44" s="95">
        <v>1.4142000000000001</v>
      </c>
      <c r="AQ44" s="95">
        <v>81.209999999999994</v>
      </c>
      <c r="AR44" s="95"/>
      <c r="AS44" s="95">
        <v>1.415</v>
      </c>
      <c r="AT44" s="95">
        <v>81.56</v>
      </c>
      <c r="AU44" s="95"/>
      <c r="AV44" s="95">
        <v>1.4074</v>
      </c>
      <c r="AW44" s="95">
        <v>82.14</v>
      </c>
      <c r="AX44" s="95"/>
      <c r="AY44" s="95">
        <v>1.4046000000000001</v>
      </c>
      <c r="AZ44" s="95">
        <v>81.349999999999994</v>
      </c>
      <c r="BA44" s="95"/>
      <c r="BB44" s="95">
        <v>1.3953</v>
      </c>
      <c r="BC44" s="95">
        <v>81.55</v>
      </c>
      <c r="BD44" s="95"/>
      <c r="BE44" s="95">
        <v>1.3929</v>
      </c>
      <c r="BF44" s="95">
        <v>81.67</v>
      </c>
      <c r="BG44" s="95"/>
      <c r="BH44" s="95"/>
      <c r="BI44" s="95"/>
      <c r="BJ44" s="95"/>
      <c r="BK44" s="95"/>
      <c r="BL44" s="95"/>
      <c r="BM44" s="95"/>
      <c r="BN44" s="95"/>
      <c r="BO44" s="95"/>
      <c r="BP44" s="183">
        <v>9</v>
      </c>
      <c r="BQ44" s="93" t="s">
        <v>154</v>
      </c>
      <c r="BR44" s="58">
        <v>107.09</v>
      </c>
      <c r="BS44" s="58">
        <v>144.27000000000001</v>
      </c>
      <c r="BT44" s="58">
        <v>119.44</v>
      </c>
      <c r="BU44" s="58">
        <v>125.72</v>
      </c>
      <c r="BV44" s="94">
        <v>197782.32</v>
      </c>
      <c r="BW44" s="58">
        <v>1786.55</v>
      </c>
      <c r="BX44" s="58">
        <v>73.47</v>
      </c>
      <c r="BY44" s="58">
        <v>82.74</v>
      </c>
      <c r="BZ44" s="58">
        <v>11.56</v>
      </c>
      <c r="CA44" s="58">
        <v>11.18</v>
      </c>
      <c r="CB44" s="58">
        <v>16.88</v>
      </c>
      <c r="CC44" s="58">
        <v>17</v>
      </c>
      <c r="CD44" s="58">
        <v>115.01</v>
      </c>
      <c r="CE44" s="58">
        <v>157.11000000000001</v>
      </c>
      <c r="CF44" s="58">
        <v>16.29</v>
      </c>
      <c r="CG44" s="58">
        <v>16.29</v>
      </c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</row>
    <row r="45" spans="1:164" s="168" customFormat="1" x14ac:dyDescent="0.2">
      <c r="A45" s="97">
        <v>9</v>
      </c>
      <c r="B45" s="95" t="s">
        <v>13</v>
      </c>
      <c r="C45" s="95">
        <v>9.9725999999999999</v>
      </c>
      <c r="D45" s="95">
        <v>11.76</v>
      </c>
      <c r="E45" s="95"/>
      <c r="F45" s="95">
        <v>10.0268</v>
      </c>
      <c r="G45" s="95">
        <v>11.63</v>
      </c>
      <c r="H45" s="95"/>
      <c r="I45" s="95">
        <v>10.1317</v>
      </c>
      <c r="J45" s="95">
        <v>11.54</v>
      </c>
      <c r="K45" s="95"/>
      <c r="L45" s="95">
        <v>10.1365</v>
      </c>
      <c r="M45" s="95">
        <v>11.45</v>
      </c>
      <c r="N45" s="95"/>
      <c r="O45" s="95">
        <v>10.002000000000001</v>
      </c>
      <c r="P45" s="95">
        <v>11.59</v>
      </c>
      <c r="Q45" s="95"/>
      <c r="R45" s="95">
        <v>10.073700000000001</v>
      </c>
      <c r="S45" s="95">
        <v>11.55</v>
      </c>
      <c r="T45" s="95"/>
      <c r="U45" s="95">
        <v>10.0219</v>
      </c>
      <c r="V45" s="95">
        <v>11.61</v>
      </c>
      <c r="W45" s="95"/>
      <c r="X45" s="95">
        <v>9.9211000000000009</v>
      </c>
      <c r="Y45" s="95">
        <v>11.65</v>
      </c>
      <c r="Z45" s="95"/>
      <c r="AA45" s="95">
        <v>9.9522000000000013</v>
      </c>
      <c r="AB45" s="95">
        <v>11.56</v>
      </c>
      <c r="AC45" s="95"/>
      <c r="AD45" s="95">
        <v>9.9953000000000003</v>
      </c>
      <c r="AE45" s="95">
        <v>11.5</v>
      </c>
      <c r="AF45" s="95"/>
      <c r="AG45" s="95">
        <v>10.0572</v>
      </c>
      <c r="AH45" s="95">
        <v>11.48</v>
      </c>
      <c r="AI45" s="95"/>
      <c r="AJ45" s="95">
        <v>10.039400000000001</v>
      </c>
      <c r="AK45" s="95">
        <v>11.53</v>
      </c>
      <c r="AL45" s="95"/>
      <c r="AM45" s="95">
        <v>10.064</v>
      </c>
      <c r="AN45" s="95">
        <v>11.43</v>
      </c>
      <c r="AO45" s="95"/>
      <c r="AP45" s="95">
        <v>10.049300000000001</v>
      </c>
      <c r="AQ45" s="95">
        <v>11.43</v>
      </c>
      <c r="AR45" s="95"/>
      <c r="AS45" s="95">
        <v>10.097200000000001</v>
      </c>
      <c r="AT45" s="95">
        <v>11.43</v>
      </c>
      <c r="AU45" s="95"/>
      <c r="AV45" s="95">
        <v>10.0748</v>
      </c>
      <c r="AW45" s="95">
        <v>11.47</v>
      </c>
      <c r="AX45" s="95"/>
      <c r="AY45" s="95">
        <v>10.007300000000001</v>
      </c>
      <c r="AZ45" s="95">
        <v>11.42</v>
      </c>
      <c r="BA45" s="95"/>
      <c r="BB45" s="95">
        <v>9.9164000000000012</v>
      </c>
      <c r="BC45" s="95">
        <v>11.47</v>
      </c>
      <c r="BD45" s="95"/>
      <c r="BE45" s="95">
        <v>9.8571000000000009</v>
      </c>
      <c r="BF45" s="95">
        <v>11.54</v>
      </c>
      <c r="BG45" s="95"/>
      <c r="BH45" s="95"/>
      <c r="BI45" s="95"/>
      <c r="BJ45" s="95"/>
      <c r="BK45" s="95"/>
      <c r="BL45" s="95"/>
      <c r="BM45" s="95"/>
      <c r="BN45" s="95"/>
      <c r="BO45" s="95"/>
      <c r="BP45" s="183">
        <v>10</v>
      </c>
      <c r="BQ45" s="93" t="s">
        <v>155</v>
      </c>
      <c r="BR45" s="58">
        <v>107.03</v>
      </c>
      <c r="BS45" s="58">
        <v>143.85</v>
      </c>
      <c r="BT45" s="58">
        <v>119.26</v>
      </c>
      <c r="BU45" s="58">
        <v>125.6</v>
      </c>
      <c r="BV45" s="94">
        <v>196721.75</v>
      </c>
      <c r="BW45" s="58">
        <v>1772.8</v>
      </c>
      <c r="BX45" s="58">
        <v>72.81</v>
      </c>
      <c r="BY45" s="58">
        <v>82.03</v>
      </c>
      <c r="BZ45" s="58">
        <v>11.5</v>
      </c>
      <c r="CA45" s="58">
        <v>10.95</v>
      </c>
      <c r="CB45" s="58">
        <v>16.829999999999998</v>
      </c>
      <c r="CC45" s="58">
        <v>16.77</v>
      </c>
      <c r="CD45" s="58">
        <v>114.93</v>
      </c>
      <c r="CE45" s="58">
        <v>157.28</v>
      </c>
      <c r="CF45" s="58">
        <v>16.28</v>
      </c>
      <c r="CG45" s="58">
        <v>16.260000000000002</v>
      </c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</row>
    <row r="46" spans="1:164" s="168" customFormat="1" x14ac:dyDescent="0.2">
      <c r="A46" s="97">
        <v>10</v>
      </c>
      <c r="B46" s="95" t="s">
        <v>14</v>
      </c>
      <c r="C46" s="95">
        <v>10.361700000000001</v>
      </c>
      <c r="D46" s="95">
        <v>11.32</v>
      </c>
      <c r="E46" s="95"/>
      <c r="F46" s="95">
        <v>10.308400000000001</v>
      </c>
      <c r="G46" s="95">
        <v>11.32</v>
      </c>
      <c r="H46" s="95"/>
      <c r="I46" s="95">
        <v>10.417900000000001</v>
      </c>
      <c r="J46" s="95">
        <v>11.22</v>
      </c>
      <c r="K46" s="95"/>
      <c r="L46" s="95">
        <v>10.472900000000001</v>
      </c>
      <c r="M46" s="95">
        <v>11.09</v>
      </c>
      <c r="N46" s="95"/>
      <c r="O46" s="95">
        <v>10.280200000000001</v>
      </c>
      <c r="P46" s="95">
        <v>11.27</v>
      </c>
      <c r="Q46" s="95"/>
      <c r="R46" s="95">
        <v>10.316000000000001</v>
      </c>
      <c r="S46" s="95">
        <v>11.28</v>
      </c>
      <c r="T46" s="95"/>
      <c r="U46" s="95">
        <v>10.199900000000001</v>
      </c>
      <c r="V46" s="95">
        <v>11.41</v>
      </c>
      <c r="W46" s="95"/>
      <c r="X46" s="95">
        <v>10.2044</v>
      </c>
      <c r="Y46" s="95">
        <v>11.33</v>
      </c>
      <c r="Z46" s="95"/>
      <c r="AA46" s="95">
        <v>10.288400000000001</v>
      </c>
      <c r="AB46" s="95">
        <v>11.18</v>
      </c>
      <c r="AC46" s="95"/>
      <c r="AD46" s="95">
        <v>10.492000000000001</v>
      </c>
      <c r="AE46" s="95">
        <v>10.95</v>
      </c>
      <c r="AF46" s="95"/>
      <c r="AG46" s="95">
        <v>10.545200000000001</v>
      </c>
      <c r="AH46" s="95">
        <v>10.95</v>
      </c>
      <c r="AI46" s="95"/>
      <c r="AJ46" s="95">
        <v>10.5138</v>
      </c>
      <c r="AK46" s="95">
        <v>11.01</v>
      </c>
      <c r="AL46" s="95"/>
      <c r="AM46" s="95">
        <v>10.6387</v>
      </c>
      <c r="AN46" s="95">
        <v>10.81</v>
      </c>
      <c r="AO46" s="95"/>
      <c r="AP46" s="95">
        <v>10.625</v>
      </c>
      <c r="AQ46" s="95">
        <v>10.81</v>
      </c>
      <c r="AR46" s="95"/>
      <c r="AS46" s="95">
        <v>10.6631</v>
      </c>
      <c r="AT46" s="95">
        <v>10.82</v>
      </c>
      <c r="AU46" s="95"/>
      <c r="AV46" s="95">
        <v>10.677000000000001</v>
      </c>
      <c r="AW46" s="95">
        <v>10.83</v>
      </c>
      <c r="AX46" s="95"/>
      <c r="AY46" s="95">
        <v>10.5718</v>
      </c>
      <c r="AZ46" s="95">
        <v>10.81</v>
      </c>
      <c r="BA46" s="95"/>
      <c r="BB46" s="95">
        <v>10.395000000000001</v>
      </c>
      <c r="BC46" s="95">
        <v>10.95</v>
      </c>
      <c r="BD46" s="95"/>
      <c r="BE46" s="95">
        <v>10.376800000000001</v>
      </c>
      <c r="BF46" s="95">
        <v>10.96</v>
      </c>
      <c r="BG46" s="95"/>
      <c r="BH46" s="95"/>
      <c r="BI46" s="95"/>
      <c r="BJ46" s="95"/>
      <c r="BK46" s="95"/>
      <c r="BL46" s="95"/>
      <c r="BM46" s="95"/>
      <c r="BN46" s="95"/>
      <c r="BO46" s="95"/>
      <c r="BP46" s="183">
        <v>11</v>
      </c>
      <c r="BQ46" s="93" t="s">
        <v>158</v>
      </c>
      <c r="BR46" s="58">
        <v>107.09</v>
      </c>
      <c r="BS46" s="58">
        <v>143.83000000000001</v>
      </c>
      <c r="BT46" s="58">
        <v>119.23</v>
      </c>
      <c r="BU46" s="58">
        <v>125.51</v>
      </c>
      <c r="BV46" s="94">
        <v>198566.1</v>
      </c>
      <c r="BW46" s="58">
        <v>1781.95</v>
      </c>
      <c r="BX46" s="58">
        <v>72.540000000000006</v>
      </c>
      <c r="BY46" s="58">
        <v>81.760000000000005</v>
      </c>
      <c r="BZ46" s="58">
        <v>11.48</v>
      </c>
      <c r="CA46" s="58">
        <v>10.95</v>
      </c>
      <c r="CB46" s="58">
        <v>16.8</v>
      </c>
      <c r="CC46" s="58">
        <v>16.670000000000002</v>
      </c>
      <c r="CD46" s="58">
        <v>115.45</v>
      </c>
      <c r="CE46" s="58">
        <v>157.78</v>
      </c>
      <c r="CF46" s="58">
        <v>16.32</v>
      </c>
      <c r="CG46" s="58">
        <v>16.3</v>
      </c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</row>
    <row r="47" spans="1:164" s="168" customFormat="1" x14ac:dyDescent="0.2">
      <c r="A47" s="97">
        <v>11</v>
      </c>
      <c r="B47" s="95" t="s">
        <v>15</v>
      </c>
      <c r="C47" s="95">
        <v>6.8089000000000004</v>
      </c>
      <c r="D47" s="95">
        <v>17.22</v>
      </c>
      <c r="E47" s="95"/>
      <c r="F47" s="95">
        <v>6.827</v>
      </c>
      <c r="G47" s="95">
        <v>17.09</v>
      </c>
      <c r="H47" s="95"/>
      <c r="I47" s="95">
        <v>6.9208000000000007</v>
      </c>
      <c r="J47" s="95">
        <v>16.899999999999999</v>
      </c>
      <c r="K47" s="95"/>
      <c r="L47" s="95">
        <v>6.9035000000000002</v>
      </c>
      <c r="M47" s="95">
        <v>16.82</v>
      </c>
      <c r="N47" s="95"/>
      <c r="O47" s="95">
        <v>6.8623000000000003</v>
      </c>
      <c r="P47" s="95">
        <v>16.89</v>
      </c>
      <c r="Q47" s="95"/>
      <c r="R47" s="95">
        <v>6.8722000000000003</v>
      </c>
      <c r="S47" s="95">
        <v>16.93</v>
      </c>
      <c r="T47" s="95"/>
      <c r="U47" s="95">
        <v>6.8618000000000006</v>
      </c>
      <c r="V47" s="95">
        <v>16.96</v>
      </c>
      <c r="W47" s="95"/>
      <c r="X47" s="95">
        <v>6.8188000000000004</v>
      </c>
      <c r="Y47" s="95">
        <v>16.95</v>
      </c>
      <c r="Z47" s="95"/>
      <c r="AA47" s="95">
        <v>6.8116000000000003</v>
      </c>
      <c r="AB47" s="95">
        <v>16.88</v>
      </c>
      <c r="AC47" s="95"/>
      <c r="AD47" s="95">
        <v>6.8271000000000006</v>
      </c>
      <c r="AE47" s="95">
        <v>16.829999999999998</v>
      </c>
      <c r="AF47" s="95"/>
      <c r="AG47" s="95">
        <v>6.8706000000000005</v>
      </c>
      <c r="AH47" s="95">
        <v>16.8</v>
      </c>
      <c r="AI47" s="95"/>
      <c r="AJ47" s="95">
        <v>6.8948</v>
      </c>
      <c r="AK47" s="95">
        <v>16.79</v>
      </c>
      <c r="AL47" s="95"/>
      <c r="AM47" s="95">
        <v>6.8768000000000002</v>
      </c>
      <c r="AN47" s="95">
        <v>16.73</v>
      </c>
      <c r="AO47" s="95"/>
      <c r="AP47" s="95">
        <v>6.8651</v>
      </c>
      <c r="AQ47" s="95">
        <v>16.73</v>
      </c>
      <c r="AR47" s="95"/>
      <c r="AS47" s="95">
        <v>6.9255000000000004</v>
      </c>
      <c r="AT47" s="95">
        <v>16.66</v>
      </c>
      <c r="AU47" s="95"/>
      <c r="AV47" s="95">
        <v>6.9293000000000005</v>
      </c>
      <c r="AW47" s="95">
        <v>16.68</v>
      </c>
      <c r="AX47" s="95"/>
      <c r="AY47" s="95">
        <v>6.8747000000000007</v>
      </c>
      <c r="AZ47" s="95">
        <v>16.62</v>
      </c>
      <c r="BA47" s="95"/>
      <c r="BB47" s="95">
        <v>6.8541000000000007</v>
      </c>
      <c r="BC47" s="95">
        <v>16.600000000000001</v>
      </c>
      <c r="BD47" s="95"/>
      <c r="BE47" s="95">
        <v>6.8611000000000004</v>
      </c>
      <c r="BF47" s="95">
        <v>16.579999999999998</v>
      </c>
      <c r="BG47" s="95"/>
      <c r="BH47" s="95"/>
      <c r="BI47" s="95"/>
      <c r="BJ47" s="95"/>
      <c r="BK47" s="95"/>
      <c r="BL47" s="95"/>
      <c r="BM47" s="95"/>
      <c r="BN47" s="95"/>
      <c r="BO47" s="95"/>
      <c r="BP47" s="183">
        <v>12</v>
      </c>
      <c r="BQ47" s="93" t="s">
        <v>160</v>
      </c>
      <c r="BR47" s="58">
        <v>107.38</v>
      </c>
      <c r="BS47" s="58">
        <v>143.80000000000001</v>
      </c>
      <c r="BT47" s="58">
        <v>119.12</v>
      </c>
      <c r="BU47" s="58">
        <v>125.27</v>
      </c>
      <c r="BV47" s="94">
        <v>196013.79</v>
      </c>
      <c r="BW47" s="58">
        <v>1760.53</v>
      </c>
      <c r="BX47" s="58">
        <v>73.22</v>
      </c>
      <c r="BY47" s="58">
        <v>82.03</v>
      </c>
      <c r="BZ47" s="58">
        <v>11.53</v>
      </c>
      <c r="CA47" s="58">
        <v>11.01</v>
      </c>
      <c r="CB47" s="58">
        <v>16.79</v>
      </c>
      <c r="CC47" s="58">
        <v>16.64</v>
      </c>
      <c r="CD47" s="58">
        <v>115.74</v>
      </c>
      <c r="CE47" s="58">
        <v>157.97</v>
      </c>
      <c r="CF47" s="58">
        <v>16.36</v>
      </c>
      <c r="CG47" s="58">
        <v>16.350000000000001</v>
      </c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</row>
    <row r="48" spans="1:164" s="168" customFormat="1" x14ac:dyDescent="0.2">
      <c r="A48" s="97">
        <v>12</v>
      </c>
      <c r="B48" s="95" t="s">
        <v>34</v>
      </c>
      <c r="C48" s="95">
        <v>6.6440000000000001</v>
      </c>
      <c r="D48" s="95">
        <v>17.649999999999999</v>
      </c>
      <c r="E48" s="95"/>
      <c r="F48" s="95">
        <v>6.6918000000000006</v>
      </c>
      <c r="G48" s="95">
        <v>17.43</v>
      </c>
      <c r="H48" s="95"/>
      <c r="I48" s="95">
        <v>6.7019000000000002</v>
      </c>
      <c r="J48" s="95">
        <v>17.45</v>
      </c>
      <c r="K48" s="95"/>
      <c r="L48" s="95">
        <v>6.7439</v>
      </c>
      <c r="M48" s="95">
        <v>17.22</v>
      </c>
      <c r="N48" s="95"/>
      <c r="O48" s="95">
        <v>6.7193000000000005</v>
      </c>
      <c r="P48" s="95">
        <v>17.25</v>
      </c>
      <c r="Q48" s="95"/>
      <c r="R48" s="95">
        <v>6.7848000000000006</v>
      </c>
      <c r="S48" s="95">
        <v>17.149999999999999</v>
      </c>
      <c r="T48" s="95"/>
      <c r="U48" s="95">
        <v>6.7680000000000007</v>
      </c>
      <c r="V48" s="95">
        <v>17.190000000000001</v>
      </c>
      <c r="W48" s="95"/>
      <c r="X48" s="95">
        <v>6.6790000000000003</v>
      </c>
      <c r="Y48" s="95">
        <v>17.309999999999999</v>
      </c>
      <c r="Z48" s="95"/>
      <c r="AA48" s="95">
        <v>6.766</v>
      </c>
      <c r="AB48" s="95">
        <v>17</v>
      </c>
      <c r="AC48" s="95"/>
      <c r="AD48" s="95">
        <v>6.8540000000000001</v>
      </c>
      <c r="AE48" s="95">
        <v>16.77</v>
      </c>
      <c r="AF48" s="95"/>
      <c r="AG48" s="95">
        <v>6.9241999999999999</v>
      </c>
      <c r="AH48" s="95">
        <v>16.670000000000002</v>
      </c>
      <c r="AI48" s="95"/>
      <c r="AJ48" s="95">
        <v>6.9539</v>
      </c>
      <c r="AK48" s="95">
        <v>16.64</v>
      </c>
      <c r="AL48" s="95"/>
      <c r="AM48" s="95">
        <v>6.9682000000000004</v>
      </c>
      <c r="AN48" s="95">
        <v>16.510000000000002</v>
      </c>
      <c r="AO48" s="95"/>
      <c r="AP48" s="95">
        <v>6.9767999999999999</v>
      </c>
      <c r="AQ48" s="95">
        <v>16.46</v>
      </c>
      <c r="AR48" s="95"/>
      <c r="AS48" s="95">
        <v>6.9720000000000004</v>
      </c>
      <c r="AT48" s="95">
        <v>16.55</v>
      </c>
      <c r="AU48" s="95"/>
      <c r="AV48" s="95">
        <v>6.9712000000000005</v>
      </c>
      <c r="AW48" s="95">
        <v>16.579999999999998</v>
      </c>
      <c r="AX48" s="95"/>
      <c r="AY48" s="95">
        <v>6.9747000000000003</v>
      </c>
      <c r="AZ48" s="95">
        <v>16.38</v>
      </c>
      <c r="BA48" s="95"/>
      <c r="BB48" s="95">
        <v>6.9925000000000006</v>
      </c>
      <c r="BC48" s="95">
        <v>16.27</v>
      </c>
      <c r="BD48" s="95"/>
      <c r="BE48" s="95">
        <v>6.9874000000000001</v>
      </c>
      <c r="BF48" s="95">
        <v>16.28</v>
      </c>
      <c r="BG48" s="95"/>
      <c r="BH48" s="95"/>
      <c r="BI48" s="95"/>
      <c r="BJ48" s="95"/>
      <c r="BK48" s="95"/>
      <c r="BL48" s="95"/>
      <c r="BM48" s="95"/>
      <c r="BN48" s="95"/>
      <c r="BO48" s="95"/>
      <c r="BP48" s="183">
        <v>13</v>
      </c>
      <c r="BQ48" s="93" t="s">
        <v>161</v>
      </c>
      <c r="BR48" s="58">
        <v>107.15</v>
      </c>
      <c r="BS48" s="58">
        <v>142.11000000000001</v>
      </c>
      <c r="BT48" s="58">
        <v>118.65</v>
      </c>
      <c r="BU48" s="58">
        <v>124.61</v>
      </c>
      <c r="BV48" s="94">
        <v>193046.15</v>
      </c>
      <c r="BW48" s="58">
        <v>1719.39</v>
      </c>
      <c r="BX48" s="58">
        <v>72.27</v>
      </c>
      <c r="BY48" s="58">
        <v>80.81</v>
      </c>
      <c r="BZ48" s="58">
        <v>11.43</v>
      </c>
      <c r="CA48" s="58">
        <v>10.81</v>
      </c>
      <c r="CB48" s="58">
        <v>16.73</v>
      </c>
      <c r="CC48" s="58">
        <v>16.510000000000002</v>
      </c>
      <c r="CD48" s="58">
        <v>115.03</v>
      </c>
      <c r="CE48" s="58">
        <v>156.88</v>
      </c>
      <c r="CF48" s="58">
        <v>16.23</v>
      </c>
      <c r="CG48" s="58">
        <v>16.2</v>
      </c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</row>
    <row r="49" spans="1:164" s="168" customFormat="1" x14ac:dyDescent="0.2">
      <c r="A49" s="184">
        <v>13</v>
      </c>
      <c r="B49" s="95" t="s">
        <v>17</v>
      </c>
      <c r="C49" s="95">
        <v>1</v>
      </c>
      <c r="D49" s="95">
        <v>117.26</v>
      </c>
      <c r="E49" s="95"/>
      <c r="F49" s="95">
        <v>1</v>
      </c>
      <c r="G49" s="95">
        <v>116.65</v>
      </c>
      <c r="H49" s="95"/>
      <c r="I49" s="95">
        <v>1</v>
      </c>
      <c r="J49" s="95">
        <v>116.94</v>
      </c>
      <c r="K49" s="95"/>
      <c r="L49" s="95">
        <v>1</v>
      </c>
      <c r="M49" s="95">
        <v>116.1</v>
      </c>
      <c r="N49" s="95"/>
      <c r="O49" s="95">
        <v>1</v>
      </c>
      <c r="P49" s="95">
        <v>115.9</v>
      </c>
      <c r="Q49" s="95"/>
      <c r="R49" s="95">
        <v>1</v>
      </c>
      <c r="S49" s="95">
        <v>116.36</v>
      </c>
      <c r="T49" s="95"/>
      <c r="U49" s="95">
        <v>1</v>
      </c>
      <c r="V49" s="95">
        <v>116.37</v>
      </c>
      <c r="W49" s="95"/>
      <c r="X49" s="95">
        <v>1</v>
      </c>
      <c r="Y49" s="95">
        <v>115.61</v>
      </c>
      <c r="Z49" s="95"/>
      <c r="AA49" s="95">
        <v>1</v>
      </c>
      <c r="AB49" s="95">
        <v>115.01</v>
      </c>
      <c r="AC49" s="95"/>
      <c r="AD49" s="95">
        <v>1</v>
      </c>
      <c r="AE49" s="95">
        <v>114.93</v>
      </c>
      <c r="AF49" s="95"/>
      <c r="AG49" s="95">
        <v>1</v>
      </c>
      <c r="AH49" s="95">
        <v>115.45</v>
      </c>
      <c r="AI49" s="95"/>
      <c r="AJ49" s="95">
        <v>1</v>
      </c>
      <c r="AK49" s="95">
        <v>115.74</v>
      </c>
      <c r="AL49" s="95"/>
      <c r="AM49" s="95">
        <v>1</v>
      </c>
      <c r="AN49" s="95">
        <v>115.03</v>
      </c>
      <c r="AO49" s="95"/>
      <c r="AP49" s="95">
        <v>1</v>
      </c>
      <c r="AQ49" s="95">
        <v>114.85</v>
      </c>
      <c r="AR49" s="95"/>
      <c r="AS49" s="95">
        <v>1</v>
      </c>
      <c r="AT49" s="95">
        <v>115.41</v>
      </c>
      <c r="AU49" s="95"/>
      <c r="AV49" s="95">
        <v>1</v>
      </c>
      <c r="AW49" s="95">
        <v>115.6</v>
      </c>
      <c r="AX49" s="95"/>
      <c r="AY49" s="95">
        <v>1</v>
      </c>
      <c r="AZ49" s="95">
        <v>114.26</v>
      </c>
      <c r="BA49" s="95"/>
      <c r="BB49" s="95">
        <v>1</v>
      </c>
      <c r="BC49" s="95">
        <v>113.79</v>
      </c>
      <c r="BD49" s="95"/>
      <c r="BE49" s="95">
        <v>1</v>
      </c>
      <c r="BF49" s="95">
        <v>113.76</v>
      </c>
      <c r="BG49" s="95"/>
      <c r="BH49" s="95"/>
      <c r="BI49" s="95"/>
      <c r="BJ49" s="95"/>
      <c r="BK49" s="95"/>
      <c r="BL49" s="95"/>
      <c r="BM49" s="95"/>
      <c r="BN49" s="95"/>
      <c r="BO49" s="95"/>
      <c r="BP49" s="183">
        <v>14</v>
      </c>
      <c r="BQ49" s="93" t="s">
        <v>164</v>
      </c>
      <c r="BR49" s="58">
        <v>106.72</v>
      </c>
      <c r="BS49" s="58">
        <v>141.94</v>
      </c>
      <c r="BT49" s="58">
        <v>118.55</v>
      </c>
      <c r="BU49" s="58">
        <v>124.67</v>
      </c>
      <c r="BV49" s="94">
        <v>195535.55</v>
      </c>
      <c r="BW49" s="58">
        <v>1714.99</v>
      </c>
      <c r="BX49" s="58">
        <v>72.83</v>
      </c>
      <c r="BY49" s="58">
        <v>81.209999999999994</v>
      </c>
      <c r="BZ49" s="58">
        <v>11.43</v>
      </c>
      <c r="CA49" s="58">
        <v>10.81</v>
      </c>
      <c r="CB49" s="58">
        <v>16.73</v>
      </c>
      <c r="CC49" s="58">
        <v>16.46</v>
      </c>
      <c r="CD49" s="58">
        <v>114.85</v>
      </c>
      <c r="CE49" s="58">
        <v>156.37</v>
      </c>
      <c r="CF49" s="58">
        <v>16.22</v>
      </c>
      <c r="CG49" s="58">
        <v>16.18</v>
      </c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</row>
    <row r="50" spans="1:164" s="168" customFormat="1" x14ac:dyDescent="0.2">
      <c r="A50" s="184">
        <v>14</v>
      </c>
      <c r="B50" s="95" t="s">
        <v>27</v>
      </c>
      <c r="C50" s="95">
        <v>0.73270808909730367</v>
      </c>
      <c r="D50" s="95">
        <v>160.04</v>
      </c>
      <c r="E50" s="95"/>
      <c r="F50" s="95">
        <v>0.73211265749573551</v>
      </c>
      <c r="G50" s="95">
        <v>159.33000000000001</v>
      </c>
      <c r="H50" s="95"/>
      <c r="I50" s="95">
        <v>0.73226276517065392</v>
      </c>
      <c r="J50" s="95">
        <v>159.69999999999999</v>
      </c>
      <c r="K50" s="95"/>
      <c r="L50" s="95">
        <v>0.73617644677076211</v>
      </c>
      <c r="M50" s="95">
        <v>157.71</v>
      </c>
      <c r="N50" s="95"/>
      <c r="O50" s="95">
        <v>0.73625774911280939</v>
      </c>
      <c r="P50" s="95">
        <v>157.41999999999999</v>
      </c>
      <c r="Q50" s="95"/>
      <c r="R50" s="95">
        <v>0.73426830163741841</v>
      </c>
      <c r="S50" s="95">
        <v>158.47</v>
      </c>
      <c r="T50" s="95"/>
      <c r="U50" s="95">
        <v>0.73411198144164913</v>
      </c>
      <c r="V50" s="95">
        <v>158.52000000000001</v>
      </c>
      <c r="W50" s="95"/>
      <c r="X50" s="95">
        <v>0.73389109056216051</v>
      </c>
      <c r="Y50" s="95">
        <v>157.53</v>
      </c>
      <c r="Z50" s="95"/>
      <c r="AA50" s="95">
        <v>0.73201619219817138</v>
      </c>
      <c r="AB50" s="95">
        <v>157.11000000000001</v>
      </c>
      <c r="AC50" s="95"/>
      <c r="AD50" s="95">
        <v>0.73074843254461219</v>
      </c>
      <c r="AE50" s="95">
        <v>157.28</v>
      </c>
      <c r="AF50" s="95"/>
      <c r="AG50" s="95">
        <v>0.73173765741506358</v>
      </c>
      <c r="AH50" s="95">
        <v>157.78</v>
      </c>
      <c r="AI50" s="95"/>
      <c r="AJ50" s="95">
        <v>0.73268124702348247</v>
      </c>
      <c r="AK50" s="95">
        <v>157.97</v>
      </c>
      <c r="AL50" s="95"/>
      <c r="AM50" s="95">
        <v>0.73321308638716587</v>
      </c>
      <c r="AN50" s="95">
        <v>156.88</v>
      </c>
      <c r="AO50" s="95"/>
      <c r="AP50" s="95">
        <v>0.73448941967990955</v>
      </c>
      <c r="AQ50" s="95">
        <v>156.37</v>
      </c>
      <c r="AR50" s="95"/>
      <c r="AS50" s="95">
        <v>0.73362189127723576</v>
      </c>
      <c r="AT50" s="95">
        <v>157.32</v>
      </c>
      <c r="AU50" s="95"/>
      <c r="AV50" s="95">
        <v>0.73558618863372227</v>
      </c>
      <c r="AW50" s="95">
        <v>157.15</v>
      </c>
      <c r="AX50" s="95"/>
      <c r="AY50" s="95">
        <v>0.73545635066558801</v>
      </c>
      <c r="AZ50" s="95">
        <v>155.36000000000001</v>
      </c>
      <c r="BA50" s="95"/>
      <c r="BB50" s="95">
        <v>0.7332345910750685</v>
      </c>
      <c r="BC50" s="95">
        <v>155.19</v>
      </c>
      <c r="BD50" s="95"/>
      <c r="BE50" s="95">
        <v>0.73212337743156475</v>
      </c>
      <c r="BF50" s="95">
        <v>155.38</v>
      </c>
      <c r="BG50" s="95"/>
      <c r="BH50" s="95"/>
      <c r="BI50" s="95"/>
      <c r="BJ50" s="95"/>
      <c r="BK50" s="95"/>
      <c r="BL50" s="95"/>
      <c r="BM50" s="95"/>
      <c r="BN50" s="95"/>
      <c r="BO50" s="95"/>
      <c r="BP50" s="183">
        <v>15</v>
      </c>
      <c r="BQ50" s="93" t="s">
        <v>166</v>
      </c>
      <c r="BR50" s="58">
        <v>107.26</v>
      </c>
      <c r="BS50" s="58">
        <v>142.5</v>
      </c>
      <c r="BT50" s="58">
        <v>118.26</v>
      </c>
      <c r="BU50" s="58">
        <v>124.48</v>
      </c>
      <c r="BV50" s="94">
        <v>198945.97</v>
      </c>
      <c r="BW50" s="58">
        <v>1764.98</v>
      </c>
      <c r="BX50" s="58">
        <v>73.19</v>
      </c>
      <c r="BY50" s="58">
        <v>81.56</v>
      </c>
      <c r="BZ50" s="58">
        <v>11.43</v>
      </c>
      <c r="CA50" s="58">
        <v>10.82</v>
      </c>
      <c r="CB50" s="58">
        <v>16.66</v>
      </c>
      <c r="CC50" s="58">
        <v>16.55</v>
      </c>
      <c r="CD50" s="58">
        <v>115.41</v>
      </c>
      <c r="CE50" s="58">
        <v>157.32</v>
      </c>
      <c r="CF50" s="58">
        <v>16.3</v>
      </c>
      <c r="CG50" s="58">
        <v>16.27</v>
      </c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</row>
    <row r="51" spans="1:164" s="168" customFormat="1" x14ac:dyDescent="0.2">
      <c r="A51" s="184">
        <v>15</v>
      </c>
      <c r="B51" s="95" t="s">
        <v>32</v>
      </c>
      <c r="C51" s="95">
        <v>7.1017000000000001</v>
      </c>
      <c r="D51" s="95">
        <v>16.510000000000002</v>
      </c>
      <c r="E51" s="95"/>
      <c r="F51" s="95">
        <v>7.0926</v>
      </c>
      <c r="G51" s="95">
        <v>16.45</v>
      </c>
      <c r="H51" s="95"/>
      <c r="I51" s="95">
        <v>7.0933000000000002</v>
      </c>
      <c r="J51" s="95">
        <v>16.489999999999998</v>
      </c>
      <c r="K51" s="95"/>
      <c r="L51" s="95">
        <v>7.0908000000000007</v>
      </c>
      <c r="M51" s="95">
        <v>16.37</v>
      </c>
      <c r="N51" s="95"/>
      <c r="O51" s="95">
        <v>7.0580000000000007</v>
      </c>
      <c r="P51" s="95">
        <v>16.420000000000002</v>
      </c>
      <c r="Q51" s="95"/>
      <c r="R51" s="95">
        <v>7.0623000000000005</v>
      </c>
      <c r="S51" s="95">
        <v>16.48</v>
      </c>
      <c r="T51" s="95"/>
      <c r="U51" s="95">
        <v>7.0595000000000008</v>
      </c>
      <c r="V51" s="95">
        <v>16.48</v>
      </c>
      <c r="W51" s="95"/>
      <c r="X51" s="95">
        <v>7.0381</v>
      </c>
      <c r="Y51" s="95">
        <v>16.43</v>
      </c>
      <c r="Z51" s="95"/>
      <c r="AA51" s="95">
        <v>7.0584000000000007</v>
      </c>
      <c r="AB51" s="95">
        <v>16.29</v>
      </c>
      <c r="AC51" s="95"/>
      <c r="AD51" s="95">
        <v>7.0608000000000004</v>
      </c>
      <c r="AE51" s="95">
        <v>16.28</v>
      </c>
      <c r="AF51" s="95"/>
      <c r="AG51" s="95">
        <v>7.0749000000000004</v>
      </c>
      <c r="AH51" s="95">
        <v>16.32</v>
      </c>
      <c r="AI51" s="95"/>
      <c r="AJ51" s="95">
        <v>7.0739000000000001</v>
      </c>
      <c r="AK51" s="95">
        <v>16.36</v>
      </c>
      <c r="AL51" s="95"/>
      <c r="AM51" s="95">
        <v>7.0877000000000008</v>
      </c>
      <c r="AN51" s="95">
        <v>16.23</v>
      </c>
      <c r="AO51" s="95"/>
      <c r="AP51" s="95">
        <v>7.0827</v>
      </c>
      <c r="AQ51" s="95">
        <v>16.22</v>
      </c>
      <c r="AR51" s="95"/>
      <c r="AS51" s="95">
        <v>7.0805000000000007</v>
      </c>
      <c r="AT51" s="95">
        <v>16.3</v>
      </c>
      <c r="AU51" s="95"/>
      <c r="AV51" s="95">
        <v>7.0803000000000003</v>
      </c>
      <c r="AW51" s="95">
        <v>16.329999999999998</v>
      </c>
      <c r="AX51" s="95"/>
      <c r="AY51" s="95">
        <v>7.0821000000000005</v>
      </c>
      <c r="AZ51" s="95">
        <v>16.13</v>
      </c>
      <c r="BA51" s="95"/>
      <c r="BB51" s="95">
        <v>7.0747</v>
      </c>
      <c r="BC51" s="95">
        <v>16.079999999999998</v>
      </c>
      <c r="BD51" s="95"/>
      <c r="BE51" s="95">
        <v>7.0729000000000006</v>
      </c>
      <c r="BF51" s="95">
        <v>16.079999999999998</v>
      </c>
      <c r="BG51" s="95"/>
      <c r="BH51" s="95"/>
      <c r="BI51" s="95"/>
      <c r="BJ51" s="95"/>
      <c r="BK51" s="95"/>
      <c r="BL51" s="95"/>
      <c r="BM51" s="95"/>
      <c r="BN51" s="95"/>
      <c r="BO51" s="95"/>
      <c r="BP51" s="183">
        <v>16</v>
      </c>
      <c r="BQ51" s="93" t="s">
        <v>168</v>
      </c>
      <c r="BR51" s="58">
        <v>107.39</v>
      </c>
      <c r="BS51" s="58">
        <v>142.43</v>
      </c>
      <c r="BT51" s="58">
        <v>118.35</v>
      </c>
      <c r="BU51" s="58">
        <v>124.32</v>
      </c>
      <c r="BV51" s="94">
        <v>199733.23</v>
      </c>
      <c r="BW51" s="58">
        <v>1759.43</v>
      </c>
      <c r="BX51" s="58">
        <v>73.64</v>
      </c>
      <c r="BY51" s="58">
        <v>82.14</v>
      </c>
      <c r="BZ51" s="58">
        <v>11.47</v>
      </c>
      <c r="CA51" s="58">
        <v>10.83</v>
      </c>
      <c r="CB51" s="58">
        <v>16.68</v>
      </c>
      <c r="CC51" s="58">
        <v>16.579999999999998</v>
      </c>
      <c r="CD51" s="58">
        <v>115.6</v>
      </c>
      <c r="CE51" s="58">
        <v>157.15</v>
      </c>
      <c r="CF51" s="58">
        <v>16.329999999999998</v>
      </c>
      <c r="CG51" s="58">
        <v>16.3</v>
      </c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</row>
    <row r="52" spans="1:164" s="168" customFormat="1" x14ac:dyDescent="0.2">
      <c r="A52" s="184">
        <v>16</v>
      </c>
      <c r="B52" s="95" t="s">
        <v>33</v>
      </c>
      <c r="C52" s="95">
        <v>7.1161000000000003</v>
      </c>
      <c r="D52" s="95">
        <v>16.48</v>
      </c>
      <c r="E52" s="95"/>
      <c r="F52" s="95">
        <v>7.1105</v>
      </c>
      <c r="G52" s="95">
        <v>16.41</v>
      </c>
      <c r="H52" s="95"/>
      <c r="I52" s="95">
        <v>7.1093999999999999</v>
      </c>
      <c r="J52" s="95">
        <v>16.45</v>
      </c>
      <c r="K52" s="95"/>
      <c r="L52" s="95">
        <v>7.1027000000000005</v>
      </c>
      <c r="M52" s="95">
        <v>16.350000000000001</v>
      </c>
      <c r="N52" s="95"/>
      <c r="O52" s="95">
        <v>7.0667</v>
      </c>
      <c r="P52" s="95">
        <v>16.399999999999999</v>
      </c>
      <c r="Q52" s="95"/>
      <c r="R52" s="95">
        <v>7.0731000000000002</v>
      </c>
      <c r="S52" s="95">
        <v>16.45</v>
      </c>
      <c r="T52" s="95"/>
      <c r="U52" s="95">
        <v>7.0695000000000006</v>
      </c>
      <c r="V52" s="95">
        <v>16.46</v>
      </c>
      <c r="W52" s="95"/>
      <c r="X52" s="95">
        <v>7.0452000000000004</v>
      </c>
      <c r="Y52" s="95">
        <v>16.41</v>
      </c>
      <c r="Z52" s="95"/>
      <c r="AA52" s="95">
        <v>7.0609999999999999</v>
      </c>
      <c r="AB52" s="95">
        <v>16.29</v>
      </c>
      <c r="AC52" s="95"/>
      <c r="AD52" s="95">
        <v>7.0665000000000004</v>
      </c>
      <c r="AE52" s="95">
        <v>16.260000000000002</v>
      </c>
      <c r="AF52" s="95"/>
      <c r="AG52" s="95">
        <v>7.0829000000000004</v>
      </c>
      <c r="AH52" s="95">
        <v>16.3</v>
      </c>
      <c r="AI52" s="95"/>
      <c r="AJ52" s="95">
        <v>7.0807000000000002</v>
      </c>
      <c r="AK52" s="95">
        <v>16.350000000000001</v>
      </c>
      <c r="AL52" s="95"/>
      <c r="AM52" s="95">
        <v>7.1008000000000004</v>
      </c>
      <c r="AN52" s="95">
        <v>16.2</v>
      </c>
      <c r="AO52" s="95"/>
      <c r="AP52" s="95">
        <v>7.0970000000000004</v>
      </c>
      <c r="AQ52" s="95">
        <v>16.18</v>
      </c>
      <c r="AR52" s="95"/>
      <c r="AS52" s="95">
        <v>7.0920000000000005</v>
      </c>
      <c r="AT52" s="95">
        <v>16.27</v>
      </c>
      <c r="AU52" s="95"/>
      <c r="AV52" s="95">
        <v>7.0900000000000007</v>
      </c>
      <c r="AW52" s="95">
        <v>16.3</v>
      </c>
      <c r="AX52" s="95"/>
      <c r="AY52" s="95">
        <v>7.0852000000000004</v>
      </c>
      <c r="AZ52" s="95">
        <v>16.13</v>
      </c>
      <c r="BA52" s="95"/>
      <c r="BB52" s="95">
        <v>7.0788000000000002</v>
      </c>
      <c r="BC52" s="95">
        <v>16.07</v>
      </c>
      <c r="BD52" s="95"/>
      <c r="BE52" s="95">
        <v>7.0792999999999999</v>
      </c>
      <c r="BF52" s="95">
        <v>16.07</v>
      </c>
      <c r="BG52" s="95"/>
      <c r="BH52" s="95"/>
      <c r="BI52" s="95"/>
      <c r="BJ52" s="95"/>
      <c r="BK52" s="95"/>
      <c r="BL52" s="95"/>
      <c r="BM52" s="95"/>
      <c r="BN52" s="95"/>
      <c r="BO52" s="95"/>
      <c r="BP52" s="183">
        <v>17</v>
      </c>
      <c r="BQ52" s="93" t="s">
        <v>169</v>
      </c>
      <c r="BR52" s="58">
        <v>106.58</v>
      </c>
      <c r="BS52" s="58">
        <v>142.08000000000001</v>
      </c>
      <c r="BT52" s="58">
        <v>117.52</v>
      </c>
      <c r="BU52" s="58">
        <v>123.82</v>
      </c>
      <c r="BV52" s="94">
        <v>196113.33</v>
      </c>
      <c r="BW52" s="58">
        <v>1738.1</v>
      </c>
      <c r="BX52" s="58">
        <v>73.81</v>
      </c>
      <c r="BY52" s="58">
        <v>81.349999999999994</v>
      </c>
      <c r="BZ52" s="58">
        <v>11.42</v>
      </c>
      <c r="CA52" s="58">
        <v>10.81</v>
      </c>
      <c r="CB52" s="58">
        <v>16.62</v>
      </c>
      <c r="CC52" s="58">
        <v>16.38</v>
      </c>
      <c r="CD52" s="58">
        <v>114.26</v>
      </c>
      <c r="CE52" s="58">
        <v>155.36000000000001</v>
      </c>
      <c r="CF52" s="58">
        <v>16.13</v>
      </c>
      <c r="CG52" s="58">
        <v>16.13</v>
      </c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</row>
    <row r="53" spans="1:164" s="168" customFormat="1" x14ac:dyDescent="0.2">
      <c r="A53" s="18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183">
        <v>18</v>
      </c>
      <c r="BQ53" s="93" t="s">
        <v>174</v>
      </c>
      <c r="BR53" s="58">
        <v>106.67</v>
      </c>
      <c r="BS53" s="58">
        <v>142.16999999999999</v>
      </c>
      <c r="BT53" s="58">
        <v>116.95</v>
      </c>
      <c r="BU53" s="58">
        <v>123.65</v>
      </c>
      <c r="BV53" s="94">
        <v>194521.18</v>
      </c>
      <c r="BW53" s="58">
        <v>1724.75</v>
      </c>
      <c r="BX53" s="58">
        <v>73.95</v>
      </c>
      <c r="BY53" s="58">
        <v>81.55</v>
      </c>
      <c r="BZ53" s="58">
        <v>11.47</v>
      </c>
      <c r="CA53" s="58">
        <v>10.95</v>
      </c>
      <c r="CB53" s="58">
        <v>16.600000000000001</v>
      </c>
      <c r="CC53" s="58">
        <v>16.27</v>
      </c>
      <c r="CD53" s="58">
        <v>113.79</v>
      </c>
      <c r="CE53" s="58">
        <v>155.19</v>
      </c>
      <c r="CF53" s="58">
        <v>16.079999999999998</v>
      </c>
      <c r="CG53" s="58">
        <v>16.07</v>
      </c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</row>
    <row r="54" spans="1:164" s="168" customFormat="1" x14ac:dyDescent="0.2">
      <c r="A54" s="18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183">
        <v>19</v>
      </c>
      <c r="BQ54" s="93" t="s">
        <v>175</v>
      </c>
      <c r="BR54" s="58">
        <v>106.86</v>
      </c>
      <c r="BS54" s="58">
        <v>141.44</v>
      </c>
      <c r="BT54" s="58">
        <v>117.07</v>
      </c>
      <c r="BU54" s="58">
        <v>123.54</v>
      </c>
      <c r="BV54" s="94">
        <v>193914.95</v>
      </c>
      <c r="BW54" s="58">
        <v>1730.48</v>
      </c>
      <c r="BX54" s="58">
        <v>74.19</v>
      </c>
      <c r="BY54" s="58">
        <v>81.67</v>
      </c>
      <c r="BZ54" s="58">
        <v>11.54</v>
      </c>
      <c r="CA54" s="58">
        <v>10.96</v>
      </c>
      <c r="CB54" s="58">
        <v>16.579999999999998</v>
      </c>
      <c r="CC54" s="58">
        <v>16.28</v>
      </c>
      <c r="CD54" s="58">
        <v>113.76</v>
      </c>
      <c r="CE54" s="58">
        <v>155.38</v>
      </c>
      <c r="CF54" s="58">
        <v>16.079999999999998</v>
      </c>
      <c r="CG54" s="58">
        <v>16.07</v>
      </c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</row>
    <row r="55" spans="1:164" s="168" customFormat="1" x14ac:dyDescent="0.2">
      <c r="A55" s="18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183">
        <v>20</v>
      </c>
      <c r="BQ55" s="93" t="s">
        <v>176</v>
      </c>
      <c r="BR55" s="58">
        <v>106.46</v>
      </c>
      <c r="BS55" s="58">
        <v>141.91</v>
      </c>
      <c r="BT55" s="58">
        <v>116.95</v>
      </c>
      <c r="BU55" s="58">
        <v>123.49</v>
      </c>
      <c r="BV55" s="58">
        <v>194826.68</v>
      </c>
      <c r="BW55" s="58">
        <v>1746.73</v>
      </c>
      <c r="BX55" s="58">
        <v>74.28</v>
      </c>
      <c r="BY55" s="58">
        <v>81.86</v>
      </c>
      <c r="BZ55" s="58">
        <v>11.56</v>
      </c>
      <c r="CA55" s="58">
        <v>11.03</v>
      </c>
      <c r="CB55" s="58">
        <v>16.559999999999999</v>
      </c>
      <c r="CC55" s="58">
        <v>16.260000000000002</v>
      </c>
      <c r="CD55" s="58">
        <v>113.55</v>
      </c>
      <c r="CE55" s="58">
        <v>154.87</v>
      </c>
      <c r="CF55" s="58">
        <v>16.11</v>
      </c>
      <c r="CG55" s="58">
        <v>16.09</v>
      </c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</row>
    <row r="56" spans="1:164" s="168" customFormat="1" x14ac:dyDescent="0.2">
      <c r="A56" s="18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183"/>
      <c r="BQ56" s="93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</row>
    <row r="57" spans="1:164" s="135" customFormat="1" x14ac:dyDescent="0.2">
      <c r="A57" s="51"/>
      <c r="B57" s="95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93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86"/>
      <c r="CF57" s="86"/>
      <c r="CG57" s="86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69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</row>
    <row r="58" spans="1:164" s="136" customFormat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93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8"/>
      <c r="CF58" s="58"/>
      <c r="CG58" s="58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70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</row>
    <row r="59" spans="1:164" s="136" customFormat="1" x14ac:dyDescent="0.2">
      <c r="A59" s="50">
        <v>1</v>
      </c>
      <c r="B59" s="50" t="s">
        <v>5</v>
      </c>
      <c r="C59" s="50">
        <f>C15-C37</f>
        <v>0</v>
      </c>
      <c r="D59" s="50">
        <f>D37-D15</f>
        <v>0</v>
      </c>
      <c r="E59" s="50"/>
      <c r="F59" s="50">
        <f t="shared" ref="F59:BL65" si="2">F37-F15</f>
        <v>0</v>
      </c>
      <c r="G59" s="50">
        <f t="shared" si="2"/>
        <v>0</v>
      </c>
      <c r="H59" s="50"/>
      <c r="I59" s="50">
        <f t="shared" si="2"/>
        <v>0</v>
      </c>
      <c r="J59" s="50">
        <f t="shared" si="2"/>
        <v>0</v>
      </c>
      <c r="K59" s="50">
        <f t="shared" si="2"/>
        <v>0</v>
      </c>
      <c r="L59" s="50">
        <f t="shared" si="2"/>
        <v>0</v>
      </c>
      <c r="M59" s="50">
        <f t="shared" si="2"/>
        <v>0</v>
      </c>
      <c r="N59" s="50"/>
      <c r="O59" s="50">
        <f t="shared" si="2"/>
        <v>0</v>
      </c>
      <c r="P59" s="50">
        <f t="shared" si="2"/>
        <v>0</v>
      </c>
      <c r="Q59" s="50"/>
      <c r="R59" s="50">
        <f t="shared" si="2"/>
        <v>0</v>
      </c>
      <c r="S59" s="50">
        <f t="shared" si="2"/>
        <v>0</v>
      </c>
      <c r="T59" s="50"/>
      <c r="U59" s="50">
        <f t="shared" si="2"/>
        <v>0</v>
      </c>
      <c r="V59" s="50">
        <f t="shared" si="2"/>
        <v>0</v>
      </c>
      <c r="W59" s="50"/>
      <c r="X59" s="50">
        <f t="shared" si="2"/>
        <v>0</v>
      </c>
      <c r="Y59" s="50">
        <f t="shared" si="2"/>
        <v>0</v>
      </c>
      <c r="Z59" s="50"/>
      <c r="AA59" s="50">
        <f t="shared" si="2"/>
        <v>0</v>
      </c>
      <c r="AB59" s="50">
        <f t="shared" si="2"/>
        <v>0</v>
      </c>
      <c r="AC59" s="50"/>
      <c r="AD59" s="50">
        <f t="shared" si="2"/>
        <v>0</v>
      </c>
      <c r="AE59" s="50">
        <f t="shared" si="2"/>
        <v>0</v>
      </c>
      <c r="AF59" s="50"/>
      <c r="AG59" s="50">
        <f t="shared" si="2"/>
        <v>0</v>
      </c>
      <c r="AH59" s="50">
        <f t="shared" si="2"/>
        <v>0</v>
      </c>
      <c r="AI59" s="50"/>
      <c r="AJ59" s="50">
        <f t="shared" si="2"/>
        <v>0</v>
      </c>
      <c r="AK59" s="50">
        <f t="shared" si="2"/>
        <v>0</v>
      </c>
      <c r="AL59" s="50"/>
      <c r="AM59" s="50">
        <f t="shared" si="2"/>
        <v>0</v>
      </c>
      <c r="AN59" s="50">
        <f t="shared" si="2"/>
        <v>0</v>
      </c>
      <c r="AO59" s="50"/>
      <c r="AP59" s="50">
        <f t="shared" si="2"/>
        <v>0</v>
      </c>
      <c r="AQ59" s="50">
        <f t="shared" si="2"/>
        <v>0</v>
      </c>
      <c r="AR59" s="50"/>
      <c r="AS59" s="50">
        <f t="shared" si="2"/>
        <v>0</v>
      </c>
      <c r="AT59" s="50">
        <f t="shared" si="2"/>
        <v>0</v>
      </c>
      <c r="AU59" s="50"/>
      <c r="AV59" s="50">
        <f t="shared" si="2"/>
        <v>0</v>
      </c>
      <c r="AW59" s="50">
        <f t="shared" si="2"/>
        <v>0</v>
      </c>
      <c r="AX59" s="50"/>
      <c r="AY59" s="50">
        <f t="shared" si="2"/>
        <v>0</v>
      </c>
      <c r="AZ59" s="50">
        <f t="shared" si="2"/>
        <v>0</v>
      </c>
      <c r="BA59" s="50">
        <f t="shared" si="2"/>
        <v>0</v>
      </c>
      <c r="BB59" s="50">
        <f t="shared" si="2"/>
        <v>0</v>
      </c>
      <c r="BC59" s="50">
        <f t="shared" si="2"/>
        <v>0</v>
      </c>
      <c r="BD59" s="50"/>
      <c r="BE59" s="50"/>
      <c r="BF59" s="50"/>
      <c r="BG59" s="50"/>
      <c r="BH59" s="50"/>
      <c r="BI59" s="50">
        <f t="shared" si="2"/>
        <v>-106.46</v>
      </c>
      <c r="BJ59" s="50"/>
      <c r="BK59" s="50">
        <f t="shared" si="2"/>
        <v>-107.74249999999999</v>
      </c>
      <c r="BL59" s="50">
        <f t="shared" si="2"/>
        <v>-107.13550000000001</v>
      </c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8"/>
      <c r="CF59" s="58"/>
      <c r="CG59" s="58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70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</row>
    <row r="60" spans="1:164" s="171" customFormat="1" x14ac:dyDescent="0.2">
      <c r="A60" s="105">
        <v>2</v>
      </c>
      <c r="B60" s="105" t="s">
        <v>6</v>
      </c>
      <c r="C60" s="50">
        <f t="shared" ref="C60:C74" si="3">C16-C38</f>
        <v>0</v>
      </c>
      <c r="D60" s="50">
        <f t="shared" ref="D60:S74" si="4">D38-D16</f>
        <v>0</v>
      </c>
      <c r="E60" s="50"/>
      <c r="F60" s="50">
        <f t="shared" si="4"/>
        <v>0</v>
      </c>
      <c r="G60" s="50">
        <f t="shared" si="4"/>
        <v>0</v>
      </c>
      <c r="H60" s="50"/>
      <c r="I60" s="50">
        <f t="shared" si="4"/>
        <v>0</v>
      </c>
      <c r="J60" s="50">
        <f t="shared" si="4"/>
        <v>0</v>
      </c>
      <c r="K60" s="50">
        <f t="shared" si="4"/>
        <v>0</v>
      </c>
      <c r="L60" s="50">
        <f t="shared" si="4"/>
        <v>0</v>
      </c>
      <c r="M60" s="50">
        <f t="shared" si="4"/>
        <v>0</v>
      </c>
      <c r="N60" s="50"/>
      <c r="O60" s="50">
        <f t="shared" si="4"/>
        <v>0</v>
      </c>
      <c r="P60" s="50">
        <f t="shared" si="4"/>
        <v>0</v>
      </c>
      <c r="Q60" s="50"/>
      <c r="R60" s="50">
        <f t="shared" si="4"/>
        <v>0</v>
      </c>
      <c r="S60" s="50">
        <f t="shared" si="4"/>
        <v>0</v>
      </c>
      <c r="T60" s="50"/>
      <c r="U60" s="50">
        <f t="shared" si="2"/>
        <v>0</v>
      </c>
      <c r="V60" s="50">
        <f t="shared" si="2"/>
        <v>0</v>
      </c>
      <c r="W60" s="50"/>
      <c r="X60" s="50">
        <f t="shared" si="2"/>
        <v>0</v>
      </c>
      <c r="Y60" s="50">
        <f t="shared" si="2"/>
        <v>0</v>
      </c>
      <c r="Z60" s="50"/>
      <c r="AA60" s="50">
        <f t="shared" si="2"/>
        <v>0</v>
      </c>
      <c r="AB60" s="50">
        <f t="shared" si="2"/>
        <v>0</v>
      </c>
      <c r="AC60" s="50"/>
      <c r="AD60" s="50">
        <f t="shared" si="2"/>
        <v>0</v>
      </c>
      <c r="AE60" s="50">
        <f t="shared" si="2"/>
        <v>0</v>
      </c>
      <c r="AF60" s="50"/>
      <c r="AG60" s="50">
        <f t="shared" si="2"/>
        <v>0</v>
      </c>
      <c r="AH60" s="50">
        <f t="shared" si="2"/>
        <v>0</v>
      </c>
      <c r="AI60" s="50"/>
      <c r="AJ60" s="50">
        <f t="shared" si="2"/>
        <v>0</v>
      </c>
      <c r="AK60" s="50">
        <f t="shared" si="2"/>
        <v>0</v>
      </c>
      <c r="AL60" s="50"/>
      <c r="AM60" s="50">
        <f t="shared" si="2"/>
        <v>0</v>
      </c>
      <c r="AN60" s="50">
        <f t="shared" si="2"/>
        <v>0</v>
      </c>
      <c r="AO60" s="50"/>
      <c r="AP60" s="50">
        <f t="shared" si="2"/>
        <v>0</v>
      </c>
      <c r="AQ60" s="50">
        <f t="shared" si="2"/>
        <v>0</v>
      </c>
      <c r="AR60" s="50"/>
      <c r="AS60" s="50">
        <f t="shared" si="2"/>
        <v>0</v>
      </c>
      <c r="AT60" s="50">
        <f t="shared" si="2"/>
        <v>0</v>
      </c>
      <c r="AU60" s="50"/>
      <c r="AV60" s="50">
        <f t="shared" si="2"/>
        <v>0</v>
      </c>
      <c r="AW60" s="50">
        <f t="shared" si="2"/>
        <v>0</v>
      </c>
      <c r="AX60" s="50"/>
      <c r="AY60" s="50">
        <f t="shared" si="2"/>
        <v>0</v>
      </c>
      <c r="AZ60" s="50">
        <f t="shared" si="2"/>
        <v>0</v>
      </c>
      <c r="BA60" s="50">
        <f t="shared" si="2"/>
        <v>0</v>
      </c>
      <c r="BB60" s="50">
        <f t="shared" si="2"/>
        <v>0</v>
      </c>
      <c r="BC60" s="50">
        <f t="shared" si="2"/>
        <v>0</v>
      </c>
      <c r="BD60" s="50"/>
      <c r="BE60" s="50"/>
      <c r="BF60" s="50"/>
      <c r="BG60" s="50"/>
      <c r="BH60" s="50"/>
      <c r="BI60" s="50">
        <f t="shared" si="2"/>
        <v>-141.91</v>
      </c>
      <c r="BJ60" s="50"/>
      <c r="BK60" s="50">
        <f t="shared" si="2"/>
        <v>-0.80606550722199033</v>
      </c>
      <c r="BL60" s="50">
        <f t="shared" si="2"/>
        <v>-143.20099999999996</v>
      </c>
      <c r="BM60" s="105"/>
      <c r="BN60" s="105"/>
      <c r="BO60" s="105"/>
      <c r="BP60" s="105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62"/>
      <c r="CF60" s="62"/>
      <c r="CG60" s="62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73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</row>
    <row r="61" spans="1:164" s="136" customFormat="1" x14ac:dyDescent="0.2">
      <c r="A61" s="50">
        <v>3</v>
      </c>
      <c r="B61" s="50" t="s">
        <v>7</v>
      </c>
      <c r="C61" s="50">
        <f t="shared" si="3"/>
        <v>0</v>
      </c>
      <c r="D61" s="50">
        <f t="shared" si="4"/>
        <v>0</v>
      </c>
      <c r="E61" s="50"/>
      <c r="F61" s="50">
        <f t="shared" si="2"/>
        <v>0</v>
      </c>
      <c r="G61" s="50">
        <f t="shared" si="2"/>
        <v>0</v>
      </c>
      <c r="H61" s="50"/>
      <c r="I61" s="50">
        <f t="shared" si="2"/>
        <v>0</v>
      </c>
      <c r="J61" s="50">
        <f t="shared" si="2"/>
        <v>0</v>
      </c>
      <c r="K61" s="50">
        <f t="shared" si="2"/>
        <v>0</v>
      </c>
      <c r="L61" s="50">
        <f t="shared" si="2"/>
        <v>0</v>
      </c>
      <c r="M61" s="50">
        <f t="shared" si="2"/>
        <v>0</v>
      </c>
      <c r="N61" s="50"/>
      <c r="O61" s="50">
        <f t="shared" si="2"/>
        <v>0</v>
      </c>
      <c r="P61" s="50">
        <f t="shared" si="2"/>
        <v>0</v>
      </c>
      <c r="Q61" s="50"/>
      <c r="R61" s="50">
        <f t="shared" si="2"/>
        <v>0</v>
      </c>
      <c r="S61" s="50">
        <f t="shared" si="2"/>
        <v>0</v>
      </c>
      <c r="T61" s="50"/>
      <c r="U61" s="50">
        <f t="shared" si="2"/>
        <v>0</v>
      </c>
      <c r="V61" s="50">
        <f t="shared" si="2"/>
        <v>0</v>
      </c>
      <c r="W61" s="50"/>
      <c r="X61" s="50">
        <f t="shared" si="2"/>
        <v>0</v>
      </c>
      <c r="Y61" s="50">
        <f t="shared" si="2"/>
        <v>0</v>
      </c>
      <c r="Z61" s="50"/>
      <c r="AA61" s="50">
        <f t="shared" si="2"/>
        <v>0</v>
      </c>
      <c r="AB61" s="50">
        <f t="shared" si="2"/>
        <v>0</v>
      </c>
      <c r="AC61" s="50"/>
      <c r="AD61" s="50">
        <f t="shared" si="2"/>
        <v>0</v>
      </c>
      <c r="AE61" s="50">
        <f t="shared" si="2"/>
        <v>0</v>
      </c>
      <c r="AF61" s="50"/>
      <c r="AG61" s="50">
        <f t="shared" si="2"/>
        <v>0</v>
      </c>
      <c r="AH61" s="50">
        <f t="shared" si="2"/>
        <v>0</v>
      </c>
      <c r="AI61" s="50"/>
      <c r="AJ61" s="50">
        <f t="shared" si="2"/>
        <v>0</v>
      </c>
      <c r="AK61" s="50">
        <f t="shared" si="2"/>
        <v>0</v>
      </c>
      <c r="AL61" s="50"/>
      <c r="AM61" s="50">
        <f t="shared" si="2"/>
        <v>0</v>
      </c>
      <c r="AN61" s="50">
        <f t="shared" si="2"/>
        <v>0</v>
      </c>
      <c r="AO61" s="50"/>
      <c r="AP61" s="50">
        <f t="shared" si="2"/>
        <v>0</v>
      </c>
      <c r="AQ61" s="50">
        <f t="shared" si="2"/>
        <v>0</v>
      </c>
      <c r="AR61" s="50"/>
      <c r="AS61" s="50">
        <f t="shared" si="2"/>
        <v>0</v>
      </c>
      <c r="AT61" s="50">
        <f t="shared" si="2"/>
        <v>0</v>
      </c>
      <c r="AU61" s="50"/>
      <c r="AV61" s="50">
        <f t="shared" si="2"/>
        <v>0</v>
      </c>
      <c r="AW61" s="50">
        <f t="shared" si="2"/>
        <v>0</v>
      </c>
      <c r="AX61" s="50"/>
      <c r="AY61" s="50">
        <f t="shared" si="2"/>
        <v>0</v>
      </c>
      <c r="AZ61" s="50">
        <f t="shared" si="2"/>
        <v>0</v>
      </c>
      <c r="BA61" s="50">
        <f t="shared" si="2"/>
        <v>0</v>
      </c>
      <c r="BB61" s="50">
        <f t="shared" si="2"/>
        <v>0</v>
      </c>
      <c r="BC61" s="50">
        <f t="shared" si="2"/>
        <v>0</v>
      </c>
      <c r="BD61" s="50"/>
      <c r="BE61" s="50"/>
      <c r="BF61" s="50"/>
      <c r="BG61" s="50"/>
      <c r="BH61" s="50"/>
      <c r="BI61" s="50">
        <f t="shared" si="2"/>
        <v>-116.95</v>
      </c>
      <c r="BJ61" s="50"/>
      <c r="BK61" s="50">
        <f t="shared" si="2"/>
        <v>-0.97053499999999993</v>
      </c>
      <c r="BL61" s="50">
        <f t="shared" si="2"/>
        <v>-118.9355</v>
      </c>
      <c r="BM61" s="50"/>
      <c r="BN61" s="50"/>
      <c r="BO61" s="50"/>
      <c r="BP61" s="50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50"/>
      <c r="CF61" s="50"/>
      <c r="CG61" s="50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</row>
    <row r="62" spans="1:164" s="136" customFormat="1" x14ac:dyDescent="0.2">
      <c r="A62" s="50">
        <v>4</v>
      </c>
      <c r="B62" s="50" t="s">
        <v>8</v>
      </c>
      <c r="C62" s="50">
        <f t="shared" si="3"/>
        <v>0</v>
      </c>
      <c r="D62" s="50">
        <f t="shared" si="4"/>
        <v>0</v>
      </c>
      <c r="E62" s="50"/>
      <c r="F62" s="50">
        <f t="shared" si="2"/>
        <v>0</v>
      </c>
      <c r="G62" s="50">
        <f t="shared" si="2"/>
        <v>0</v>
      </c>
      <c r="H62" s="50"/>
      <c r="I62" s="50">
        <f t="shared" si="2"/>
        <v>0</v>
      </c>
      <c r="J62" s="50">
        <f t="shared" si="2"/>
        <v>0</v>
      </c>
      <c r="K62" s="50">
        <f t="shared" si="2"/>
        <v>0</v>
      </c>
      <c r="L62" s="50">
        <f t="shared" si="2"/>
        <v>0</v>
      </c>
      <c r="M62" s="50">
        <f t="shared" si="2"/>
        <v>0</v>
      </c>
      <c r="N62" s="50"/>
      <c r="O62" s="50">
        <f t="shared" si="2"/>
        <v>0</v>
      </c>
      <c r="P62" s="50">
        <f t="shared" si="2"/>
        <v>0</v>
      </c>
      <c r="Q62" s="50"/>
      <c r="R62" s="50">
        <f t="shared" si="2"/>
        <v>0</v>
      </c>
      <c r="S62" s="50">
        <f t="shared" si="2"/>
        <v>0</v>
      </c>
      <c r="T62" s="50"/>
      <c r="U62" s="50">
        <f t="shared" si="2"/>
        <v>0</v>
      </c>
      <c r="V62" s="50">
        <f t="shared" si="2"/>
        <v>0</v>
      </c>
      <c r="W62" s="50"/>
      <c r="X62" s="50">
        <f t="shared" si="2"/>
        <v>0</v>
      </c>
      <c r="Y62" s="50">
        <f t="shared" si="2"/>
        <v>0</v>
      </c>
      <c r="Z62" s="50"/>
      <c r="AA62" s="50">
        <f t="shared" si="2"/>
        <v>0</v>
      </c>
      <c r="AB62" s="50">
        <f t="shared" si="2"/>
        <v>0</v>
      </c>
      <c r="AC62" s="50"/>
      <c r="AD62" s="50">
        <f t="shared" si="2"/>
        <v>0</v>
      </c>
      <c r="AE62" s="50">
        <f t="shared" si="2"/>
        <v>0</v>
      </c>
      <c r="AF62" s="50"/>
      <c r="AG62" s="50">
        <f t="shared" si="2"/>
        <v>0</v>
      </c>
      <c r="AH62" s="50">
        <f t="shared" si="2"/>
        <v>0</v>
      </c>
      <c r="AI62" s="50"/>
      <c r="AJ62" s="50">
        <f t="shared" si="2"/>
        <v>0</v>
      </c>
      <c r="AK62" s="50">
        <f t="shared" si="2"/>
        <v>0</v>
      </c>
      <c r="AL62" s="50"/>
      <c r="AM62" s="50">
        <f t="shared" si="2"/>
        <v>0</v>
      </c>
      <c r="AN62" s="50">
        <f t="shared" si="2"/>
        <v>0</v>
      </c>
      <c r="AO62" s="50"/>
      <c r="AP62" s="50">
        <f t="shared" si="2"/>
        <v>0</v>
      </c>
      <c r="AQ62" s="50">
        <f t="shared" si="2"/>
        <v>0</v>
      </c>
      <c r="AR62" s="50"/>
      <c r="AS62" s="50">
        <f t="shared" si="2"/>
        <v>0</v>
      </c>
      <c r="AT62" s="50">
        <f t="shared" si="2"/>
        <v>0</v>
      </c>
      <c r="AU62" s="50"/>
      <c r="AV62" s="50">
        <f t="shared" si="2"/>
        <v>0</v>
      </c>
      <c r="AW62" s="50">
        <f t="shared" si="2"/>
        <v>0</v>
      </c>
      <c r="AX62" s="50"/>
      <c r="AY62" s="50">
        <f t="shared" si="2"/>
        <v>0</v>
      </c>
      <c r="AZ62" s="50">
        <f t="shared" si="2"/>
        <v>0</v>
      </c>
      <c r="BA62" s="50">
        <f t="shared" si="2"/>
        <v>0</v>
      </c>
      <c r="BB62" s="50">
        <f t="shared" si="2"/>
        <v>0</v>
      </c>
      <c r="BC62" s="50">
        <f t="shared" si="2"/>
        <v>0</v>
      </c>
      <c r="BD62" s="50"/>
      <c r="BE62" s="50"/>
      <c r="BF62" s="50"/>
      <c r="BG62" s="50"/>
      <c r="BH62" s="50"/>
      <c r="BI62" s="50">
        <f t="shared" si="2"/>
        <v>-123.49</v>
      </c>
      <c r="BJ62" s="50"/>
      <c r="BK62" s="50">
        <f t="shared" si="2"/>
        <v>-0.92036468149423278</v>
      </c>
      <c r="BL62" s="50">
        <f t="shared" si="2"/>
        <v>-125.40049999999999</v>
      </c>
      <c r="BM62" s="50"/>
      <c r="BN62" s="50"/>
      <c r="BO62" s="50"/>
      <c r="BP62" s="50"/>
      <c r="BQ62" s="58"/>
      <c r="BR62" s="58">
        <f>AVERAGE(BR36:BR55)</f>
        <v>107.13550000000001</v>
      </c>
      <c r="BS62" s="58">
        <f t="shared" ref="BS62:CG62" si="5">AVERAGE(BS36:BS55)</f>
        <v>143.20099999999996</v>
      </c>
      <c r="BT62" s="58">
        <f t="shared" si="5"/>
        <v>118.9355</v>
      </c>
      <c r="BU62" s="58">
        <f t="shared" si="5"/>
        <v>125.40049999999999</v>
      </c>
      <c r="BV62" s="58">
        <f t="shared" si="5"/>
        <v>193868.71450000003</v>
      </c>
      <c r="BW62" s="58">
        <f t="shared" si="5"/>
        <v>1734.3705000000002</v>
      </c>
      <c r="BX62" s="58">
        <f t="shared" si="5"/>
        <v>72.631</v>
      </c>
      <c r="BY62" s="58">
        <f t="shared" si="5"/>
        <v>82.109499999999997</v>
      </c>
      <c r="BZ62" s="58">
        <f t="shared" si="5"/>
        <v>11.53</v>
      </c>
      <c r="CA62" s="58">
        <f t="shared" si="5"/>
        <v>11.067499999999999</v>
      </c>
      <c r="CB62" s="58">
        <f t="shared" si="5"/>
        <v>16.811</v>
      </c>
      <c r="CC62" s="58">
        <f t="shared" si="5"/>
        <v>16.850999999999999</v>
      </c>
      <c r="CD62" s="58">
        <f t="shared" si="5"/>
        <v>115.42850000000003</v>
      </c>
      <c r="CE62" s="58">
        <f t="shared" si="5"/>
        <v>157.369</v>
      </c>
      <c r="CF62" s="58">
        <f t="shared" si="5"/>
        <v>16.317999999999998</v>
      </c>
      <c r="CG62" s="58">
        <f t="shared" si="5"/>
        <v>16.295999999999999</v>
      </c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</row>
    <row r="63" spans="1:164" s="136" customFormat="1" x14ac:dyDescent="0.2">
      <c r="A63" s="50">
        <v>5</v>
      </c>
      <c r="B63" s="50" t="s">
        <v>9</v>
      </c>
      <c r="C63" s="50">
        <f t="shared" si="3"/>
        <v>0</v>
      </c>
      <c r="D63" s="50">
        <f t="shared" si="4"/>
        <v>0</v>
      </c>
      <c r="E63" s="50"/>
      <c r="F63" s="50">
        <f t="shared" si="2"/>
        <v>0</v>
      </c>
      <c r="G63" s="50">
        <f t="shared" si="2"/>
        <v>0</v>
      </c>
      <c r="H63" s="50"/>
      <c r="I63" s="50">
        <f t="shared" si="2"/>
        <v>0</v>
      </c>
      <c r="J63" s="50">
        <f t="shared" si="2"/>
        <v>0</v>
      </c>
      <c r="K63" s="50">
        <f t="shared" si="2"/>
        <v>0</v>
      </c>
      <c r="L63" s="50">
        <f t="shared" si="2"/>
        <v>0</v>
      </c>
      <c r="M63" s="50">
        <f t="shared" si="2"/>
        <v>0</v>
      </c>
      <c r="N63" s="50"/>
      <c r="O63" s="50">
        <f t="shared" si="2"/>
        <v>0</v>
      </c>
      <c r="P63" s="50">
        <f t="shared" si="2"/>
        <v>0</v>
      </c>
      <c r="Q63" s="50"/>
      <c r="R63" s="50">
        <f t="shared" si="2"/>
        <v>0</v>
      </c>
      <c r="S63" s="50">
        <f t="shared" si="2"/>
        <v>0</v>
      </c>
      <c r="T63" s="50"/>
      <c r="U63" s="50">
        <f t="shared" si="2"/>
        <v>0</v>
      </c>
      <c r="V63" s="50">
        <f t="shared" si="2"/>
        <v>0</v>
      </c>
      <c r="W63" s="50"/>
      <c r="X63" s="50">
        <f t="shared" si="2"/>
        <v>0</v>
      </c>
      <c r="Y63" s="50">
        <f t="shared" si="2"/>
        <v>0</v>
      </c>
      <c r="Z63" s="50"/>
      <c r="AA63" s="50">
        <f t="shared" si="2"/>
        <v>0</v>
      </c>
      <c r="AB63" s="50">
        <f t="shared" si="2"/>
        <v>0</v>
      </c>
      <c r="AC63" s="50"/>
      <c r="AD63" s="50">
        <f t="shared" si="2"/>
        <v>0</v>
      </c>
      <c r="AE63" s="50">
        <f t="shared" si="2"/>
        <v>0</v>
      </c>
      <c r="AF63" s="50"/>
      <c r="AG63" s="50">
        <f t="shared" si="2"/>
        <v>0</v>
      </c>
      <c r="AH63" s="50">
        <f t="shared" si="2"/>
        <v>0</v>
      </c>
      <c r="AI63" s="50"/>
      <c r="AJ63" s="50">
        <f t="shared" si="2"/>
        <v>0</v>
      </c>
      <c r="AK63" s="50">
        <f t="shared" si="2"/>
        <v>0</v>
      </c>
      <c r="AL63" s="50"/>
      <c r="AM63" s="50">
        <f t="shared" si="2"/>
        <v>0</v>
      </c>
      <c r="AN63" s="50">
        <f t="shared" si="2"/>
        <v>0</v>
      </c>
      <c r="AO63" s="50"/>
      <c r="AP63" s="50">
        <f t="shared" si="2"/>
        <v>0</v>
      </c>
      <c r="AQ63" s="50">
        <f t="shared" si="2"/>
        <v>0</v>
      </c>
      <c r="AR63" s="50"/>
      <c r="AS63" s="50">
        <f t="shared" si="2"/>
        <v>0</v>
      </c>
      <c r="AT63" s="50">
        <f t="shared" si="2"/>
        <v>0</v>
      </c>
      <c r="AU63" s="50"/>
      <c r="AV63" s="50">
        <f t="shared" si="2"/>
        <v>0</v>
      </c>
      <c r="AW63" s="50">
        <f t="shared" si="2"/>
        <v>0</v>
      </c>
      <c r="AX63" s="50"/>
      <c r="AY63" s="50">
        <f t="shared" si="2"/>
        <v>0</v>
      </c>
      <c r="AZ63" s="50">
        <f t="shared" si="2"/>
        <v>0</v>
      </c>
      <c r="BA63" s="50">
        <f t="shared" si="2"/>
        <v>0</v>
      </c>
      <c r="BB63" s="50">
        <f t="shared" si="2"/>
        <v>0</v>
      </c>
      <c r="BC63" s="50">
        <f t="shared" si="2"/>
        <v>0</v>
      </c>
      <c r="BD63" s="50"/>
      <c r="BE63" s="50"/>
      <c r="BF63" s="50"/>
      <c r="BG63" s="50"/>
      <c r="BH63" s="50"/>
      <c r="BI63" s="50">
        <f t="shared" si="2"/>
        <v>-194826.68</v>
      </c>
      <c r="BJ63" s="50"/>
      <c r="BK63" s="50">
        <f t="shared" si="2"/>
        <v>-1679.857935</v>
      </c>
      <c r="BL63" s="50">
        <f t="shared" si="2"/>
        <v>-193868.71450000003</v>
      </c>
      <c r="BM63" s="50"/>
      <c r="BN63" s="50"/>
      <c r="BO63" s="50"/>
      <c r="BP63" s="50"/>
      <c r="BQ63" s="58"/>
      <c r="BR63" s="49">
        <v>107.13550000000001</v>
      </c>
      <c r="BS63" s="82">
        <v>143.20099999999996</v>
      </c>
      <c r="BT63" s="91">
        <v>118.9355</v>
      </c>
      <c r="BU63" s="91">
        <v>125.40049999999999</v>
      </c>
      <c r="BV63" s="95">
        <v>193868.71450000003</v>
      </c>
      <c r="BW63" s="95">
        <v>1734.3705000000002</v>
      </c>
      <c r="BX63" s="95">
        <v>72.631</v>
      </c>
      <c r="BY63" s="95">
        <v>82.109499999999997</v>
      </c>
      <c r="BZ63" s="95">
        <v>11.53</v>
      </c>
      <c r="CA63" s="95">
        <v>11.067499999999999</v>
      </c>
      <c r="CB63" s="95">
        <v>16.811</v>
      </c>
      <c r="CC63" s="95">
        <v>16.850999999999999</v>
      </c>
      <c r="CD63" s="95">
        <v>115.42850000000003</v>
      </c>
      <c r="CE63" s="95">
        <v>157.369</v>
      </c>
      <c r="CF63" s="95">
        <v>16.317999999999998</v>
      </c>
      <c r="CG63" s="95">
        <v>16.295999999999999</v>
      </c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</row>
    <row r="64" spans="1:164" s="136" customFormat="1" x14ac:dyDescent="0.2">
      <c r="A64" s="50">
        <v>6</v>
      </c>
      <c r="B64" s="50" t="s">
        <v>10</v>
      </c>
      <c r="C64" s="50">
        <f t="shared" si="3"/>
        <v>0</v>
      </c>
      <c r="D64" s="50">
        <f t="shared" si="4"/>
        <v>0</v>
      </c>
      <c r="E64" s="50"/>
      <c r="F64" s="50">
        <f t="shared" si="2"/>
        <v>0</v>
      </c>
      <c r="G64" s="50">
        <f t="shared" si="2"/>
        <v>0</v>
      </c>
      <c r="H64" s="50"/>
      <c r="I64" s="50">
        <f t="shared" si="2"/>
        <v>0</v>
      </c>
      <c r="J64" s="50">
        <f t="shared" si="2"/>
        <v>0</v>
      </c>
      <c r="K64" s="50">
        <f t="shared" si="2"/>
        <v>0</v>
      </c>
      <c r="L64" s="50">
        <f t="shared" si="2"/>
        <v>0</v>
      </c>
      <c r="M64" s="50">
        <f t="shared" si="2"/>
        <v>0</v>
      </c>
      <c r="N64" s="50"/>
      <c r="O64" s="50">
        <f t="shared" si="2"/>
        <v>0</v>
      </c>
      <c r="P64" s="50">
        <f t="shared" si="2"/>
        <v>0</v>
      </c>
      <c r="Q64" s="50"/>
      <c r="R64" s="50">
        <f t="shared" si="2"/>
        <v>0</v>
      </c>
      <c r="S64" s="50">
        <f t="shared" si="2"/>
        <v>0</v>
      </c>
      <c r="T64" s="50"/>
      <c r="U64" s="50">
        <f t="shared" si="2"/>
        <v>0</v>
      </c>
      <c r="V64" s="50">
        <f t="shared" si="2"/>
        <v>0</v>
      </c>
      <c r="W64" s="50"/>
      <c r="X64" s="50">
        <f t="shared" si="2"/>
        <v>0</v>
      </c>
      <c r="Y64" s="50">
        <f t="shared" si="2"/>
        <v>0</v>
      </c>
      <c r="Z64" s="50"/>
      <c r="AA64" s="50">
        <f t="shared" si="2"/>
        <v>0</v>
      </c>
      <c r="AB64" s="50">
        <f t="shared" si="2"/>
        <v>0</v>
      </c>
      <c r="AC64" s="50"/>
      <c r="AD64" s="50">
        <f t="shared" si="2"/>
        <v>0</v>
      </c>
      <c r="AE64" s="50">
        <f t="shared" si="2"/>
        <v>0</v>
      </c>
      <c r="AF64" s="50"/>
      <c r="AG64" s="50">
        <f t="shared" si="2"/>
        <v>0</v>
      </c>
      <c r="AH64" s="50">
        <f t="shared" si="2"/>
        <v>0</v>
      </c>
      <c r="AI64" s="50"/>
      <c r="AJ64" s="50">
        <f t="shared" si="2"/>
        <v>0</v>
      </c>
      <c r="AK64" s="50">
        <f t="shared" si="2"/>
        <v>0</v>
      </c>
      <c r="AL64" s="50"/>
      <c r="AM64" s="50">
        <f t="shared" si="2"/>
        <v>0</v>
      </c>
      <c r="AN64" s="50">
        <f t="shared" si="2"/>
        <v>0</v>
      </c>
      <c r="AO64" s="50"/>
      <c r="AP64" s="50">
        <f t="shared" si="2"/>
        <v>0</v>
      </c>
      <c r="AQ64" s="50">
        <f t="shared" si="2"/>
        <v>0</v>
      </c>
      <c r="AR64" s="50"/>
      <c r="AS64" s="50">
        <f t="shared" si="2"/>
        <v>0</v>
      </c>
      <c r="AT64" s="50">
        <f t="shared" si="2"/>
        <v>0</v>
      </c>
      <c r="AU64" s="50"/>
      <c r="AV64" s="50">
        <f t="shared" si="2"/>
        <v>0</v>
      </c>
      <c r="AW64" s="50">
        <f t="shared" si="2"/>
        <v>0</v>
      </c>
      <c r="AX64" s="50"/>
      <c r="AY64" s="50">
        <f t="shared" si="2"/>
        <v>0</v>
      </c>
      <c r="AZ64" s="50">
        <f t="shared" si="2"/>
        <v>0</v>
      </c>
      <c r="BA64" s="50">
        <f t="shared" si="2"/>
        <v>0</v>
      </c>
      <c r="BB64" s="50">
        <f t="shared" si="2"/>
        <v>0</v>
      </c>
      <c r="BC64" s="50">
        <f t="shared" si="2"/>
        <v>0</v>
      </c>
      <c r="BD64" s="50"/>
      <c r="BE64" s="50"/>
      <c r="BF64" s="50"/>
      <c r="BG64" s="50"/>
      <c r="BH64" s="50"/>
      <c r="BI64" s="50">
        <f t="shared" si="2"/>
        <v>-1746.73</v>
      </c>
      <c r="BJ64" s="50"/>
      <c r="BK64" s="50">
        <f t="shared" si="2"/>
        <v>-15.028010000000004</v>
      </c>
      <c r="BL64" s="50">
        <f t="shared" si="2"/>
        <v>-1734.3705000000002</v>
      </c>
      <c r="BM64" s="50"/>
      <c r="BN64" s="50"/>
      <c r="BO64" s="50"/>
      <c r="BP64" s="50"/>
      <c r="BQ64" s="62"/>
      <c r="BR64" s="105">
        <f>BR63-BR62</f>
        <v>0</v>
      </c>
      <c r="BS64" s="105">
        <f t="shared" ref="BS64:CG64" si="6">BS63-BS62</f>
        <v>0</v>
      </c>
      <c r="BT64" s="105">
        <f t="shared" si="6"/>
        <v>0</v>
      </c>
      <c r="BU64" s="105">
        <f t="shared" si="6"/>
        <v>0</v>
      </c>
      <c r="BV64" s="105">
        <f t="shared" si="6"/>
        <v>0</v>
      </c>
      <c r="BW64" s="105">
        <f t="shared" si="6"/>
        <v>0</v>
      </c>
      <c r="BX64" s="105">
        <f t="shared" si="6"/>
        <v>0</v>
      </c>
      <c r="BY64" s="105">
        <f t="shared" si="6"/>
        <v>0</v>
      </c>
      <c r="BZ64" s="105">
        <f t="shared" si="6"/>
        <v>0</v>
      </c>
      <c r="CA64" s="105">
        <f t="shared" si="6"/>
        <v>0</v>
      </c>
      <c r="CB64" s="105">
        <f t="shared" si="6"/>
        <v>0</v>
      </c>
      <c r="CC64" s="105">
        <f t="shared" si="6"/>
        <v>0</v>
      </c>
      <c r="CD64" s="105">
        <f t="shared" si="6"/>
        <v>0</v>
      </c>
      <c r="CE64" s="105">
        <f t="shared" si="6"/>
        <v>0</v>
      </c>
      <c r="CF64" s="105">
        <f t="shared" si="6"/>
        <v>0</v>
      </c>
      <c r="CG64" s="105">
        <f t="shared" si="6"/>
        <v>0</v>
      </c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</row>
    <row r="65" spans="1:164" s="136" customFormat="1" x14ac:dyDescent="0.2">
      <c r="A65" s="50">
        <v>7</v>
      </c>
      <c r="B65" s="50" t="s">
        <v>25</v>
      </c>
      <c r="C65" s="50">
        <f t="shared" si="3"/>
        <v>0</v>
      </c>
      <c r="D65" s="50">
        <f t="shared" si="4"/>
        <v>0</v>
      </c>
      <c r="E65" s="50"/>
      <c r="F65" s="50">
        <f t="shared" si="2"/>
        <v>0</v>
      </c>
      <c r="G65" s="50">
        <f t="shared" si="2"/>
        <v>0</v>
      </c>
      <c r="H65" s="50"/>
      <c r="I65" s="50">
        <f t="shared" si="2"/>
        <v>0</v>
      </c>
      <c r="J65" s="50">
        <f t="shared" si="2"/>
        <v>0</v>
      </c>
      <c r="K65" s="50">
        <f t="shared" si="2"/>
        <v>0</v>
      </c>
      <c r="L65" s="50">
        <f t="shared" si="2"/>
        <v>0</v>
      </c>
      <c r="M65" s="50">
        <f t="shared" si="2"/>
        <v>0</v>
      </c>
      <c r="N65" s="50"/>
      <c r="O65" s="50">
        <f t="shared" si="2"/>
        <v>0</v>
      </c>
      <c r="P65" s="50">
        <f t="shared" si="2"/>
        <v>0</v>
      </c>
      <c r="Q65" s="50"/>
      <c r="R65" s="50">
        <f t="shared" si="2"/>
        <v>0</v>
      </c>
      <c r="S65" s="50">
        <f t="shared" si="2"/>
        <v>0</v>
      </c>
      <c r="T65" s="50"/>
      <c r="U65" s="50">
        <f t="shared" si="2"/>
        <v>0</v>
      </c>
      <c r="V65" s="50">
        <f t="shared" si="2"/>
        <v>0</v>
      </c>
      <c r="W65" s="50"/>
      <c r="X65" s="50">
        <f t="shared" si="2"/>
        <v>0</v>
      </c>
      <c r="Y65" s="50">
        <f t="shared" si="2"/>
        <v>0</v>
      </c>
      <c r="Z65" s="50"/>
      <c r="AA65" s="50">
        <f t="shared" si="2"/>
        <v>0</v>
      </c>
      <c r="AB65" s="50">
        <f t="shared" si="2"/>
        <v>0</v>
      </c>
      <c r="AC65" s="50"/>
      <c r="AD65" s="50">
        <f t="shared" si="2"/>
        <v>0</v>
      </c>
      <c r="AE65" s="50">
        <f t="shared" si="2"/>
        <v>0</v>
      </c>
      <c r="AF65" s="50"/>
      <c r="AG65" s="50">
        <f t="shared" si="2"/>
        <v>0</v>
      </c>
      <c r="AH65" s="50">
        <f t="shared" si="2"/>
        <v>0</v>
      </c>
      <c r="AI65" s="50"/>
      <c r="AJ65" s="50">
        <f t="shared" si="2"/>
        <v>0</v>
      </c>
      <c r="AK65" s="50">
        <f t="shared" si="2"/>
        <v>0</v>
      </c>
      <c r="AL65" s="50"/>
      <c r="AM65" s="50">
        <f t="shared" si="2"/>
        <v>0</v>
      </c>
      <c r="AN65" s="50">
        <f t="shared" si="2"/>
        <v>0</v>
      </c>
      <c r="AO65" s="50"/>
      <c r="AP65" s="50">
        <f t="shared" si="2"/>
        <v>0</v>
      </c>
      <c r="AQ65" s="50">
        <f t="shared" si="2"/>
        <v>0</v>
      </c>
      <c r="AR65" s="50"/>
      <c r="AS65" s="50">
        <f t="shared" si="2"/>
        <v>0</v>
      </c>
      <c r="AT65" s="50">
        <f t="shared" si="2"/>
        <v>0</v>
      </c>
      <c r="AU65" s="50"/>
      <c r="AV65" s="50">
        <f t="shared" si="2"/>
        <v>0</v>
      </c>
      <c r="AW65" s="50">
        <f t="shared" si="2"/>
        <v>0</v>
      </c>
      <c r="AX65" s="50"/>
      <c r="AY65" s="50">
        <f t="shared" si="2"/>
        <v>0</v>
      </c>
      <c r="AZ65" s="50">
        <f t="shared" ref="AZ65:BL65" si="7">AZ43-AZ21</f>
        <v>0</v>
      </c>
      <c r="BA65" s="50">
        <f t="shared" si="7"/>
        <v>0</v>
      </c>
      <c r="BB65" s="50">
        <f t="shared" si="7"/>
        <v>0</v>
      </c>
      <c r="BC65" s="50">
        <f t="shared" si="7"/>
        <v>0</v>
      </c>
      <c r="BD65" s="50"/>
      <c r="BE65" s="50"/>
      <c r="BF65" s="50"/>
      <c r="BG65" s="50"/>
      <c r="BH65" s="50"/>
      <c r="BI65" s="50">
        <f t="shared" si="7"/>
        <v>-74.28</v>
      </c>
      <c r="BJ65" s="50"/>
      <c r="BK65" s="50">
        <f t="shared" si="7"/>
        <v>-1.589836122803441</v>
      </c>
      <c r="BL65" s="50">
        <f t="shared" si="7"/>
        <v>-72.631</v>
      </c>
      <c r="BM65" s="50"/>
      <c r="BN65" s="50"/>
      <c r="BO65" s="50"/>
      <c r="BP65" s="50"/>
      <c r="BQ65" s="50" t="s">
        <v>29</v>
      </c>
      <c r="BR65" s="50">
        <f>MAX(BR36:BR55)</f>
        <v>108.94</v>
      </c>
      <c r="BS65" s="50">
        <f t="shared" ref="BS65:CG65" si="8">MAX(BS36:BS55)</f>
        <v>144.85</v>
      </c>
      <c r="BT65" s="50">
        <f t="shared" si="8"/>
        <v>121.63</v>
      </c>
      <c r="BU65" s="50">
        <f t="shared" si="8"/>
        <v>128.52000000000001</v>
      </c>
      <c r="BV65" s="50">
        <f t="shared" si="8"/>
        <v>199733.23</v>
      </c>
      <c r="BW65" s="50">
        <f t="shared" si="8"/>
        <v>1786.55</v>
      </c>
      <c r="BX65" s="50">
        <f t="shared" si="8"/>
        <v>74.28</v>
      </c>
      <c r="BY65" s="50">
        <f t="shared" si="8"/>
        <v>82.94</v>
      </c>
      <c r="BZ65" s="50">
        <f t="shared" si="8"/>
        <v>11.76</v>
      </c>
      <c r="CA65" s="50">
        <f t="shared" si="8"/>
        <v>11.41</v>
      </c>
      <c r="CB65" s="50">
        <f t="shared" si="8"/>
        <v>17.22</v>
      </c>
      <c r="CC65" s="50">
        <f t="shared" si="8"/>
        <v>17.649999999999999</v>
      </c>
      <c r="CD65" s="50">
        <f t="shared" si="8"/>
        <v>117.26</v>
      </c>
      <c r="CE65" s="50">
        <f t="shared" si="8"/>
        <v>160.04</v>
      </c>
      <c r="CF65" s="50">
        <f t="shared" si="8"/>
        <v>16.510000000000002</v>
      </c>
      <c r="CG65" s="50">
        <f t="shared" si="8"/>
        <v>16.48</v>
      </c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</row>
    <row r="66" spans="1:164" x14ac:dyDescent="0.2">
      <c r="A66" s="185">
        <v>8</v>
      </c>
      <c r="B66" s="49" t="s">
        <v>26</v>
      </c>
      <c r="C66" s="50">
        <f t="shared" si="3"/>
        <v>0</v>
      </c>
      <c r="D66" s="50">
        <f t="shared" si="4"/>
        <v>0</v>
      </c>
      <c r="E66" s="50"/>
      <c r="F66" s="50">
        <f t="shared" ref="F66:BL72" si="9">F44-F22</f>
        <v>0</v>
      </c>
      <c r="G66" s="50">
        <f t="shared" si="9"/>
        <v>0</v>
      </c>
      <c r="H66" s="50"/>
      <c r="I66" s="50">
        <f t="shared" si="9"/>
        <v>0</v>
      </c>
      <c r="J66" s="50">
        <f t="shared" si="9"/>
        <v>0</v>
      </c>
      <c r="K66" s="50">
        <f t="shared" si="9"/>
        <v>0</v>
      </c>
      <c r="L66" s="50">
        <f t="shared" si="9"/>
        <v>0</v>
      </c>
      <c r="M66" s="50">
        <f t="shared" si="9"/>
        <v>0</v>
      </c>
      <c r="N66" s="50"/>
      <c r="O66" s="50">
        <f t="shared" si="9"/>
        <v>0</v>
      </c>
      <c r="P66" s="50">
        <f t="shared" si="9"/>
        <v>0</v>
      </c>
      <c r="Q66" s="50"/>
      <c r="R66" s="50">
        <f t="shared" si="9"/>
        <v>0</v>
      </c>
      <c r="S66" s="50">
        <f t="shared" si="9"/>
        <v>0</v>
      </c>
      <c r="T66" s="50"/>
      <c r="U66" s="50">
        <f t="shared" si="9"/>
        <v>0</v>
      </c>
      <c r="V66" s="50">
        <f t="shared" si="9"/>
        <v>0</v>
      </c>
      <c r="W66" s="50"/>
      <c r="X66" s="50">
        <f t="shared" si="9"/>
        <v>0</v>
      </c>
      <c r="Y66" s="50">
        <f t="shared" si="9"/>
        <v>0</v>
      </c>
      <c r="Z66" s="50"/>
      <c r="AA66" s="50">
        <f t="shared" si="9"/>
        <v>0</v>
      </c>
      <c r="AB66" s="50">
        <f t="shared" si="9"/>
        <v>0</v>
      </c>
      <c r="AC66" s="50"/>
      <c r="AD66" s="50">
        <f t="shared" si="9"/>
        <v>0</v>
      </c>
      <c r="AE66" s="50">
        <f t="shared" si="9"/>
        <v>0</v>
      </c>
      <c r="AF66" s="50"/>
      <c r="AG66" s="50">
        <f t="shared" si="9"/>
        <v>0</v>
      </c>
      <c r="AH66" s="50">
        <f t="shared" si="9"/>
        <v>0</v>
      </c>
      <c r="AI66" s="50"/>
      <c r="AJ66" s="50">
        <f t="shared" si="9"/>
        <v>0</v>
      </c>
      <c r="AK66" s="50">
        <f t="shared" si="9"/>
        <v>0</v>
      </c>
      <c r="AL66" s="50"/>
      <c r="AM66" s="50">
        <f t="shared" si="9"/>
        <v>0</v>
      </c>
      <c r="AN66" s="50">
        <f t="shared" si="9"/>
        <v>0</v>
      </c>
      <c r="AO66" s="50"/>
      <c r="AP66" s="50">
        <f t="shared" si="9"/>
        <v>0</v>
      </c>
      <c r="AQ66" s="50">
        <f t="shared" si="9"/>
        <v>0</v>
      </c>
      <c r="AR66" s="50"/>
      <c r="AS66" s="50">
        <f t="shared" si="9"/>
        <v>0</v>
      </c>
      <c r="AT66" s="50">
        <f t="shared" si="9"/>
        <v>0</v>
      </c>
      <c r="AU66" s="50"/>
      <c r="AV66" s="50">
        <f t="shared" si="9"/>
        <v>0</v>
      </c>
      <c r="AW66" s="50">
        <f t="shared" si="9"/>
        <v>0</v>
      </c>
      <c r="AX66" s="50"/>
      <c r="AY66" s="50">
        <f t="shared" si="9"/>
        <v>0</v>
      </c>
      <c r="AZ66" s="50">
        <f t="shared" si="9"/>
        <v>0</v>
      </c>
      <c r="BA66" s="50">
        <f t="shared" si="9"/>
        <v>0</v>
      </c>
      <c r="BB66" s="50">
        <f t="shared" si="9"/>
        <v>0</v>
      </c>
      <c r="BC66" s="50">
        <f t="shared" si="9"/>
        <v>0</v>
      </c>
      <c r="BD66" s="50"/>
      <c r="BE66" s="50"/>
      <c r="BF66" s="50"/>
      <c r="BG66" s="50"/>
      <c r="BH66" s="50"/>
      <c r="BI66" s="50">
        <f t="shared" si="9"/>
        <v>-81.86</v>
      </c>
      <c r="BJ66" s="50"/>
      <c r="BK66" s="50">
        <f t="shared" si="9"/>
        <v>-1.4058100000000002</v>
      </c>
      <c r="BL66" s="50">
        <f t="shared" si="9"/>
        <v>-82.109499999999997</v>
      </c>
      <c r="BM66" s="49"/>
      <c r="BN66" s="49"/>
      <c r="BO66" s="49"/>
      <c r="BP66" s="49"/>
      <c r="BQ66" s="50" t="s">
        <v>30</v>
      </c>
      <c r="BR66" s="50">
        <f>MIN(BR36:BR55)</f>
        <v>106.37</v>
      </c>
      <c r="BS66" s="50">
        <f t="shared" ref="BS66:CG66" si="10">MIN(BS36:BS55)</f>
        <v>141.44</v>
      </c>
      <c r="BT66" s="50">
        <f t="shared" si="10"/>
        <v>116.95</v>
      </c>
      <c r="BU66" s="50">
        <f t="shared" si="10"/>
        <v>123.49</v>
      </c>
      <c r="BV66" s="50">
        <f t="shared" si="10"/>
        <v>185448.23</v>
      </c>
      <c r="BW66" s="50">
        <f t="shared" si="10"/>
        <v>1632.7</v>
      </c>
      <c r="BX66" s="50">
        <f t="shared" si="10"/>
        <v>70.31</v>
      </c>
      <c r="BY66" s="50">
        <f t="shared" si="10"/>
        <v>80.81</v>
      </c>
      <c r="BZ66" s="50">
        <f t="shared" si="10"/>
        <v>11.42</v>
      </c>
      <c r="CA66" s="50">
        <f t="shared" si="10"/>
        <v>10.81</v>
      </c>
      <c r="CB66" s="50">
        <f t="shared" si="10"/>
        <v>16.559999999999999</v>
      </c>
      <c r="CC66" s="50">
        <f t="shared" si="10"/>
        <v>16.260000000000002</v>
      </c>
      <c r="CD66" s="50">
        <f t="shared" si="10"/>
        <v>113.55</v>
      </c>
      <c r="CE66" s="50">
        <f t="shared" si="10"/>
        <v>154.87</v>
      </c>
      <c r="CF66" s="50">
        <f t="shared" si="10"/>
        <v>16.079999999999998</v>
      </c>
      <c r="CG66" s="50">
        <f t="shared" si="10"/>
        <v>16.07</v>
      </c>
    </row>
    <row r="67" spans="1:164" x14ac:dyDescent="0.2">
      <c r="A67" s="185">
        <v>9</v>
      </c>
      <c r="B67" s="49" t="s">
        <v>13</v>
      </c>
      <c r="C67" s="50">
        <f t="shared" si="3"/>
        <v>0</v>
      </c>
      <c r="D67" s="50">
        <f t="shared" si="4"/>
        <v>0</v>
      </c>
      <c r="E67" s="50"/>
      <c r="F67" s="50">
        <f t="shared" si="9"/>
        <v>0</v>
      </c>
      <c r="G67" s="50">
        <f t="shared" si="9"/>
        <v>0</v>
      </c>
      <c r="H67" s="50"/>
      <c r="I67" s="50">
        <f t="shared" si="9"/>
        <v>0</v>
      </c>
      <c r="J67" s="50">
        <f t="shared" si="9"/>
        <v>0</v>
      </c>
      <c r="K67" s="50">
        <f t="shared" si="9"/>
        <v>0</v>
      </c>
      <c r="L67" s="50">
        <f t="shared" si="9"/>
        <v>0</v>
      </c>
      <c r="M67" s="50">
        <f t="shared" si="9"/>
        <v>0</v>
      </c>
      <c r="N67" s="50"/>
      <c r="O67" s="50">
        <f t="shared" si="9"/>
        <v>0</v>
      </c>
      <c r="P67" s="50">
        <f t="shared" si="9"/>
        <v>0</v>
      </c>
      <c r="Q67" s="50"/>
      <c r="R67" s="50">
        <f t="shared" si="9"/>
        <v>0</v>
      </c>
      <c r="S67" s="50">
        <f t="shared" si="9"/>
        <v>0</v>
      </c>
      <c r="T67" s="50"/>
      <c r="U67" s="50">
        <f t="shared" si="9"/>
        <v>0</v>
      </c>
      <c r="V67" s="50">
        <f t="shared" si="9"/>
        <v>0</v>
      </c>
      <c r="W67" s="50"/>
      <c r="X67" s="50">
        <f t="shared" si="9"/>
        <v>0</v>
      </c>
      <c r="Y67" s="50">
        <f t="shared" si="9"/>
        <v>0</v>
      </c>
      <c r="Z67" s="50"/>
      <c r="AA67" s="50">
        <f t="shared" si="9"/>
        <v>0</v>
      </c>
      <c r="AB67" s="50">
        <f t="shared" si="9"/>
        <v>0</v>
      </c>
      <c r="AC67" s="50"/>
      <c r="AD67" s="50">
        <f t="shared" si="9"/>
        <v>0</v>
      </c>
      <c r="AE67" s="50">
        <f t="shared" si="9"/>
        <v>0</v>
      </c>
      <c r="AF67" s="50"/>
      <c r="AG67" s="50">
        <f t="shared" si="9"/>
        <v>0</v>
      </c>
      <c r="AH67" s="50">
        <f t="shared" si="9"/>
        <v>0</v>
      </c>
      <c r="AI67" s="50"/>
      <c r="AJ67" s="50">
        <f t="shared" si="9"/>
        <v>0</v>
      </c>
      <c r="AK67" s="50">
        <f t="shared" si="9"/>
        <v>0</v>
      </c>
      <c r="AL67" s="50"/>
      <c r="AM67" s="50">
        <f t="shared" si="9"/>
        <v>0</v>
      </c>
      <c r="AN67" s="50">
        <f t="shared" si="9"/>
        <v>0</v>
      </c>
      <c r="AO67" s="50"/>
      <c r="AP67" s="50">
        <f t="shared" si="9"/>
        <v>0</v>
      </c>
      <c r="AQ67" s="50">
        <f t="shared" si="9"/>
        <v>0</v>
      </c>
      <c r="AR67" s="50"/>
      <c r="AS67" s="50">
        <f t="shared" si="9"/>
        <v>0</v>
      </c>
      <c r="AT67" s="50">
        <f t="shared" si="9"/>
        <v>0</v>
      </c>
      <c r="AU67" s="50"/>
      <c r="AV67" s="50">
        <f t="shared" si="9"/>
        <v>0</v>
      </c>
      <c r="AW67" s="50">
        <f t="shared" si="9"/>
        <v>0</v>
      </c>
      <c r="AX67" s="50"/>
      <c r="AY67" s="50">
        <f t="shared" si="9"/>
        <v>0</v>
      </c>
      <c r="AZ67" s="50">
        <f t="shared" si="9"/>
        <v>0</v>
      </c>
      <c r="BA67" s="50">
        <f t="shared" si="9"/>
        <v>0</v>
      </c>
      <c r="BB67" s="50">
        <f t="shared" si="9"/>
        <v>0</v>
      </c>
      <c r="BC67" s="50">
        <f t="shared" si="9"/>
        <v>0</v>
      </c>
      <c r="BD67" s="50"/>
      <c r="BE67" s="50"/>
      <c r="BF67" s="50"/>
      <c r="BG67" s="50"/>
      <c r="BH67" s="50"/>
      <c r="BI67" s="50">
        <f t="shared" si="9"/>
        <v>-11.56</v>
      </c>
      <c r="BJ67" s="50"/>
      <c r="BK67" s="50">
        <f t="shared" si="9"/>
        <v>-10.010904999999999</v>
      </c>
      <c r="BL67" s="50">
        <f t="shared" si="9"/>
        <v>-11.53</v>
      </c>
      <c r="BM67" s="49"/>
      <c r="BN67" s="49"/>
      <c r="BO67" s="49"/>
      <c r="BP67" s="49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2"/>
      <c r="CF67" s="49"/>
      <c r="CG67" s="49"/>
    </row>
    <row r="68" spans="1:164" x14ac:dyDescent="0.2">
      <c r="A68" s="185">
        <v>10</v>
      </c>
      <c r="B68" s="49" t="s">
        <v>14</v>
      </c>
      <c r="C68" s="50">
        <f t="shared" si="3"/>
        <v>0</v>
      </c>
      <c r="D68" s="50">
        <f t="shared" si="4"/>
        <v>0</v>
      </c>
      <c r="E68" s="50"/>
      <c r="F68" s="50">
        <f t="shared" si="9"/>
        <v>0</v>
      </c>
      <c r="G68" s="50">
        <f t="shared" si="9"/>
        <v>0</v>
      </c>
      <c r="H68" s="50"/>
      <c r="I68" s="50">
        <f t="shared" si="9"/>
        <v>0</v>
      </c>
      <c r="J68" s="50">
        <f t="shared" si="9"/>
        <v>0</v>
      </c>
      <c r="K68" s="50">
        <f t="shared" si="9"/>
        <v>0</v>
      </c>
      <c r="L68" s="50">
        <f t="shared" si="9"/>
        <v>0</v>
      </c>
      <c r="M68" s="50">
        <f t="shared" si="9"/>
        <v>0</v>
      </c>
      <c r="N68" s="50"/>
      <c r="O68" s="50">
        <f t="shared" si="9"/>
        <v>0</v>
      </c>
      <c r="P68" s="50">
        <f t="shared" si="9"/>
        <v>0</v>
      </c>
      <c r="Q68" s="50"/>
      <c r="R68" s="50">
        <f t="shared" si="9"/>
        <v>0</v>
      </c>
      <c r="S68" s="50">
        <f t="shared" si="9"/>
        <v>0</v>
      </c>
      <c r="T68" s="50"/>
      <c r="U68" s="50">
        <f t="shared" si="9"/>
        <v>0</v>
      </c>
      <c r="V68" s="50">
        <f t="shared" si="9"/>
        <v>0</v>
      </c>
      <c r="W68" s="50"/>
      <c r="X68" s="50">
        <f t="shared" si="9"/>
        <v>0</v>
      </c>
      <c r="Y68" s="50">
        <f t="shared" si="9"/>
        <v>0</v>
      </c>
      <c r="Z68" s="50"/>
      <c r="AA68" s="50">
        <f t="shared" si="9"/>
        <v>0</v>
      </c>
      <c r="AB68" s="50">
        <f t="shared" si="9"/>
        <v>0</v>
      </c>
      <c r="AC68" s="50"/>
      <c r="AD68" s="50">
        <f t="shared" si="9"/>
        <v>0</v>
      </c>
      <c r="AE68" s="50">
        <f t="shared" si="9"/>
        <v>0</v>
      </c>
      <c r="AF68" s="50"/>
      <c r="AG68" s="50">
        <f t="shared" si="9"/>
        <v>0</v>
      </c>
      <c r="AH68" s="50">
        <f t="shared" si="9"/>
        <v>0</v>
      </c>
      <c r="AI68" s="50"/>
      <c r="AJ68" s="50">
        <f t="shared" si="9"/>
        <v>0</v>
      </c>
      <c r="AK68" s="50">
        <f t="shared" si="9"/>
        <v>0</v>
      </c>
      <c r="AL68" s="50"/>
      <c r="AM68" s="50">
        <f t="shared" si="9"/>
        <v>0</v>
      </c>
      <c r="AN68" s="50">
        <f t="shared" si="9"/>
        <v>0</v>
      </c>
      <c r="AO68" s="50"/>
      <c r="AP68" s="50">
        <f t="shared" si="9"/>
        <v>0</v>
      </c>
      <c r="AQ68" s="50">
        <f t="shared" si="9"/>
        <v>0</v>
      </c>
      <c r="AR68" s="50"/>
      <c r="AS68" s="50">
        <f t="shared" si="9"/>
        <v>0</v>
      </c>
      <c r="AT68" s="50">
        <f t="shared" si="9"/>
        <v>0</v>
      </c>
      <c r="AU68" s="50"/>
      <c r="AV68" s="50">
        <f t="shared" si="9"/>
        <v>0</v>
      </c>
      <c r="AW68" s="50">
        <f t="shared" si="9"/>
        <v>0</v>
      </c>
      <c r="AX68" s="50"/>
      <c r="AY68" s="50">
        <f t="shared" si="9"/>
        <v>0</v>
      </c>
      <c r="AZ68" s="50">
        <f t="shared" si="9"/>
        <v>0</v>
      </c>
      <c r="BA68" s="50">
        <f t="shared" si="9"/>
        <v>0</v>
      </c>
      <c r="BB68" s="50">
        <f t="shared" si="9"/>
        <v>0</v>
      </c>
      <c r="BC68" s="50">
        <f t="shared" si="9"/>
        <v>0</v>
      </c>
      <c r="BD68" s="50"/>
      <c r="BE68" s="50"/>
      <c r="BF68" s="50"/>
      <c r="BG68" s="50"/>
      <c r="BH68" s="50"/>
      <c r="BI68" s="50">
        <f t="shared" si="9"/>
        <v>-11.03</v>
      </c>
      <c r="BJ68" s="50"/>
      <c r="BK68" s="50">
        <f t="shared" si="9"/>
        <v>-10.432060000000002</v>
      </c>
      <c r="BL68" s="50">
        <f t="shared" si="9"/>
        <v>-11.067499999999999</v>
      </c>
      <c r="BM68" s="49"/>
      <c r="BN68" s="49"/>
      <c r="BO68" s="49"/>
      <c r="BP68" s="49"/>
      <c r="BQ68" s="50"/>
      <c r="BR68" s="50">
        <f t="shared" ref="BR68:CG68" si="11">BR65-BR66</f>
        <v>2.5699999999999932</v>
      </c>
      <c r="BS68" s="50">
        <f t="shared" si="11"/>
        <v>3.4099999999999966</v>
      </c>
      <c r="BT68" s="50">
        <f t="shared" si="11"/>
        <v>4.6799999999999926</v>
      </c>
      <c r="BU68" s="50">
        <f t="shared" si="11"/>
        <v>5.0300000000000153</v>
      </c>
      <c r="BV68" s="50">
        <f t="shared" si="11"/>
        <v>14285</v>
      </c>
      <c r="BW68" s="50">
        <f t="shared" si="11"/>
        <v>153.84999999999991</v>
      </c>
      <c r="BX68" s="50">
        <f t="shared" si="11"/>
        <v>3.9699999999999989</v>
      </c>
      <c r="BY68" s="50">
        <f t="shared" si="11"/>
        <v>2.1299999999999955</v>
      </c>
      <c r="BZ68" s="50">
        <f t="shared" si="11"/>
        <v>0.33999999999999986</v>
      </c>
      <c r="CA68" s="50">
        <f t="shared" si="11"/>
        <v>0.59999999999999964</v>
      </c>
      <c r="CB68" s="50">
        <f t="shared" si="11"/>
        <v>0.66000000000000014</v>
      </c>
      <c r="CC68" s="50">
        <f t="shared" si="11"/>
        <v>1.389999999999997</v>
      </c>
      <c r="CD68" s="50">
        <f t="shared" si="11"/>
        <v>3.710000000000008</v>
      </c>
      <c r="CE68" s="50">
        <f t="shared" si="11"/>
        <v>5.1699999999999875</v>
      </c>
      <c r="CF68" s="50">
        <f t="shared" si="11"/>
        <v>0.43000000000000327</v>
      </c>
      <c r="CG68" s="50">
        <f t="shared" si="11"/>
        <v>0.41000000000000014</v>
      </c>
    </row>
    <row r="69" spans="1:164" x14ac:dyDescent="0.2">
      <c r="A69" s="185">
        <v>11</v>
      </c>
      <c r="B69" s="49" t="s">
        <v>15</v>
      </c>
      <c r="C69" s="50">
        <f t="shared" si="3"/>
        <v>0</v>
      </c>
      <c r="D69" s="50">
        <f t="shared" si="4"/>
        <v>0</v>
      </c>
      <c r="E69" s="50"/>
      <c r="F69" s="50">
        <f t="shared" si="9"/>
        <v>0</v>
      </c>
      <c r="G69" s="50">
        <f t="shared" si="9"/>
        <v>0</v>
      </c>
      <c r="H69" s="50"/>
      <c r="I69" s="50">
        <f t="shared" si="9"/>
        <v>0</v>
      </c>
      <c r="J69" s="50">
        <f t="shared" si="9"/>
        <v>0</v>
      </c>
      <c r="K69" s="50">
        <f t="shared" si="9"/>
        <v>0</v>
      </c>
      <c r="L69" s="50">
        <f t="shared" si="9"/>
        <v>0</v>
      </c>
      <c r="M69" s="50">
        <f t="shared" si="9"/>
        <v>0</v>
      </c>
      <c r="N69" s="50"/>
      <c r="O69" s="50">
        <f t="shared" si="9"/>
        <v>0</v>
      </c>
      <c r="P69" s="50">
        <f t="shared" si="9"/>
        <v>0</v>
      </c>
      <c r="Q69" s="50"/>
      <c r="R69" s="50">
        <f t="shared" si="9"/>
        <v>0</v>
      </c>
      <c r="S69" s="50">
        <f t="shared" si="9"/>
        <v>0</v>
      </c>
      <c r="T69" s="50"/>
      <c r="U69" s="50">
        <f t="shared" si="9"/>
        <v>0</v>
      </c>
      <c r="V69" s="50">
        <f t="shared" si="9"/>
        <v>0</v>
      </c>
      <c r="W69" s="50"/>
      <c r="X69" s="50">
        <f t="shared" si="9"/>
        <v>0</v>
      </c>
      <c r="Y69" s="50">
        <f t="shared" si="9"/>
        <v>0</v>
      </c>
      <c r="Z69" s="50"/>
      <c r="AA69" s="50">
        <f t="shared" si="9"/>
        <v>0</v>
      </c>
      <c r="AB69" s="50">
        <f t="shared" si="9"/>
        <v>0</v>
      </c>
      <c r="AC69" s="50"/>
      <c r="AD69" s="50">
        <f t="shared" si="9"/>
        <v>0</v>
      </c>
      <c r="AE69" s="50">
        <f t="shared" si="9"/>
        <v>0</v>
      </c>
      <c r="AF69" s="50"/>
      <c r="AG69" s="50">
        <f t="shared" si="9"/>
        <v>0</v>
      </c>
      <c r="AH69" s="50">
        <f t="shared" si="9"/>
        <v>0</v>
      </c>
      <c r="AI69" s="50"/>
      <c r="AJ69" s="50">
        <f t="shared" si="9"/>
        <v>0</v>
      </c>
      <c r="AK69" s="50">
        <f t="shared" si="9"/>
        <v>0</v>
      </c>
      <c r="AL69" s="50"/>
      <c r="AM69" s="50">
        <f t="shared" si="9"/>
        <v>0</v>
      </c>
      <c r="AN69" s="50">
        <f t="shared" si="9"/>
        <v>0</v>
      </c>
      <c r="AO69" s="50"/>
      <c r="AP69" s="50">
        <f t="shared" si="9"/>
        <v>0</v>
      </c>
      <c r="AQ69" s="50">
        <f t="shared" si="9"/>
        <v>0</v>
      </c>
      <c r="AR69" s="50"/>
      <c r="AS69" s="50">
        <f t="shared" si="9"/>
        <v>0</v>
      </c>
      <c r="AT69" s="50">
        <f t="shared" si="9"/>
        <v>0</v>
      </c>
      <c r="AU69" s="50"/>
      <c r="AV69" s="50">
        <f t="shared" si="9"/>
        <v>0</v>
      </c>
      <c r="AW69" s="50">
        <f t="shared" si="9"/>
        <v>0</v>
      </c>
      <c r="AX69" s="50"/>
      <c r="AY69" s="50">
        <f t="shared" si="9"/>
        <v>0</v>
      </c>
      <c r="AZ69" s="50">
        <f t="shared" si="9"/>
        <v>0</v>
      </c>
      <c r="BA69" s="50">
        <f t="shared" si="9"/>
        <v>0</v>
      </c>
      <c r="BB69" s="50">
        <f t="shared" si="9"/>
        <v>0</v>
      </c>
      <c r="BC69" s="50">
        <f t="shared" si="9"/>
        <v>0</v>
      </c>
      <c r="BD69" s="50"/>
      <c r="BE69" s="50"/>
      <c r="BF69" s="50"/>
      <c r="BG69" s="50"/>
      <c r="BH69" s="50"/>
      <c r="BI69" s="50">
        <f t="shared" si="9"/>
        <v>-16.559999999999999</v>
      </c>
      <c r="BJ69" s="50"/>
      <c r="BK69" s="50">
        <f t="shared" si="9"/>
        <v>-6.8661100000000008</v>
      </c>
      <c r="BL69" s="50">
        <f t="shared" si="9"/>
        <v>-16.811</v>
      </c>
      <c r="BM69" s="49"/>
      <c r="BN69" s="49"/>
      <c r="BO69" s="49"/>
      <c r="BP69" s="49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95"/>
      <c r="CF69" s="49"/>
      <c r="CG69" s="49"/>
    </row>
    <row r="70" spans="1:164" x14ac:dyDescent="0.2">
      <c r="A70" s="185">
        <v>12</v>
      </c>
      <c r="B70" s="49" t="s">
        <v>34</v>
      </c>
      <c r="C70" s="50">
        <f t="shared" si="3"/>
        <v>0</v>
      </c>
      <c r="D70" s="50">
        <f t="shared" si="4"/>
        <v>0</v>
      </c>
      <c r="E70" s="50"/>
      <c r="F70" s="50">
        <f t="shared" si="9"/>
        <v>0</v>
      </c>
      <c r="G70" s="50">
        <f t="shared" si="9"/>
        <v>0</v>
      </c>
      <c r="H70" s="50"/>
      <c r="I70" s="50">
        <f t="shared" si="9"/>
        <v>0</v>
      </c>
      <c r="J70" s="50">
        <f t="shared" si="9"/>
        <v>0</v>
      </c>
      <c r="K70" s="50">
        <f t="shared" si="9"/>
        <v>0</v>
      </c>
      <c r="L70" s="50">
        <f t="shared" si="9"/>
        <v>0</v>
      </c>
      <c r="M70" s="50">
        <f t="shared" si="9"/>
        <v>0</v>
      </c>
      <c r="N70" s="50"/>
      <c r="O70" s="50">
        <f t="shared" si="9"/>
        <v>0</v>
      </c>
      <c r="P70" s="50">
        <f t="shared" si="9"/>
        <v>0</v>
      </c>
      <c r="Q70" s="50"/>
      <c r="R70" s="50">
        <f t="shared" si="9"/>
        <v>0</v>
      </c>
      <c r="S70" s="50">
        <f t="shared" si="9"/>
        <v>0</v>
      </c>
      <c r="T70" s="50"/>
      <c r="U70" s="50">
        <f t="shared" si="9"/>
        <v>0</v>
      </c>
      <c r="V70" s="50">
        <f t="shared" si="9"/>
        <v>0</v>
      </c>
      <c r="W70" s="50"/>
      <c r="X70" s="50">
        <f t="shared" si="9"/>
        <v>0</v>
      </c>
      <c r="Y70" s="50">
        <f t="shared" si="9"/>
        <v>0</v>
      </c>
      <c r="Z70" s="50"/>
      <c r="AA70" s="50">
        <f t="shared" si="9"/>
        <v>0</v>
      </c>
      <c r="AB70" s="50">
        <f t="shared" si="9"/>
        <v>0</v>
      </c>
      <c r="AC70" s="50"/>
      <c r="AD70" s="50">
        <f t="shared" si="9"/>
        <v>0</v>
      </c>
      <c r="AE70" s="50">
        <f t="shared" si="9"/>
        <v>0</v>
      </c>
      <c r="AF70" s="50"/>
      <c r="AG70" s="50">
        <f t="shared" si="9"/>
        <v>0</v>
      </c>
      <c r="AH70" s="50">
        <f t="shared" si="9"/>
        <v>0</v>
      </c>
      <c r="AI70" s="50"/>
      <c r="AJ70" s="50">
        <f t="shared" si="9"/>
        <v>0</v>
      </c>
      <c r="AK70" s="50">
        <f t="shared" si="9"/>
        <v>0</v>
      </c>
      <c r="AL70" s="50"/>
      <c r="AM70" s="50">
        <f t="shared" si="9"/>
        <v>0</v>
      </c>
      <c r="AN70" s="50">
        <f t="shared" si="9"/>
        <v>0</v>
      </c>
      <c r="AO70" s="50"/>
      <c r="AP70" s="50">
        <f t="shared" si="9"/>
        <v>0</v>
      </c>
      <c r="AQ70" s="50">
        <f t="shared" si="9"/>
        <v>0</v>
      </c>
      <c r="AR70" s="50"/>
      <c r="AS70" s="50">
        <f t="shared" si="9"/>
        <v>0</v>
      </c>
      <c r="AT70" s="50">
        <f t="shared" si="9"/>
        <v>0</v>
      </c>
      <c r="AU70" s="50"/>
      <c r="AV70" s="50">
        <f t="shared" si="9"/>
        <v>0</v>
      </c>
      <c r="AW70" s="50">
        <f t="shared" si="9"/>
        <v>0</v>
      </c>
      <c r="AX70" s="50"/>
      <c r="AY70" s="50">
        <f t="shared" si="9"/>
        <v>0</v>
      </c>
      <c r="AZ70" s="50">
        <f t="shared" si="9"/>
        <v>0</v>
      </c>
      <c r="BA70" s="50">
        <f t="shared" si="9"/>
        <v>0</v>
      </c>
      <c r="BB70" s="50">
        <f t="shared" si="9"/>
        <v>0</v>
      </c>
      <c r="BC70" s="50">
        <f t="shared" si="9"/>
        <v>0</v>
      </c>
      <c r="BD70" s="50"/>
      <c r="BE70" s="50"/>
      <c r="BF70" s="50"/>
      <c r="BG70" s="50"/>
      <c r="BH70" s="50"/>
      <c r="BI70" s="50">
        <f t="shared" si="9"/>
        <v>-16.260000000000002</v>
      </c>
      <c r="BJ70" s="50"/>
      <c r="BK70" s="50">
        <f t="shared" si="9"/>
        <v>-6.8528800000000007</v>
      </c>
      <c r="BL70" s="50">
        <f t="shared" si="9"/>
        <v>-16.850999999999999</v>
      </c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95"/>
      <c r="CF70" s="49"/>
      <c r="CG70" s="49"/>
    </row>
    <row r="71" spans="1:164" x14ac:dyDescent="0.2">
      <c r="A71" s="185">
        <v>13</v>
      </c>
      <c r="B71" s="49" t="s">
        <v>17</v>
      </c>
      <c r="C71" s="50">
        <f t="shared" si="3"/>
        <v>0</v>
      </c>
      <c r="D71" s="50">
        <f t="shared" si="4"/>
        <v>0</v>
      </c>
      <c r="E71" s="50"/>
      <c r="F71" s="50">
        <f t="shared" si="9"/>
        <v>0</v>
      </c>
      <c r="G71" s="50">
        <f t="shared" si="9"/>
        <v>0</v>
      </c>
      <c r="H71" s="50"/>
      <c r="I71" s="50">
        <f t="shared" si="9"/>
        <v>0</v>
      </c>
      <c r="J71" s="50">
        <f t="shared" si="9"/>
        <v>0</v>
      </c>
      <c r="K71" s="50">
        <f t="shared" si="9"/>
        <v>0</v>
      </c>
      <c r="L71" s="50">
        <f t="shared" si="9"/>
        <v>0</v>
      </c>
      <c r="M71" s="50">
        <f t="shared" si="9"/>
        <v>0</v>
      </c>
      <c r="N71" s="50"/>
      <c r="O71" s="50">
        <f t="shared" si="9"/>
        <v>0</v>
      </c>
      <c r="P71" s="50">
        <f t="shared" si="9"/>
        <v>0</v>
      </c>
      <c r="Q71" s="50"/>
      <c r="R71" s="50">
        <f t="shared" si="9"/>
        <v>0</v>
      </c>
      <c r="S71" s="50">
        <f t="shared" si="9"/>
        <v>0</v>
      </c>
      <c r="T71" s="50"/>
      <c r="U71" s="50">
        <f t="shared" si="9"/>
        <v>0</v>
      </c>
      <c r="V71" s="50">
        <f t="shared" si="9"/>
        <v>0</v>
      </c>
      <c r="W71" s="50"/>
      <c r="X71" s="50">
        <f t="shared" si="9"/>
        <v>0</v>
      </c>
      <c r="Y71" s="50">
        <f t="shared" si="9"/>
        <v>0</v>
      </c>
      <c r="Z71" s="50"/>
      <c r="AA71" s="50">
        <f t="shared" si="9"/>
        <v>0</v>
      </c>
      <c r="AB71" s="50">
        <f t="shared" si="9"/>
        <v>0</v>
      </c>
      <c r="AC71" s="50"/>
      <c r="AD71" s="50">
        <f t="shared" si="9"/>
        <v>0</v>
      </c>
      <c r="AE71" s="50">
        <f t="shared" si="9"/>
        <v>0</v>
      </c>
      <c r="AF71" s="50"/>
      <c r="AG71" s="50">
        <f t="shared" si="9"/>
        <v>0</v>
      </c>
      <c r="AH71" s="50">
        <f t="shared" si="9"/>
        <v>0</v>
      </c>
      <c r="AI71" s="50"/>
      <c r="AJ71" s="50">
        <f t="shared" si="9"/>
        <v>0</v>
      </c>
      <c r="AK71" s="50">
        <f t="shared" si="9"/>
        <v>0</v>
      </c>
      <c r="AL71" s="50"/>
      <c r="AM71" s="50">
        <f t="shared" si="9"/>
        <v>0</v>
      </c>
      <c r="AN71" s="50">
        <f t="shared" si="9"/>
        <v>0</v>
      </c>
      <c r="AO71" s="50"/>
      <c r="AP71" s="50">
        <f t="shared" si="9"/>
        <v>0</v>
      </c>
      <c r="AQ71" s="50">
        <f t="shared" si="9"/>
        <v>0</v>
      </c>
      <c r="AR71" s="50"/>
      <c r="AS71" s="50">
        <f t="shared" si="9"/>
        <v>0</v>
      </c>
      <c r="AT71" s="50">
        <f t="shared" si="9"/>
        <v>0</v>
      </c>
      <c r="AU71" s="50"/>
      <c r="AV71" s="50">
        <f t="shared" si="9"/>
        <v>0</v>
      </c>
      <c r="AW71" s="50">
        <f t="shared" si="9"/>
        <v>0</v>
      </c>
      <c r="AX71" s="50"/>
      <c r="AY71" s="50">
        <f t="shared" si="9"/>
        <v>0</v>
      </c>
      <c r="AZ71" s="50">
        <f t="shared" si="9"/>
        <v>0</v>
      </c>
      <c r="BA71" s="50">
        <f t="shared" si="9"/>
        <v>0</v>
      </c>
      <c r="BB71" s="50">
        <f t="shared" si="9"/>
        <v>0</v>
      </c>
      <c r="BC71" s="50">
        <f t="shared" si="9"/>
        <v>0</v>
      </c>
      <c r="BD71" s="50"/>
      <c r="BE71" s="50"/>
      <c r="BF71" s="50"/>
      <c r="BG71" s="50"/>
      <c r="BH71" s="50"/>
      <c r="BI71" s="50">
        <f t="shared" si="9"/>
        <v>-113.55</v>
      </c>
      <c r="BJ71" s="50"/>
      <c r="BK71" s="50">
        <f t="shared" si="9"/>
        <v>-1</v>
      </c>
      <c r="BL71" s="50">
        <f t="shared" si="9"/>
        <v>-115.42850000000003</v>
      </c>
      <c r="BM71" s="49"/>
      <c r="BN71" s="49"/>
      <c r="BO71" s="49"/>
      <c r="BP71" s="49"/>
      <c r="BQ71" s="82" t="s">
        <v>18</v>
      </c>
      <c r="BR71" s="52" t="s">
        <v>5</v>
      </c>
      <c r="BS71" s="52" t="s">
        <v>6</v>
      </c>
      <c r="BT71" s="52" t="s">
        <v>7</v>
      </c>
      <c r="BU71" s="52" t="s">
        <v>8</v>
      </c>
      <c r="BV71" s="50" t="s">
        <v>9</v>
      </c>
      <c r="BW71" s="49" t="s">
        <v>10</v>
      </c>
      <c r="BX71" s="49" t="s">
        <v>11</v>
      </c>
      <c r="BY71" s="49" t="s">
        <v>12</v>
      </c>
      <c r="BZ71" s="49" t="s">
        <v>13</v>
      </c>
      <c r="CA71" s="49" t="s">
        <v>14</v>
      </c>
      <c r="CB71" s="49" t="s">
        <v>15</v>
      </c>
      <c r="CC71" s="49" t="s">
        <v>34</v>
      </c>
      <c r="CD71" s="51" t="s">
        <v>17</v>
      </c>
      <c r="CE71" s="50" t="s">
        <v>27</v>
      </c>
      <c r="CF71" s="88" t="s">
        <v>32</v>
      </c>
      <c r="CG71" s="88" t="s">
        <v>33</v>
      </c>
    </row>
    <row r="72" spans="1:164" x14ac:dyDescent="0.2">
      <c r="A72" s="185">
        <v>14</v>
      </c>
      <c r="B72" s="49" t="s">
        <v>27</v>
      </c>
      <c r="C72" s="50">
        <f t="shared" si="3"/>
        <v>0</v>
      </c>
      <c r="D72" s="50">
        <f t="shared" si="4"/>
        <v>0</v>
      </c>
      <c r="E72" s="50"/>
      <c r="F72" s="50">
        <f t="shared" si="9"/>
        <v>0</v>
      </c>
      <c r="G72" s="50">
        <f t="shared" si="9"/>
        <v>0</v>
      </c>
      <c r="H72" s="50"/>
      <c r="I72" s="50">
        <f t="shared" si="9"/>
        <v>0</v>
      </c>
      <c r="J72" s="50">
        <f t="shared" si="9"/>
        <v>0</v>
      </c>
      <c r="K72" s="50">
        <f t="shared" si="9"/>
        <v>0</v>
      </c>
      <c r="L72" s="50">
        <f t="shared" si="9"/>
        <v>0</v>
      </c>
      <c r="M72" s="50">
        <f t="shared" si="9"/>
        <v>0</v>
      </c>
      <c r="N72" s="50"/>
      <c r="O72" s="50">
        <f t="shared" si="9"/>
        <v>0</v>
      </c>
      <c r="P72" s="50">
        <f t="shared" si="9"/>
        <v>0</v>
      </c>
      <c r="Q72" s="50"/>
      <c r="R72" s="50">
        <f t="shared" si="9"/>
        <v>0</v>
      </c>
      <c r="S72" s="50">
        <f t="shared" si="9"/>
        <v>0</v>
      </c>
      <c r="T72" s="50"/>
      <c r="U72" s="50">
        <f t="shared" si="9"/>
        <v>0</v>
      </c>
      <c r="V72" s="50">
        <f t="shared" si="9"/>
        <v>0</v>
      </c>
      <c r="W72" s="50"/>
      <c r="X72" s="50">
        <f t="shared" si="9"/>
        <v>0</v>
      </c>
      <c r="Y72" s="50">
        <f t="shared" si="9"/>
        <v>0</v>
      </c>
      <c r="Z72" s="50"/>
      <c r="AA72" s="50">
        <f t="shared" si="9"/>
        <v>0</v>
      </c>
      <c r="AB72" s="50">
        <f t="shared" si="9"/>
        <v>0</v>
      </c>
      <c r="AC72" s="50"/>
      <c r="AD72" s="50">
        <f t="shared" si="9"/>
        <v>0</v>
      </c>
      <c r="AE72" s="50">
        <f t="shared" si="9"/>
        <v>0</v>
      </c>
      <c r="AF72" s="50"/>
      <c r="AG72" s="50">
        <f t="shared" si="9"/>
        <v>0</v>
      </c>
      <c r="AH72" s="50">
        <f t="shared" si="9"/>
        <v>0</v>
      </c>
      <c r="AI72" s="50"/>
      <c r="AJ72" s="50">
        <f t="shared" ref="AJ72:BL72" si="12">AJ50-AJ28</f>
        <v>0</v>
      </c>
      <c r="AK72" s="50">
        <f t="shared" si="12"/>
        <v>0</v>
      </c>
      <c r="AL72" s="50"/>
      <c r="AM72" s="50">
        <f t="shared" si="12"/>
        <v>0</v>
      </c>
      <c r="AN72" s="50">
        <f t="shared" si="12"/>
        <v>0</v>
      </c>
      <c r="AO72" s="50"/>
      <c r="AP72" s="50">
        <f t="shared" si="12"/>
        <v>0</v>
      </c>
      <c r="AQ72" s="50">
        <f t="shared" si="12"/>
        <v>0</v>
      </c>
      <c r="AR72" s="50"/>
      <c r="AS72" s="50">
        <f t="shared" si="12"/>
        <v>0</v>
      </c>
      <c r="AT72" s="50">
        <f t="shared" si="12"/>
        <v>0</v>
      </c>
      <c r="AU72" s="50"/>
      <c r="AV72" s="50">
        <f t="shared" si="12"/>
        <v>0</v>
      </c>
      <c r="AW72" s="50">
        <f t="shared" si="12"/>
        <v>0</v>
      </c>
      <c r="AX72" s="50"/>
      <c r="AY72" s="50">
        <f t="shared" si="12"/>
        <v>0</v>
      </c>
      <c r="AZ72" s="50">
        <f t="shared" si="12"/>
        <v>0</v>
      </c>
      <c r="BA72" s="50">
        <f t="shared" si="12"/>
        <v>0</v>
      </c>
      <c r="BB72" s="50">
        <f t="shared" si="12"/>
        <v>0</v>
      </c>
      <c r="BC72" s="50">
        <f t="shared" si="12"/>
        <v>0</v>
      </c>
      <c r="BD72" s="50"/>
      <c r="BE72" s="50"/>
      <c r="BF72" s="50"/>
      <c r="BG72" s="50"/>
      <c r="BH72" s="50"/>
      <c r="BI72" s="50">
        <f t="shared" si="12"/>
        <v>-154.87</v>
      </c>
      <c r="BJ72" s="50"/>
      <c r="BK72" s="50">
        <f t="shared" si="12"/>
        <v>-0.73349364859192523</v>
      </c>
      <c r="BL72" s="50">
        <f t="shared" si="12"/>
        <v>-157.369</v>
      </c>
      <c r="BM72" s="49"/>
      <c r="BN72" s="49"/>
      <c r="BO72" s="49"/>
      <c r="BP72" s="93">
        <v>1</v>
      </c>
      <c r="BQ72" s="49" t="s">
        <v>138</v>
      </c>
      <c r="BR72" s="86">
        <v>107.64</v>
      </c>
      <c r="BS72" s="86">
        <v>0.80951995466688254</v>
      </c>
      <c r="BT72" s="86">
        <v>0.96410000000000007</v>
      </c>
      <c r="BU72" s="86">
        <v>0.91265857442730669</v>
      </c>
      <c r="BV72" s="86">
        <v>1593</v>
      </c>
      <c r="BW72" s="86">
        <v>13.9238</v>
      </c>
      <c r="BX72" s="86">
        <v>1.6479894528675016</v>
      </c>
      <c r="BY72" s="86">
        <v>1.4200000000000002</v>
      </c>
      <c r="BZ72" s="86">
        <v>9.9725999999999999</v>
      </c>
      <c r="CA72" s="86">
        <v>10.361700000000001</v>
      </c>
      <c r="CB72" s="86">
        <v>6.8089000000000004</v>
      </c>
      <c r="CC72" s="86">
        <v>6.6440000000000001</v>
      </c>
      <c r="CD72" s="86">
        <v>1</v>
      </c>
      <c r="CE72" s="86">
        <v>0.73270808909730367</v>
      </c>
      <c r="CF72" s="86">
        <v>7.1017000000000001</v>
      </c>
      <c r="CG72" s="86">
        <v>7.1161000000000003</v>
      </c>
    </row>
    <row r="73" spans="1:164" x14ac:dyDescent="0.2">
      <c r="A73" s="185">
        <v>15</v>
      </c>
      <c r="B73" s="49" t="s">
        <v>32</v>
      </c>
      <c r="C73" s="50">
        <f t="shared" si="3"/>
        <v>0</v>
      </c>
      <c r="D73" s="50">
        <f t="shared" si="4"/>
        <v>0</v>
      </c>
      <c r="E73" s="50"/>
      <c r="F73" s="50">
        <f t="shared" ref="F73:BL74" si="13">F51-F29</f>
        <v>0</v>
      </c>
      <c r="G73" s="50">
        <f t="shared" si="13"/>
        <v>0</v>
      </c>
      <c r="H73" s="50"/>
      <c r="I73" s="50">
        <f t="shared" si="13"/>
        <v>0</v>
      </c>
      <c r="J73" s="50">
        <f t="shared" si="13"/>
        <v>0</v>
      </c>
      <c r="K73" s="50">
        <f t="shared" si="13"/>
        <v>0</v>
      </c>
      <c r="L73" s="50">
        <f t="shared" si="13"/>
        <v>0</v>
      </c>
      <c r="M73" s="50">
        <f t="shared" si="13"/>
        <v>0</v>
      </c>
      <c r="N73" s="50"/>
      <c r="O73" s="50">
        <f t="shared" si="13"/>
        <v>0</v>
      </c>
      <c r="P73" s="50">
        <f t="shared" si="13"/>
        <v>0</v>
      </c>
      <c r="Q73" s="50"/>
      <c r="R73" s="50">
        <f t="shared" si="13"/>
        <v>0</v>
      </c>
      <c r="S73" s="50">
        <f t="shared" si="13"/>
        <v>0</v>
      </c>
      <c r="T73" s="50"/>
      <c r="U73" s="50">
        <f t="shared" si="13"/>
        <v>0</v>
      </c>
      <c r="V73" s="50">
        <f t="shared" si="13"/>
        <v>0</v>
      </c>
      <c r="W73" s="50"/>
      <c r="X73" s="50">
        <f t="shared" si="13"/>
        <v>0</v>
      </c>
      <c r="Y73" s="50">
        <f t="shared" si="13"/>
        <v>0</v>
      </c>
      <c r="Z73" s="50"/>
      <c r="AA73" s="50">
        <f t="shared" si="13"/>
        <v>0</v>
      </c>
      <c r="AB73" s="50">
        <f t="shared" si="13"/>
        <v>0</v>
      </c>
      <c r="AC73" s="50"/>
      <c r="AD73" s="50">
        <f t="shared" ref="AD73:BL73" si="14">AD51-AD29</f>
        <v>0</v>
      </c>
      <c r="AE73" s="50">
        <f t="shared" si="14"/>
        <v>0</v>
      </c>
      <c r="AF73" s="50"/>
      <c r="AG73" s="50">
        <f t="shared" si="14"/>
        <v>0</v>
      </c>
      <c r="AH73" s="50">
        <f t="shared" si="14"/>
        <v>0</v>
      </c>
      <c r="AI73" s="50"/>
      <c r="AJ73" s="50">
        <f t="shared" si="14"/>
        <v>0</v>
      </c>
      <c r="AK73" s="50">
        <f t="shared" si="14"/>
        <v>0</v>
      </c>
      <c r="AL73" s="50"/>
      <c r="AM73" s="50">
        <f t="shared" si="14"/>
        <v>0</v>
      </c>
      <c r="AN73" s="50">
        <f t="shared" si="14"/>
        <v>0</v>
      </c>
      <c r="AO73" s="50"/>
      <c r="AP73" s="50">
        <f t="shared" si="14"/>
        <v>0</v>
      </c>
      <c r="AQ73" s="50">
        <f t="shared" si="14"/>
        <v>0</v>
      </c>
      <c r="AR73" s="50"/>
      <c r="AS73" s="50">
        <f t="shared" si="14"/>
        <v>0</v>
      </c>
      <c r="AT73" s="50">
        <f t="shared" si="14"/>
        <v>0</v>
      </c>
      <c r="AU73" s="50"/>
      <c r="AV73" s="50">
        <f t="shared" si="14"/>
        <v>0</v>
      </c>
      <c r="AW73" s="50">
        <f t="shared" si="14"/>
        <v>0</v>
      </c>
      <c r="AX73" s="50"/>
      <c r="AY73" s="50">
        <f t="shared" si="14"/>
        <v>0</v>
      </c>
      <c r="AZ73" s="50">
        <f t="shared" si="14"/>
        <v>0</v>
      </c>
      <c r="BA73" s="50">
        <f t="shared" si="14"/>
        <v>0</v>
      </c>
      <c r="BB73" s="50">
        <f t="shared" si="14"/>
        <v>0</v>
      </c>
      <c r="BC73" s="50">
        <f t="shared" si="14"/>
        <v>0</v>
      </c>
      <c r="BD73" s="50"/>
      <c r="BE73" s="50"/>
      <c r="BF73" s="50"/>
      <c r="BG73" s="50"/>
      <c r="BH73" s="50"/>
      <c r="BI73" s="50">
        <f t="shared" si="14"/>
        <v>-16.11</v>
      </c>
      <c r="BJ73" s="50"/>
      <c r="BK73" s="50">
        <f t="shared" si="14"/>
        <v>-7.0737349999999992</v>
      </c>
      <c r="BL73" s="50">
        <f t="shared" si="14"/>
        <v>-16.317999999999998</v>
      </c>
      <c r="BM73" s="49"/>
      <c r="BN73" s="49"/>
      <c r="BO73" s="49"/>
      <c r="BP73" s="93">
        <v>2</v>
      </c>
      <c r="BQ73" s="49" t="s">
        <v>140</v>
      </c>
      <c r="BR73" s="86">
        <v>107.28</v>
      </c>
      <c r="BS73" s="86">
        <v>0.80612656187021348</v>
      </c>
      <c r="BT73" s="86">
        <v>0.96700000000000008</v>
      </c>
      <c r="BU73" s="86">
        <v>0.91474570069520678</v>
      </c>
      <c r="BV73" s="180">
        <v>1589.7834</v>
      </c>
      <c r="BW73" s="86">
        <v>14.1501</v>
      </c>
      <c r="BX73" s="86">
        <v>1.6380016380016378</v>
      </c>
      <c r="BY73" s="86">
        <v>1.4124000000000001</v>
      </c>
      <c r="BZ73" s="86">
        <v>10.0268</v>
      </c>
      <c r="CA73" s="86">
        <v>10.308400000000001</v>
      </c>
      <c r="CB73" s="86">
        <v>6.827</v>
      </c>
      <c r="CC73" s="86">
        <v>6.6918000000000006</v>
      </c>
      <c r="CD73" s="86">
        <v>1</v>
      </c>
      <c r="CE73" s="86">
        <v>0.73211265749573551</v>
      </c>
      <c r="CF73" s="86">
        <v>7.0926</v>
      </c>
      <c r="CG73" s="86">
        <v>7.1105</v>
      </c>
    </row>
    <row r="74" spans="1:164" x14ac:dyDescent="0.2">
      <c r="A74" s="185">
        <v>16</v>
      </c>
      <c r="B74" s="49" t="s">
        <v>33</v>
      </c>
      <c r="C74" s="50">
        <f t="shared" si="3"/>
        <v>0</v>
      </c>
      <c r="D74" s="50">
        <f t="shared" si="4"/>
        <v>0</v>
      </c>
      <c r="E74" s="50"/>
      <c r="F74" s="50">
        <f t="shared" si="13"/>
        <v>0</v>
      </c>
      <c r="G74" s="50">
        <f t="shared" si="13"/>
        <v>0</v>
      </c>
      <c r="H74" s="50"/>
      <c r="I74" s="50">
        <f t="shared" si="13"/>
        <v>0</v>
      </c>
      <c r="J74" s="50">
        <f t="shared" si="13"/>
        <v>0</v>
      </c>
      <c r="K74" s="50">
        <f t="shared" si="13"/>
        <v>0</v>
      </c>
      <c r="L74" s="50">
        <f t="shared" si="13"/>
        <v>0</v>
      </c>
      <c r="M74" s="50">
        <f t="shared" si="13"/>
        <v>0</v>
      </c>
      <c r="N74" s="50"/>
      <c r="O74" s="50">
        <f t="shared" si="13"/>
        <v>0</v>
      </c>
      <c r="P74" s="50">
        <f t="shared" si="13"/>
        <v>0</v>
      </c>
      <c r="Q74" s="50"/>
      <c r="R74" s="50">
        <f t="shared" si="13"/>
        <v>0</v>
      </c>
      <c r="S74" s="50">
        <f t="shared" si="13"/>
        <v>0</v>
      </c>
      <c r="T74" s="50"/>
      <c r="U74" s="50">
        <f t="shared" si="13"/>
        <v>0</v>
      </c>
      <c r="V74" s="50">
        <f t="shared" si="13"/>
        <v>0</v>
      </c>
      <c r="W74" s="50"/>
      <c r="X74" s="50">
        <f t="shared" si="13"/>
        <v>0</v>
      </c>
      <c r="Y74" s="50">
        <f t="shared" si="13"/>
        <v>0</v>
      </c>
      <c r="Z74" s="50"/>
      <c r="AA74" s="50">
        <f t="shared" si="13"/>
        <v>0</v>
      </c>
      <c r="AB74" s="50">
        <f t="shared" si="13"/>
        <v>0</v>
      </c>
      <c r="AC74" s="50"/>
      <c r="AD74" s="50">
        <f t="shared" si="13"/>
        <v>0</v>
      </c>
      <c r="AE74" s="50">
        <f t="shared" si="13"/>
        <v>0</v>
      </c>
      <c r="AF74" s="50"/>
      <c r="AG74" s="50">
        <f t="shared" si="13"/>
        <v>0</v>
      </c>
      <c r="AH74" s="50">
        <f t="shared" si="13"/>
        <v>0</v>
      </c>
      <c r="AI74" s="50"/>
      <c r="AJ74" s="50">
        <f t="shared" si="13"/>
        <v>0</v>
      </c>
      <c r="AK74" s="50">
        <f t="shared" si="13"/>
        <v>0</v>
      </c>
      <c r="AL74" s="50"/>
      <c r="AM74" s="50">
        <f t="shared" si="13"/>
        <v>0</v>
      </c>
      <c r="AN74" s="50">
        <f t="shared" si="13"/>
        <v>0</v>
      </c>
      <c r="AO74" s="50"/>
      <c r="AP74" s="50">
        <f t="shared" si="13"/>
        <v>0</v>
      </c>
      <c r="AQ74" s="50">
        <f t="shared" si="13"/>
        <v>0</v>
      </c>
      <c r="AR74" s="50"/>
      <c r="AS74" s="50">
        <f t="shared" si="13"/>
        <v>0</v>
      </c>
      <c r="AT74" s="50">
        <f t="shared" si="13"/>
        <v>0</v>
      </c>
      <c r="AU74" s="50"/>
      <c r="AV74" s="50">
        <f t="shared" si="13"/>
        <v>0</v>
      </c>
      <c r="AW74" s="50">
        <f t="shared" si="13"/>
        <v>0</v>
      </c>
      <c r="AX74" s="50"/>
      <c r="AY74" s="50">
        <f t="shared" si="13"/>
        <v>0</v>
      </c>
      <c r="AZ74" s="50">
        <f t="shared" si="13"/>
        <v>0</v>
      </c>
      <c r="BA74" s="50">
        <f t="shared" si="13"/>
        <v>0</v>
      </c>
      <c r="BB74" s="50">
        <f t="shared" si="13"/>
        <v>0</v>
      </c>
      <c r="BC74" s="50">
        <f t="shared" si="13"/>
        <v>0</v>
      </c>
      <c r="BD74" s="50"/>
      <c r="BE74" s="50"/>
      <c r="BF74" s="50"/>
      <c r="BG74" s="50"/>
      <c r="BH74" s="50"/>
      <c r="BI74" s="50">
        <f t="shared" si="13"/>
        <v>-16.09</v>
      </c>
      <c r="BJ74" s="50"/>
      <c r="BK74" s="50">
        <f t="shared" si="13"/>
        <v>-7.083219999999999</v>
      </c>
      <c r="BL74" s="50">
        <f t="shared" si="13"/>
        <v>-16.295999999999999</v>
      </c>
      <c r="BM74" s="49"/>
      <c r="BN74" s="49"/>
      <c r="BO74" s="49"/>
      <c r="BP74" s="93">
        <v>3</v>
      </c>
      <c r="BQ74" s="49" t="s">
        <v>141</v>
      </c>
      <c r="BR74" s="86">
        <v>108.21000000000001</v>
      </c>
      <c r="BS74" s="86">
        <v>0.81043844719993519</v>
      </c>
      <c r="BT74" s="86">
        <v>0.97720000000000007</v>
      </c>
      <c r="BU74" s="86">
        <v>0.9269558769002596</v>
      </c>
      <c r="BV74" s="86">
        <v>1614.7925</v>
      </c>
      <c r="BW74" s="86">
        <v>14.393000000000001</v>
      </c>
      <c r="BX74" s="86">
        <v>1.6572754391779914</v>
      </c>
      <c r="BY74" s="86">
        <v>1.4163000000000001</v>
      </c>
      <c r="BZ74" s="86">
        <v>10.1317</v>
      </c>
      <c r="CA74" s="86">
        <v>10.417900000000001</v>
      </c>
      <c r="CB74" s="86">
        <v>6.9208000000000007</v>
      </c>
      <c r="CC74" s="86">
        <v>6.7019000000000002</v>
      </c>
      <c r="CD74" s="86">
        <v>1</v>
      </c>
      <c r="CE74" s="86">
        <v>0.73226276517065392</v>
      </c>
      <c r="CF74" s="86">
        <v>7.0933000000000002</v>
      </c>
      <c r="CG74" s="86">
        <v>7.1093999999999999</v>
      </c>
    </row>
    <row r="75" spans="1:164" x14ac:dyDescent="0.2">
      <c r="A75" s="185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93">
        <v>4</v>
      </c>
      <c r="BQ75" s="49" t="s">
        <v>144</v>
      </c>
      <c r="BR75" s="86">
        <v>109.15</v>
      </c>
      <c r="BS75" s="86">
        <v>0.81228169929331484</v>
      </c>
      <c r="BT75" s="86">
        <v>0.97660000000000002</v>
      </c>
      <c r="BU75" s="86">
        <v>0.92455621301775137</v>
      </c>
      <c r="BV75" s="86">
        <v>1630.7321000000002</v>
      </c>
      <c r="BW75" s="86">
        <v>14.541400000000001</v>
      </c>
      <c r="BX75" s="86">
        <v>1.6512549537648613</v>
      </c>
      <c r="BY75" s="86">
        <v>1.4103000000000001</v>
      </c>
      <c r="BZ75" s="86">
        <v>10.1365</v>
      </c>
      <c r="CA75" s="86">
        <v>10.472900000000001</v>
      </c>
      <c r="CB75" s="86">
        <v>6.9035000000000002</v>
      </c>
      <c r="CC75" s="86">
        <v>6.7439</v>
      </c>
      <c r="CD75" s="86">
        <v>1</v>
      </c>
      <c r="CE75" s="86">
        <v>0.73617644677076211</v>
      </c>
      <c r="CF75" s="86">
        <v>7.0908000000000007</v>
      </c>
      <c r="CG75" s="86">
        <v>7.1027000000000005</v>
      </c>
    </row>
    <row r="76" spans="1:164" x14ac:dyDescent="0.2">
      <c r="A76" s="185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93">
        <v>5</v>
      </c>
      <c r="BQ76" s="49" t="s">
        <v>146</v>
      </c>
      <c r="BR76" s="86">
        <v>108.86</v>
      </c>
      <c r="BS76" s="86">
        <v>0.8105041335710812</v>
      </c>
      <c r="BT76" s="86">
        <v>0.97270000000000001</v>
      </c>
      <c r="BU76" s="86">
        <v>0.91945568223611607</v>
      </c>
      <c r="BV76" s="86">
        <v>1645.4591</v>
      </c>
      <c r="BW76" s="86">
        <v>15.112400000000001</v>
      </c>
      <c r="BX76" s="86">
        <v>1.6157699143641946</v>
      </c>
      <c r="BY76" s="86">
        <v>1.4019000000000001</v>
      </c>
      <c r="BZ76" s="86">
        <v>10.002000000000001</v>
      </c>
      <c r="CA76" s="86">
        <v>10.280200000000001</v>
      </c>
      <c r="CB76" s="86">
        <v>6.8623000000000003</v>
      </c>
      <c r="CC76" s="86">
        <v>6.7193000000000005</v>
      </c>
      <c r="CD76" s="86">
        <v>1</v>
      </c>
      <c r="CE76" s="86">
        <v>0.73625774911280939</v>
      </c>
      <c r="CF76" s="86">
        <v>7.0580000000000007</v>
      </c>
      <c r="CG76" s="86">
        <v>7.0667</v>
      </c>
    </row>
    <row r="77" spans="1:164" x14ac:dyDescent="0.2">
      <c r="A77" s="185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93">
        <v>6</v>
      </c>
      <c r="BQ77" s="49" t="s">
        <v>148</v>
      </c>
      <c r="BR77" s="86">
        <v>108.82000000000001</v>
      </c>
      <c r="BS77" s="86">
        <v>0.81208380704888738</v>
      </c>
      <c r="BT77" s="86">
        <v>0.97170000000000001</v>
      </c>
      <c r="BU77" s="86">
        <v>0.92089511004696556</v>
      </c>
      <c r="BV77" s="180">
        <v>1649.5392000000002</v>
      </c>
      <c r="BW77" s="86">
        <v>15.030000000000001</v>
      </c>
      <c r="BX77" s="86">
        <v>1.6278691193228063</v>
      </c>
      <c r="BY77" s="86">
        <v>1.4032</v>
      </c>
      <c r="BZ77" s="86">
        <v>10.073700000000001</v>
      </c>
      <c r="CA77" s="86">
        <v>10.316000000000001</v>
      </c>
      <c r="CB77" s="86">
        <v>6.8722000000000003</v>
      </c>
      <c r="CC77" s="86">
        <v>6.7848000000000006</v>
      </c>
      <c r="CD77" s="86">
        <v>1</v>
      </c>
      <c r="CE77" s="86">
        <v>0.73426830163741841</v>
      </c>
      <c r="CF77" s="86">
        <v>7.0623000000000005</v>
      </c>
      <c r="CG77" s="86">
        <v>7.0731000000000002</v>
      </c>
    </row>
    <row r="78" spans="1:164" x14ac:dyDescent="0.2">
      <c r="A78" s="185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93">
        <v>7</v>
      </c>
      <c r="BQ78" s="49" t="s">
        <v>150</v>
      </c>
      <c r="BR78" s="86">
        <v>108.92</v>
      </c>
      <c r="BS78" s="86">
        <v>0.80599661481421769</v>
      </c>
      <c r="BT78" s="86">
        <v>0.97030000000000005</v>
      </c>
      <c r="BU78" s="86">
        <v>0.91945568223611607</v>
      </c>
      <c r="BV78" s="180">
        <v>1658.39</v>
      </c>
      <c r="BW78" s="86">
        <v>15.128200000000001</v>
      </c>
      <c r="BX78" s="86">
        <v>1.6035920461834507</v>
      </c>
      <c r="BY78" s="86">
        <v>1.4031</v>
      </c>
      <c r="BZ78" s="86">
        <v>10.0219</v>
      </c>
      <c r="CA78" s="86">
        <v>10.199900000000001</v>
      </c>
      <c r="CB78" s="86">
        <v>6.8618000000000006</v>
      </c>
      <c r="CC78" s="86">
        <v>6.7680000000000007</v>
      </c>
      <c r="CD78" s="86">
        <v>1</v>
      </c>
      <c r="CE78" s="86">
        <v>0.73411198144164913</v>
      </c>
      <c r="CF78" s="86">
        <v>7.0595000000000008</v>
      </c>
      <c r="CG78" s="86">
        <v>7.0695000000000006</v>
      </c>
    </row>
    <row r="79" spans="1:164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111"/>
      <c r="BL79" s="111"/>
      <c r="BM79" s="111"/>
      <c r="BN79" s="111"/>
      <c r="BO79" s="49"/>
      <c r="BP79" s="93">
        <v>8</v>
      </c>
      <c r="BQ79" s="49" t="s">
        <v>151</v>
      </c>
      <c r="BR79" s="86">
        <v>108.37</v>
      </c>
      <c r="BS79" s="86">
        <v>0.80147471347278987</v>
      </c>
      <c r="BT79" s="86">
        <v>0.9657</v>
      </c>
      <c r="BU79" s="86">
        <v>0.91382619025861278</v>
      </c>
      <c r="BV79" s="86">
        <v>1692</v>
      </c>
      <c r="BW79" s="86">
        <v>15.32</v>
      </c>
      <c r="BX79" s="86">
        <v>1.5748031496062991</v>
      </c>
      <c r="BY79" s="86">
        <v>1.3948</v>
      </c>
      <c r="BZ79" s="86">
        <v>9.9211000000000009</v>
      </c>
      <c r="CA79" s="86">
        <v>10.2044</v>
      </c>
      <c r="CB79" s="86">
        <v>6.8188000000000004</v>
      </c>
      <c r="CC79" s="86">
        <v>6.6790000000000003</v>
      </c>
      <c r="CD79" s="86">
        <v>1</v>
      </c>
      <c r="CE79" s="86">
        <v>0.73389109056216051</v>
      </c>
      <c r="CF79" s="86">
        <v>7.0381</v>
      </c>
      <c r="CG79" s="86">
        <v>7.0452000000000004</v>
      </c>
      <c r="CH79" s="175"/>
      <c r="CI79" s="175"/>
      <c r="CJ79" s="175"/>
      <c r="CK79" s="175"/>
      <c r="CL79" s="175"/>
      <c r="CM79" s="175"/>
      <c r="CN79" s="175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</row>
    <row r="80" spans="1:164" x14ac:dyDescent="0.2">
      <c r="A80" s="185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93">
        <v>9</v>
      </c>
      <c r="BQ80" s="49" t="s">
        <v>154</v>
      </c>
      <c r="BR80" s="86">
        <v>107.4</v>
      </c>
      <c r="BS80" s="86">
        <v>0.79719387755102045</v>
      </c>
      <c r="BT80" s="86">
        <v>0.96290000000000009</v>
      </c>
      <c r="BU80" s="86">
        <v>0.91290852656563803</v>
      </c>
      <c r="BV80" s="86">
        <v>1719.6967000000002</v>
      </c>
      <c r="BW80" s="86">
        <v>15.533900000000001</v>
      </c>
      <c r="BX80" s="86">
        <v>1.5654351909830932</v>
      </c>
      <c r="BY80" s="86">
        <v>1.3900000000000001</v>
      </c>
      <c r="BZ80" s="86">
        <v>9.9522000000000013</v>
      </c>
      <c r="CA80" s="86">
        <v>10.288400000000001</v>
      </c>
      <c r="CB80" s="86">
        <v>6.8116000000000003</v>
      </c>
      <c r="CC80" s="86">
        <v>6.766</v>
      </c>
      <c r="CD80" s="86">
        <v>1</v>
      </c>
      <c r="CE80" s="86">
        <v>0.73201619219817138</v>
      </c>
      <c r="CF80" s="86">
        <v>7.0584000000000007</v>
      </c>
      <c r="CG80" s="86">
        <v>7.0609999999999999</v>
      </c>
    </row>
    <row r="81" spans="1:164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93">
        <v>10</v>
      </c>
      <c r="BQ81" s="49" t="s">
        <v>155</v>
      </c>
      <c r="BR81" s="86">
        <v>107.38</v>
      </c>
      <c r="BS81" s="86">
        <v>0.7989773090444231</v>
      </c>
      <c r="BT81" s="86">
        <v>0.9637</v>
      </c>
      <c r="BU81" s="86">
        <v>0.91474570069520678</v>
      </c>
      <c r="BV81" s="86">
        <v>1711.6658</v>
      </c>
      <c r="BW81" s="86">
        <v>15.425000000000001</v>
      </c>
      <c r="BX81" s="86">
        <v>1.5785319652722967</v>
      </c>
      <c r="BY81" s="86">
        <v>1.4011</v>
      </c>
      <c r="BZ81" s="86">
        <v>9.9953000000000003</v>
      </c>
      <c r="CA81" s="86">
        <v>10.492000000000001</v>
      </c>
      <c r="CB81" s="86">
        <v>6.8271000000000006</v>
      </c>
      <c r="CC81" s="86">
        <v>6.8540000000000001</v>
      </c>
      <c r="CD81" s="86">
        <v>1</v>
      </c>
      <c r="CE81" s="86">
        <v>0.73074843254461219</v>
      </c>
      <c r="CF81" s="86">
        <v>7.0608000000000004</v>
      </c>
      <c r="CG81" s="86">
        <v>7.0665000000000004</v>
      </c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</row>
    <row r="82" spans="1:164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93">
        <v>11</v>
      </c>
      <c r="BQ82" s="49" t="s">
        <v>158</v>
      </c>
      <c r="BR82" s="86">
        <v>107.81</v>
      </c>
      <c r="BS82" s="86">
        <v>0.80269706212875258</v>
      </c>
      <c r="BT82" s="86">
        <v>0.96830000000000005</v>
      </c>
      <c r="BU82" s="86">
        <v>0.92089511004696556</v>
      </c>
      <c r="BV82" s="86">
        <v>1719.9316000000001</v>
      </c>
      <c r="BW82" s="86">
        <v>15.434800000000001</v>
      </c>
      <c r="BX82" s="86">
        <v>1.5915963711602736</v>
      </c>
      <c r="BY82" s="86">
        <v>1.4121000000000001</v>
      </c>
      <c r="BZ82" s="86">
        <v>10.0572</v>
      </c>
      <c r="CA82" s="86">
        <v>10.545200000000001</v>
      </c>
      <c r="CB82" s="86">
        <v>6.8706000000000005</v>
      </c>
      <c r="CC82" s="86">
        <v>6.9241999999999999</v>
      </c>
      <c r="CD82" s="86">
        <v>1</v>
      </c>
      <c r="CE82" s="86">
        <v>0.73173765741506358</v>
      </c>
      <c r="CF82" s="86">
        <v>7.0749000000000004</v>
      </c>
      <c r="CG82" s="86">
        <v>7.0829000000000004</v>
      </c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</row>
    <row r="83" spans="1:164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93">
        <v>12</v>
      </c>
      <c r="BQ83" s="49" t="s">
        <v>160</v>
      </c>
      <c r="BR83" s="86">
        <v>107.79</v>
      </c>
      <c r="BS83" s="86">
        <v>0.80489375402446883</v>
      </c>
      <c r="BT83" s="86">
        <v>0.97160000000000002</v>
      </c>
      <c r="BU83" s="86">
        <v>0.92421441774491675</v>
      </c>
      <c r="BV83" s="86">
        <v>1693.5700000000002</v>
      </c>
      <c r="BW83" s="86">
        <v>15.2111</v>
      </c>
      <c r="BX83" s="86">
        <v>1.5807777426493834</v>
      </c>
      <c r="BY83" s="86">
        <v>1.4109</v>
      </c>
      <c r="BZ83" s="86">
        <v>10.039400000000001</v>
      </c>
      <c r="CA83" s="86">
        <v>10.5138</v>
      </c>
      <c r="CB83" s="86">
        <v>6.8948</v>
      </c>
      <c r="CC83" s="86">
        <v>6.9539</v>
      </c>
      <c r="CD83" s="86">
        <v>1</v>
      </c>
      <c r="CE83" s="86">
        <v>0.73268124702348247</v>
      </c>
      <c r="CF83" s="86">
        <v>7.0739000000000001</v>
      </c>
      <c r="CG83" s="86">
        <v>7.0807000000000002</v>
      </c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</row>
    <row r="84" spans="1:164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93">
        <v>13</v>
      </c>
      <c r="BQ84" s="49" t="s">
        <v>161</v>
      </c>
      <c r="BR84" s="86">
        <v>107.35000000000001</v>
      </c>
      <c r="BS84" s="86">
        <v>0.80945442771571952</v>
      </c>
      <c r="BT84" s="86">
        <v>0.96950000000000003</v>
      </c>
      <c r="BU84" s="86">
        <v>0.92242413061525685</v>
      </c>
      <c r="BV84" s="86">
        <v>1678.2244000000001</v>
      </c>
      <c r="BW84" s="86">
        <v>14.9473</v>
      </c>
      <c r="BX84" s="86">
        <v>1.5915963711602736</v>
      </c>
      <c r="BY84" s="86">
        <v>1.4235</v>
      </c>
      <c r="BZ84" s="86">
        <v>10.064</v>
      </c>
      <c r="CA84" s="86">
        <v>10.6387</v>
      </c>
      <c r="CB84" s="86">
        <v>6.8768000000000002</v>
      </c>
      <c r="CC84" s="86">
        <v>6.9682000000000004</v>
      </c>
      <c r="CD84" s="86">
        <v>1</v>
      </c>
      <c r="CE84" s="86">
        <v>0.73321308638716587</v>
      </c>
      <c r="CF84" s="86">
        <v>7.0877000000000008</v>
      </c>
      <c r="CG84" s="86">
        <v>7.1008000000000004</v>
      </c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</row>
    <row r="85" spans="1:164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93">
        <v>14</v>
      </c>
      <c r="BQ85" s="49" t="s">
        <v>164</v>
      </c>
      <c r="BR85" s="86">
        <v>107.62</v>
      </c>
      <c r="BS85" s="86">
        <v>0.80912695201877172</v>
      </c>
      <c r="BT85" s="86">
        <v>0.96879999999999999</v>
      </c>
      <c r="BU85" s="86">
        <v>0.92064076597311728</v>
      </c>
      <c r="BV85" s="86">
        <v>1702.5298</v>
      </c>
      <c r="BW85" s="86">
        <v>14.932400000000001</v>
      </c>
      <c r="BX85" s="86">
        <v>1.5770383220312254</v>
      </c>
      <c r="BY85" s="86">
        <v>1.4142000000000001</v>
      </c>
      <c r="BZ85" s="86">
        <v>10.049300000000001</v>
      </c>
      <c r="CA85" s="86">
        <v>10.625</v>
      </c>
      <c r="CB85" s="86">
        <v>6.8651</v>
      </c>
      <c r="CC85" s="86">
        <v>6.9767999999999999</v>
      </c>
      <c r="CD85" s="86">
        <v>1</v>
      </c>
      <c r="CE85" s="86">
        <v>0.73448941967990955</v>
      </c>
      <c r="CF85" s="86">
        <v>7.0827</v>
      </c>
      <c r="CG85" s="86">
        <v>7.0970000000000004</v>
      </c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</row>
    <row r="86" spans="1:164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93">
        <v>15</v>
      </c>
      <c r="BQ86" s="49" t="s">
        <v>166</v>
      </c>
      <c r="BR86" s="86">
        <v>107.60000000000001</v>
      </c>
      <c r="BS86" s="86">
        <v>0.80991333927269771</v>
      </c>
      <c r="BT86" s="86">
        <v>0.9759000000000001</v>
      </c>
      <c r="BU86" s="86">
        <v>0.92867756315007433</v>
      </c>
      <c r="BV86" s="86">
        <v>1723.8192000000001</v>
      </c>
      <c r="BW86" s="86">
        <v>15.293100000000001</v>
      </c>
      <c r="BX86" s="86">
        <v>1.5767896562598549</v>
      </c>
      <c r="BY86" s="86">
        <v>1.415</v>
      </c>
      <c r="BZ86" s="86">
        <v>10.097200000000001</v>
      </c>
      <c r="CA86" s="86">
        <v>10.6631</v>
      </c>
      <c r="CB86" s="86">
        <v>6.9255000000000004</v>
      </c>
      <c r="CC86" s="86">
        <v>6.9720000000000004</v>
      </c>
      <c r="CD86" s="86">
        <v>1</v>
      </c>
      <c r="CE86" s="86">
        <v>0.73362189127723576</v>
      </c>
      <c r="CF86" s="86">
        <v>7.0805000000000007</v>
      </c>
      <c r="CG86" s="86">
        <v>7.0920000000000005</v>
      </c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</row>
    <row r="87" spans="1:164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93">
        <v>16</v>
      </c>
      <c r="BQ87" s="49" t="s">
        <v>168</v>
      </c>
      <c r="BR87" s="86">
        <v>107.65</v>
      </c>
      <c r="BS87" s="86">
        <v>0.81162243324405492</v>
      </c>
      <c r="BT87" s="86">
        <v>0.9768</v>
      </c>
      <c r="BU87" s="86">
        <v>0.92919531685560297</v>
      </c>
      <c r="BV87" s="86">
        <v>1727.7961</v>
      </c>
      <c r="BW87" s="86">
        <v>15.22</v>
      </c>
      <c r="BX87" s="86">
        <v>1.5698587127158556</v>
      </c>
      <c r="BY87" s="86">
        <v>1.4074</v>
      </c>
      <c r="BZ87" s="86">
        <v>10.0748</v>
      </c>
      <c r="CA87" s="86">
        <v>10.677000000000001</v>
      </c>
      <c r="CB87" s="86">
        <v>6.9293000000000005</v>
      </c>
      <c r="CC87" s="86">
        <v>6.9712000000000005</v>
      </c>
      <c r="CD87" s="86">
        <v>1</v>
      </c>
      <c r="CE87" s="86">
        <v>0.73558618863372227</v>
      </c>
      <c r="CF87" s="86">
        <v>7.0803000000000003</v>
      </c>
      <c r="CG87" s="86">
        <v>7.0900000000000007</v>
      </c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</row>
    <row r="88" spans="1:164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93">
        <v>17</v>
      </c>
      <c r="BQ88" s="49" t="s">
        <v>169</v>
      </c>
      <c r="BR88" s="86">
        <v>107.21000000000001</v>
      </c>
      <c r="BS88" s="86">
        <v>0.80418174507438678</v>
      </c>
      <c r="BT88" s="86">
        <v>0.97230000000000005</v>
      </c>
      <c r="BU88" s="86">
        <v>0.9219988936013277</v>
      </c>
      <c r="BV88" s="180">
        <v>1716.3778</v>
      </c>
      <c r="BW88" s="86">
        <v>15.2118</v>
      </c>
      <c r="BX88" s="86">
        <v>1.5479876160990711</v>
      </c>
      <c r="BY88" s="86">
        <v>1.4046000000000001</v>
      </c>
      <c r="BZ88" s="86">
        <v>10.007300000000001</v>
      </c>
      <c r="CA88" s="86">
        <v>10.5718</v>
      </c>
      <c r="CB88" s="86">
        <v>6.8747000000000007</v>
      </c>
      <c r="CC88" s="86">
        <v>6.9747000000000003</v>
      </c>
      <c r="CD88" s="86">
        <v>1</v>
      </c>
      <c r="CE88" s="86">
        <v>0.73545635066558801</v>
      </c>
      <c r="CF88" s="86">
        <v>7.0821000000000005</v>
      </c>
      <c r="CG88" s="86">
        <v>7.0852000000000004</v>
      </c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</row>
    <row r="89" spans="1:164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93">
        <v>18</v>
      </c>
      <c r="BQ89" s="49" t="s">
        <v>174</v>
      </c>
      <c r="BR89" s="86">
        <v>106.67</v>
      </c>
      <c r="BS89" s="86">
        <v>0.800384184408516</v>
      </c>
      <c r="BT89" s="86">
        <v>0.97300000000000009</v>
      </c>
      <c r="BU89" s="86">
        <v>0.91928663357234774</v>
      </c>
      <c r="BV89" s="180">
        <v>1709.4752000000001</v>
      </c>
      <c r="BW89" s="86">
        <v>15.157300000000001</v>
      </c>
      <c r="BX89" s="86">
        <v>1.5386982612709648</v>
      </c>
      <c r="BY89" s="86">
        <v>1.3953</v>
      </c>
      <c r="BZ89" s="86">
        <v>9.9164000000000012</v>
      </c>
      <c r="CA89" s="86">
        <v>10.395000000000001</v>
      </c>
      <c r="CB89" s="86">
        <v>6.8541000000000007</v>
      </c>
      <c r="CC89" s="86">
        <v>6.9925000000000006</v>
      </c>
      <c r="CD89" s="86">
        <v>1</v>
      </c>
      <c r="CE89" s="86">
        <v>0.7332345910750685</v>
      </c>
      <c r="CF89" s="86">
        <v>7.0747</v>
      </c>
      <c r="CG89" s="86">
        <v>7.0788000000000002</v>
      </c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</row>
    <row r="90" spans="1:164" x14ac:dyDescent="0.2">
      <c r="A90" s="2"/>
      <c r="B90" s="2"/>
      <c r="BO90" s="2"/>
      <c r="BP90" s="137">
        <v>19</v>
      </c>
      <c r="BQ90" s="2" t="s">
        <v>175</v>
      </c>
      <c r="BR90" s="156">
        <v>106.46000000000001</v>
      </c>
      <c r="BS90" s="156">
        <v>0.80431110753639501</v>
      </c>
      <c r="BT90" s="156">
        <v>0.97170000000000001</v>
      </c>
      <c r="BU90" s="156">
        <v>0.92030185900975514</v>
      </c>
      <c r="BV90" s="160">
        <v>1704.597</v>
      </c>
      <c r="BW90" s="156">
        <v>15.2117</v>
      </c>
      <c r="BX90" s="156">
        <v>1.5332720024532351</v>
      </c>
      <c r="BY90" s="156">
        <v>1.3929</v>
      </c>
      <c r="BZ90" s="156">
        <v>9.8571000000000009</v>
      </c>
      <c r="CA90" s="156">
        <v>10.376800000000001</v>
      </c>
      <c r="CB90" s="156">
        <v>6.8611000000000004</v>
      </c>
      <c r="CC90" s="156">
        <v>6.9874000000000001</v>
      </c>
      <c r="CD90" s="156">
        <v>1</v>
      </c>
      <c r="CE90" s="156">
        <v>0.73212337743156475</v>
      </c>
      <c r="CF90" s="156">
        <v>7.0729000000000006</v>
      </c>
      <c r="CG90" s="156">
        <v>7.0792999999999999</v>
      </c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</row>
    <row r="91" spans="1:164" x14ac:dyDescent="0.2">
      <c r="B91" s="2"/>
      <c r="BP91" s="137">
        <v>20</v>
      </c>
      <c r="BQ91" s="2"/>
      <c r="BR91" s="156">
        <v>106.66</v>
      </c>
      <c r="BS91" s="156">
        <v>0.80012802048327736</v>
      </c>
      <c r="BT91" s="156">
        <v>0.9709000000000001</v>
      </c>
      <c r="BU91" s="156">
        <v>0.91945568223611607</v>
      </c>
      <c r="BV91" s="156">
        <v>1715.7788</v>
      </c>
      <c r="BW91" s="156">
        <v>15.382900000000001</v>
      </c>
      <c r="BX91" s="156">
        <v>1.5285845307245491</v>
      </c>
      <c r="BY91" s="156">
        <v>1.3872</v>
      </c>
      <c r="BZ91" s="156">
        <v>9.8216000000000001</v>
      </c>
      <c r="CA91" s="156">
        <v>10.293000000000001</v>
      </c>
      <c r="CB91" s="156">
        <v>6.8562000000000003</v>
      </c>
      <c r="CC91" s="156">
        <v>6.984</v>
      </c>
      <c r="CD91" s="156">
        <v>1</v>
      </c>
      <c r="CE91" s="156">
        <v>0.73317545621842772</v>
      </c>
      <c r="CF91" s="156">
        <v>7.0495000000000001</v>
      </c>
      <c r="CG91" s="156">
        <v>7.0570000000000004</v>
      </c>
    </row>
    <row r="92" spans="1:164" x14ac:dyDescent="0.2">
      <c r="B92" s="2"/>
      <c r="BP92" s="134">
        <v>21</v>
      </c>
      <c r="BQ92" s="2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</row>
    <row r="93" spans="1:164" s="136" customFormat="1" x14ac:dyDescent="0.2">
      <c r="B93" s="174"/>
      <c r="BO93" s="113"/>
      <c r="BP93" s="137"/>
      <c r="BQ93" s="134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76"/>
      <c r="CD93" s="130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3"/>
    </row>
    <row r="94" spans="1:164" s="136" customFormat="1" x14ac:dyDescent="0.2">
      <c r="B94" s="174"/>
      <c r="BO94" s="113"/>
      <c r="BP94" s="137"/>
      <c r="BQ94" s="13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30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</row>
    <row r="95" spans="1:164" x14ac:dyDescent="0.2"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</row>
    <row r="96" spans="1:164" x14ac:dyDescent="0.2"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</row>
    <row r="98" spans="67:85" x14ac:dyDescent="0.2">
      <c r="BP98" s="126"/>
      <c r="BQ98" s="126"/>
      <c r="BR98" s="40">
        <f>AVERAGE(BR72:BR91)</f>
        <v>107.74249999999999</v>
      </c>
      <c r="BS98" s="40">
        <f t="shared" ref="BS98:CG98" si="15">AVERAGE(BS72:BS91)</f>
        <v>0.80606550722199033</v>
      </c>
      <c r="BT98" s="40">
        <f t="shared" si="15"/>
        <v>0.97053499999999993</v>
      </c>
      <c r="BU98" s="40">
        <f t="shared" si="15"/>
        <v>0.92036468149423278</v>
      </c>
      <c r="BV98" s="40">
        <f t="shared" si="15"/>
        <v>1679.857935</v>
      </c>
      <c r="BW98" s="40">
        <f t="shared" si="15"/>
        <v>15.028010000000004</v>
      </c>
      <c r="BX98" s="40">
        <f t="shared" si="15"/>
        <v>1.589836122803441</v>
      </c>
      <c r="BY98" s="40">
        <f t="shared" si="15"/>
        <v>1.4058100000000002</v>
      </c>
      <c r="BZ98" s="40">
        <f t="shared" si="15"/>
        <v>10.010904999999999</v>
      </c>
      <c r="CA98" s="40">
        <f t="shared" si="15"/>
        <v>10.432060000000002</v>
      </c>
      <c r="CB98" s="40">
        <f t="shared" si="15"/>
        <v>6.8661100000000008</v>
      </c>
      <c r="CC98" s="40">
        <f t="shared" si="15"/>
        <v>6.8528800000000007</v>
      </c>
      <c r="CD98" s="40">
        <f t="shared" si="15"/>
        <v>1</v>
      </c>
      <c r="CE98" s="40">
        <f t="shared" si="15"/>
        <v>0.73349364859192523</v>
      </c>
      <c r="CF98" s="40">
        <f t="shared" si="15"/>
        <v>7.0737349999999992</v>
      </c>
      <c r="CG98" s="40">
        <f t="shared" si="15"/>
        <v>7.083219999999999</v>
      </c>
    </row>
    <row r="99" spans="67:85" x14ac:dyDescent="0.2">
      <c r="BP99" s="126"/>
      <c r="BQ99" s="126"/>
      <c r="BR99" s="2">
        <v>107.74249999999999</v>
      </c>
      <c r="BS99" s="134">
        <v>0.80606550722199033</v>
      </c>
      <c r="BT99" s="179">
        <v>0.97053499999999993</v>
      </c>
      <c r="BU99" s="179">
        <v>0.92036468149423278</v>
      </c>
      <c r="BV99" s="168">
        <v>1679.857935</v>
      </c>
      <c r="BW99" s="168">
        <v>15.028010000000004</v>
      </c>
      <c r="BX99" s="168">
        <v>1.589836122803441</v>
      </c>
      <c r="BY99" s="168">
        <v>1.4058100000000002</v>
      </c>
      <c r="BZ99" s="168">
        <v>10.010904999999999</v>
      </c>
      <c r="CA99" s="168">
        <v>10.432060000000002</v>
      </c>
      <c r="CB99" s="168">
        <v>6.8661100000000008</v>
      </c>
      <c r="CC99" s="168">
        <v>6.8528800000000007</v>
      </c>
      <c r="CD99" s="168">
        <v>1</v>
      </c>
      <c r="CE99" s="168">
        <v>0.73349364859192523</v>
      </c>
      <c r="CF99" s="168">
        <v>7.0737349999999992</v>
      </c>
      <c r="CG99" s="168">
        <v>7.083219999999999</v>
      </c>
    </row>
    <row r="100" spans="67:85" x14ac:dyDescent="0.2">
      <c r="BP100" s="130"/>
      <c r="BQ100" s="172"/>
      <c r="BR100" s="172">
        <f t="shared" ref="BR100:CG100" si="16">BR99-BR98</f>
        <v>0</v>
      </c>
      <c r="BS100" s="172">
        <f t="shared" si="16"/>
        <v>0</v>
      </c>
      <c r="BT100" s="172">
        <f t="shared" si="16"/>
        <v>0</v>
      </c>
      <c r="BU100" s="172">
        <f t="shared" si="16"/>
        <v>0</v>
      </c>
      <c r="BV100" s="172">
        <f t="shared" si="16"/>
        <v>0</v>
      </c>
      <c r="BW100" s="172">
        <f t="shared" si="16"/>
        <v>0</v>
      </c>
      <c r="BX100" s="172">
        <f t="shared" si="16"/>
        <v>0</v>
      </c>
      <c r="BY100" s="172">
        <f t="shared" si="16"/>
        <v>0</v>
      </c>
      <c r="BZ100" s="172">
        <f t="shared" si="16"/>
        <v>0</v>
      </c>
      <c r="CA100" s="172">
        <f t="shared" si="16"/>
        <v>0</v>
      </c>
      <c r="CB100" s="172">
        <f t="shared" si="16"/>
        <v>0</v>
      </c>
      <c r="CC100" s="172">
        <f t="shared" si="16"/>
        <v>0</v>
      </c>
      <c r="CD100" s="172">
        <f t="shared" si="16"/>
        <v>0</v>
      </c>
      <c r="CE100" s="172">
        <f t="shared" si="16"/>
        <v>0</v>
      </c>
      <c r="CF100" s="172">
        <f t="shared" si="16"/>
        <v>0</v>
      </c>
      <c r="CG100" s="172">
        <f t="shared" si="16"/>
        <v>0</v>
      </c>
    </row>
    <row r="101" spans="67:85" x14ac:dyDescent="0.2">
      <c r="BP101" s="113" t="s">
        <v>29</v>
      </c>
      <c r="BQ101" s="113"/>
      <c r="BR101" s="40">
        <f>MAX(BR72:BR91)</f>
        <v>109.15</v>
      </c>
      <c r="BS101" s="40">
        <f t="shared" ref="BS101:CG101" si="17">MAX(BS72:BS91)</f>
        <v>0.81228169929331484</v>
      </c>
      <c r="BT101" s="40">
        <f t="shared" si="17"/>
        <v>0.97720000000000007</v>
      </c>
      <c r="BU101" s="40">
        <f t="shared" si="17"/>
        <v>0.92919531685560297</v>
      </c>
      <c r="BV101" s="40">
        <f t="shared" si="17"/>
        <v>1727.7961</v>
      </c>
      <c r="BW101" s="40">
        <f t="shared" si="17"/>
        <v>15.533900000000001</v>
      </c>
      <c r="BX101" s="40">
        <f t="shared" si="17"/>
        <v>1.6572754391779914</v>
      </c>
      <c r="BY101" s="40">
        <f t="shared" si="17"/>
        <v>1.4235</v>
      </c>
      <c r="BZ101" s="40">
        <f t="shared" si="17"/>
        <v>10.1365</v>
      </c>
      <c r="CA101" s="40">
        <f t="shared" si="17"/>
        <v>10.677000000000001</v>
      </c>
      <c r="CB101" s="40">
        <f t="shared" si="17"/>
        <v>6.9293000000000005</v>
      </c>
      <c r="CC101" s="40">
        <f t="shared" si="17"/>
        <v>6.9925000000000006</v>
      </c>
      <c r="CD101" s="40">
        <f t="shared" si="17"/>
        <v>1</v>
      </c>
      <c r="CE101" s="40">
        <f t="shared" si="17"/>
        <v>0.73625774911280939</v>
      </c>
      <c r="CF101" s="40">
        <f t="shared" si="17"/>
        <v>7.1017000000000001</v>
      </c>
      <c r="CG101" s="40">
        <f t="shared" si="17"/>
        <v>7.1161000000000003</v>
      </c>
    </row>
    <row r="102" spans="67:85" x14ac:dyDescent="0.2">
      <c r="BP102" s="113" t="s">
        <v>30</v>
      </c>
      <c r="BQ102" s="113"/>
      <c r="BR102" s="40">
        <f>MIN(BR72:BR91)</f>
        <v>106.46000000000001</v>
      </c>
      <c r="BS102" s="40">
        <f t="shared" ref="BS102:CG102" si="18">MIN(BS72:BS91)</f>
        <v>0.79719387755102045</v>
      </c>
      <c r="BT102" s="40">
        <f t="shared" si="18"/>
        <v>0.96290000000000009</v>
      </c>
      <c r="BU102" s="40">
        <f t="shared" si="18"/>
        <v>0.91265857442730669</v>
      </c>
      <c r="BV102" s="40">
        <f t="shared" si="18"/>
        <v>1589.7834</v>
      </c>
      <c r="BW102" s="40">
        <f t="shared" si="18"/>
        <v>13.9238</v>
      </c>
      <c r="BX102" s="40">
        <f t="shared" si="18"/>
        <v>1.5285845307245491</v>
      </c>
      <c r="BY102" s="40">
        <f t="shared" si="18"/>
        <v>1.3872</v>
      </c>
      <c r="BZ102" s="40">
        <f t="shared" si="18"/>
        <v>9.8216000000000001</v>
      </c>
      <c r="CA102" s="40">
        <f t="shared" si="18"/>
        <v>10.199900000000001</v>
      </c>
      <c r="CB102" s="40">
        <f t="shared" si="18"/>
        <v>6.8089000000000004</v>
      </c>
      <c r="CC102" s="40">
        <f t="shared" si="18"/>
        <v>6.6440000000000001</v>
      </c>
      <c r="CD102" s="40">
        <f t="shared" si="18"/>
        <v>1</v>
      </c>
      <c r="CE102" s="40">
        <f t="shared" si="18"/>
        <v>0.73074843254461219</v>
      </c>
      <c r="CF102" s="40">
        <f t="shared" si="18"/>
        <v>7.0381</v>
      </c>
      <c r="CG102" s="40">
        <f t="shared" si="18"/>
        <v>7.0452000000000004</v>
      </c>
    </row>
    <row r="104" spans="67:85" x14ac:dyDescent="0.2">
      <c r="BR104" s="40">
        <f>BR101-BR102</f>
        <v>2.6899999999999977</v>
      </c>
      <c r="BS104" s="40">
        <f t="shared" ref="BS104:CG104" si="19">BS101-BS102</f>
        <v>1.5087821742294394E-2</v>
      </c>
      <c r="BT104" s="40">
        <f t="shared" si="19"/>
        <v>1.4299999999999979E-2</v>
      </c>
      <c r="BU104" s="40">
        <f t="shared" si="19"/>
        <v>1.653674242829628E-2</v>
      </c>
      <c r="BV104" s="40">
        <f t="shared" si="19"/>
        <v>138.0127</v>
      </c>
      <c r="BW104" s="40">
        <f t="shared" si="19"/>
        <v>1.610100000000001</v>
      </c>
      <c r="BX104" s="40">
        <f t="shared" si="19"/>
        <v>0.12869090845344222</v>
      </c>
      <c r="BY104" s="40">
        <f t="shared" si="19"/>
        <v>3.6299999999999999E-2</v>
      </c>
      <c r="BZ104" s="40">
        <f t="shared" si="19"/>
        <v>0.31489999999999974</v>
      </c>
      <c r="CA104" s="40">
        <f t="shared" si="19"/>
        <v>0.47710000000000008</v>
      </c>
      <c r="CB104" s="40">
        <f t="shared" si="19"/>
        <v>0.12040000000000006</v>
      </c>
      <c r="CC104" s="40">
        <f t="shared" si="19"/>
        <v>0.34850000000000048</v>
      </c>
      <c r="CD104" s="40">
        <f t="shared" si="19"/>
        <v>0</v>
      </c>
      <c r="CE104" s="40">
        <f t="shared" si="19"/>
        <v>5.5093165681971978E-3</v>
      </c>
      <c r="CF104" s="40">
        <f t="shared" si="19"/>
        <v>6.3600000000000101E-2</v>
      </c>
      <c r="CG104" s="40">
        <f t="shared" si="19"/>
        <v>7.0899999999999963E-2</v>
      </c>
    </row>
    <row r="110" spans="67:85" x14ac:dyDescent="0.2">
      <c r="BO110" s="137"/>
    </row>
    <row r="111" spans="67:85" x14ac:dyDescent="0.2">
      <c r="BO111" s="137"/>
    </row>
    <row r="112" spans="67:85" x14ac:dyDescent="0.2">
      <c r="BO112" s="137"/>
    </row>
    <row r="113" spans="67:68" x14ac:dyDescent="0.2">
      <c r="BO113" s="137"/>
      <c r="BP113" s="134"/>
    </row>
    <row r="114" spans="67:68" x14ac:dyDescent="0.2">
      <c r="BO114" s="137"/>
      <c r="BP114" s="134"/>
    </row>
    <row r="115" spans="67:68" x14ac:dyDescent="0.2">
      <c r="BO115" s="137"/>
      <c r="BP115" s="134"/>
    </row>
    <row r="116" spans="67:68" x14ac:dyDescent="0.2">
      <c r="BO116" s="137"/>
      <c r="BP116" s="134"/>
    </row>
    <row r="117" spans="67:68" x14ac:dyDescent="0.2">
      <c r="BO117" s="137"/>
      <c r="BP117" s="134"/>
    </row>
    <row r="118" spans="67:68" x14ac:dyDescent="0.2">
      <c r="BO118" s="137"/>
      <c r="BP118" s="134"/>
    </row>
    <row r="119" spans="67:68" x14ac:dyDescent="0.2">
      <c r="BO119" s="137"/>
      <c r="BP119" s="134"/>
    </row>
    <row r="120" spans="67:68" x14ac:dyDescent="0.2">
      <c r="BO120" s="137"/>
      <c r="BP120" s="134"/>
    </row>
    <row r="121" spans="67:68" x14ac:dyDescent="0.2">
      <c r="BO121" s="137"/>
      <c r="BP121" s="134"/>
    </row>
    <row r="122" spans="67:68" x14ac:dyDescent="0.2">
      <c r="BO122" s="137"/>
      <c r="BP122" s="134"/>
    </row>
    <row r="123" spans="67:68" x14ac:dyDescent="0.2">
      <c r="BO123" s="137"/>
      <c r="BP123" s="134"/>
    </row>
    <row r="124" spans="67:68" x14ac:dyDescent="0.2">
      <c r="BO124" s="137"/>
      <c r="BP124" s="134"/>
    </row>
    <row r="125" spans="67:68" x14ac:dyDescent="0.2">
      <c r="BO125" s="137"/>
      <c r="BP125" s="134"/>
    </row>
    <row r="126" spans="67:68" x14ac:dyDescent="0.2">
      <c r="BO126" s="137"/>
      <c r="BP126" s="134"/>
    </row>
    <row r="127" spans="67:68" x14ac:dyDescent="0.2">
      <c r="BO127" s="137"/>
      <c r="BP127" s="134"/>
    </row>
    <row r="128" spans="67:68" x14ac:dyDescent="0.2">
      <c r="BO128" s="137"/>
      <c r="BP128" s="134"/>
    </row>
    <row r="129" spans="68:83" x14ac:dyDescent="0.2">
      <c r="BP129" s="134"/>
    </row>
    <row r="130" spans="68:83" x14ac:dyDescent="0.2">
      <c r="BP130" s="134"/>
    </row>
    <row r="131" spans="68:83" x14ac:dyDescent="0.2">
      <c r="BP131" s="134"/>
    </row>
    <row r="134" spans="68:83" x14ac:dyDescent="0.2">
      <c r="BP134" s="133"/>
      <c r="BQ134" s="133"/>
      <c r="BR134" s="133"/>
      <c r="BS134" s="133"/>
      <c r="BT134" s="133"/>
      <c r="BU134" s="133"/>
      <c r="BV134" s="133"/>
      <c r="BW134" s="134"/>
      <c r="BX134" s="134"/>
      <c r="BY134" s="134"/>
      <c r="BZ134" s="134"/>
      <c r="CA134" s="134"/>
      <c r="CB134" s="134"/>
      <c r="CC134" s="135"/>
      <c r="CD134" s="136"/>
      <c r="CE134" s="117"/>
    </row>
    <row r="135" spans="68:83" x14ac:dyDescent="0.2">
      <c r="BP135" s="133"/>
      <c r="BQ135" s="133"/>
      <c r="BR135" s="133"/>
      <c r="BS135" s="133"/>
      <c r="BT135" s="133"/>
      <c r="BU135" s="133"/>
      <c r="BV135" s="133"/>
      <c r="BW135" s="134"/>
      <c r="BX135" s="134"/>
      <c r="BY135" s="134"/>
      <c r="BZ135" s="134"/>
      <c r="CA135" s="134"/>
      <c r="CB135" s="134"/>
      <c r="CC135" s="135"/>
      <c r="CD135" s="136"/>
      <c r="CE135" s="117"/>
    </row>
    <row r="136" spans="68:83" x14ac:dyDescent="0.2">
      <c r="BP136" s="133"/>
      <c r="BQ136" s="133"/>
      <c r="BR136" s="117"/>
      <c r="BS136" s="117"/>
      <c r="BT136" s="117"/>
      <c r="BU136" s="117"/>
      <c r="BV136" s="113"/>
      <c r="CE136" s="117"/>
    </row>
    <row r="137" spans="68:83" x14ac:dyDescent="0.2">
      <c r="BP137" s="137"/>
      <c r="BQ137" s="134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8"/>
    </row>
    <row r="138" spans="68:83" x14ac:dyDescent="0.2">
      <c r="BP138" s="137"/>
      <c r="BQ138" s="134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8"/>
    </row>
    <row r="139" spans="68:83" x14ac:dyDescent="0.2">
      <c r="BP139" s="137"/>
      <c r="BQ139" s="134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8"/>
    </row>
    <row r="140" spans="68:83" x14ac:dyDescent="0.2">
      <c r="BP140" s="137"/>
      <c r="BQ140" s="134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8"/>
    </row>
    <row r="141" spans="68:83" x14ac:dyDescent="0.2">
      <c r="BP141" s="137"/>
      <c r="BQ141" s="134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8"/>
    </row>
    <row r="142" spans="68:83" x14ac:dyDescent="0.2">
      <c r="BP142" s="137"/>
      <c r="BQ142" s="134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8"/>
    </row>
    <row r="143" spans="68:83" x14ac:dyDescent="0.2">
      <c r="BP143" s="137"/>
      <c r="BQ143" s="134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8"/>
    </row>
    <row r="144" spans="68:83" x14ac:dyDescent="0.2">
      <c r="BP144" s="137"/>
      <c r="BQ144" s="134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8"/>
    </row>
    <row r="145" spans="68:83" x14ac:dyDescent="0.2">
      <c r="BP145" s="137"/>
      <c r="BQ145" s="134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8"/>
    </row>
    <row r="146" spans="68:83" x14ac:dyDescent="0.2">
      <c r="BP146" s="137"/>
      <c r="BQ146" s="134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8"/>
    </row>
    <row r="147" spans="68:83" x14ac:dyDescent="0.2">
      <c r="BP147" s="137"/>
      <c r="BQ147" s="134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8"/>
    </row>
    <row r="148" spans="68:83" x14ac:dyDescent="0.2">
      <c r="BP148" s="137"/>
      <c r="BQ148" s="134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8"/>
    </row>
    <row r="149" spans="68:83" x14ac:dyDescent="0.2">
      <c r="BP149" s="137"/>
      <c r="BQ149" s="134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8"/>
    </row>
    <row r="150" spans="68:83" x14ac:dyDescent="0.2">
      <c r="BP150" s="137"/>
      <c r="BQ150" s="134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8"/>
    </row>
    <row r="151" spans="68:83" x14ac:dyDescent="0.2">
      <c r="BP151" s="137"/>
      <c r="BQ151" s="134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8"/>
    </row>
    <row r="152" spans="68:83" x14ac:dyDescent="0.2">
      <c r="BP152" s="137"/>
      <c r="BQ152" s="134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8"/>
    </row>
    <row r="153" spans="68:83" x14ac:dyDescent="0.2">
      <c r="BP153" s="137"/>
      <c r="BQ153" s="134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8"/>
    </row>
    <row r="154" spans="68:83" x14ac:dyDescent="0.2">
      <c r="BP154" s="137"/>
      <c r="BQ154" s="134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8"/>
    </row>
    <row r="155" spans="68:83" x14ac:dyDescent="0.2">
      <c r="BP155" s="137"/>
      <c r="BQ155" s="134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8"/>
    </row>
    <row r="335" spans="1:164" s="63" customFormat="1" x14ac:dyDescent="0.2">
      <c r="A335" s="108"/>
      <c r="B335" s="109"/>
      <c r="BO335" s="49"/>
      <c r="BP335" s="49"/>
      <c r="BQ335" s="49"/>
      <c r="BR335" s="49"/>
      <c r="BS335" s="49"/>
      <c r="BT335" s="49"/>
      <c r="BU335" s="50"/>
      <c r="BV335" s="49"/>
      <c r="BW335" s="49"/>
      <c r="BX335" s="49"/>
      <c r="BY335" s="49"/>
      <c r="BZ335" s="49"/>
      <c r="CA335" s="49"/>
      <c r="CB335" s="49"/>
      <c r="CC335" s="51"/>
      <c r="CD335" s="50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49"/>
      <c r="FA335" s="49"/>
      <c r="FB335" s="49"/>
      <c r="FC335" s="49"/>
      <c r="FD335" s="49"/>
      <c r="FE335" s="49"/>
      <c r="FF335" s="49"/>
      <c r="FG335" s="49"/>
      <c r="FH335" s="49"/>
    </row>
  </sheetData>
  <mergeCells count="21">
    <mergeCell ref="BK6:BL6"/>
    <mergeCell ref="AM6:AN6"/>
    <mergeCell ref="AP6:AQ6"/>
    <mergeCell ref="AS6:AT6"/>
    <mergeCell ref="AV6:AW6"/>
    <mergeCell ref="AY6:AZ6"/>
    <mergeCell ref="BB6:BC6"/>
    <mergeCell ref="BE6:BF6"/>
    <mergeCell ref="BH6:BI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335"/>
  <sheetViews>
    <sheetView zoomScale="70" zoomScaleNormal="70" workbookViewId="0">
      <pane xSplit="2" ySplit="13" topLeftCell="AY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3.42578125" style="2" customWidth="1"/>
    <col min="4" max="4" width="17.7109375" style="2" customWidth="1"/>
    <col min="5" max="5" width="9.42578125" style="2" customWidth="1"/>
    <col min="6" max="6" width="17.7109375" style="2" customWidth="1"/>
    <col min="7" max="7" width="20.42578125" style="2" customWidth="1"/>
    <col min="8" max="8" width="8.7109375" style="2" customWidth="1"/>
    <col min="9" max="9" width="20.42578125" style="2" customWidth="1"/>
    <col min="10" max="10" width="18.42578125" style="2" customWidth="1"/>
    <col min="11" max="11" width="6.5703125" style="2" customWidth="1"/>
    <col min="12" max="12" width="16.5703125" style="2" bestFit="1" customWidth="1"/>
    <col min="13" max="13" width="14.28515625" style="2" bestFit="1" customWidth="1"/>
    <col min="14" max="14" width="11" style="2" customWidth="1"/>
    <col min="15" max="15" width="16.5703125" style="2" bestFit="1" customWidth="1"/>
    <col min="16" max="16" width="14.28515625" style="2" bestFit="1" customWidth="1"/>
    <col min="17" max="17" width="8" style="2" customWidth="1"/>
    <col min="18" max="18" width="16.5703125" style="2" bestFit="1" customWidth="1"/>
    <col min="19" max="19" width="14.28515625" style="2" bestFit="1" customWidth="1"/>
    <col min="20" max="20" width="6.5703125" style="2" customWidth="1"/>
    <col min="21" max="21" width="16.5703125" style="2" bestFit="1" customWidth="1"/>
    <col min="22" max="22" width="14.28515625" style="2" bestFit="1" customWidth="1"/>
    <col min="23" max="23" width="8.140625" style="2" customWidth="1"/>
    <col min="24" max="24" width="19.5703125" style="2" customWidth="1"/>
    <col min="25" max="25" width="18.42578125" style="2" customWidth="1"/>
    <col min="26" max="26" width="7" style="2" customWidth="1"/>
    <col min="27" max="28" width="18.42578125" style="2" customWidth="1"/>
    <col min="29" max="29" width="7.7109375" style="2" customWidth="1"/>
    <col min="30" max="30" width="19.5703125" style="2" customWidth="1"/>
    <col min="31" max="31" width="18.42578125" style="2" customWidth="1"/>
    <col min="32" max="32" width="8" style="2" customWidth="1"/>
    <col min="33" max="33" width="20.42578125" style="2" customWidth="1"/>
    <col min="34" max="34" width="19.42578125" style="2" customWidth="1"/>
    <col min="35" max="35" width="9.140625" style="2" customWidth="1"/>
    <col min="36" max="36" width="20.42578125" style="2" customWidth="1"/>
    <col min="37" max="37" width="17.5703125" style="2" customWidth="1"/>
    <col min="38" max="38" width="6.140625" style="2" customWidth="1"/>
    <col min="39" max="39" width="18.42578125" style="2" customWidth="1"/>
    <col min="40" max="40" width="17.28515625" style="2" customWidth="1"/>
    <col min="41" max="41" width="6.140625" style="2" customWidth="1"/>
    <col min="42" max="42" width="20.28515625" style="2" customWidth="1"/>
    <col min="43" max="43" width="18.5703125" style="2" customWidth="1"/>
    <col min="44" max="44" width="5.2851562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5.140625" style="2" bestFit="1" customWidth="1"/>
    <col min="49" max="49" width="14.28515625" style="2" bestFit="1" customWidth="1"/>
    <col min="50" max="50" width="10" style="2" customWidth="1"/>
    <col min="51" max="52" width="19.7109375" style="2" customWidth="1"/>
    <col min="53" max="53" width="10.5703125" style="2" customWidth="1"/>
    <col min="54" max="54" width="18" style="2" customWidth="1"/>
    <col min="55" max="58" width="16.28515625" style="2" customWidth="1"/>
    <col min="59" max="59" width="11.5703125" style="2" customWidth="1"/>
    <col min="60" max="60" width="18.5703125" style="2" customWidth="1"/>
    <col min="61" max="61" width="16.5703125" style="2" customWidth="1"/>
    <col min="62" max="63" width="20.42578125" style="2" customWidth="1"/>
    <col min="64" max="64" width="14.5703125" style="3" customWidth="1"/>
    <col min="65" max="65" width="14.28515625" style="3" customWidth="1"/>
    <col min="66" max="66" width="18.5703125" style="3" customWidth="1"/>
    <col min="67" max="67" width="22.7109375" style="3" customWidth="1"/>
    <col min="68" max="68" width="10.7109375" style="3" customWidth="1"/>
    <col min="69" max="69" width="10.42578125" style="3" customWidth="1"/>
    <col min="70" max="70" width="10.28515625" style="113" customWidth="1"/>
    <col min="71" max="71" width="17.7109375" style="3" customWidth="1"/>
    <col min="72" max="72" width="13.28515625" style="3" customWidth="1"/>
    <col min="73" max="73" width="11.42578125" style="3" customWidth="1"/>
    <col min="74" max="77" width="11.5703125" style="3" customWidth="1"/>
    <col min="78" max="78" width="12.5703125" style="114" customWidth="1"/>
    <col min="79" max="79" width="14" style="113" customWidth="1"/>
    <col min="80" max="80" width="24.42578125" style="3" customWidth="1"/>
    <col min="81" max="81" width="25.140625" style="3" customWidth="1"/>
    <col min="82" max="82" width="31.42578125" style="3" customWidth="1"/>
    <col min="83" max="161" width="13.42578125" style="3" customWidth="1"/>
    <col min="162" max="16384" width="9.28515625" style="2"/>
  </cols>
  <sheetData>
    <row r="1" spans="1:164" x14ac:dyDescent="0.2">
      <c r="B1" s="3"/>
      <c r="BL1" s="2"/>
      <c r="BM1" s="2"/>
      <c r="BR1" s="3"/>
      <c r="BT1" s="113"/>
      <c r="BZ1" s="3"/>
      <c r="CA1" s="3"/>
      <c r="CB1" s="114"/>
      <c r="CC1" s="113"/>
      <c r="FF1" s="3"/>
      <c r="FG1" s="3"/>
      <c r="FH1" s="3"/>
    </row>
    <row r="2" spans="1:164" x14ac:dyDescent="0.2">
      <c r="B2" s="3"/>
      <c r="BL2" s="2"/>
      <c r="BM2" s="2"/>
      <c r="BR2" s="3"/>
      <c r="BT2" s="113"/>
      <c r="BZ2" s="3"/>
      <c r="CA2" s="3"/>
      <c r="CB2" s="114"/>
      <c r="CC2" s="113"/>
      <c r="FF2" s="3"/>
      <c r="FG2" s="3"/>
      <c r="FH2" s="3"/>
    </row>
    <row r="3" spans="1:164" ht="15.75" x14ac:dyDescent="0.25">
      <c r="A3" s="213" t="s">
        <v>31</v>
      </c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 t="s">
        <v>0</v>
      </c>
      <c r="AO3" s="215"/>
      <c r="AP3" s="215"/>
      <c r="AQ3" s="215"/>
      <c r="AR3" s="215"/>
      <c r="AS3" s="215"/>
      <c r="AT3" s="216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7"/>
      <c r="BI3" s="217"/>
      <c r="BJ3" s="3"/>
      <c r="BK3" s="3"/>
      <c r="BR3" s="3"/>
      <c r="BS3" s="113"/>
    </row>
    <row r="4" spans="1:164" ht="15.75" x14ac:dyDescent="0.25">
      <c r="A4" s="213"/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6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7"/>
      <c r="BI4" s="217"/>
      <c r="BJ4" s="3"/>
      <c r="BK4" s="3"/>
      <c r="BR4" s="3"/>
      <c r="BS4" s="113"/>
    </row>
    <row r="5" spans="1:164" ht="15.75" x14ac:dyDescent="0.25">
      <c r="A5" s="186"/>
      <c r="B5" s="218" t="s">
        <v>177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219"/>
      <c r="BI5" s="219"/>
      <c r="BJ5" s="18"/>
      <c r="BK5" s="18"/>
      <c r="BL5" s="18"/>
      <c r="BM5" s="117"/>
      <c r="BN5" s="117"/>
      <c r="BO5" s="117"/>
      <c r="BP5" s="117"/>
      <c r="BR5" s="3"/>
      <c r="BS5" s="113"/>
    </row>
    <row r="6" spans="1:164" s="6" customFormat="1" ht="16.5" thickBot="1" x14ac:dyDescent="0.3">
      <c r="A6" s="220" t="s">
        <v>1</v>
      </c>
      <c r="B6" s="211"/>
      <c r="C6" s="314" t="s">
        <v>178</v>
      </c>
      <c r="D6" s="314"/>
      <c r="E6" s="221"/>
      <c r="F6" s="314" t="s">
        <v>187</v>
      </c>
      <c r="G6" s="314"/>
      <c r="H6" s="222"/>
      <c r="I6" s="314" t="s">
        <v>188</v>
      </c>
      <c r="J6" s="314"/>
      <c r="K6" s="222"/>
      <c r="L6" s="314" t="s">
        <v>179</v>
      </c>
      <c r="M6" s="314"/>
      <c r="N6" s="223"/>
      <c r="O6" s="314" t="s">
        <v>189</v>
      </c>
      <c r="P6" s="314"/>
      <c r="Q6" s="221"/>
      <c r="R6" s="314" t="s">
        <v>190</v>
      </c>
      <c r="S6" s="314"/>
      <c r="T6" s="221"/>
      <c r="U6" s="314" t="s">
        <v>191</v>
      </c>
      <c r="V6" s="314"/>
      <c r="W6" s="222"/>
      <c r="X6" s="314" t="s">
        <v>192</v>
      </c>
      <c r="Y6" s="314"/>
      <c r="Z6" s="221"/>
      <c r="AA6" s="314" t="s">
        <v>180</v>
      </c>
      <c r="AB6" s="314"/>
      <c r="AC6" s="222"/>
      <c r="AD6" s="314" t="s">
        <v>181</v>
      </c>
      <c r="AE6" s="314"/>
      <c r="AF6" s="223"/>
      <c r="AG6" s="314" t="s">
        <v>193</v>
      </c>
      <c r="AH6" s="314"/>
      <c r="AI6" s="223"/>
      <c r="AJ6" s="314" t="s">
        <v>194</v>
      </c>
      <c r="AK6" s="314"/>
      <c r="AL6" s="222"/>
      <c r="AM6" s="314" t="s">
        <v>195</v>
      </c>
      <c r="AN6" s="314"/>
      <c r="AO6" s="222"/>
      <c r="AP6" s="314" t="s">
        <v>182</v>
      </c>
      <c r="AQ6" s="314"/>
      <c r="AR6" s="222"/>
      <c r="AS6" s="314" t="s">
        <v>183</v>
      </c>
      <c r="AT6" s="314"/>
      <c r="AU6" s="222"/>
      <c r="AV6" s="314" t="s">
        <v>196</v>
      </c>
      <c r="AW6" s="314"/>
      <c r="AX6" s="221"/>
      <c r="AY6" s="314" t="s">
        <v>184</v>
      </c>
      <c r="AZ6" s="314"/>
      <c r="BA6" s="222"/>
      <c r="BB6" s="314" t="s">
        <v>185</v>
      </c>
      <c r="BC6" s="314"/>
      <c r="BD6" s="221"/>
      <c r="BE6" s="314" t="s">
        <v>186</v>
      </c>
      <c r="BF6" s="314"/>
      <c r="BG6" s="222"/>
      <c r="BH6" s="314" t="s">
        <v>2</v>
      </c>
      <c r="BI6" s="314"/>
      <c r="BJ6" s="23"/>
      <c r="BK6" s="23"/>
      <c r="BL6" s="121"/>
      <c r="BM6" s="18"/>
      <c r="BN6" s="18"/>
      <c r="BO6" s="18"/>
      <c r="BP6" s="18"/>
      <c r="BQ6" s="18"/>
      <c r="BR6" s="117"/>
      <c r="BS6" s="113"/>
      <c r="BT6" s="3"/>
      <c r="BU6" s="3"/>
      <c r="BV6" s="3"/>
      <c r="BW6" s="3"/>
      <c r="BX6" s="3"/>
      <c r="BY6" s="3"/>
      <c r="BZ6" s="114"/>
      <c r="CA6" s="11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4" ht="16.5" thickTop="1" x14ac:dyDescent="0.25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9"/>
      <c r="BI7" s="189"/>
      <c r="BJ7" s="26"/>
      <c r="BK7" s="26"/>
      <c r="BL7" s="26"/>
      <c r="BM7" s="117"/>
      <c r="BN7" s="117"/>
      <c r="BO7" s="117"/>
      <c r="BP7" s="117"/>
      <c r="BQ7" s="117"/>
      <c r="BR7" s="117"/>
      <c r="BS7" s="113"/>
    </row>
    <row r="8" spans="1:164" ht="15.75" x14ac:dyDescent="0.25">
      <c r="A8" s="186"/>
      <c r="B8" s="187"/>
      <c r="C8" s="189"/>
      <c r="D8" s="189" t="s">
        <v>3</v>
      </c>
      <c r="E8" s="189"/>
      <c r="F8" s="189"/>
      <c r="G8" s="189" t="s">
        <v>3</v>
      </c>
      <c r="H8" s="188"/>
      <c r="I8" s="189"/>
      <c r="J8" s="189" t="s">
        <v>3</v>
      </c>
      <c r="K8" s="188"/>
      <c r="L8" s="189"/>
      <c r="M8" s="189" t="s">
        <v>3</v>
      </c>
      <c r="N8" s="188"/>
      <c r="O8" s="189"/>
      <c r="P8" s="189" t="s">
        <v>3</v>
      </c>
      <c r="Q8" s="189"/>
      <c r="R8" s="189"/>
      <c r="S8" s="189" t="s">
        <v>3</v>
      </c>
      <c r="T8" s="189"/>
      <c r="U8" s="189"/>
      <c r="V8" s="189" t="s">
        <v>3</v>
      </c>
      <c r="W8" s="188"/>
      <c r="X8" s="189"/>
      <c r="Y8" s="189" t="s">
        <v>3</v>
      </c>
      <c r="Z8" s="189"/>
      <c r="AA8" s="189"/>
      <c r="AB8" s="189" t="s">
        <v>3</v>
      </c>
      <c r="AC8" s="188"/>
      <c r="AD8" s="189"/>
      <c r="AE8" s="189" t="s">
        <v>3</v>
      </c>
      <c r="AF8" s="188"/>
      <c r="AG8" s="189"/>
      <c r="AH8" s="189" t="s">
        <v>3</v>
      </c>
      <c r="AI8" s="188"/>
      <c r="AJ8" s="189"/>
      <c r="AK8" s="189" t="s">
        <v>3</v>
      </c>
      <c r="AL8" s="188"/>
      <c r="AM8" s="189"/>
      <c r="AN8" s="189" t="s">
        <v>3</v>
      </c>
      <c r="AO8" s="188"/>
      <c r="AP8" s="189"/>
      <c r="AQ8" s="189" t="s">
        <v>3</v>
      </c>
      <c r="AR8" s="188"/>
      <c r="AS8" s="189"/>
      <c r="AT8" s="189" t="s">
        <v>3</v>
      </c>
      <c r="AU8" s="188"/>
      <c r="AV8" s="189"/>
      <c r="AW8" s="189" t="s">
        <v>3</v>
      </c>
      <c r="AX8" s="189"/>
      <c r="AY8" s="189"/>
      <c r="AZ8" s="189" t="s">
        <v>3</v>
      </c>
      <c r="BA8" s="188"/>
      <c r="BB8" s="189"/>
      <c r="BC8" s="189" t="s">
        <v>3</v>
      </c>
      <c r="BD8" s="189"/>
      <c r="BE8" s="189"/>
      <c r="BF8" s="189" t="s">
        <v>3</v>
      </c>
      <c r="BG8" s="188"/>
      <c r="BH8" s="189"/>
      <c r="BI8" s="189" t="s">
        <v>3</v>
      </c>
      <c r="BJ8" s="26"/>
      <c r="BK8" s="26"/>
      <c r="BL8" s="26"/>
      <c r="BM8" s="117"/>
      <c r="BN8" s="117"/>
      <c r="BO8" s="117"/>
      <c r="BP8" s="117"/>
      <c r="BQ8" s="117"/>
      <c r="BR8" s="117"/>
      <c r="BS8" s="113"/>
    </row>
    <row r="9" spans="1:164" ht="15.75" x14ac:dyDescent="0.25">
      <c r="A9" s="190"/>
      <c r="B9" s="187"/>
      <c r="C9" s="189" t="s">
        <v>3</v>
      </c>
      <c r="D9" s="189" t="s">
        <v>19</v>
      </c>
      <c r="E9" s="189"/>
      <c r="F9" s="189" t="s">
        <v>3</v>
      </c>
      <c r="G9" s="189" t="s">
        <v>19</v>
      </c>
      <c r="H9" s="189"/>
      <c r="I9" s="189" t="s">
        <v>3</v>
      </c>
      <c r="J9" s="189" t="s">
        <v>19</v>
      </c>
      <c r="K9" s="189"/>
      <c r="L9" s="189" t="s">
        <v>3</v>
      </c>
      <c r="M9" s="189" t="s">
        <v>19</v>
      </c>
      <c r="N9" s="189"/>
      <c r="O9" s="189" t="s">
        <v>3</v>
      </c>
      <c r="P9" s="189" t="s">
        <v>19</v>
      </c>
      <c r="Q9" s="189"/>
      <c r="R9" s="189" t="s">
        <v>3</v>
      </c>
      <c r="S9" s="189" t="s">
        <v>19</v>
      </c>
      <c r="T9" s="189"/>
      <c r="U9" s="189" t="s">
        <v>3</v>
      </c>
      <c r="V9" s="189" t="s">
        <v>19</v>
      </c>
      <c r="W9" s="189"/>
      <c r="X9" s="189" t="s">
        <v>3</v>
      </c>
      <c r="Y9" s="189" t="s">
        <v>19</v>
      </c>
      <c r="Z9" s="189"/>
      <c r="AA9" s="189" t="s">
        <v>3</v>
      </c>
      <c r="AB9" s="189" t="s">
        <v>19</v>
      </c>
      <c r="AC9" s="189"/>
      <c r="AD9" s="189" t="s">
        <v>3</v>
      </c>
      <c r="AE9" s="189" t="s">
        <v>19</v>
      </c>
      <c r="AF9" s="189"/>
      <c r="AG9" s="189" t="s">
        <v>3</v>
      </c>
      <c r="AH9" s="189" t="s">
        <v>19</v>
      </c>
      <c r="AI9" s="189"/>
      <c r="AJ9" s="189" t="s">
        <v>3</v>
      </c>
      <c r="AK9" s="189" t="s">
        <v>19</v>
      </c>
      <c r="AL9" s="189"/>
      <c r="AM9" s="189" t="s">
        <v>3</v>
      </c>
      <c r="AN9" s="189" t="s">
        <v>19</v>
      </c>
      <c r="AO9" s="189"/>
      <c r="AP9" s="189" t="s">
        <v>3</v>
      </c>
      <c r="AQ9" s="189" t="s">
        <v>19</v>
      </c>
      <c r="AR9" s="189"/>
      <c r="AS9" s="189" t="s">
        <v>3</v>
      </c>
      <c r="AT9" s="189" t="s">
        <v>19</v>
      </c>
      <c r="AU9" s="189"/>
      <c r="AV9" s="189" t="s">
        <v>3</v>
      </c>
      <c r="AW9" s="189" t="s">
        <v>19</v>
      </c>
      <c r="AX9" s="189"/>
      <c r="AY9" s="189" t="s">
        <v>3</v>
      </c>
      <c r="AZ9" s="189" t="s">
        <v>19</v>
      </c>
      <c r="BA9" s="189"/>
      <c r="BB9" s="189" t="s">
        <v>3</v>
      </c>
      <c r="BC9" s="189" t="s">
        <v>19</v>
      </c>
      <c r="BD9" s="189"/>
      <c r="BE9" s="189" t="s">
        <v>3</v>
      </c>
      <c r="BF9" s="189" t="s">
        <v>19</v>
      </c>
      <c r="BG9" s="189"/>
      <c r="BH9" s="189" t="s">
        <v>3</v>
      </c>
      <c r="BI9" s="189" t="s">
        <v>19</v>
      </c>
      <c r="BJ9" s="26"/>
      <c r="BK9" s="26"/>
      <c r="BL9" s="26"/>
      <c r="BM9" s="26"/>
      <c r="BN9" s="26"/>
      <c r="BO9" s="26"/>
      <c r="BP9" s="26"/>
      <c r="BQ9" s="26"/>
      <c r="BR9" s="26"/>
      <c r="BS9" s="113"/>
    </row>
    <row r="10" spans="1:164" ht="15.75" x14ac:dyDescent="0.25">
      <c r="A10" s="186"/>
      <c r="B10" s="191" t="s">
        <v>20</v>
      </c>
      <c r="C10" s="189" t="s">
        <v>23</v>
      </c>
      <c r="D10" s="189" t="s">
        <v>21</v>
      </c>
      <c r="E10" s="189"/>
      <c r="F10" s="189" t="s">
        <v>23</v>
      </c>
      <c r="G10" s="189" t="s">
        <v>21</v>
      </c>
      <c r="H10" s="189"/>
      <c r="I10" s="189" t="s">
        <v>23</v>
      </c>
      <c r="J10" s="189" t="s">
        <v>21</v>
      </c>
      <c r="K10" s="189"/>
      <c r="L10" s="189" t="s">
        <v>23</v>
      </c>
      <c r="M10" s="189" t="s">
        <v>21</v>
      </c>
      <c r="N10" s="189"/>
      <c r="O10" s="189" t="s">
        <v>23</v>
      </c>
      <c r="P10" s="189" t="s">
        <v>21</v>
      </c>
      <c r="Q10" s="189"/>
      <c r="R10" s="189" t="s">
        <v>23</v>
      </c>
      <c r="S10" s="189" t="s">
        <v>21</v>
      </c>
      <c r="T10" s="189"/>
      <c r="U10" s="189" t="s">
        <v>23</v>
      </c>
      <c r="V10" s="189" t="s">
        <v>21</v>
      </c>
      <c r="W10" s="189"/>
      <c r="X10" s="189" t="s">
        <v>23</v>
      </c>
      <c r="Y10" s="189" t="s">
        <v>21</v>
      </c>
      <c r="Z10" s="189"/>
      <c r="AA10" s="189" t="s">
        <v>23</v>
      </c>
      <c r="AB10" s="189" t="s">
        <v>21</v>
      </c>
      <c r="AC10" s="189"/>
      <c r="AD10" s="189" t="s">
        <v>23</v>
      </c>
      <c r="AE10" s="189" t="s">
        <v>21</v>
      </c>
      <c r="AF10" s="189"/>
      <c r="AG10" s="189" t="s">
        <v>23</v>
      </c>
      <c r="AH10" s="189" t="s">
        <v>21</v>
      </c>
      <c r="AI10" s="189"/>
      <c r="AJ10" s="189" t="s">
        <v>23</v>
      </c>
      <c r="AK10" s="189" t="s">
        <v>21</v>
      </c>
      <c r="AL10" s="189"/>
      <c r="AM10" s="189" t="s">
        <v>23</v>
      </c>
      <c r="AN10" s="189" t="s">
        <v>21</v>
      </c>
      <c r="AO10" s="189"/>
      <c r="AP10" s="189" t="s">
        <v>23</v>
      </c>
      <c r="AQ10" s="189" t="s">
        <v>21</v>
      </c>
      <c r="AR10" s="189"/>
      <c r="AS10" s="189" t="s">
        <v>23</v>
      </c>
      <c r="AT10" s="189" t="s">
        <v>21</v>
      </c>
      <c r="AU10" s="189"/>
      <c r="AV10" s="189" t="s">
        <v>23</v>
      </c>
      <c r="AW10" s="189" t="s">
        <v>21</v>
      </c>
      <c r="AX10" s="189"/>
      <c r="AY10" s="189" t="s">
        <v>23</v>
      </c>
      <c r="AZ10" s="189" t="s">
        <v>21</v>
      </c>
      <c r="BA10" s="189"/>
      <c r="BB10" s="189" t="s">
        <v>23</v>
      </c>
      <c r="BC10" s="189" t="s">
        <v>21</v>
      </c>
      <c r="BD10" s="189"/>
      <c r="BE10" s="189" t="s">
        <v>23</v>
      </c>
      <c r="BF10" s="189" t="s">
        <v>21</v>
      </c>
      <c r="BG10" s="189"/>
      <c r="BH10" s="189" t="s">
        <v>24</v>
      </c>
      <c r="BI10" s="189" t="s">
        <v>21</v>
      </c>
      <c r="BJ10" s="26"/>
      <c r="BK10" s="26"/>
      <c r="BL10" s="26"/>
      <c r="BM10" s="26"/>
      <c r="BN10" s="26"/>
      <c r="BO10" s="26"/>
      <c r="BP10" s="26"/>
      <c r="BQ10" s="26"/>
      <c r="BR10" s="26"/>
      <c r="BS10" s="113"/>
    </row>
    <row r="11" spans="1:164" s="9" customFormat="1" ht="15.75" customHeight="1" x14ac:dyDescent="0.25">
      <c r="A11" s="192"/>
      <c r="B11" s="193"/>
      <c r="C11" s="189"/>
      <c r="D11" s="189" t="s">
        <v>22</v>
      </c>
      <c r="E11" s="189"/>
      <c r="F11" s="189"/>
      <c r="G11" s="189" t="s">
        <v>22</v>
      </c>
      <c r="H11" s="189"/>
      <c r="I11" s="189"/>
      <c r="J11" s="189" t="s">
        <v>22</v>
      </c>
      <c r="K11" s="189"/>
      <c r="L11" s="189"/>
      <c r="M11" s="189" t="s">
        <v>22</v>
      </c>
      <c r="N11" s="189"/>
      <c r="O11" s="189"/>
      <c r="P11" s="189" t="s">
        <v>22</v>
      </c>
      <c r="Q11" s="189"/>
      <c r="R11" s="189"/>
      <c r="S11" s="189" t="s">
        <v>22</v>
      </c>
      <c r="T11" s="189"/>
      <c r="U11" s="189"/>
      <c r="V11" s="189" t="s">
        <v>22</v>
      </c>
      <c r="W11" s="189"/>
      <c r="X11" s="189"/>
      <c r="Y11" s="189" t="s">
        <v>22</v>
      </c>
      <c r="Z11" s="189"/>
      <c r="AA11" s="189"/>
      <c r="AB11" s="189" t="s">
        <v>22</v>
      </c>
      <c r="AC11" s="189"/>
      <c r="AD11" s="189"/>
      <c r="AE11" s="189" t="s">
        <v>22</v>
      </c>
      <c r="AF11" s="189"/>
      <c r="AG11" s="189"/>
      <c r="AH11" s="189" t="s">
        <v>22</v>
      </c>
      <c r="AI11" s="189"/>
      <c r="AJ11" s="189"/>
      <c r="AK11" s="189" t="s">
        <v>22</v>
      </c>
      <c r="AL11" s="189"/>
      <c r="AM11" s="189"/>
      <c r="AN11" s="189" t="s">
        <v>22</v>
      </c>
      <c r="AO11" s="189"/>
      <c r="AP11" s="189"/>
      <c r="AQ11" s="189" t="s">
        <v>22</v>
      </c>
      <c r="AR11" s="189"/>
      <c r="AS11" s="189"/>
      <c r="AT11" s="189" t="s">
        <v>22</v>
      </c>
      <c r="AU11" s="189"/>
      <c r="AV11" s="189"/>
      <c r="AW11" s="189" t="s">
        <v>22</v>
      </c>
      <c r="AX11" s="189"/>
      <c r="AY11" s="189"/>
      <c r="AZ11" s="189" t="s">
        <v>22</v>
      </c>
      <c r="BA11" s="189"/>
      <c r="BB11" s="189"/>
      <c r="BC11" s="189" t="s">
        <v>22</v>
      </c>
      <c r="BD11" s="189"/>
      <c r="BE11" s="189"/>
      <c r="BF11" s="189" t="s">
        <v>22</v>
      </c>
      <c r="BG11" s="189"/>
      <c r="BH11" s="189"/>
      <c r="BI11" s="189" t="s">
        <v>22</v>
      </c>
      <c r="BJ11" s="26"/>
      <c r="BK11" s="26"/>
      <c r="BL11" s="26"/>
      <c r="BM11" s="26"/>
      <c r="BN11" s="26"/>
      <c r="BO11" s="26"/>
      <c r="BP11" s="26"/>
      <c r="BQ11" s="26"/>
      <c r="BR11" s="26"/>
      <c r="BS11" s="124"/>
      <c r="BT11" s="10"/>
      <c r="BU11" s="10"/>
      <c r="BV11" s="10"/>
      <c r="BW11" s="10"/>
      <c r="BX11" s="10"/>
      <c r="BY11" s="10"/>
      <c r="BZ11" s="125"/>
      <c r="CA11" s="124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</row>
    <row r="12" spans="1:164" ht="15.75" x14ac:dyDescent="0.25">
      <c r="A12" s="186"/>
      <c r="B12" s="187"/>
      <c r="C12" s="189"/>
      <c r="D12" s="189" t="s">
        <v>4</v>
      </c>
      <c r="E12" s="189"/>
      <c r="F12" s="189"/>
      <c r="G12" s="189" t="s">
        <v>4</v>
      </c>
      <c r="H12" s="189"/>
      <c r="I12" s="189"/>
      <c r="J12" s="189" t="s">
        <v>4</v>
      </c>
      <c r="K12" s="189"/>
      <c r="L12" s="189"/>
      <c r="M12" s="189" t="s">
        <v>4</v>
      </c>
      <c r="N12" s="188"/>
      <c r="O12" s="189"/>
      <c r="P12" s="189" t="s">
        <v>4</v>
      </c>
      <c r="Q12" s="189"/>
      <c r="R12" s="189"/>
      <c r="S12" s="189" t="s">
        <v>4</v>
      </c>
      <c r="T12" s="189"/>
      <c r="U12" s="189"/>
      <c r="V12" s="189" t="s">
        <v>4</v>
      </c>
      <c r="W12" s="189"/>
      <c r="X12" s="189"/>
      <c r="Y12" s="189" t="s">
        <v>4</v>
      </c>
      <c r="Z12" s="189"/>
      <c r="AA12" s="189"/>
      <c r="AB12" s="189" t="s">
        <v>4</v>
      </c>
      <c r="AC12" s="189"/>
      <c r="AD12" s="189"/>
      <c r="AE12" s="189" t="s">
        <v>4</v>
      </c>
      <c r="AF12" s="189"/>
      <c r="AG12" s="189"/>
      <c r="AH12" s="189" t="s">
        <v>4</v>
      </c>
      <c r="AI12" s="189"/>
      <c r="AJ12" s="189"/>
      <c r="AK12" s="189" t="s">
        <v>4</v>
      </c>
      <c r="AL12" s="189"/>
      <c r="AM12" s="189"/>
      <c r="AN12" s="189" t="s">
        <v>4</v>
      </c>
      <c r="AO12" s="189"/>
      <c r="AP12" s="189"/>
      <c r="AQ12" s="189" t="s">
        <v>4</v>
      </c>
      <c r="AR12" s="189"/>
      <c r="AS12" s="189"/>
      <c r="AT12" s="189" t="s">
        <v>4</v>
      </c>
      <c r="AU12" s="189"/>
      <c r="AV12" s="189"/>
      <c r="AW12" s="189" t="s">
        <v>4</v>
      </c>
      <c r="AX12" s="189"/>
      <c r="AY12" s="189"/>
      <c r="AZ12" s="189" t="s">
        <v>4</v>
      </c>
      <c r="BA12" s="189"/>
      <c r="BB12" s="189"/>
      <c r="BC12" s="189" t="s">
        <v>4</v>
      </c>
      <c r="BD12" s="189"/>
      <c r="BE12" s="189"/>
      <c r="BF12" s="189" t="s">
        <v>4</v>
      </c>
      <c r="BG12" s="189"/>
      <c r="BH12" s="189"/>
      <c r="BI12" s="189" t="s">
        <v>4</v>
      </c>
      <c r="BJ12" s="26"/>
      <c r="BK12" s="26"/>
      <c r="BL12" s="26"/>
      <c r="BM12" s="117"/>
      <c r="BN12" s="26"/>
      <c r="BO12" s="26"/>
      <c r="BP12" s="26"/>
      <c r="BQ12" s="26"/>
      <c r="BR12" s="26"/>
      <c r="BS12" s="126"/>
    </row>
    <row r="13" spans="1:164" s="8" customFormat="1" ht="15.75" x14ac:dyDescent="0.25">
      <c r="A13" s="194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7"/>
      <c r="BJ13" s="26"/>
      <c r="BK13" s="26"/>
      <c r="BL13" s="26"/>
      <c r="BM13" s="117"/>
      <c r="BN13" s="117"/>
      <c r="BO13" s="117"/>
      <c r="BP13" s="117"/>
      <c r="BQ13" s="117"/>
      <c r="BR13" s="117"/>
      <c r="BS13" s="113"/>
      <c r="BT13" s="3"/>
      <c r="BU13" s="3"/>
      <c r="BV13" s="3"/>
      <c r="BW13" s="3"/>
      <c r="BX13" s="3"/>
      <c r="BY13" s="3"/>
      <c r="BZ13" s="114"/>
      <c r="CA13" s="11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</row>
    <row r="14" spans="1:164" ht="15.75" x14ac:dyDescent="0.25">
      <c r="A14" s="198" t="s">
        <v>1</v>
      </c>
      <c r="B14" s="187"/>
      <c r="C14" s="199"/>
      <c r="D14" s="188"/>
      <c r="E14" s="188"/>
      <c r="F14" s="188"/>
      <c r="G14" s="188"/>
      <c r="H14" s="188"/>
      <c r="I14" s="199"/>
      <c r="J14" s="188"/>
      <c r="K14" s="188"/>
      <c r="L14" s="199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200"/>
      <c r="BI14" s="201"/>
      <c r="BJ14" s="26"/>
      <c r="BK14" s="26"/>
      <c r="BL14" s="26"/>
      <c r="BM14" s="117"/>
      <c r="BN14" s="117"/>
      <c r="BO14" s="117"/>
      <c r="BP14" s="117"/>
      <c r="BQ14" s="117"/>
      <c r="BR14" s="117"/>
      <c r="BS14" s="113"/>
    </row>
    <row r="15" spans="1:164" ht="15.75" x14ac:dyDescent="0.25">
      <c r="A15" s="202">
        <v>1</v>
      </c>
      <c r="B15" s="203" t="s">
        <v>5</v>
      </c>
      <c r="C15" s="200">
        <v>106.73</v>
      </c>
      <c r="D15" s="204">
        <v>105.93</v>
      </c>
      <c r="E15" s="204"/>
      <c r="F15" s="200">
        <v>106.81</v>
      </c>
      <c r="G15" s="204">
        <v>106.8</v>
      </c>
      <c r="H15" s="188"/>
      <c r="I15" s="200">
        <v>106.27</v>
      </c>
      <c r="J15" s="204">
        <v>108.06</v>
      </c>
      <c r="K15" s="188"/>
      <c r="L15" s="200">
        <v>106.48</v>
      </c>
      <c r="M15" s="204">
        <v>108.21</v>
      </c>
      <c r="N15" s="188"/>
      <c r="O15" s="200">
        <v>106.37</v>
      </c>
      <c r="P15" s="204">
        <v>107.95</v>
      </c>
      <c r="Q15" s="204"/>
      <c r="R15" s="200">
        <v>107.22</v>
      </c>
      <c r="S15" s="204">
        <v>107.2</v>
      </c>
      <c r="T15" s="204"/>
      <c r="U15" s="200">
        <v>107.5</v>
      </c>
      <c r="V15" s="204">
        <v>106.63</v>
      </c>
      <c r="W15" s="188"/>
      <c r="X15" s="200">
        <v>107.05</v>
      </c>
      <c r="Y15" s="204">
        <v>106.53</v>
      </c>
      <c r="Z15" s="204"/>
      <c r="AA15" s="200">
        <v>106.83</v>
      </c>
      <c r="AB15" s="204">
        <v>106.88</v>
      </c>
      <c r="AC15" s="188"/>
      <c r="AD15" s="200">
        <v>107.03</v>
      </c>
      <c r="AE15" s="204">
        <v>106.66</v>
      </c>
      <c r="AF15" s="188"/>
      <c r="AG15" s="200">
        <v>107.26</v>
      </c>
      <c r="AH15" s="204">
        <v>106.58</v>
      </c>
      <c r="AI15" s="188"/>
      <c r="AJ15" s="200">
        <v>107.49000000000001</v>
      </c>
      <c r="AK15" s="204">
        <v>105.41</v>
      </c>
      <c r="AL15" s="188"/>
      <c r="AM15" s="200">
        <v>107.61</v>
      </c>
      <c r="AN15" s="204">
        <v>105.18</v>
      </c>
      <c r="AO15" s="188"/>
      <c r="AP15" s="200">
        <v>107.79</v>
      </c>
      <c r="AQ15" s="204">
        <v>104.65</v>
      </c>
      <c r="AR15" s="188"/>
      <c r="AS15" s="200">
        <v>107.47</v>
      </c>
      <c r="AT15" s="204">
        <v>105.67</v>
      </c>
      <c r="AU15" s="188"/>
      <c r="AV15" s="200">
        <v>107.68</v>
      </c>
      <c r="AW15" s="204">
        <v>105.19</v>
      </c>
      <c r="AX15" s="204"/>
      <c r="AY15" s="200">
        <v>107.67</v>
      </c>
      <c r="AZ15" s="204">
        <v>105.04</v>
      </c>
      <c r="BA15" s="188"/>
      <c r="BB15" s="200">
        <v>107.71000000000001</v>
      </c>
      <c r="BC15" s="204">
        <v>104.79</v>
      </c>
      <c r="BD15" s="204"/>
      <c r="BE15" s="204">
        <v>107.2</v>
      </c>
      <c r="BF15" s="204">
        <v>104.25</v>
      </c>
      <c r="BG15" s="188"/>
      <c r="BH15" s="200">
        <f>(C15+F15+I15+L15+O15+R15+U15+X15+AA15+AD15+AG15+AJ15+AM15+AP15+AS15+AV15+AY15+BB15+BE15)/19</f>
        <v>107.16684210526317</v>
      </c>
      <c r="BI15" s="201">
        <f>(D15+G15+J15+M15+P15+S15+V15+Y15+AB15+AE15+AH15+AK15+AN15+AQ15+AT15+AW15+AZ15+BC15+BF15)/19</f>
        <v>106.19000000000001</v>
      </c>
      <c r="BJ15" s="129"/>
      <c r="BK15" s="40"/>
      <c r="BL15" s="40"/>
      <c r="BM15" s="130"/>
      <c r="BN15" s="130"/>
      <c r="BO15" s="117"/>
      <c r="BP15" s="131"/>
      <c r="BQ15" s="131"/>
      <c r="BR15" s="117"/>
      <c r="BS15" s="113"/>
    </row>
    <row r="16" spans="1:164" s="3" customFormat="1" ht="15.75" x14ac:dyDescent="0.25">
      <c r="A16" s="202">
        <v>2</v>
      </c>
      <c r="B16" s="203" t="s">
        <v>6</v>
      </c>
      <c r="C16" s="200">
        <v>0.80515297906602257</v>
      </c>
      <c r="D16" s="204">
        <v>140.41999999999999</v>
      </c>
      <c r="E16" s="204"/>
      <c r="F16" s="200">
        <v>0.804052424218059</v>
      </c>
      <c r="G16" s="204">
        <v>141.87</v>
      </c>
      <c r="H16" s="188"/>
      <c r="I16" s="200">
        <v>0.80827675396055609</v>
      </c>
      <c r="J16" s="204">
        <v>142.08000000000001</v>
      </c>
      <c r="K16" s="188"/>
      <c r="L16" s="200">
        <v>0.80886516217746507</v>
      </c>
      <c r="M16" s="204">
        <v>142.44999999999999</v>
      </c>
      <c r="N16" s="188"/>
      <c r="O16" s="200">
        <v>0.80781969464415537</v>
      </c>
      <c r="P16" s="204">
        <v>142.15</v>
      </c>
      <c r="Q16" s="204"/>
      <c r="R16" s="200">
        <v>0.80932340563289085</v>
      </c>
      <c r="S16" s="204">
        <v>142.02000000000001</v>
      </c>
      <c r="T16" s="204"/>
      <c r="U16" s="200">
        <v>0.81103000811030002</v>
      </c>
      <c r="V16" s="204">
        <v>141.34</v>
      </c>
      <c r="W16" s="188"/>
      <c r="X16" s="200">
        <v>0.81320647312352601</v>
      </c>
      <c r="Y16" s="204">
        <v>140.22999999999999</v>
      </c>
      <c r="Z16" s="204"/>
      <c r="AA16" s="200">
        <v>0.81792900376247335</v>
      </c>
      <c r="AB16" s="204">
        <v>139.6</v>
      </c>
      <c r="AC16" s="188"/>
      <c r="AD16" s="200">
        <v>0.81980652565994427</v>
      </c>
      <c r="AE16" s="204">
        <v>139.25</v>
      </c>
      <c r="AF16" s="188"/>
      <c r="AG16" s="200">
        <v>0.82562747688243066</v>
      </c>
      <c r="AH16" s="204">
        <v>138.46</v>
      </c>
      <c r="AI16" s="188"/>
      <c r="AJ16" s="200">
        <v>0.81579376733561759</v>
      </c>
      <c r="AK16" s="204">
        <v>138.9</v>
      </c>
      <c r="AL16" s="188"/>
      <c r="AM16" s="200">
        <v>0.81672655994772936</v>
      </c>
      <c r="AN16" s="204">
        <v>138.58000000000001</v>
      </c>
      <c r="AO16" s="188"/>
      <c r="AP16" s="200">
        <v>0.81812975537920307</v>
      </c>
      <c r="AQ16" s="204">
        <v>137.88</v>
      </c>
      <c r="AR16" s="188"/>
      <c r="AS16" s="200">
        <v>0.82095066086528201</v>
      </c>
      <c r="AT16" s="204">
        <v>138.33000000000001</v>
      </c>
      <c r="AU16" s="188"/>
      <c r="AV16" s="200">
        <v>0.81228169929331484</v>
      </c>
      <c r="AW16" s="204">
        <v>139.44999999999999</v>
      </c>
      <c r="AX16" s="204"/>
      <c r="AY16" s="200">
        <v>0.81274382314694393</v>
      </c>
      <c r="AZ16" s="204">
        <v>139.16</v>
      </c>
      <c r="BA16" s="188"/>
      <c r="BB16" s="200">
        <v>0.81586032471240921</v>
      </c>
      <c r="BC16" s="204">
        <v>138.34</v>
      </c>
      <c r="BD16" s="204"/>
      <c r="BE16" s="204">
        <v>0.81247968800779968</v>
      </c>
      <c r="BF16" s="204">
        <v>137.55000000000001</v>
      </c>
      <c r="BG16" s="188"/>
      <c r="BH16" s="200">
        <f t="shared" ref="BH16:BH30" si="0">(C16+F16+I16+L16+O16+R16+U16+X16+AA16+AD16+AG16+AJ16+AM16+AP16+AS16+AV16+AY16+BB16+BE16)/19</f>
        <v>0.8134766413645329</v>
      </c>
      <c r="BI16" s="201">
        <f t="shared" ref="BI16:BI29" si="1">(D16+G16+J16+M16+P16+S16+V16+Y16+AB16+AE16+AH16+AK16+AN16+AQ16+AT16+AW16+AZ16+BC16+BF16)/19</f>
        <v>139.89789473684209</v>
      </c>
      <c r="BJ16" s="129"/>
      <c r="BK16" s="40"/>
      <c r="BL16" s="40"/>
      <c r="BM16" s="130"/>
      <c r="BN16" s="130"/>
      <c r="BO16" s="117"/>
      <c r="BP16" s="131"/>
      <c r="BQ16" s="131"/>
      <c r="BR16" s="117"/>
      <c r="BS16" s="113"/>
      <c r="BZ16" s="114"/>
      <c r="CA16" s="113"/>
    </row>
    <row r="17" spans="1:161" ht="15.75" x14ac:dyDescent="0.25">
      <c r="A17" s="202">
        <v>3</v>
      </c>
      <c r="B17" s="203" t="s">
        <v>7</v>
      </c>
      <c r="C17" s="200">
        <v>0.96479999999999999</v>
      </c>
      <c r="D17" s="204">
        <v>117.18</v>
      </c>
      <c r="E17" s="204"/>
      <c r="F17" s="200">
        <v>0.97120000000000006</v>
      </c>
      <c r="G17" s="204">
        <v>117.45</v>
      </c>
      <c r="H17" s="188"/>
      <c r="I17" s="200">
        <v>0.9748</v>
      </c>
      <c r="J17" s="204">
        <v>117.81</v>
      </c>
      <c r="K17" s="188"/>
      <c r="L17" s="200">
        <v>0.9759000000000001</v>
      </c>
      <c r="M17" s="204">
        <v>118.07</v>
      </c>
      <c r="N17" s="188"/>
      <c r="O17" s="200">
        <v>0.97100000000000009</v>
      </c>
      <c r="P17" s="204">
        <v>118.26</v>
      </c>
      <c r="Q17" s="204"/>
      <c r="R17" s="200">
        <v>0.97210000000000008</v>
      </c>
      <c r="S17" s="204">
        <v>118.24</v>
      </c>
      <c r="T17" s="204"/>
      <c r="U17" s="200">
        <v>0.97160000000000002</v>
      </c>
      <c r="V17" s="204">
        <v>117.98</v>
      </c>
      <c r="W17" s="188"/>
      <c r="X17" s="200">
        <v>0.97040000000000004</v>
      </c>
      <c r="Y17" s="204">
        <v>117.52</v>
      </c>
      <c r="Z17" s="204"/>
      <c r="AA17" s="200">
        <v>0.97250000000000003</v>
      </c>
      <c r="AB17" s="204">
        <v>117.41</v>
      </c>
      <c r="AC17" s="188"/>
      <c r="AD17" s="200">
        <v>0.9729000000000001</v>
      </c>
      <c r="AE17" s="204">
        <v>117.34</v>
      </c>
      <c r="AF17" s="188"/>
      <c r="AG17" s="200">
        <v>0.9728</v>
      </c>
      <c r="AH17" s="204">
        <v>117.52</v>
      </c>
      <c r="AI17" s="188"/>
      <c r="AJ17" s="200">
        <v>0.97070000000000001</v>
      </c>
      <c r="AK17" s="204">
        <v>116.73</v>
      </c>
      <c r="AL17" s="188"/>
      <c r="AM17" s="200">
        <v>0.96660000000000001</v>
      </c>
      <c r="AN17" s="204">
        <v>117.09</v>
      </c>
      <c r="AO17" s="188"/>
      <c r="AP17" s="200">
        <v>0.96630000000000005</v>
      </c>
      <c r="AQ17" s="204">
        <v>116.73</v>
      </c>
      <c r="AR17" s="188"/>
      <c r="AS17" s="200">
        <v>0.97200000000000009</v>
      </c>
      <c r="AT17" s="204">
        <v>116.83</v>
      </c>
      <c r="AU17" s="188"/>
      <c r="AV17" s="200">
        <v>0.96810000000000007</v>
      </c>
      <c r="AW17" s="204">
        <v>117</v>
      </c>
      <c r="AX17" s="204"/>
      <c r="AY17" s="200">
        <v>0.9698</v>
      </c>
      <c r="AZ17" s="204">
        <v>116.62</v>
      </c>
      <c r="BA17" s="188"/>
      <c r="BB17" s="200">
        <v>0.96950000000000003</v>
      </c>
      <c r="BC17" s="204">
        <v>116.42</v>
      </c>
      <c r="BD17" s="204"/>
      <c r="BE17" s="204">
        <v>0.9608000000000001</v>
      </c>
      <c r="BF17" s="204">
        <v>116.32</v>
      </c>
      <c r="BG17" s="188"/>
      <c r="BH17" s="200">
        <f t="shared" si="0"/>
        <v>0.97020000000000006</v>
      </c>
      <c r="BI17" s="201">
        <f t="shared" si="1"/>
        <v>117.29052631578948</v>
      </c>
      <c r="BJ17" s="129"/>
      <c r="BK17" s="40"/>
      <c r="BL17" s="40"/>
      <c r="BM17" s="130"/>
      <c r="BN17" s="130"/>
      <c r="BO17" s="117"/>
      <c r="BP17" s="131"/>
      <c r="BQ17" s="131"/>
      <c r="BR17" s="117"/>
      <c r="BS17" s="113"/>
    </row>
    <row r="18" spans="1:161" ht="15.75" x14ac:dyDescent="0.25">
      <c r="A18" s="202">
        <v>4</v>
      </c>
      <c r="B18" s="203" t="s">
        <v>8</v>
      </c>
      <c r="C18" s="200">
        <v>0.91508052708638365</v>
      </c>
      <c r="D18" s="204">
        <v>123.57</v>
      </c>
      <c r="E18" s="204"/>
      <c r="F18" s="200">
        <v>0.92336103416435833</v>
      </c>
      <c r="G18" s="204">
        <v>123.67</v>
      </c>
      <c r="H18" s="188"/>
      <c r="I18" s="200">
        <v>0.92644061515656839</v>
      </c>
      <c r="J18" s="204">
        <v>124.07</v>
      </c>
      <c r="K18" s="188"/>
      <c r="L18" s="200">
        <v>0.9269558769002596</v>
      </c>
      <c r="M18" s="204">
        <v>124.4</v>
      </c>
      <c r="N18" s="188"/>
      <c r="O18" s="200">
        <v>0.92242413061525685</v>
      </c>
      <c r="P18" s="204">
        <v>124.4</v>
      </c>
      <c r="Q18" s="204"/>
      <c r="R18" s="200">
        <v>0.92421441774491675</v>
      </c>
      <c r="S18" s="204">
        <v>124.3</v>
      </c>
      <c r="T18" s="204"/>
      <c r="U18" s="200">
        <v>0.92429984286902667</v>
      </c>
      <c r="V18" s="204">
        <v>123.97</v>
      </c>
      <c r="W18" s="188"/>
      <c r="X18" s="200">
        <v>0.92233905183545462</v>
      </c>
      <c r="Y18" s="204">
        <v>123.65</v>
      </c>
      <c r="Z18" s="204"/>
      <c r="AA18" s="200">
        <v>0.92515496345637893</v>
      </c>
      <c r="AB18" s="204">
        <v>123.41</v>
      </c>
      <c r="AC18" s="188"/>
      <c r="AD18" s="200">
        <v>0.92532617747756085</v>
      </c>
      <c r="AE18" s="204">
        <v>123.37</v>
      </c>
      <c r="AF18" s="188"/>
      <c r="AG18" s="200">
        <v>0.9256687957048968</v>
      </c>
      <c r="AH18" s="204">
        <v>123.54</v>
      </c>
      <c r="AI18" s="188"/>
      <c r="AJ18" s="200">
        <v>0.91307523739956176</v>
      </c>
      <c r="AK18" s="204">
        <v>124.04</v>
      </c>
      <c r="AL18" s="188"/>
      <c r="AM18" s="200">
        <v>0.91315861565153866</v>
      </c>
      <c r="AN18" s="204">
        <v>123.89</v>
      </c>
      <c r="AO18" s="188"/>
      <c r="AP18" s="200">
        <v>0.91215908054364681</v>
      </c>
      <c r="AQ18" s="204">
        <v>123.66</v>
      </c>
      <c r="AR18" s="188"/>
      <c r="AS18" s="200">
        <v>0.91768376617417624</v>
      </c>
      <c r="AT18" s="204">
        <v>123.79</v>
      </c>
      <c r="AU18" s="188"/>
      <c r="AV18" s="200">
        <v>0.91240875912408748</v>
      </c>
      <c r="AW18" s="204">
        <v>124.04</v>
      </c>
      <c r="AX18" s="204"/>
      <c r="AY18" s="200">
        <v>0.91099571832012383</v>
      </c>
      <c r="AZ18" s="204">
        <v>124.01</v>
      </c>
      <c r="BA18" s="188"/>
      <c r="BB18" s="200">
        <v>0.90859531164819185</v>
      </c>
      <c r="BC18" s="204">
        <v>124.16</v>
      </c>
      <c r="BD18" s="204"/>
      <c r="BE18" s="204">
        <v>0.89839187853741809</v>
      </c>
      <c r="BF18" s="204">
        <v>124.33</v>
      </c>
      <c r="BG18" s="188"/>
      <c r="BH18" s="200">
        <f t="shared" si="0"/>
        <v>0.91830177896893728</v>
      </c>
      <c r="BI18" s="201">
        <f t="shared" si="1"/>
        <v>123.90894736842105</v>
      </c>
      <c r="BJ18" s="129"/>
      <c r="BK18" s="40"/>
      <c r="BL18" s="40"/>
      <c r="BM18" s="130"/>
      <c r="BN18" s="130"/>
      <c r="BO18" s="117"/>
      <c r="BP18" s="131"/>
      <c r="BQ18" s="131"/>
      <c r="BR18" s="117"/>
      <c r="BS18" s="113"/>
    </row>
    <row r="19" spans="1:161" ht="15.75" x14ac:dyDescent="0.25">
      <c r="A19" s="202">
        <v>5</v>
      </c>
      <c r="B19" s="203" t="s">
        <v>9</v>
      </c>
      <c r="C19" s="200">
        <v>1704.6681000000001</v>
      </c>
      <c r="D19" s="205">
        <v>192729.78</v>
      </c>
      <c r="E19" s="205"/>
      <c r="F19" s="206">
        <v>1696.0493000000001</v>
      </c>
      <c r="G19" s="205">
        <v>193468.34</v>
      </c>
      <c r="H19" s="188"/>
      <c r="I19" s="200">
        <v>1700.1024</v>
      </c>
      <c r="J19" s="205">
        <v>195239.76</v>
      </c>
      <c r="K19" s="188"/>
      <c r="L19" s="200">
        <v>1691.2</v>
      </c>
      <c r="M19" s="205">
        <v>194860.06</v>
      </c>
      <c r="N19" s="188"/>
      <c r="O19" s="200">
        <v>1719.5</v>
      </c>
      <c r="P19" s="205">
        <v>197450.19</v>
      </c>
      <c r="Q19" s="205"/>
      <c r="R19" s="206">
        <v>1701.3188</v>
      </c>
      <c r="S19" s="205">
        <v>195549.58</v>
      </c>
      <c r="T19" s="205"/>
      <c r="U19" s="206">
        <v>1703.0612000000001</v>
      </c>
      <c r="V19" s="205">
        <v>195221.91</v>
      </c>
      <c r="W19" s="188"/>
      <c r="X19" s="200">
        <v>1700.2577000000001</v>
      </c>
      <c r="Y19" s="205">
        <v>193897.39</v>
      </c>
      <c r="Z19" s="205"/>
      <c r="AA19" s="200">
        <v>1716.2133000000001</v>
      </c>
      <c r="AB19" s="205">
        <v>195957.23</v>
      </c>
      <c r="AC19" s="188"/>
      <c r="AD19" s="200">
        <v>1734.2515000000001</v>
      </c>
      <c r="AE19" s="205">
        <v>197982.15</v>
      </c>
      <c r="AF19" s="188"/>
      <c r="AG19" s="200">
        <v>1761.6572000000001</v>
      </c>
      <c r="AH19" s="205">
        <v>201392.65</v>
      </c>
      <c r="AI19" s="188"/>
      <c r="AJ19" s="200">
        <v>1734.3921</v>
      </c>
      <c r="AK19" s="205">
        <v>196523.97</v>
      </c>
      <c r="AL19" s="188"/>
      <c r="AM19" s="200">
        <v>1748.5522000000001</v>
      </c>
      <c r="AN19" s="205">
        <v>197901.14</v>
      </c>
      <c r="AO19" s="188"/>
      <c r="AP19" s="200">
        <v>1733.0900000000001</v>
      </c>
      <c r="AQ19" s="205">
        <v>195492.55</v>
      </c>
      <c r="AR19" s="188"/>
      <c r="AS19" s="200">
        <v>1734</v>
      </c>
      <c r="AT19" s="205">
        <v>196913.04</v>
      </c>
      <c r="AU19" s="188"/>
      <c r="AV19" s="200">
        <v>1720.0352</v>
      </c>
      <c r="AW19" s="205">
        <v>194828.39</v>
      </c>
      <c r="AX19" s="205"/>
      <c r="AY19" s="206">
        <v>1705.9567000000002</v>
      </c>
      <c r="AZ19" s="205">
        <v>192943.7</v>
      </c>
      <c r="BA19" s="188"/>
      <c r="BB19" s="206">
        <v>1723.4969000000001</v>
      </c>
      <c r="BC19" s="205">
        <v>194531.1</v>
      </c>
      <c r="BD19" s="205"/>
      <c r="BE19" s="205">
        <v>1724.9117000000001</v>
      </c>
      <c r="BF19" s="205">
        <v>192776.13</v>
      </c>
      <c r="BG19" s="188"/>
      <c r="BH19" s="200">
        <f t="shared" si="0"/>
        <v>1718.5639105263156</v>
      </c>
      <c r="BI19" s="201">
        <f t="shared" si="1"/>
        <v>195561.00315789474</v>
      </c>
      <c r="BJ19" s="129"/>
      <c r="BK19" s="40"/>
      <c r="BL19" s="40"/>
      <c r="BM19" s="130"/>
      <c r="BN19" s="130"/>
      <c r="BO19" s="132"/>
      <c r="BP19" s="131"/>
      <c r="BQ19" s="131"/>
      <c r="BR19" s="117"/>
      <c r="BS19" s="113"/>
    </row>
    <row r="20" spans="1:161" ht="15.75" x14ac:dyDescent="0.25">
      <c r="A20" s="202">
        <v>6</v>
      </c>
      <c r="B20" s="203" t="s">
        <v>10</v>
      </c>
      <c r="C20" s="200">
        <v>14.9488</v>
      </c>
      <c r="D20" s="204">
        <v>1690.11</v>
      </c>
      <c r="E20" s="204"/>
      <c r="F20" s="200">
        <v>14.771700000000001</v>
      </c>
      <c r="G20" s="204">
        <v>1685.01</v>
      </c>
      <c r="H20" s="188"/>
      <c r="I20" s="200">
        <v>15.077100000000002</v>
      </c>
      <c r="J20" s="204">
        <v>1731.45</v>
      </c>
      <c r="K20" s="188"/>
      <c r="L20" s="200">
        <v>15.000100000000002</v>
      </c>
      <c r="M20" s="204">
        <v>1728.31</v>
      </c>
      <c r="N20" s="188"/>
      <c r="O20" s="200">
        <v>15.464300000000001</v>
      </c>
      <c r="P20" s="204">
        <v>1775.77</v>
      </c>
      <c r="Q20" s="204"/>
      <c r="R20" s="200">
        <v>15.437600000000002</v>
      </c>
      <c r="S20" s="204">
        <v>1774.4</v>
      </c>
      <c r="T20" s="204"/>
      <c r="U20" s="200">
        <v>15.495600000000001</v>
      </c>
      <c r="V20" s="204">
        <v>1776.26</v>
      </c>
      <c r="W20" s="188"/>
      <c r="X20" s="200">
        <v>15.491700000000002</v>
      </c>
      <c r="Y20" s="204">
        <v>1766.67</v>
      </c>
      <c r="Z20" s="204"/>
      <c r="AA20" s="200">
        <v>15.532100000000002</v>
      </c>
      <c r="AB20" s="204">
        <v>1773.46</v>
      </c>
      <c r="AC20" s="188"/>
      <c r="AD20" s="200">
        <v>16.215900000000001</v>
      </c>
      <c r="AE20" s="204">
        <v>1851.21</v>
      </c>
      <c r="AF20" s="188"/>
      <c r="AG20" s="200">
        <v>17.290300000000002</v>
      </c>
      <c r="AH20" s="204">
        <v>1976.63</v>
      </c>
      <c r="AI20" s="188"/>
      <c r="AJ20" s="200">
        <v>17.037800000000001</v>
      </c>
      <c r="AK20" s="204">
        <v>1930.55</v>
      </c>
      <c r="AL20" s="188"/>
      <c r="AM20" s="200">
        <v>17.4544</v>
      </c>
      <c r="AN20" s="204">
        <v>1975.49</v>
      </c>
      <c r="AO20" s="188"/>
      <c r="AP20" s="200">
        <v>17.238400000000002</v>
      </c>
      <c r="AQ20" s="204">
        <v>1944.49</v>
      </c>
      <c r="AR20" s="188"/>
      <c r="AS20" s="200">
        <v>17.0108</v>
      </c>
      <c r="AT20" s="204">
        <v>1931.75</v>
      </c>
      <c r="AU20" s="188"/>
      <c r="AV20" s="200">
        <v>17.245699999999999</v>
      </c>
      <c r="AW20" s="204">
        <v>1953.42</v>
      </c>
      <c r="AX20" s="204"/>
      <c r="AY20" s="200">
        <v>17.112400000000001</v>
      </c>
      <c r="AZ20" s="204">
        <v>1935.41</v>
      </c>
      <c r="BA20" s="188"/>
      <c r="BB20" s="200">
        <v>17.332699999999999</v>
      </c>
      <c r="BC20" s="204">
        <v>1956.34</v>
      </c>
      <c r="BD20" s="204"/>
      <c r="BE20" s="204">
        <v>17.4544</v>
      </c>
      <c r="BF20" s="204">
        <v>1950.7</v>
      </c>
      <c r="BG20" s="188"/>
      <c r="BH20" s="200">
        <f t="shared" si="0"/>
        <v>16.242726315789476</v>
      </c>
      <c r="BI20" s="201">
        <f t="shared" si="1"/>
        <v>1847.7594736842104</v>
      </c>
      <c r="BJ20" s="129"/>
      <c r="BK20" s="40"/>
      <c r="BL20" s="40"/>
      <c r="BM20" s="130"/>
      <c r="BN20" s="130"/>
      <c r="BO20" s="117"/>
      <c r="BP20" s="131"/>
      <c r="BQ20" s="131"/>
      <c r="BR20" s="117"/>
      <c r="BS20" s="113"/>
    </row>
    <row r="21" spans="1:161" ht="15.75" x14ac:dyDescent="0.25">
      <c r="A21" s="202">
        <v>7</v>
      </c>
      <c r="B21" s="203" t="s">
        <v>25</v>
      </c>
      <c r="C21" s="200">
        <v>1.5617679212868969</v>
      </c>
      <c r="D21" s="204">
        <v>72.39</v>
      </c>
      <c r="E21" s="204"/>
      <c r="F21" s="200">
        <v>1.5566625155666249</v>
      </c>
      <c r="G21" s="204">
        <v>73.28</v>
      </c>
      <c r="H21" s="188"/>
      <c r="I21" s="200">
        <v>1.5566625155666249</v>
      </c>
      <c r="J21" s="204">
        <v>73.77</v>
      </c>
      <c r="K21" s="188"/>
      <c r="L21" s="200">
        <v>1.5484670176525239</v>
      </c>
      <c r="M21" s="204">
        <v>74.41</v>
      </c>
      <c r="N21" s="188"/>
      <c r="O21" s="200">
        <v>1.5335071308081583</v>
      </c>
      <c r="P21" s="204">
        <v>74.88</v>
      </c>
      <c r="Q21" s="204"/>
      <c r="R21" s="200">
        <v>1.536806516059628</v>
      </c>
      <c r="S21" s="204">
        <v>74.790000000000006</v>
      </c>
      <c r="T21" s="204"/>
      <c r="U21" s="200">
        <v>1.5403573629081948</v>
      </c>
      <c r="V21" s="204">
        <v>74.42</v>
      </c>
      <c r="W21" s="188"/>
      <c r="X21" s="200">
        <v>1.5424957581366652</v>
      </c>
      <c r="Y21" s="204">
        <v>73.930000000000007</v>
      </c>
      <c r="Z21" s="204"/>
      <c r="AA21" s="200">
        <v>1.5513496742165682</v>
      </c>
      <c r="AB21" s="204">
        <v>73.599999999999994</v>
      </c>
      <c r="AC21" s="188"/>
      <c r="AD21" s="200">
        <v>1.5491866769945777</v>
      </c>
      <c r="AE21" s="204">
        <v>73.69</v>
      </c>
      <c r="AF21" s="188"/>
      <c r="AG21" s="200">
        <v>1.5527950310559007</v>
      </c>
      <c r="AH21" s="204">
        <v>73.62</v>
      </c>
      <c r="AI21" s="188"/>
      <c r="AJ21" s="200">
        <v>1.5267175572519083</v>
      </c>
      <c r="AK21" s="204">
        <v>74.22</v>
      </c>
      <c r="AL21" s="188"/>
      <c r="AM21" s="200">
        <v>1.5267175572519083</v>
      </c>
      <c r="AN21" s="204">
        <v>74.13</v>
      </c>
      <c r="AO21" s="188"/>
      <c r="AP21" s="200">
        <v>1.5239256324291375</v>
      </c>
      <c r="AQ21" s="204">
        <v>74.02</v>
      </c>
      <c r="AR21" s="188"/>
      <c r="AS21" s="200">
        <v>1.5320974413972728</v>
      </c>
      <c r="AT21" s="204">
        <v>74.12</v>
      </c>
      <c r="AU21" s="188"/>
      <c r="AV21" s="200">
        <v>1.5103458692040477</v>
      </c>
      <c r="AW21" s="204">
        <v>75</v>
      </c>
      <c r="AX21" s="204"/>
      <c r="AY21" s="200">
        <v>1.5019525382997896</v>
      </c>
      <c r="AZ21" s="204">
        <v>75.3</v>
      </c>
      <c r="BA21" s="188"/>
      <c r="BB21" s="200">
        <v>1.5126304643775526</v>
      </c>
      <c r="BC21" s="204">
        <v>74.62</v>
      </c>
      <c r="BD21" s="204"/>
      <c r="BE21" s="204">
        <v>1.5026296018031555</v>
      </c>
      <c r="BF21" s="204">
        <v>74.38</v>
      </c>
      <c r="BG21" s="188"/>
      <c r="BH21" s="200">
        <f t="shared" si="0"/>
        <v>1.535109199066691</v>
      </c>
      <c r="BI21" s="201">
        <f t="shared" si="1"/>
        <v>74.135263157894741</v>
      </c>
      <c r="BJ21" s="129"/>
      <c r="BK21" s="40"/>
      <c r="BL21" s="40"/>
      <c r="BM21" s="130"/>
      <c r="BN21" s="130"/>
      <c r="BO21" s="117"/>
      <c r="BP21" s="131"/>
      <c r="BQ21" s="131"/>
      <c r="BR21" s="117"/>
      <c r="BS21" s="113"/>
    </row>
    <row r="22" spans="1:161" ht="15.75" x14ac:dyDescent="0.25">
      <c r="A22" s="202">
        <v>8</v>
      </c>
      <c r="B22" s="203" t="s">
        <v>26</v>
      </c>
      <c r="C22" s="200">
        <v>1.4116</v>
      </c>
      <c r="D22" s="204">
        <v>80.09</v>
      </c>
      <c r="E22" s="204"/>
      <c r="F22" s="200">
        <v>1.4086000000000001</v>
      </c>
      <c r="G22" s="204">
        <v>80.98</v>
      </c>
      <c r="H22" s="188"/>
      <c r="I22" s="200">
        <v>1.4064000000000001</v>
      </c>
      <c r="J22" s="204">
        <v>81.66</v>
      </c>
      <c r="K22" s="188"/>
      <c r="L22" s="200">
        <v>1.4071</v>
      </c>
      <c r="M22" s="204">
        <v>81.88</v>
      </c>
      <c r="N22" s="188"/>
      <c r="O22" s="200">
        <v>1.3940000000000001</v>
      </c>
      <c r="P22" s="204">
        <v>82.37</v>
      </c>
      <c r="Q22" s="204"/>
      <c r="R22" s="200">
        <v>1.3960000000000001</v>
      </c>
      <c r="S22" s="204">
        <v>82.34</v>
      </c>
      <c r="T22" s="204"/>
      <c r="U22" s="200">
        <v>1.4008</v>
      </c>
      <c r="V22" s="204">
        <v>81.83</v>
      </c>
      <c r="W22" s="188"/>
      <c r="X22" s="200">
        <v>1.4036</v>
      </c>
      <c r="Y22" s="204">
        <v>81.25</v>
      </c>
      <c r="Z22" s="204"/>
      <c r="AA22" s="200">
        <v>1.4085000000000001</v>
      </c>
      <c r="AB22" s="204">
        <v>81.06</v>
      </c>
      <c r="AC22" s="188"/>
      <c r="AD22" s="200">
        <v>1.4058000000000002</v>
      </c>
      <c r="AE22" s="204">
        <v>81.209999999999994</v>
      </c>
      <c r="AF22" s="188"/>
      <c r="AG22" s="200">
        <v>1.4072</v>
      </c>
      <c r="AH22" s="204">
        <v>81.239999999999995</v>
      </c>
      <c r="AI22" s="188"/>
      <c r="AJ22" s="200">
        <v>1.3918000000000001</v>
      </c>
      <c r="AK22" s="204">
        <v>81.41</v>
      </c>
      <c r="AL22" s="188"/>
      <c r="AM22" s="200">
        <v>1.3921000000000001</v>
      </c>
      <c r="AN22" s="204">
        <v>81.3</v>
      </c>
      <c r="AO22" s="188"/>
      <c r="AP22" s="200">
        <v>1.391</v>
      </c>
      <c r="AQ22" s="204">
        <v>81.09</v>
      </c>
      <c r="AR22" s="188"/>
      <c r="AS22" s="200">
        <v>1.4017000000000002</v>
      </c>
      <c r="AT22" s="204">
        <v>81.02</v>
      </c>
      <c r="AU22" s="188"/>
      <c r="AV22" s="200">
        <v>1.3884000000000001</v>
      </c>
      <c r="AW22" s="204">
        <v>81.58</v>
      </c>
      <c r="AX22" s="204"/>
      <c r="AY22" s="200">
        <v>1.3752</v>
      </c>
      <c r="AZ22" s="204">
        <v>82.24</v>
      </c>
      <c r="BA22" s="188"/>
      <c r="BB22" s="200">
        <v>1.3773</v>
      </c>
      <c r="BC22" s="204">
        <v>81.95</v>
      </c>
      <c r="BD22" s="204"/>
      <c r="BE22" s="204">
        <v>1.3757000000000001</v>
      </c>
      <c r="BF22" s="204">
        <v>81.239999999999995</v>
      </c>
      <c r="BG22" s="188"/>
      <c r="BH22" s="200">
        <f t="shared" si="0"/>
        <v>1.3969894736842106</v>
      </c>
      <c r="BI22" s="201">
        <f t="shared" si="1"/>
        <v>81.459999999999994</v>
      </c>
      <c r="BJ22" s="129"/>
      <c r="BK22" s="40"/>
      <c r="BL22" s="40"/>
      <c r="BM22" s="130"/>
      <c r="BN22" s="130"/>
      <c r="BO22" s="117"/>
      <c r="BP22" s="131"/>
      <c r="BQ22" s="131"/>
      <c r="BR22" s="117"/>
      <c r="BS22" s="113"/>
    </row>
    <row r="23" spans="1:161" ht="15.75" x14ac:dyDescent="0.25">
      <c r="A23" s="202">
        <v>9</v>
      </c>
      <c r="B23" s="203" t="s">
        <v>13</v>
      </c>
      <c r="C23" s="200">
        <v>9.918000000000001</v>
      </c>
      <c r="D23" s="204">
        <v>11.4</v>
      </c>
      <c r="E23" s="204"/>
      <c r="F23" s="200">
        <v>9.9</v>
      </c>
      <c r="G23" s="204">
        <v>11.52</v>
      </c>
      <c r="H23" s="188"/>
      <c r="I23" s="200">
        <v>9.8628999999999998</v>
      </c>
      <c r="J23" s="204">
        <v>11.64</v>
      </c>
      <c r="K23" s="188"/>
      <c r="L23" s="200">
        <v>9.8354999999999997</v>
      </c>
      <c r="M23" s="204">
        <v>11.71</v>
      </c>
      <c r="N23" s="188"/>
      <c r="O23" s="200">
        <v>9.7782999999999998</v>
      </c>
      <c r="P23" s="204">
        <v>11.74</v>
      </c>
      <c r="Q23" s="204"/>
      <c r="R23" s="200">
        <v>9.7919</v>
      </c>
      <c r="S23" s="204">
        <v>11.74</v>
      </c>
      <c r="T23" s="204"/>
      <c r="U23" s="200">
        <v>9.8194999999999997</v>
      </c>
      <c r="V23" s="204">
        <v>11.67</v>
      </c>
      <c r="W23" s="188"/>
      <c r="X23" s="200">
        <v>9.7809000000000008</v>
      </c>
      <c r="Y23" s="204">
        <v>11.66</v>
      </c>
      <c r="Z23" s="204"/>
      <c r="AA23" s="200">
        <v>9.8417000000000012</v>
      </c>
      <c r="AB23" s="204">
        <v>11.6</v>
      </c>
      <c r="AC23" s="188"/>
      <c r="AD23" s="200">
        <v>9.8274000000000008</v>
      </c>
      <c r="AE23" s="204">
        <v>11.62</v>
      </c>
      <c r="AF23" s="188"/>
      <c r="AG23" s="200">
        <v>9.8428000000000004</v>
      </c>
      <c r="AH23" s="204">
        <v>11.61</v>
      </c>
      <c r="AI23" s="188"/>
      <c r="AJ23" s="200">
        <v>9.6622000000000003</v>
      </c>
      <c r="AK23" s="204">
        <v>11.73</v>
      </c>
      <c r="AL23" s="188"/>
      <c r="AM23" s="200">
        <v>9.6514000000000006</v>
      </c>
      <c r="AN23" s="204">
        <v>11.73</v>
      </c>
      <c r="AO23" s="188"/>
      <c r="AP23" s="200">
        <v>9.6063000000000009</v>
      </c>
      <c r="AQ23" s="204">
        <v>11.74</v>
      </c>
      <c r="AR23" s="188"/>
      <c r="AS23" s="200">
        <v>9.6811000000000007</v>
      </c>
      <c r="AT23" s="204">
        <v>11.73</v>
      </c>
      <c r="AU23" s="188"/>
      <c r="AV23" s="200">
        <v>9.6258999999999997</v>
      </c>
      <c r="AW23" s="204">
        <v>11.77</v>
      </c>
      <c r="AX23" s="204"/>
      <c r="AY23" s="200">
        <v>9.6082999999999998</v>
      </c>
      <c r="AZ23" s="204">
        <v>11.77</v>
      </c>
      <c r="BA23" s="188"/>
      <c r="BB23" s="200">
        <v>9.597900000000001</v>
      </c>
      <c r="BC23" s="204">
        <v>11.76</v>
      </c>
      <c r="BD23" s="204"/>
      <c r="BE23" s="204">
        <v>9.4352999999999998</v>
      </c>
      <c r="BF23" s="204">
        <v>11.84</v>
      </c>
      <c r="BG23" s="188"/>
      <c r="BH23" s="200">
        <f t="shared" si="0"/>
        <v>9.7403842105263152</v>
      </c>
      <c r="BI23" s="201">
        <f t="shared" si="1"/>
        <v>11.683157894736842</v>
      </c>
      <c r="BJ23" s="129"/>
      <c r="BK23" s="40"/>
      <c r="BL23" s="40"/>
      <c r="BM23" s="130"/>
      <c r="BN23" s="130"/>
      <c r="BO23" s="117"/>
      <c r="BP23" s="131"/>
      <c r="BQ23" s="131"/>
      <c r="BR23" s="117"/>
      <c r="BS23" s="113"/>
    </row>
    <row r="24" spans="1:161" ht="15.75" x14ac:dyDescent="0.25">
      <c r="A24" s="202">
        <v>10</v>
      </c>
      <c r="B24" s="203" t="s">
        <v>14</v>
      </c>
      <c r="C24" s="200">
        <v>10.4335</v>
      </c>
      <c r="D24" s="204">
        <v>10.84</v>
      </c>
      <c r="E24" s="204"/>
      <c r="F24" s="200">
        <v>10.336600000000001</v>
      </c>
      <c r="G24" s="204">
        <v>11.04</v>
      </c>
      <c r="H24" s="188"/>
      <c r="I24" s="200">
        <v>10.293900000000001</v>
      </c>
      <c r="J24" s="204">
        <v>11.16</v>
      </c>
      <c r="K24" s="188"/>
      <c r="L24" s="200">
        <v>10.2859</v>
      </c>
      <c r="M24" s="204">
        <v>11.2</v>
      </c>
      <c r="N24" s="188"/>
      <c r="O24" s="200">
        <v>10.218200000000001</v>
      </c>
      <c r="P24" s="204">
        <v>11.24</v>
      </c>
      <c r="Q24" s="204"/>
      <c r="R24" s="200">
        <v>10.216000000000001</v>
      </c>
      <c r="S24" s="204">
        <v>11.25</v>
      </c>
      <c r="T24" s="204"/>
      <c r="U24" s="200">
        <v>10.243500000000001</v>
      </c>
      <c r="V24" s="204">
        <v>11.19</v>
      </c>
      <c r="W24" s="188"/>
      <c r="X24" s="200">
        <v>10.137400000000001</v>
      </c>
      <c r="Y24" s="204">
        <v>11.25</v>
      </c>
      <c r="Z24" s="204"/>
      <c r="AA24" s="200">
        <v>10.164200000000001</v>
      </c>
      <c r="AB24" s="204">
        <v>11.23</v>
      </c>
      <c r="AC24" s="188"/>
      <c r="AD24" s="200">
        <v>10.179500000000001</v>
      </c>
      <c r="AE24" s="204">
        <v>11.21</v>
      </c>
      <c r="AF24" s="188"/>
      <c r="AG24" s="200">
        <v>10.178900000000001</v>
      </c>
      <c r="AH24" s="204">
        <v>11.23</v>
      </c>
      <c r="AI24" s="188"/>
      <c r="AJ24" s="200">
        <v>9.9936000000000007</v>
      </c>
      <c r="AK24" s="204">
        <v>11.34</v>
      </c>
      <c r="AL24" s="188"/>
      <c r="AM24" s="200">
        <v>9.9890000000000008</v>
      </c>
      <c r="AN24" s="204">
        <v>11.33</v>
      </c>
      <c r="AO24" s="188"/>
      <c r="AP24" s="200">
        <v>9.9512999999999998</v>
      </c>
      <c r="AQ24" s="204">
        <v>11.34</v>
      </c>
      <c r="AR24" s="188"/>
      <c r="AS24" s="200">
        <v>10.066000000000001</v>
      </c>
      <c r="AT24" s="204">
        <v>11.28</v>
      </c>
      <c r="AU24" s="188"/>
      <c r="AV24" s="200">
        <v>9.9344000000000001</v>
      </c>
      <c r="AW24" s="204">
        <v>11.4</v>
      </c>
      <c r="AX24" s="204"/>
      <c r="AY24" s="200">
        <v>9.8828000000000014</v>
      </c>
      <c r="AZ24" s="204">
        <v>11.44</v>
      </c>
      <c r="BA24" s="188"/>
      <c r="BB24" s="200">
        <v>9.8916000000000004</v>
      </c>
      <c r="BC24" s="204">
        <v>11.41</v>
      </c>
      <c r="BD24" s="204"/>
      <c r="BE24" s="204">
        <v>9.7367000000000008</v>
      </c>
      <c r="BF24" s="204">
        <v>11.48</v>
      </c>
      <c r="BG24" s="188"/>
      <c r="BH24" s="200">
        <f t="shared" si="0"/>
        <v>10.11226315789474</v>
      </c>
      <c r="BI24" s="201">
        <f t="shared" si="1"/>
        <v>11.25578947368421</v>
      </c>
      <c r="BJ24" s="129"/>
      <c r="BK24" s="40"/>
      <c r="BL24" s="40"/>
      <c r="BM24" s="130"/>
      <c r="BN24" s="130"/>
      <c r="BO24" s="117"/>
      <c r="BP24" s="131"/>
      <c r="BQ24" s="131"/>
      <c r="BR24" s="117"/>
      <c r="BS24" s="113"/>
    </row>
    <row r="25" spans="1:161" ht="15.75" x14ac:dyDescent="0.25">
      <c r="A25" s="202">
        <v>11</v>
      </c>
      <c r="B25" s="203" t="s">
        <v>15</v>
      </c>
      <c r="C25" s="200">
        <v>6.8264000000000005</v>
      </c>
      <c r="D25" s="204">
        <v>16.559999999999999</v>
      </c>
      <c r="E25" s="204"/>
      <c r="F25" s="200">
        <v>6.8885000000000005</v>
      </c>
      <c r="G25" s="204">
        <v>16.559999999999999</v>
      </c>
      <c r="H25" s="188"/>
      <c r="I25" s="200">
        <v>6.9119000000000002</v>
      </c>
      <c r="J25" s="204">
        <v>16.61</v>
      </c>
      <c r="K25" s="188"/>
      <c r="L25" s="200">
        <v>6.9152000000000005</v>
      </c>
      <c r="M25" s="204">
        <v>16.66</v>
      </c>
      <c r="N25" s="188"/>
      <c r="O25" s="200">
        <v>6.8815</v>
      </c>
      <c r="P25" s="204">
        <v>16.690000000000001</v>
      </c>
      <c r="Q25" s="204"/>
      <c r="R25" s="200">
        <v>6.8928000000000003</v>
      </c>
      <c r="S25" s="204">
        <v>16.68</v>
      </c>
      <c r="T25" s="204"/>
      <c r="U25" s="200">
        <v>6.891</v>
      </c>
      <c r="V25" s="204">
        <v>16.63</v>
      </c>
      <c r="W25" s="188"/>
      <c r="X25" s="200">
        <v>6.8746</v>
      </c>
      <c r="Y25" s="204">
        <v>16.59</v>
      </c>
      <c r="Z25" s="204"/>
      <c r="AA25" s="200">
        <v>6.8976000000000006</v>
      </c>
      <c r="AB25" s="204">
        <v>16.55</v>
      </c>
      <c r="AC25" s="188"/>
      <c r="AD25" s="200">
        <v>6.8993000000000002</v>
      </c>
      <c r="AE25" s="204">
        <v>16.55</v>
      </c>
      <c r="AF25" s="188"/>
      <c r="AG25" s="200">
        <v>6.8999000000000006</v>
      </c>
      <c r="AH25" s="204">
        <v>16.57</v>
      </c>
      <c r="AI25" s="188"/>
      <c r="AJ25" s="200">
        <v>6.8048999999999999</v>
      </c>
      <c r="AK25" s="204">
        <v>16.649999999999999</v>
      </c>
      <c r="AL25" s="188"/>
      <c r="AM25" s="200">
        <v>6.8074000000000003</v>
      </c>
      <c r="AN25" s="204">
        <v>16.63</v>
      </c>
      <c r="AO25" s="188"/>
      <c r="AP25" s="200">
        <v>6.8003</v>
      </c>
      <c r="AQ25" s="204">
        <v>16.59</v>
      </c>
      <c r="AR25" s="188"/>
      <c r="AS25" s="200">
        <v>6.8429000000000002</v>
      </c>
      <c r="AT25" s="204">
        <v>16.600000000000001</v>
      </c>
      <c r="AU25" s="188"/>
      <c r="AV25" s="200">
        <v>6.8010000000000002</v>
      </c>
      <c r="AW25" s="204">
        <v>16.649999999999999</v>
      </c>
      <c r="AX25" s="204"/>
      <c r="AY25" s="200">
        <v>6.7941000000000003</v>
      </c>
      <c r="AZ25" s="204">
        <v>16.649999999999999</v>
      </c>
      <c r="BA25" s="188"/>
      <c r="BB25" s="200">
        <v>6.7721</v>
      </c>
      <c r="BC25" s="204">
        <v>16.670000000000002</v>
      </c>
      <c r="BD25" s="204"/>
      <c r="BE25" s="204">
        <v>6.6956000000000007</v>
      </c>
      <c r="BF25" s="204">
        <v>16.690000000000001</v>
      </c>
      <c r="BG25" s="188"/>
      <c r="BH25" s="200">
        <f t="shared" si="0"/>
        <v>6.8472105263157896</v>
      </c>
      <c r="BI25" s="201">
        <f t="shared" si="1"/>
        <v>16.619999999999997</v>
      </c>
      <c r="BJ25" s="129"/>
      <c r="BK25" s="40"/>
      <c r="BL25" s="40"/>
      <c r="BM25" s="130"/>
      <c r="BN25" s="130"/>
      <c r="BO25" s="117"/>
      <c r="BP25" s="131"/>
      <c r="BQ25" s="131"/>
      <c r="BR25" s="117"/>
      <c r="BS25" s="113"/>
    </row>
    <row r="26" spans="1:161" ht="15.75" x14ac:dyDescent="0.25">
      <c r="A26" s="202">
        <v>12</v>
      </c>
      <c r="B26" s="203" t="s">
        <v>34</v>
      </c>
      <c r="C26" s="200">
        <v>7.0180000000000007</v>
      </c>
      <c r="D26" s="204">
        <v>16.11</v>
      </c>
      <c r="E26" s="204"/>
      <c r="F26" s="200">
        <v>7.0810000000000004</v>
      </c>
      <c r="G26" s="204">
        <v>16.11</v>
      </c>
      <c r="H26" s="188"/>
      <c r="I26" s="200">
        <v>7.1623000000000001</v>
      </c>
      <c r="J26" s="204">
        <v>16.03</v>
      </c>
      <c r="K26" s="188"/>
      <c r="L26" s="200">
        <v>7.2321</v>
      </c>
      <c r="M26" s="204">
        <v>15.93</v>
      </c>
      <c r="N26" s="188"/>
      <c r="O26" s="200">
        <v>7.1044</v>
      </c>
      <c r="P26" s="204">
        <v>16.16</v>
      </c>
      <c r="Q26" s="204"/>
      <c r="R26" s="200">
        <v>7.0792999999999999</v>
      </c>
      <c r="S26" s="204">
        <v>16.239999999999998</v>
      </c>
      <c r="T26" s="204"/>
      <c r="U26" s="200">
        <v>7.0288000000000004</v>
      </c>
      <c r="V26" s="204">
        <v>16.309999999999999</v>
      </c>
      <c r="W26" s="188"/>
      <c r="X26" s="200">
        <v>6.9832000000000001</v>
      </c>
      <c r="Y26" s="204">
        <v>16.329999999999998</v>
      </c>
      <c r="Z26" s="204"/>
      <c r="AA26" s="200">
        <v>6.9627000000000008</v>
      </c>
      <c r="AB26" s="204">
        <v>16.399999999999999</v>
      </c>
      <c r="AC26" s="188"/>
      <c r="AD26" s="200">
        <v>6.9166000000000007</v>
      </c>
      <c r="AE26" s="204">
        <v>16.510000000000002</v>
      </c>
      <c r="AF26" s="188"/>
      <c r="AG26" s="200">
        <v>6.8746</v>
      </c>
      <c r="AH26" s="204">
        <v>16.63</v>
      </c>
      <c r="AI26" s="188"/>
      <c r="AJ26" s="200">
        <v>6.7918000000000003</v>
      </c>
      <c r="AK26" s="204">
        <v>16.68</v>
      </c>
      <c r="AL26" s="188"/>
      <c r="AM26" s="200">
        <v>6.7934000000000001</v>
      </c>
      <c r="AN26" s="204">
        <v>16.66</v>
      </c>
      <c r="AO26" s="188"/>
      <c r="AP26" s="200">
        <v>6.7953999999999999</v>
      </c>
      <c r="AQ26" s="204">
        <v>16.600000000000001</v>
      </c>
      <c r="AR26" s="188"/>
      <c r="AS26" s="200">
        <v>6.8089000000000004</v>
      </c>
      <c r="AT26" s="204">
        <v>16.68</v>
      </c>
      <c r="AU26" s="188"/>
      <c r="AV26" s="200">
        <v>6.7728000000000002</v>
      </c>
      <c r="AW26" s="204">
        <v>16.72</v>
      </c>
      <c r="AX26" s="204"/>
      <c r="AY26" s="200">
        <v>6.7726000000000006</v>
      </c>
      <c r="AZ26" s="204">
        <v>16.7</v>
      </c>
      <c r="BA26" s="188"/>
      <c r="BB26" s="200">
        <v>6.8012000000000006</v>
      </c>
      <c r="BC26" s="204">
        <v>16.600000000000001</v>
      </c>
      <c r="BD26" s="204"/>
      <c r="BE26" s="204">
        <v>6.8244000000000007</v>
      </c>
      <c r="BF26" s="204">
        <v>16.38</v>
      </c>
      <c r="BG26" s="188"/>
      <c r="BH26" s="200">
        <f t="shared" si="0"/>
        <v>6.9370263157894732</v>
      </c>
      <c r="BI26" s="201">
        <f t="shared" si="1"/>
        <v>16.409473684210528</v>
      </c>
      <c r="BJ26" s="129"/>
      <c r="BK26" s="40"/>
      <c r="BL26" s="40"/>
      <c r="BM26" s="130"/>
      <c r="BN26" s="130"/>
      <c r="BO26" s="117"/>
      <c r="BP26" s="131"/>
      <c r="BQ26" s="131"/>
      <c r="BR26" s="117"/>
      <c r="BS26" s="113"/>
    </row>
    <row r="27" spans="1:161" ht="15.75" x14ac:dyDescent="0.25">
      <c r="A27" s="202">
        <v>13</v>
      </c>
      <c r="B27" s="203" t="s">
        <v>17</v>
      </c>
      <c r="C27" s="200">
        <v>1</v>
      </c>
      <c r="D27" s="204">
        <v>113.06</v>
      </c>
      <c r="E27" s="204"/>
      <c r="F27" s="200">
        <v>1</v>
      </c>
      <c r="G27" s="204">
        <v>114.07</v>
      </c>
      <c r="H27" s="204"/>
      <c r="I27" s="200">
        <v>1</v>
      </c>
      <c r="J27" s="204">
        <v>114.84</v>
      </c>
      <c r="K27" s="204"/>
      <c r="L27" s="200">
        <v>1</v>
      </c>
      <c r="M27" s="204">
        <v>115.22</v>
      </c>
      <c r="N27" s="204"/>
      <c r="O27" s="200">
        <v>1</v>
      </c>
      <c r="P27" s="204">
        <v>114.83</v>
      </c>
      <c r="Q27" s="204"/>
      <c r="R27" s="200">
        <v>1</v>
      </c>
      <c r="S27" s="204">
        <v>114.94</v>
      </c>
      <c r="T27" s="204"/>
      <c r="U27" s="200">
        <v>1</v>
      </c>
      <c r="V27" s="204">
        <v>114.63</v>
      </c>
      <c r="W27" s="204"/>
      <c r="X27" s="200">
        <v>1</v>
      </c>
      <c r="Y27" s="204">
        <v>114.04</v>
      </c>
      <c r="Z27" s="204"/>
      <c r="AA27" s="200">
        <v>1</v>
      </c>
      <c r="AB27" s="204">
        <v>114.18</v>
      </c>
      <c r="AC27" s="204"/>
      <c r="AD27" s="200">
        <v>1</v>
      </c>
      <c r="AE27" s="204">
        <v>114.16</v>
      </c>
      <c r="AF27" s="204"/>
      <c r="AG27" s="200">
        <v>1</v>
      </c>
      <c r="AH27" s="204">
        <v>114.32</v>
      </c>
      <c r="AI27" s="204"/>
      <c r="AJ27" s="200">
        <v>1</v>
      </c>
      <c r="AK27" s="204">
        <v>113.31</v>
      </c>
      <c r="AL27" s="204"/>
      <c r="AM27" s="200">
        <v>1</v>
      </c>
      <c r="AN27" s="204">
        <v>113.18</v>
      </c>
      <c r="AO27" s="204"/>
      <c r="AP27" s="200">
        <v>1</v>
      </c>
      <c r="AQ27" s="204">
        <v>112.8</v>
      </c>
      <c r="AR27" s="204"/>
      <c r="AS27" s="200">
        <v>1</v>
      </c>
      <c r="AT27" s="204">
        <v>113.56</v>
      </c>
      <c r="AU27" s="204"/>
      <c r="AV27" s="200">
        <v>1</v>
      </c>
      <c r="AW27" s="204">
        <v>113.27</v>
      </c>
      <c r="AX27" s="204"/>
      <c r="AY27" s="200">
        <v>1</v>
      </c>
      <c r="AZ27" s="204">
        <v>113.1</v>
      </c>
      <c r="BA27" s="204"/>
      <c r="BB27" s="200">
        <v>1</v>
      </c>
      <c r="BC27" s="204">
        <v>112.87</v>
      </c>
      <c r="BD27" s="204"/>
      <c r="BE27" s="204">
        <v>1</v>
      </c>
      <c r="BF27" s="204">
        <v>111.76</v>
      </c>
      <c r="BG27" s="204"/>
      <c r="BH27" s="200">
        <f t="shared" si="0"/>
        <v>1</v>
      </c>
      <c r="BI27" s="201">
        <f t="shared" si="1"/>
        <v>113.79684210526315</v>
      </c>
      <c r="BJ27" s="129"/>
      <c r="BK27" s="40"/>
      <c r="BL27" s="40"/>
      <c r="BM27" s="130"/>
      <c r="BN27" s="130"/>
      <c r="BO27" s="117"/>
      <c r="BP27" s="131"/>
      <c r="BQ27" s="131"/>
      <c r="BR27" s="117"/>
      <c r="BS27" s="113"/>
    </row>
    <row r="28" spans="1:161" ht="15.75" x14ac:dyDescent="0.25">
      <c r="A28" s="202">
        <v>14</v>
      </c>
      <c r="B28" s="203" t="s">
        <v>27</v>
      </c>
      <c r="C28" s="200">
        <v>0.7303108202851134</v>
      </c>
      <c r="D28" s="204">
        <v>154.81</v>
      </c>
      <c r="E28" s="204"/>
      <c r="F28" s="200">
        <v>0.7319840427478681</v>
      </c>
      <c r="G28" s="204">
        <v>155.84</v>
      </c>
      <c r="H28" s="204"/>
      <c r="I28" s="200">
        <v>0.73374031462784695</v>
      </c>
      <c r="J28" s="204">
        <v>156.51</v>
      </c>
      <c r="K28" s="188"/>
      <c r="L28" s="200">
        <v>0.73443547617124105</v>
      </c>
      <c r="M28" s="204">
        <v>156.88</v>
      </c>
      <c r="N28" s="188"/>
      <c r="O28" s="200">
        <v>0.73472686528782927</v>
      </c>
      <c r="P28" s="204">
        <v>156.29</v>
      </c>
      <c r="Q28" s="204"/>
      <c r="R28" s="200">
        <v>0.73328298123528857</v>
      </c>
      <c r="S28" s="204">
        <v>156.75</v>
      </c>
      <c r="T28" s="204"/>
      <c r="U28" s="200">
        <v>0.73484564567212662</v>
      </c>
      <c r="V28" s="204">
        <v>155.99</v>
      </c>
      <c r="W28" s="188"/>
      <c r="X28" s="200">
        <v>0.73432761292122872</v>
      </c>
      <c r="Y28" s="204">
        <v>155.30000000000001</v>
      </c>
      <c r="Z28" s="204"/>
      <c r="AA28" s="200">
        <v>0.73382646471762358</v>
      </c>
      <c r="AB28" s="204">
        <v>155.6</v>
      </c>
      <c r="AC28" s="188"/>
      <c r="AD28" s="200">
        <v>0.73598139439034982</v>
      </c>
      <c r="AE28" s="204">
        <v>155.11000000000001</v>
      </c>
      <c r="AF28" s="204"/>
      <c r="AG28" s="200">
        <v>0.73562406667696545</v>
      </c>
      <c r="AH28" s="204">
        <v>155.41</v>
      </c>
      <c r="AI28" s="188"/>
      <c r="AJ28" s="200">
        <v>0.7362469077629874</v>
      </c>
      <c r="AK28" s="204">
        <v>153.9</v>
      </c>
      <c r="AL28" s="188"/>
      <c r="AM28" s="200">
        <v>0.73234856862472264</v>
      </c>
      <c r="AN28" s="204">
        <v>154.54</v>
      </c>
      <c r="AO28" s="188"/>
      <c r="AP28" s="200">
        <v>0.73247731151527584</v>
      </c>
      <c r="AQ28" s="204">
        <v>154</v>
      </c>
      <c r="AR28" s="188"/>
      <c r="AS28" s="200">
        <v>0.73212337743156475</v>
      </c>
      <c r="AT28" s="204">
        <v>155.11000000000001</v>
      </c>
      <c r="AU28" s="188"/>
      <c r="AV28" s="200">
        <v>0.73428447649188255</v>
      </c>
      <c r="AW28" s="204">
        <v>154.26</v>
      </c>
      <c r="AX28" s="204"/>
      <c r="AY28" s="200">
        <v>0.73269735203176978</v>
      </c>
      <c r="AZ28" s="204">
        <v>154.36000000000001</v>
      </c>
      <c r="BA28" s="188"/>
      <c r="BB28" s="200">
        <v>0.73154494977943918</v>
      </c>
      <c r="BC28" s="204">
        <v>154.29</v>
      </c>
      <c r="BD28" s="204"/>
      <c r="BE28" s="204">
        <v>0.73230030170772431</v>
      </c>
      <c r="BF28" s="204">
        <v>152.61000000000001</v>
      </c>
      <c r="BG28" s="188"/>
      <c r="BH28" s="200">
        <f t="shared" si="0"/>
        <v>0.73353204895151825</v>
      </c>
      <c r="BI28" s="201">
        <f t="shared" si="1"/>
        <v>155.1347368421053</v>
      </c>
      <c r="BJ28" s="129"/>
      <c r="BK28" s="40"/>
      <c r="BL28" s="40"/>
      <c r="BM28" s="130"/>
      <c r="BN28" s="130"/>
      <c r="BO28" s="117"/>
      <c r="BP28" s="131"/>
      <c r="BQ28" s="131"/>
      <c r="BR28" s="117"/>
      <c r="BS28" s="113"/>
    </row>
    <row r="29" spans="1:161" ht="15.75" x14ac:dyDescent="0.25">
      <c r="A29" s="202">
        <v>15</v>
      </c>
      <c r="B29" s="203" t="s">
        <v>32</v>
      </c>
      <c r="C29" s="200">
        <v>7.0602</v>
      </c>
      <c r="D29" s="204">
        <v>16.010000000000002</v>
      </c>
      <c r="E29" s="204"/>
      <c r="F29" s="200">
        <v>7.0602</v>
      </c>
      <c r="G29" s="204">
        <v>16.16</v>
      </c>
      <c r="H29" s="204"/>
      <c r="I29" s="200">
        <v>7.0965000000000007</v>
      </c>
      <c r="J29" s="204">
        <v>16.18</v>
      </c>
      <c r="K29" s="188"/>
      <c r="L29" s="200">
        <v>7.0902000000000003</v>
      </c>
      <c r="M29" s="204">
        <v>16.25</v>
      </c>
      <c r="N29" s="188"/>
      <c r="O29" s="200">
        <v>7.0750000000000002</v>
      </c>
      <c r="P29" s="204">
        <v>16.23</v>
      </c>
      <c r="Q29" s="204"/>
      <c r="R29" s="200">
        <v>7.0857000000000001</v>
      </c>
      <c r="S29" s="204">
        <v>16.22</v>
      </c>
      <c r="T29" s="204"/>
      <c r="U29" s="200">
        <v>7.0878000000000005</v>
      </c>
      <c r="V29" s="204">
        <v>16.170000000000002</v>
      </c>
      <c r="W29" s="188"/>
      <c r="X29" s="200">
        <v>7.0923000000000007</v>
      </c>
      <c r="Y29" s="204">
        <v>16.079999999999998</v>
      </c>
      <c r="Z29" s="204"/>
      <c r="AA29" s="200">
        <v>7.0932000000000004</v>
      </c>
      <c r="AB29" s="204">
        <v>16.100000000000001</v>
      </c>
      <c r="AC29" s="188"/>
      <c r="AD29" s="200">
        <v>7.0994999999999999</v>
      </c>
      <c r="AE29" s="204">
        <v>16.079999999999998</v>
      </c>
      <c r="AF29" s="204"/>
      <c r="AG29" s="200">
        <v>7.1120000000000001</v>
      </c>
      <c r="AH29" s="204">
        <v>16.07</v>
      </c>
      <c r="AI29" s="188"/>
      <c r="AJ29" s="200">
        <v>7.1066000000000003</v>
      </c>
      <c r="AK29" s="204">
        <v>15.94</v>
      </c>
      <c r="AL29" s="188"/>
      <c r="AM29" s="200">
        <v>7.1045000000000007</v>
      </c>
      <c r="AN29" s="204">
        <v>15.93</v>
      </c>
      <c r="AO29" s="188"/>
      <c r="AP29" s="200">
        <v>7.1002000000000001</v>
      </c>
      <c r="AQ29" s="204">
        <v>15.89</v>
      </c>
      <c r="AR29" s="188"/>
      <c r="AS29" s="200">
        <v>7.1306000000000003</v>
      </c>
      <c r="AT29" s="204">
        <v>15.93</v>
      </c>
      <c r="AU29" s="188"/>
      <c r="AV29" s="200">
        <v>7.1306000000000003</v>
      </c>
      <c r="AW29" s="204">
        <v>15.89</v>
      </c>
      <c r="AX29" s="204"/>
      <c r="AY29" s="200">
        <v>7.1553000000000004</v>
      </c>
      <c r="AZ29" s="204">
        <v>15.81</v>
      </c>
      <c r="BA29" s="188"/>
      <c r="BB29" s="200">
        <v>7.1552000000000007</v>
      </c>
      <c r="BC29" s="204">
        <v>15.77</v>
      </c>
      <c r="BD29" s="204"/>
      <c r="BE29" s="204">
        <v>7.1392000000000007</v>
      </c>
      <c r="BF29" s="204">
        <v>15.65</v>
      </c>
      <c r="BG29" s="188"/>
      <c r="BH29" s="200">
        <f t="shared" si="0"/>
        <v>7.1039368421052629</v>
      </c>
      <c r="BI29" s="201">
        <f t="shared" si="1"/>
        <v>16.018947368421049</v>
      </c>
      <c r="BJ29" s="129"/>
      <c r="BK29" s="40"/>
      <c r="BL29" s="40"/>
      <c r="BM29" s="130"/>
      <c r="BN29" s="130"/>
      <c r="BO29" s="117"/>
      <c r="BP29" s="131"/>
      <c r="BQ29" s="131"/>
      <c r="BR29" s="117"/>
      <c r="BS29" s="113"/>
    </row>
    <row r="30" spans="1:161" s="6" customFormat="1" ht="16.5" thickBot="1" x14ac:dyDescent="0.3">
      <c r="A30" s="207">
        <v>16</v>
      </c>
      <c r="B30" s="208" t="s">
        <v>33</v>
      </c>
      <c r="C30" s="209">
        <v>7.1290000000000004</v>
      </c>
      <c r="D30" s="210">
        <v>15.86</v>
      </c>
      <c r="E30" s="210"/>
      <c r="F30" s="209">
        <v>7.1231</v>
      </c>
      <c r="G30" s="210">
        <v>16.010000000000002</v>
      </c>
      <c r="H30" s="210"/>
      <c r="I30" s="209">
        <v>7.1172000000000004</v>
      </c>
      <c r="J30" s="210">
        <v>16.14</v>
      </c>
      <c r="K30" s="211"/>
      <c r="L30" s="209">
        <v>7.1123000000000003</v>
      </c>
      <c r="M30" s="210">
        <v>16.2</v>
      </c>
      <c r="N30" s="211"/>
      <c r="O30" s="209">
        <v>7.0857000000000001</v>
      </c>
      <c r="P30" s="210">
        <v>16.21</v>
      </c>
      <c r="Q30" s="210"/>
      <c r="R30" s="209">
        <v>7.0986000000000002</v>
      </c>
      <c r="S30" s="210">
        <v>16.190000000000001</v>
      </c>
      <c r="T30" s="210"/>
      <c r="U30" s="209">
        <v>7.0987</v>
      </c>
      <c r="V30" s="210">
        <v>16.149999999999999</v>
      </c>
      <c r="W30" s="211"/>
      <c r="X30" s="209">
        <v>7.1076000000000006</v>
      </c>
      <c r="Y30" s="210">
        <v>16.04</v>
      </c>
      <c r="Z30" s="210"/>
      <c r="AA30" s="209">
        <v>7.1077000000000004</v>
      </c>
      <c r="AB30" s="210">
        <v>16.059999999999999</v>
      </c>
      <c r="AC30" s="211"/>
      <c r="AD30" s="209">
        <v>7.1179000000000006</v>
      </c>
      <c r="AE30" s="210">
        <v>16.04</v>
      </c>
      <c r="AF30" s="210"/>
      <c r="AG30" s="209">
        <v>7.1393000000000004</v>
      </c>
      <c r="AH30" s="210">
        <v>16.010000000000002</v>
      </c>
      <c r="AI30" s="211"/>
      <c r="AJ30" s="209">
        <v>7.12</v>
      </c>
      <c r="AK30" s="210">
        <v>15.91</v>
      </c>
      <c r="AL30" s="211"/>
      <c r="AM30" s="209">
        <v>7.1162000000000001</v>
      </c>
      <c r="AN30" s="210">
        <v>15.9</v>
      </c>
      <c r="AO30" s="211"/>
      <c r="AP30" s="209">
        <v>7.1106000000000007</v>
      </c>
      <c r="AQ30" s="210">
        <v>15.86</v>
      </c>
      <c r="AR30" s="211"/>
      <c r="AS30" s="209">
        <v>7.1546000000000003</v>
      </c>
      <c r="AT30" s="210">
        <v>15.87</v>
      </c>
      <c r="AU30" s="211"/>
      <c r="AV30" s="209">
        <v>7.1413000000000002</v>
      </c>
      <c r="AW30" s="210">
        <v>15.86</v>
      </c>
      <c r="AX30" s="210"/>
      <c r="AY30" s="209">
        <v>7.1680999999999999</v>
      </c>
      <c r="AZ30" s="210">
        <v>15.78</v>
      </c>
      <c r="BA30" s="211"/>
      <c r="BB30" s="209">
        <v>7.1762000000000006</v>
      </c>
      <c r="BC30" s="210">
        <v>15.73</v>
      </c>
      <c r="BD30" s="210"/>
      <c r="BE30" s="210">
        <v>7.1598000000000006</v>
      </c>
      <c r="BF30" s="210">
        <v>15.61</v>
      </c>
      <c r="BG30" s="211"/>
      <c r="BH30" s="209">
        <f t="shared" si="0"/>
        <v>7.1254684210526325</v>
      </c>
      <c r="BI30" s="212">
        <f>(D30+G30+J30+M30+P30+S30+V30+Y30+AB30+AE30+AH30+AK30+AN30+AQ30+AT30+AW30+AZ30+BC30+BF30)/19</f>
        <v>15.97</v>
      </c>
      <c r="BJ30" s="129"/>
      <c r="BK30" s="40"/>
      <c r="BL30" s="40"/>
      <c r="BM30" s="130"/>
      <c r="BN30" s="130"/>
      <c r="BO30" s="117"/>
      <c r="BP30" s="131"/>
      <c r="BQ30" s="131"/>
      <c r="BR30" s="117"/>
      <c r="BS30" s="113"/>
      <c r="BT30" s="3"/>
      <c r="BU30" s="3"/>
      <c r="BV30" s="3"/>
      <c r="BW30" s="3"/>
      <c r="BX30" s="3"/>
      <c r="BY30" s="3"/>
      <c r="BZ30" s="114"/>
      <c r="CA30" s="11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</row>
    <row r="31" spans="1:161" ht="13.5" thickTop="1" x14ac:dyDescent="0.2">
      <c r="A31" s="122"/>
      <c r="B31" s="18"/>
      <c r="C31" s="117"/>
      <c r="D31" s="117"/>
      <c r="E31" s="117"/>
      <c r="F31" s="117"/>
      <c r="G31" s="117"/>
      <c r="H31" s="126"/>
      <c r="I31" s="117"/>
      <c r="J31" s="126"/>
      <c r="K31" s="126"/>
      <c r="L31" s="126"/>
      <c r="M31" s="126"/>
      <c r="N31" s="117"/>
      <c r="O31" s="126"/>
      <c r="P31" s="126"/>
      <c r="Q31" s="126"/>
      <c r="R31" s="126"/>
      <c r="S31" s="126"/>
      <c r="T31" s="126"/>
      <c r="U31" s="126"/>
      <c r="V31" s="126"/>
      <c r="W31" s="117"/>
      <c r="X31" s="126"/>
      <c r="Y31" s="126"/>
      <c r="Z31" s="126"/>
      <c r="AA31" s="126"/>
      <c r="AB31" s="126"/>
      <c r="AC31" s="117"/>
      <c r="AD31" s="117"/>
      <c r="AE31" s="126"/>
      <c r="AF31" s="126"/>
      <c r="AG31" s="126"/>
      <c r="AH31" s="126"/>
      <c r="AI31" s="117"/>
      <c r="AJ31" s="126"/>
      <c r="AK31" s="126"/>
      <c r="AL31" s="117"/>
      <c r="AM31" s="126"/>
      <c r="AN31" s="126"/>
      <c r="AO31" s="117"/>
      <c r="AP31" s="126"/>
      <c r="AQ31" s="126"/>
      <c r="AR31" s="117"/>
      <c r="AS31" s="126"/>
      <c r="AT31" s="126"/>
      <c r="AU31" s="117"/>
      <c r="AV31" s="126"/>
      <c r="AW31" s="126"/>
      <c r="AX31" s="126"/>
      <c r="AY31" s="126"/>
      <c r="AZ31" s="126"/>
      <c r="BA31" s="117"/>
      <c r="BB31" s="126"/>
      <c r="BC31" s="126"/>
      <c r="BD31" s="126"/>
      <c r="BE31" s="126"/>
      <c r="BF31" s="126"/>
      <c r="BG31" s="117"/>
      <c r="BH31" s="129"/>
      <c r="BI31" s="117"/>
      <c r="BJ31" s="117"/>
      <c r="BK31" s="117"/>
      <c r="BL31" s="117"/>
      <c r="BN31" s="117"/>
      <c r="BO31" s="117"/>
      <c r="BP31" s="131"/>
      <c r="BQ31" s="131"/>
      <c r="BR31" s="117"/>
      <c r="BS31" s="113"/>
    </row>
    <row r="32" spans="1:161" x14ac:dyDescent="0.2">
      <c r="A32" s="122"/>
      <c r="B32" s="18"/>
      <c r="C32" s="126"/>
      <c r="D32" s="126"/>
      <c r="E32" s="126"/>
      <c r="F32" s="126"/>
      <c r="G32" s="126"/>
      <c r="H32" s="126"/>
      <c r="I32" s="117"/>
      <c r="J32" s="117"/>
      <c r="K32" s="117"/>
      <c r="L32" s="126"/>
      <c r="M32" s="126"/>
      <c r="N32" s="117"/>
      <c r="O32" s="126"/>
      <c r="P32" s="126"/>
      <c r="Q32" s="126"/>
      <c r="R32" s="126"/>
      <c r="S32" s="126"/>
      <c r="T32" s="126"/>
      <c r="U32" s="126"/>
      <c r="V32" s="126"/>
      <c r="W32" s="117"/>
      <c r="X32" s="126"/>
      <c r="Y32" s="126"/>
      <c r="Z32" s="126"/>
      <c r="AA32" s="126"/>
      <c r="AB32" s="126"/>
      <c r="AC32" s="117"/>
      <c r="AD32" s="117"/>
      <c r="AE32" s="117"/>
      <c r="AF32" s="117"/>
      <c r="AG32" s="126"/>
      <c r="AH32" s="126"/>
      <c r="AI32" s="117"/>
      <c r="AJ32" s="126"/>
      <c r="AK32" s="126"/>
      <c r="AL32" s="117"/>
      <c r="AM32" s="126"/>
      <c r="AN32" s="126"/>
      <c r="AO32" s="117"/>
      <c r="AP32" s="126"/>
      <c r="AQ32" s="126"/>
      <c r="AR32" s="117"/>
      <c r="AS32" s="126"/>
      <c r="AT32" s="126"/>
      <c r="AU32" s="117"/>
      <c r="AV32" s="126"/>
      <c r="AW32" s="126"/>
      <c r="AX32" s="126"/>
      <c r="AY32" s="126"/>
      <c r="AZ32" s="126"/>
      <c r="BA32" s="117"/>
      <c r="BB32" s="126"/>
      <c r="BC32" s="126"/>
      <c r="BD32" s="126"/>
      <c r="BE32" s="126"/>
      <c r="BF32" s="126"/>
      <c r="BG32" s="117"/>
      <c r="BH32" s="117"/>
      <c r="BI32" s="117"/>
      <c r="BJ32" s="117"/>
      <c r="BK32" s="117"/>
      <c r="BL32" s="117"/>
      <c r="BN32" s="117"/>
      <c r="BO32" s="117"/>
      <c r="BP32" s="131"/>
      <c r="BQ32" s="131"/>
      <c r="BR32" s="117"/>
      <c r="BS32" s="113"/>
    </row>
    <row r="33" spans="1:161" x14ac:dyDescent="0.2">
      <c r="A33" s="181"/>
      <c r="B33" s="53" t="s">
        <v>27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49"/>
      <c r="BI33" s="49"/>
      <c r="BJ33" s="49"/>
      <c r="BK33" s="49"/>
      <c r="BL33" s="49"/>
      <c r="BM33" s="49"/>
      <c r="BN33" s="82" t="s">
        <v>28</v>
      </c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51"/>
      <c r="CA33" s="50"/>
      <c r="CB33" s="52"/>
      <c r="CC33" s="52"/>
      <c r="CD33" s="52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26"/>
    </row>
    <row r="34" spans="1:161" x14ac:dyDescent="0.2">
      <c r="A34" s="181"/>
      <c r="B34" s="53" t="s">
        <v>17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49"/>
      <c r="BI34" s="49"/>
      <c r="BJ34" s="49"/>
      <c r="BK34" s="49"/>
      <c r="BL34" s="49"/>
      <c r="BM34" s="49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51"/>
      <c r="CA34" s="50"/>
      <c r="CB34" s="52"/>
      <c r="CC34" s="52"/>
      <c r="CD34" s="52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26"/>
    </row>
    <row r="35" spans="1:161" ht="15.75" customHeight="1" x14ac:dyDescent="0.2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82"/>
      <c r="BI35" s="82"/>
      <c r="BJ35" s="82"/>
      <c r="BK35" s="82"/>
      <c r="BL35" s="82"/>
      <c r="BM35" s="49"/>
      <c r="BN35" s="82"/>
      <c r="BO35" s="52" t="s">
        <v>5</v>
      </c>
      <c r="BP35" s="52" t="s">
        <v>6</v>
      </c>
      <c r="BQ35" s="52" t="s">
        <v>7</v>
      </c>
      <c r="BR35" s="52" t="s">
        <v>8</v>
      </c>
      <c r="BS35" s="50" t="s">
        <v>9</v>
      </c>
      <c r="BT35" s="49" t="s">
        <v>10</v>
      </c>
      <c r="BU35" s="49" t="s">
        <v>25</v>
      </c>
      <c r="BV35" s="49" t="s">
        <v>26</v>
      </c>
      <c r="BW35" s="49" t="s">
        <v>13</v>
      </c>
      <c r="BX35" s="49" t="s">
        <v>14</v>
      </c>
      <c r="BY35" s="49" t="s">
        <v>15</v>
      </c>
      <c r="BZ35" s="49" t="s">
        <v>34</v>
      </c>
      <c r="CA35" s="50" t="s">
        <v>17</v>
      </c>
      <c r="CB35" s="51" t="s">
        <v>27</v>
      </c>
      <c r="CC35" s="88" t="s">
        <v>32</v>
      </c>
      <c r="CD35" s="88" t="s">
        <v>33</v>
      </c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26"/>
    </row>
    <row r="36" spans="1:161" s="168" customFormat="1" x14ac:dyDescent="0.2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183">
        <v>1</v>
      </c>
      <c r="BN36" s="93" t="s">
        <v>138</v>
      </c>
      <c r="BO36" s="58">
        <v>108.94</v>
      </c>
      <c r="BP36" s="58">
        <v>144.85</v>
      </c>
      <c r="BQ36" s="58">
        <v>121.63</v>
      </c>
      <c r="BR36" s="58">
        <v>128.52000000000001</v>
      </c>
      <c r="BS36" s="94">
        <v>186795.18</v>
      </c>
      <c r="BT36" s="58">
        <v>1632.7</v>
      </c>
      <c r="BU36" s="58">
        <v>71.150000000000006</v>
      </c>
      <c r="BV36" s="58">
        <v>82.58</v>
      </c>
      <c r="BW36" s="58">
        <v>11.76</v>
      </c>
      <c r="BX36" s="58">
        <v>11.32</v>
      </c>
      <c r="BY36" s="58">
        <v>17.22</v>
      </c>
      <c r="BZ36" s="58">
        <v>17.649999999999999</v>
      </c>
      <c r="CA36" s="58">
        <v>117.26</v>
      </c>
      <c r="CB36" s="58">
        <v>160.04</v>
      </c>
      <c r="CC36" s="58">
        <v>16.510000000000002</v>
      </c>
      <c r="CD36" s="58">
        <v>16.48</v>
      </c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</row>
    <row r="37" spans="1:161" s="168" customFormat="1" x14ac:dyDescent="0.2">
      <c r="A37" s="97">
        <v>1</v>
      </c>
      <c r="B37" s="95" t="s">
        <v>5</v>
      </c>
      <c r="C37" s="95">
        <v>107.64</v>
      </c>
      <c r="D37" s="95">
        <v>108.94</v>
      </c>
      <c r="E37" s="95"/>
      <c r="F37" s="95">
        <v>107.28</v>
      </c>
      <c r="G37" s="95">
        <v>108.73</v>
      </c>
      <c r="H37" s="95"/>
      <c r="I37" s="95">
        <v>108.21000000000001</v>
      </c>
      <c r="J37" s="95">
        <v>108.07</v>
      </c>
      <c r="K37" s="95"/>
      <c r="L37" s="95">
        <v>109.15</v>
      </c>
      <c r="M37" s="95">
        <v>106.37</v>
      </c>
      <c r="N37" s="95"/>
      <c r="O37" s="95">
        <v>108.86</v>
      </c>
      <c r="P37" s="95">
        <v>106.47</v>
      </c>
      <c r="Q37" s="95"/>
      <c r="R37" s="95">
        <v>108.82000000000001</v>
      </c>
      <c r="S37" s="95">
        <v>106.93</v>
      </c>
      <c r="T37" s="95"/>
      <c r="U37" s="95">
        <v>108.92</v>
      </c>
      <c r="V37" s="95">
        <v>106.84</v>
      </c>
      <c r="W37" s="95"/>
      <c r="X37" s="95">
        <v>108.37</v>
      </c>
      <c r="Y37" s="95">
        <v>106.68</v>
      </c>
      <c r="Z37" s="95"/>
      <c r="AA37" s="95">
        <v>107.4</v>
      </c>
      <c r="AB37" s="95">
        <v>107.09</v>
      </c>
      <c r="AC37" s="95"/>
      <c r="AD37" s="95">
        <v>107.38</v>
      </c>
      <c r="AE37" s="95">
        <v>107.03</v>
      </c>
      <c r="AF37" s="95"/>
      <c r="AG37" s="95">
        <v>107.81</v>
      </c>
      <c r="AH37" s="95">
        <v>107.09</v>
      </c>
      <c r="AI37" s="95"/>
      <c r="AJ37" s="95">
        <v>107.79</v>
      </c>
      <c r="AK37" s="95">
        <v>107.38</v>
      </c>
      <c r="AL37" s="95"/>
      <c r="AM37" s="95">
        <v>107.35000000000001</v>
      </c>
      <c r="AN37" s="95">
        <v>107.15</v>
      </c>
      <c r="AO37" s="95"/>
      <c r="AP37" s="95">
        <v>107.62</v>
      </c>
      <c r="AQ37" s="95">
        <v>106.72</v>
      </c>
      <c r="AR37" s="95"/>
      <c r="AS37" s="95">
        <v>107.60000000000001</v>
      </c>
      <c r="AT37" s="95">
        <v>107.26</v>
      </c>
      <c r="AU37" s="95"/>
      <c r="AV37" s="95">
        <v>107.65</v>
      </c>
      <c r="AW37" s="95">
        <v>107.39</v>
      </c>
      <c r="AX37" s="95"/>
      <c r="AY37" s="95">
        <v>107.21000000000001</v>
      </c>
      <c r="AZ37" s="95">
        <v>106.58</v>
      </c>
      <c r="BA37" s="95"/>
      <c r="BB37" s="95">
        <v>106.67</v>
      </c>
      <c r="BC37" s="95">
        <v>106.67</v>
      </c>
      <c r="BD37" s="95"/>
      <c r="BE37" s="95">
        <v>106.46000000000001</v>
      </c>
      <c r="BF37" s="95">
        <v>106.86</v>
      </c>
      <c r="BG37" s="95"/>
      <c r="BH37" s="91"/>
      <c r="BI37" s="91"/>
      <c r="BJ37" s="91"/>
      <c r="BK37" s="91"/>
      <c r="BL37" s="91"/>
      <c r="BM37" s="183">
        <v>2</v>
      </c>
      <c r="BN37" s="93" t="s">
        <v>140</v>
      </c>
      <c r="BO37" s="58">
        <v>108.73</v>
      </c>
      <c r="BP37" s="58">
        <v>144.69999999999999</v>
      </c>
      <c r="BQ37" s="58">
        <v>120.63</v>
      </c>
      <c r="BR37" s="58">
        <v>127.68</v>
      </c>
      <c r="BS37" s="94">
        <v>185448.23</v>
      </c>
      <c r="BT37" s="58">
        <v>1650.61</v>
      </c>
      <c r="BU37" s="58">
        <v>71.209999999999994</v>
      </c>
      <c r="BV37" s="58">
        <v>82.59</v>
      </c>
      <c r="BW37" s="58">
        <v>11.63</v>
      </c>
      <c r="BX37" s="58">
        <v>11.32</v>
      </c>
      <c r="BY37" s="58">
        <v>17.09</v>
      </c>
      <c r="BZ37" s="58">
        <v>17.43</v>
      </c>
      <c r="CA37" s="58">
        <v>116.65</v>
      </c>
      <c r="CB37" s="58">
        <v>159.33000000000001</v>
      </c>
      <c r="CC37" s="58">
        <v>16.45</v>
      </c>
      <c r="CD37" s="58">
        <v>16.41</v>
      </c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</row>
    <row r="38" spans="1:161" s="168" customFormat="1" x14ac:dyDescent="0.2">
      <c r="A38" s="97">
        <v>2</v>
      </c>
      <c r="B38" s="95" t="s">
        <v>6</v>
      </c>
      <c r="C38" s="95">
        <v>0.80951995466688254</v>
      </c>
      <c r="D38" s="95">
        <v>144.85</v>
      </c>
      <c r="E38" s="95"/>
      <c r="F38" s="95">
        <v>0.80612656187021348</v>
      </c>
      <c r="G38" s="95">
        <v>144.69999999999999</v>
      </c>
      <c r="H38" s="95"/>
      <c r="I38" s="95">
        <v>0.81043844719993519</v>
      </c>
      <c r="J38" s="95">
        <v>144.29</v>
      </c>
      <c r="K38" s="95"/>
      <c r="L38" s="95">
        <v>0.81228169929331484</v>
      </c>
      <c r="M38" s="95">
        <v>142.93</v>
      </c>
      <c r="N38" s="95"/>
      <c r="O38" s="95">
        <v>0.8105041335710812</v>
      </c>
      <c r="P38" s="95">
        <v>143</v>
      </c>
      <c r="Q38" s="95"/>
      <c r="R38" s="95">
        <v>0.81208380704888738</v>
      </c>
      <c r="S38" s="95">
        <v>143.29</v>
      </c>
      <c r="T38" s="95"/>
      <c r="U38" s="95">
        <v>0.80599661481421769</v>
      </c>
      <c r="V38" s="95">
        <v>144.38</v>
      </c>
      <c r="W38" s="95"/>
      <c r="X38" s="95">
        <v>0.80147471347278987</v>
      </c>
      <c r="Y38" s="95">
        <v>144.25</v>
      </c>
      <c r="Z38" s="95"/>
      <c r="AA38" s="95">
        <v>0.79719387755102045</v>
      </c>
      <c r="AB38" s="95">
        <v>144.27000000000001</v>
      </c>
      <c r="AC38" s="95"/>
      <c r="AD38" s="95">
        <v>0.7989773090444231</v>
      </c>
      <c r="AE38" s="95">
        <v>143.85</v>
      </c>
      <c r="AF38" s="95"/>
      <c r="AG38" s="95">
        <v>0.80269706212875258</v>
      </c>
      <c r="AH38" s="95">
        <v>143.83000000000001</v>
      </c>
      <c r="AI38" s="95"/>
      <c r="AJ38" s="95">
        <v>0.80489375402446883</v>
      </c>
      <c r="AK38" s="95">
        <v>143.80000000000001</v>
      </c>
      <c r="AL38" s="95"/>
      <c r="AM38" s="95">
        <v>0.80945442771571952</v>
      </c>
      <c r="AN38" s="95">
        <v>142.11000000000001</v>
      </c>
      <c r="AO38" s="95"/>
      <c r="AP38" s="95">
        <v>0.80912695201877172</v>
      </c>
      <c r="AQ38" s="95">
        <v>141.94</v>
      </c>
      <c r="AR38" s="95"/>
      <c r="AS38" s="95">
        <v>0.80991333927269771</v>
      </c>
      <c r="AT38" s="95">
        <v>142.5</v>
      </c>
      <c r="AU38" s="95"/>
      <c r="AV38" s="95">
        <v>0.81162243324405492</v>
      </c>
      <c r="AW38" s="95">
        <v>142.43</v>
      </c>
      <c r="AX38" s="95"/>
      <c r="AY38" s="95">
        <v>0.80418174507438678</v>
      </c>
      <c r="AZ38" s="95">
        <v>142.08000000000001</v>
      </c>
      <c r="BA38" s="95"/>
      <c r="BB38" s="95">
        <v>0.800384184408516</v>
      </c>
      <c r="BC38" s="95">
        <v>142.16999999999999</v>
      </c>
      <c r="BD38" s="95"/>
      <c r="BE38" s="95">
        <v>0.80431110753639501</v>
      </c>
      <c r="BF38" s="95">
        <v>141.44</v>
      </c>
      <c r="BG38" s="95"/>
      <c r="BH38" s="95"/>
      <c r="BI38" s="95"/>
      <c r="BJ38" s="95"/>
      <c r="BK38" s="95"/>
      <c r="BL38" s="95"/>
      <c r="BM38" s="183">
        <v>3</v>
      </c>
      <c r="BN38" s="93" t="s">
        <v>141</v>
      </c>
      <c r="BO38" s="58">
        <v>108.07</v>
      </c>
      <c r="BP38" s="58">
        <v>144.29</v>
      </c>
      <c r="BQ38" s="58">
        <v>119.67</v>
      </c>
      <c r="BR38" s="58">
        <v>126.54</v>
      </c>
      <c r="BS38" s="94">
        <v>188833.83</v>
      </c>
      <c r="BT38" s="58">
        <v>1683.12</v>
      </c>
      <c r="BU38" s="58">
        <v>70.56</v>
      </c>
      <c r="BV38" s="58">
        <v>82.57</v>
      </c>
      <c r="BW38" s="58">
        <v>11.54</v>
      </c>
      <c r="BX38" s="58">
        <v>11.22</v>
      </c>
      <c r="BY38" s="58">
        <v>16.899999999999999</v>
      </c>
      <c r="BZ38" s="58">
        <v>17.45</v>
      </c>
      <c r="CA38" s="58">
        <v>116.94</v>
      </c>
      <c r="CB38" s="58">
        <v>159.69999999999999</v>
      </c>
      <c r="CC38" s="58">
        <v>16.489999999999998</v>
      </c>
      <c r="CD38" s="58">
        <v>16.45</v>
      </c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</row>
    <row r="39" spans="1:161" s="168" customFormat="1" x14ac:dyDescent="0.2">
      <c r="A39" s="97">
        <v>3</v>
      </c>
      <c r="B39" s="95" t="s">
        <v>7</v>
      </c>
      <c r="C39" s="95">
        <v>0.96410000000000007</v>
      </c>
      <c r="D39" s="95">
        <v>121.63</v>
      </c>
      <c r="E39" s="95"/>
      <c r="F39" s="95">
        <v>0.96700000000000008</v>
      </c>
      <c r="G39" s="95">
        <v>120.63</v>
      </c>
      <c r="H39" s="95"/>
      <c r="I39" s="95">
        <v>0.97720000000000007</v>
      </c>
      <c r="J39" s="95">
        <v>119.67</v>
      </c>
      <c r="K39" s="95"/>
      <c r="L39" s="95">
        <v>0.97660000000000002</v>
      </c>
      <c r="M39" s="95">
        <v>118.88</v>
      </c>
      <c r="N39" s="95"/>
      <c r="O39" s="95">
        <v>0.97270000000000001</v>
      </c>
      <c r="P39" s="95">
        <v>119.15</v>
      </c>
      <c r="Q39" s="95"/>
      <c r="R39" s="95">
        <v>0.97170000000000001</v>
      </c>
      <c r="S39" s="95">
        <v>119.75</v>
      </c>
      <c r="T39" s="95"/>
      <c r="U39" s="95">
        <v>0.97030000000000005</v>
      </c>
      <c r="V39" s="95">
        <v>119.93</v>
      </c>
      <c r="W39" s="95"/>
      <c r="X39" s="95">
        <v>0.9657</v>
      </c>
      <c r="Y39" s="95">
        <v>119.72</v>
      </c>
      <c r="Z39" s="95"/>
      <c r="AA39" s="95">
        <v>0.96290000000000009</v>
      </c>
      <c r="AB39" s="95">
        <v>119.44</v>
      </c>
      <c r="AC39" s="95"/>
      <c r="AD39" s="95">
        <v>0.9637</v>
      </c>
      <c r="AE39" s="95">
        <v>119.26</v>
      </c>
      <c r="AF39" s="95"/>
      <c r="AG39" s="95">
        <v>0.96830000000000005</v>
      </c>
      <c r="AH39" s="95">
        <v>119.23</v>
      </c>
      <c r="AI39" s="95"/>
      <c r="AJ39" s="95">
        <v>0.97160000000000002</v>
      </c>
      <c r="AK39" s="95">
        <v>119.12</v>
      </c>
      <c r="AL39" s="95"/>
      <c r="AM39" s="95">
        <v>0.96950000000000003</v>
      </c>
      <c r="AN39" s="95">
        <v>118.65</v>
      </c>
      <c r="AO39" s="95"/>
      <c r="AP39" s="95">
        <v>0.96879999999999999</v>
      </c>
      <c r="AQ39" s="95">
        <v>118.55</v>
      </c>
      <c r="AR39" s="95"/>
      <c r="AS39" s="95">
        <v>0.9759000000000001</v>
      </c>
      <c r="AT39" s="95">
        <v>118.26</v>
      </c>
      <c r="AU39" s="95"/>
      <c r="AV39" s="95">
        <v>0.9768</v>
      </c>
      <c r="AW39" s="95">
        <v>118.35</v>
      </c>
      <c r="AX39" s="95"/>
      <c r="AY39" s="95">
        <v>0.97230000000000005</v>
      </c>
      <c r="AZ39" s="95">
        <v>117.52</v>
      </c>
      <c r="BA39" s="95"/>
      <c r="BB39" s="95">
        <v>0.97300000000000009</v>
      </c>
      <c r="BC39" s="95">
        <v>116.95</v>
      </c>
      <c r="BD39" s="95"/>
      <c r="BE39" s="95">
        <v>0.97170000000000001</v>
      </c>
      <c r="BF39" s="95">
        <v>117.07</v>
      </c>
      <c r="BG39" s="95"/>
      <c r="BH39" s="95"/>
      <c r="BI39" s="95"/>
      <c r="BJ39" s="95"/>
      <c r="BK39" s="95"/>
      <c r="BL39" s="95"/>
      <c r="BM39" s="183">
        <v>4</v>
      </c>
      <c r="BN39" s="93" t="s">
        <v>144</v>
      </c>
      <c r="BO39" s="58">
        <v>106.37</v>
      </c>
      <c r="BP39" s="58">
        <v>142.93</v>
      </c>
      <c r="BQ39" s="58">
        <v>118.88</v>
      </c>
      <c r="BR39" s="58">
        <v>125.44</v>
      </c>
      <c r="BS39" s="94">
        <v>189328</v>
      </c>
      <c r="BT39" s="58">
        <v>1688.26</v>
      </c>
      <c r="BU39" s="58">
        <v>70.31</v>
      </c>
      <c r="BV39" s="58">
        <v>82.32</v>
      </c>
      <c r="BW39" s="58">
        <v>11.45</v>
      </c>
      <c r="BX39" s="58">
        <v>11.09</v>
      </c>
      <c r="BY39" s="58">
        <v>16.82</v>
      </c>
      <c r="BZ39" s="58">
        <v>17.22</v>
      </c>
      <c r="CA39" s="58">
        <v>116.1</v>
      </c>
      <c r="CB39" s="58">
        <v>157.71</v>
      </c>
      <c r="CC39" s="58">
        <v>16.37</v>
      </c>
      <c r="CD39" s="58">
        <v>16.350000000000001</v>
      </c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</row>
    <row r="40" spans="1:161" s="168" customFormat="1" x14ac:dyDescent="0.2">
      <c r="A40" s="97">
        <v>4</v>
      </c>
      <c r="B40" s="95" t="s">
        <v>8</v>
      </c>
      <c r="C40" s="95">
        <v>0.91265857442730669</v>
      </c>
      <c r="D40" s="95">
        <v>128.52000000000001</v>
      </c>
      <c r="E40" s="95"/>
      <c r="F40" s="95">
        <v>0.91474570069520678</v>
      </c>
      <c r="G40" s="95">
        <v>127.68</v>
      </c>
      <c r="H40" s="95"/>
      <c r="I40" s="95">
        <v>0.9269558769002596</v>
      </c>
      <c r="J40" s="95">
        <v>126.54</v>
      </c>
      <c r="K40" s="95"/>
      <c r="L40" s="95">
        <v>0.92455621301775137</v>
      </c>
      <c r="M40" s="95">
        <v>125.44</v>
      </c>
      <c r="N40" s="95"/>
      <c r="O40" s="95">
        <v>0.91945568223611607</v>
      </c>
      <c r="P40" s="95">
        <v>125.92</v>
      </c>
      <c r="Q40" s="95"/>
      <c r="R40" s="95">
        <v>0.92089511004696556</v>
      </c>
      <c r="S40" s="95">
        <v>126.36</v>
      </c>
      <c r="T40" s="95"/>
      <c r="U40" s="95">
        <v>0.91945568223611607</v>
      </c>
      <c r="V40" s="95">
        <v>126.53</v>
      </c>
      <c r="W40" s="95"/>
      <c r="X40" s="95">
        <v>0.91382619025861278</v>
      </c>
      <c r="Y40" s="95">
        <v>126.34</v>
      </c>
      <c r="Z40" s="95"/>
      <c r="AA40" s="95">
        <v>0.91290852656563803</v>
      </c>
      <c r="AB40" s="95">
        <v>125.72</v>
      </c>
      <c r="AC40" s="95"/>
      <c r="AD40" s="95">
        <v>0.91474570069520678</v>
      </c>
      <c r="AE40" s="95">
        <v>125.6</v>
      </c>
      <c r="AF40" s="95"/>
      <c r="AG40" s="95">
        <v>0.92089511004696556</v>
      </c>
      <c r="AH40" s="95">
        <v>125.51</v>
      </c>
      <c r="AI40" s="95"/>
      <c r="AJ40" s="95">
        <v>0.92421441774491675</v>
      </c>
      <c r="AK40" s="95">
        <v>125.27</v>
      </c>
      <c r="AL40" s="95"/>
      <c r="AM40" s="95">
        <v>0.92242413061525685</v>
      </c>
      <c r="AN40" s="95">
        <v>124.61</v>
      </c>
      <c r="AO40" s="95"/>
      <c r="AP40" s="95">
        <v>0.92064076597311728</v>
      </c>
      <c r="AQ40" s="95">
        <v>124.67</v>
      </c>
      <c r="AR40" s="95"/>
      <c r="AS40" s="95">
        <v>0.92867756315007433</v>
      </c>
      <c r="AT40" s="95">
        <v>124.48</v>
      </c>
      <c r="AU40" s="95"/>
      <c r="AV40" s="95">
        <v>0.92919531685560297</v>
      </c>
      <c r="AW40" s="95">
        <v>124.32</v>
      </c>
      <c r="AX40" s="95"/>
      <c r="AY40" s="95">
        <v>0.9219988936013277</v>
      </c>
      <c r="AZ40" s="95">
        <v>123.82</v>
      </c>
      <c r="BA40" s="95"/>
      <c r="BB40" s="95">
        <v>0.91928663357234774</v>
      </c>
      <c r="BC40" s="95">
        <v>123.65</v>
      </c>
      <c r="BD40" s="95"/>
      <c r="BE40" s="95">
        <v>0.92030185900975514</v>
      </c>
      <c r="BF40" s="95">
        <v>123.54</v>
      </c>
      <c r="BG40" s="95"/>
      <c r="BH40" s="95"/>
      <c r="BI40" s="95"/>
      <c r="BJ40" s="95"/>
      <c r="BK40" s="95"/>
      <c r="BL40" s="95"/>
      <c r="BM40" s="183">
        <v>5</v>
      </c>
      <c r="BN40" s="93" t="s">
        <v>146</v>
      </c>
      <c r="BO40" s="58">
        <v>106.47</v>
      </c>
      <c r="BP40" s="58">
        <v>143</v>
      </c>
      <c r="BQ40" s="58">
        <v>119.15</v>
      </c>
      <c r="BR40" s="58">
        <v>125.92</v>
      </c>
      <c r="BS40" s="94">
        <v>190708.71</v>
      </c>
      <c r="BT40" s="58">
        <v>1751.53</v>
      </c>
      <c r="BU40" s="58">
        <v>71.73</v>
      </c>
      <c r="BV40" s="58">
        <v>82.67</v>
      </c>
      <c r="BW40" s="58">
        <v>11.59</v>
      </c>
      <c r="BX40" s="58">
        <v>11.27</v>
      </c>
      <c r="BY40" s="58">
        <v>16.89</v>
      </c>
      <c r="BZ40" s="58">
        <v>17.25</v>
      </c>
      <c r="CA40" s="58">
        <v>115.9</v>
      </c>
      <c r="CB40" s="58">
        <v>157.41999999999999</v>
      </c>
      <c r="CC40" s="58">
        <v>16.420000000000002</v>
      </c>
      <c r="CD40" s="58">
        <v>16.399999999999999</v>
      </c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</row>
    <row r="41" spans="1:161" s="168" customFormat="1" x14ac:dyDescent="0.2">
      <c r="A41" s="97">
        <v>5</v>
      </c>
      <c r="B41" s="95" t="s">
        <v>9</v>
      </c>
      <c r="C41" s="95">
        <v>1593</v>
      </c>
      <c r="D41" s="95">
        <v>186795.18</v>
      </c>
      <c r="E41" s="95"/>
      <c r="F41" s="95">
        <v>1589.7834</v>
      </c>
      <c r="G41" s="95">
        <v>185448.23</v>
      </c>
      <c r="H41" s="95"/>
      <c r="I41" s="95">
        <v>1614.7925</v>
      </c>
      <c r="J41" s="95">
        <v>188833.83</v>
      </c>
      <c r="K41" s="95"/>
      <c r="L41" s="95">
        <v>1630.7321000000002</v>
      </c>
      <c r="M41" s="95">
        <v>189328</v>
      </c>
      <c r="N41" s="95"/>
      <c r="O41" s="95">
        <v>1645.4591</v>
      </c>
      <c r="P41" s="95">
        <v>190708.71</v>
      </c>
      <c r="Q41" s="95"/>
      <c r="R41" s="95">
        <v>1649.5392000000002</v>
      </c>
      <c r="S41" s="95">
        <v>191940.38</v>
      </c>
      <c r="T41" s="95"/>
      <c r="U41" s="95">
        <v>1658.39</v>
      </c>
      <c r="V41" s="95">
        <v>192986.84</v>
      </c>
      <c r="W41" s="95"/>
      <c r="X41" s="95">
        <v>1692</v>
      </c>
      <c r="Y41" s="95">
        <v>195612.12</v>
      </c>
      <c r="Z41" s="95"/>
      <c r="AA41" s="95">
        <v>1719.6967000000002</v>
      </c>
      <c r="AB41" s="95">
        <v>197782.32</v>
      </c>
      <c r="AC41" s="95"/>
      <c r="AD41" s="95">
        <v>1711.6658</v>
      </c>
      <c r="AE41" s="95">
        <v>196721.75</v>
      </c>
      <c r="AF41" s="95"/>
      <c r="AG41" s="95">
        <v>1719.9316000000001</v>
      </c>
      <c r="AH41" s="95">
        <v>198566.1</v>
      </c>
      <c r="AI41" s="95"/>
      <c r="AJ41" s="95">
        <v>1693.5700000000002</v>
      </c>
      <c r="AK41" s="95">
        <v>196013.79</v>
      </c>
      <c r="AL41" s="95"/>
      <c r="AM41" s="95">
        <v>1678.2244000000001</v>
      </c>
      <c r="AN41" s="95">
        <v>193046.15</v>
      </c>
      <c r="AO41" s="95"/>
      <c r="AP41" s="95">
        <v>1702.5298</v>
      </c>
      <c r="AQ41" s="95">
        <v>195535.55</v>
      </c>
      <c r="AR41" s="95"/>
      <c r="AS41" s="95">
        <v>1723.8192000000001</v>
      </c>
      <c r="AT41" s="95">
        <v>198945.97</v>
      </c>
      <c r="AU41" s="95"/>
      <c r="AV41" s="95">
        <v>1727.7961</v>
      </c>
      <c r="AW41" s="95">
        <v>199733.23</v>
      </c>
      <c r="AX41" s="95"/>
      <c r="AY41" s="95">
        <v>1716.3778</v>
      </c>
      <c r="AZ41" s="95">
        <v>196113.33</v>
      </c>
      <c r="BA41" s="95"/>
      <c r="BB41" s="95">
        <v>1709.4752000000001</v>
      </c>
      <c r="BC41" s="95">
        <v>194521.18</v>
      </c>
      <c r="BD41" s="95"/>
      <c r="BE41" s="95">
        <v>1704.597</v>
      </c>
      <c r="BF41" s="95">
        <v>193914.95</v>
      </c>
      <c r="BG41" s="95"/>
      <c r="BH41" s="95"/>
      <c r="BI41" s="95"/>
      <c r="BJ41" s="95"/>
      <c r="BK41" s="95"/>
      <c r="BL41" s="95"/>
      <c r="BM41" s="183">
        <v>6</v>
      </c>
      <c r="BN41" s="93" t="s">
        <v>148</v>
      </c>
      <c r="BO41" s="58">
        <v>106.93</v>
      </c>
      <c r="BP41" s="58">
        <v>143.29</v>
      </c>
      <c r="BQ41" s="58">
        <v>119.75</v>
      </c>
      <c r="BR41" s="58">
        <v>126.36</v>
      </c>
      <c r="BS41" s="94">
        <v>191940.38</v>
      </c>
      <c r="BT41" s="58">
        <v>1748.89</v>
      </c>
      <c r="BU41" s="58">
        <v>71.48</v>
      </c>
      <c r="BV41" s="58">
        <v>82.92</v>
      </c>
      <c r="BW41" s="58">
        <v>11.55</v>
      </c>
      <c r="BX41" s="58">
        <v>11.28</v>
      </c>
      <c r="BY41" s="58">
        <v>16.93</v>
      </c>
      <c r="BZ41" s="58">
        <v>17.149999999999999</v>
      </c>
      <c r="CA41" s="58">
        <v>116.36</v>
      </c>
      <c r="CB41" s="58">
        <v>158.47</v>
      </c>
      <c r="CC41" s="58">
        <v>16.48</v>
      </c>
      <c r="CD41" s="58">
        <v>16.45</v>
      </c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</row>
    <row r="42" spans="1:161" s="168" customFormat="1" x14ac:dyDescent="0.2">
      <c r="A42" s="97">
        <v>6</v>
      </c>
      <c r="B42" s="95" t="s">
        <v>10</v>
      </c>
      <c r="C42" s="95">
        <v>13.9238</v>
      </c>
      <c r="D42" s="95">
        <v>1632.7</v>
      </c>
      <c r="E42" s="95"/>
      <c r="F42" s="95">
        <v>14.1501</v>
      </c>
      <c r="G42" s="95">
        <v>1650.61</v>
      </c>
      <c r="H42" s="95"/>
      <c r="I42" s="95">
        <v>14.393000000000001</v>
      </c>
      <c r="J42" s="95">
        <v>1683.12</v>
      </c>
      <c r="K42" s="95"/>
      <c r="L42" s="95">
        <v>14.541400000000001</v>
      </c>
      <c r="M42" s="95">
        <v>1688.26</v>
      </c>
      <c r="N42" s="95"/>
      <c r="O42" s="95">
        <v>15.112400000000001</v>
      </c>
      <c r="P42" s="95">
        <v>1751.53</v>
      </c>
      <c r="Q42" s="95"/>
      <c r="R42" s="95">
        <v>15.030000000000001</v>
      </c>
      <c r="S42" s="95">
        <v>1748.89</v>
      </c>
      <c r="T42" s="95"/>
      <c r="U42" s="95">
        <v>15.128200000000001</v>
      </c>
      <c r="V42" s="95">
        <v>1760.47</v>
      </c>
      <c r="W42" s="95"/>
      <c r="X42" s="95">
        <v>15.32</v>
      </c>
      <c r="Y42" s="95">
        <v>1771.15</v>
      </c>
      <c r="Z42" s="95"/>
      <c r="AA42" s="95">
        <v>15.533900000000001</v>
      </c>
      <c r="AB42" s="95">
        <v>1786.55</v>
      </c>
      <c r="AC42" s="95"/>
      <c r="AD42" s="95">
        <v>15.425000000000001</v>
      </c>
      <c r="AE42" s="95">
        <v>1772.8</v>
      </c>
      <c r="AF42" s="95"/>
      <c r="AG42" s="95">
        <v>15.434800000000001</v>
      </c>
      <c r="AH42" s="95">
        <v>1781.95</v>
      </c>
      <c r="AI42" s="95"/>
      <c r="AJ42" s="95">
        <v>15.2111</v>
      </c>
      <c r="AK42" s="95">
        <v>1760.53</v>
      </c>
      <c r="AL42" s="95"/>
      <c r="AM42" s="95">
        <v>14.9473</v>
      </c>
      <c r="AN42" s="95">
        <v>1719.39</v>
      </c>
      <c r="AO42" s="95"/>
      <c r="AP42" s="95">
        <v>14.932400000000001</v>
      </c>
      <c r="AQ42" s="95">
        <v>1714.99</v>
      </c>
      <c r="AR42" s="95"/>
      <c r="AS42" s="95">
        <v>15.293100000000001</v>
      </c>
      <c r="AT42" s="95">
        <v>1764.98</v>
      </c>
      <c r="AU42" s="95"/>
      <c r="AV42" s="95">
        <v>15.22</v>
      </c>
      <c r="AW42" s="95">
        <v>1759.43</v>
      </c>
      <c r="AX42" s="95"/>
      <c r="AY42" s="95">
        <v>15.2118</v>
      </c>
      <c r="AZ42" s="95">
        <v>1738.1</v>
      </c>
      <c r="BA42" s="95"/>
      <c r="BB42" s="95">
        <v>15.157300000000001</v>
      </c>
      <c r="BC42" s="95">
        <v>1724.75</v>
      </c>
      <c r="BD42" s="95"/>
      <c r="BE42" s="95">
        <v>15.2117</v>
      </c>
      <c r="BF42" s="95">
        <v>1730.48</v>
      </c>
      <c r="BG42" s="95"/>
      <c r="BH42" s="95"/>
      <c r="BI42" s="95"/>
      <c r="BJ42" s="95"/>
      <c r="BK42" s="95"/>
      <c r="BL42" s="95"/>
      <c r="BM42" s="183">
        <v>7</v>
      </c>
      <c r="BN42" s="93" t="s">
        <v>150</v>
      </c>
      <c r="BO42" s="58">
        <v>106.84</v>
      </c>
      <c r="BP42" s="58">
        <v>144.38</v>
      </c>
      <c r="BQ42" s="58">
        <v>119.93</v>
      </c>
      <c r="BR42" s="58">
        <v>126.53</v>
      </c>
      <c r="BS42" s="94">
        <v>192986.84</v>
      </c>
      <c r="BT42" s="58">
        <v>1760.47</v>
      </c>
      <c r="BU42" s="58">
        <v>72.569999999999993</v>
      </c>
      <c r="BV42" s="58">
        <v>82.94</v>
      </c>
      <c r="BW42" s="58">
        <v>11.61</v>
      </c>
      <c r="BX42" s="58">
        <v>11.41</v>
      </c>
      <c r="BY42" s="58">
        <v>16.96</v>
      </c>
      <c r="BZ42" s="58">
        <v>17.190000000000001</v>
      </c>
      <c r="CA42" s="58">
        <v>116.37</v>
      </c>
      <c r="CB42" s="58">
        <v>158.52000000000001</v>
      </c>
      <c r="CC42" s="58">
        <v>16.48</v>
      </c>
      <c r="CD42" s="58">
        <v>16.46</v>
      </c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</row>
    <row r="43" spans="1:161" s="168" customFormat="1" x14ac:dyDescent="0.2">
      <c r="A43" s="97">
        <v>7</v>
      </c>
      <c r="B43" s="95" t="s">
        <v>25</v>
      </c>
      <c r="C43" s="95">
        <v>1.6479894528675016</v>
      </c>
      <c r="D43" s="95">
        <v>71.150000000000006</v>
      </c>
      <c r="E43" s="95"/>
      <c r="F43" s="95">
        <v>1.6380016380016378</v>
      </c>
      <c r="G43" s="95">
        <v>71.209999999999994</v>
      </c>
      <c r="H43" s="95"/>
      <c r="I43" s="95">
        <v>1.6572754391779914</v>
      </c>
      <c r="J43" s="95">
        <v>70.56</v>
      </c>
      <c r="K43" s="95"/>
      <c r="L43" s="95">
        <v>1.6512549537648613</v>
      </c>
      <c r="M43" s="95">
        <v>70.31</v>
      </c>
      <c r="N43" s="95"/>
      <c r="O43" s="95">
        <v>1.6157699143641946</v>
      </c>
      <c r="P43" s="95">
        <v>71.73</v>
      </c>
      <c r="Q43" s="95"/>
      <c r="R43" s="95">
        <v>1.6278691193228063</v>
      </c>
      <c r="S43" s="95">
        <v>71.48</v>
      </c>
      <c r="T43" s="95"/>
      <c r="U43" s="95">
        <v>1.6035920461834507</v>
      </c>
      <c r="V43" s="95">
        <v>72.569999999999993</v>
      </c>
      <c r="W43" s="95"/>
      <c r="X43" s="95">
        <v>1.5748031496062991</v>
      </c>
      <c r="Y43" s="95">
        <v>73.41</v>
      </c>
      <c r="Z43" s="95"/>
      <c r="AA43" s="95">
        <v>1.5654351909830932</v>
      </c>
      <c r="AB43" s="95">
        <v>73.47</v>
      </c>
      <c r="AC43" s="95"/>
      <c r="AD43" s="95">
        <v>1.5785319652722967</v>
      </c>
      <c r="AE43" s="95">
        <v>72.81</v>
      </c>
      <c r="AF43" s="95"/>
      <c r="AG43" s="95">
        <v>1.5915963711602736</v>
      </c>
      <c r="AH43" s="95">
        <v>72.540000000000006</v>
      </c>
      <c r="AI43" s="95"/>
      <c r="AJ43" s="95">
        <v>1.5807777426493834</v>
      </c>
      <c r="AK43" s="95">
        <v>73.22</v>
      </c>
      <c r="AL43" s="95"/>
      <c r="AM43" s="95">
        <v>1.5915963711602736</v>
      </c>
      <c r="AN43" s="95">
        <v>72.27</v>
      </c>
      <c r="AO43" s="95"/>
      <c r="AP43" s="95">
        <v>1.5770383220312254</v>
      </c>
      <c r="AQ43" s="95">
        <v>72.83</v>
      </c>
      <c r="AR43" s="95"/>
      <c r="AS43" s="95">
        <v>1.5767896562598549</v>
      </c>
      <c r="AT43" s="95">
        <v>73.19</v>
      </c>
      <c r="AU43" s="95"/>
      <c r="AV43" s="95">
        <v>1.5698587127158556</v>
      </c>
      <c r="AW43" s="95">
        <v>73.64</v>
      </c>
      <c r="AX43" s="95"/>
      <c r="AY43" s="95">
        <v>1.5479876160990711</v>
      </c>
      <c r="AZ43" s="95">
        <v>73.81</v>
      </c>
      <c r="BA43" s="95"/>
      <c r="BB43" s="95">
        <v>1.5386982612709648</v>
      </c>
      <c r="BC43" s="95">
        <v>73.95</v>
      </c>
      <c r="BD43" s="95"/>
      <c r="BE43" s="95">
        <v>1.5332720024532351</v>
      </c>
      <c r="BF43" s="95">
        <v>74.19</v>
      </c>
      <c r="BG43" s="95"/>
      <c r="BH43" s="95"/>
      <c r="BI43" s="95"/>
      <c r="BJ43" s="95"/>
      <c r="BK43" s="95"/>
      <c r="BL43" s="95"/>
      <c r="BM43" s="183">
        <v>8</v>
      </c>
      <c r="BN43" s="93" t="s">
        <v>151</v>
      </c>
      <c r="BO43" s="58">
        <v>106.68</v>
      </c>
      <c r="BP43" s="58">
        <v>144.25</v>
      </c>
      <c r="BQ43" s="58">
        <v>119.72</v>
      </c>
      <c r="BR43" s="58">
        <v>126.34</v>
      </c>
      <c r="BS43" s="94">
        <v>195612.12</v>
      </c>
      <c r="BT43" s="58">
        <v>1771.15</v>
      </c>
      <c r="BU43" s="58">
        <v>73.41</v>
      </c>
      <c r="BV43" s="58">
        <v>82.89</v>
      </c>
      <c r="BW43" s="58">
        <v>11.65</v>
      </c>
      <c r="BX43" s="58">
        <v>11.33</v>
      </c>
      <c r="BY43" s="58">
        <v>16.95</v>
      </c>
      <c r="BZ43" s="58">
        <v>17.309999999999999</v>
      </c>
      <c r="CA43" s="58">
        <v>115.61</v>
      </c>
      <c r="CB43" s="58">
        <v>157.53</v>
      </c>
      <c r="CC43" s="58">
        <v>16.43</v>
      </c>
      <c r="CD43" s="58">
        <v>16.41</v>
      </c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</row>
    <row r="44" spans="1:161" s="168" customFormat="1" x14ac:dyDescent="0.2">
      <c r="A44" s="97">
        <v>8</v>
      </c>
      <c r="B44" s="95" t="s">
        <v>26</v>
      </c>
      <c r="C44" s="95">
        <v>1.4200000000000002</v>
      </c>
      <c r="D44" s="95">
        <v>82.58</v>
      </c>
      <c r="E44" s="95"/>
      <c r="F44" s="95">
        <v>1.4124000000000001</v>
      </c>
      <c r="G44" s="95">
        <v>82.59</v>
      </c>
      <c r="H44" s="95"/>
      <c r="I44" s="95">
        <v>1.4163000000000001</v>
      </c>
      <c r="J44" s="95">
        <v>82.57</v>
      </c>
      <c r="K44" s="95"/>
      <c r="L44" s="95">
        <v>1.4103000000000001</v>
      </c>
      <c r="M44" s="95">
        <v>82.32</v>
      </c>
      <c r="N44" s="95"/>
      <c r="O44" s="95">
        <v>1.4019000000000001</v>
      </c>
      <c r="P44" s="95">
        <v>82.67</v>
      </c>
      <c r="Q44" s="95"/>
      <c r="R44" s="95">
        <v>1.4032</v>
      </c>
      <c r="S44" s="95">
        <v>82.92</v>
      </c>
      <c r="T44" s="95"/>
      <c r="U44" s="95">
        <v>1.4031</v>
      </c>
      <c r="V44" s="95">
        <v>82.94</v>
      </c>
      <c r="W44" s="95"/>
      <c r="X44" s="95">
        <v>1.3948</v>
      </c>
      <c r="Y44" s="95">
        <v>82.89</v>
      </c>
      <c r="Z44" s="95"/>
      <c r="AA44" s="95">
        <v>1.3900000000000001</v>
      </c>
      <c r="AB44" s="95">
        <v>82.74</v>
      </c>
      <c r="AC44" s="95"/>
      <c r="AD44" s="95">
        <v>1.4011</v>
      </c>
      <c r="AE44" s="95">
        <v>82.03</v>
      </c>
      <c r="AF44" s="95"/>
      <c r="AG44" s="95">
        <v>1.4121000000000001</v>
      </c>
      <c r="AH44" s="95">
        <v>81.760000000000005</v>
      </c>
      <c r="AI44" s="95"/>
      <c r="AJ44" s="95">
        <v>1.4109</v>
      </c>
      <c r="AK44" s="95">
        <v>82.03</v>
      </c>
      <c r="AL44" s="95"/>
      <c r="AM44" s="95">
        <v>1.4235</v>
      </c>
      <c r="AN44" s="95">
        <v>80.81</v>
      </c>
      <c r="AO44" s="95"/>
      <c r="AP44" s="95">
        <v>1.4142000000000001</v>
      </c>
      <c r="AQ44" s="95">
        <v>81.209999999999994</v>
      </c>
      <c r="AR44" s="95"/>
      <c r="AS44" s="95">
        <v>1.415</v>
      </c>
      <c r="AT44" s="95">
        <v>81.56</v>
      </c>
      <c r="AU44" s="95"/>
      <c r="AV44" s="95">
        <v>1.4074</v>
      </c>
      <c r="AW44" s="95">
        <v>82.14</v>
      </c>
      <c r="AX44" s="95"/>
      <c r="AY44" s="95">
        <v>1.4046000000000001</v>
      </c>
      <c r="AZ44" s="95">
        <v>81.349999999999994</v>
      </c>
      <c r="BA44" s="95"/>
      <c r="BB44" s="95">
        <v>1.3953</v>
      </c>
      <c r="BC44" s="95">
        <v>81.55</v>
      </c>
      <c r="BD44" s="95"/>
      <c r="BE44" s="95">
        <v>1.3929</v>
      </c>
      <c r="BF44" s="95">
        <v>81.67</v>
      </c>
      <c r="BG44" s="95"/>
      <c r="BH44" s="95"/>
      <c r="BI44" s="95"/>
      <c r="BJ44" s="95"/>
      <c r="BK44" s="95"/>
      <c r="BL44" s="95"/>
      <c r="BM44" s="183">
        <v>9</v>
      </c>
      <c r="BN44" s="93" t="s">
        <v>154</v>
      </c>
      <c r="BO44" s="58">
        <v>107.09</v>
      </c>
      <c r="BP44" s="58">
        <v>144.27000000000001</v>
      </c>
      <c r="BQ44" s="58">
        <v>119.44</v>
      </c>
      <c r="BR44" s="58">
        <v>125.72</v>
      </c>
      <c r="BS44" s="94">
        <v>197782.32</v>
      </c>
      <c r="BT44" s="58">
        <v>1786.55</v>
      </c>
      <c r="BU44" s="58">
        <v>73.47</v>
      </c>
      <c r="BV44" s="58">
        <v>82.74</v>
      </c>
      <c r="BW44" s="58">
        <v>11.56</v>
      </c>
      <c r="BX44" s="58">
        <v>11.18</v>
      </c>
      <c r="BY44" s="58">
        <v>16.88</v>
      </c>
      <c r="BZ44" s="58">
        <v>17</v>
      </c>
      <c r="CA44" s="58">
        <v>115.01</v>
      </c>
      <c r="CB44" s="58">
        <v>157.11000000000001</v>
      </c>
      <c r="CC44" s="58">
        <v>16.29</v>
      </c>
      <c r="CD44" s="58">
        <v>16.29</v>
      </c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</row>
    <row r="45" spans="1:161" s="168" customFormat="1" x14ac:dyDescent="0.2">
      <c r="A45" s="97">
        <v>9</v>
      </c>
      <c r="B45" s="95" t="s">
        <v>13</v>
      </c>
      <c r="C45" s="95">
        <v>9.9725999999999999</v>
      </c>
      <c r="D45" s="95">
        <v>11.76</v>
      </c>
      <c r="E45" s="95"/>
      <c r="F45" s="95">
        <v>10.0268</v>
      </c>
      <c r="G45" s="95">
        <v>11.63</v>
      </c>
      <c r="H45" s="95"/>
      <c r="I45" s="95">
        <v>10.1317</v>
      </c>
      <c r="J45" s="95">
        <v>11.54</v>
      </c>
      <c r="K45" s="95"/>
      <c r="L45" s="95">
        <v>10.1365</v>
      </c>
      <c r="M45" s="95">
        <v>11.45</v>
      </c>
      <c r="N45" s="95"/>
      <c r="O45" s="95">
        <v>10.002000000000001</v>
      </c>
      <c r="P45" s="95">
        <v>11.59</v>
      </c>
      <c r="Q45" s="95"/>
      <c r="R45" s="95">
        <v>10.073700000000001</v>
      </c>
      <c r="S45" s="95">
        <v>11.55</v>
      </c>
      <c r="T45" s="95"/>
      <c r="U45" s="95">
        <v>10.0219</v>
      </c>
      <c r="V45" s="95">
        <v>11.61</v>
      </c>
      <c r="W45" s="95"/>
      <c r="X45" s="95">
        <v>9.9211000000000009</v>
      </c>
      <c r="Y45" s="95">
        <v>11.65</v>
      </c>
      <c r="Z45" s="95"/>
      <c r="AA45" s="95">
        <v>9.9522000000000013</v>
      </c>
      <c r="AB45" s="95">
        <v>11.56</v>
      </c>
      <c r="AC45" s="95"/>
      <c r="AD45" s="95">
        <v>9.9953000000000003</v>
      </c>
      <c r="AE45" s="95">
        <v>11.5</v>
      </c>
      <c r="AF45" s="95"/>
      <c r="AG45" s="95">
        <v>10.0572</v>
      </c>
      <c r="AH45" s="95">
        <v>11.48</v>
      </c>
      <c r="AI45" s="95"/>
      <c r="AJ45" s="95">
        <v>10.039400000000001</v>
      </c>
      <c r="AK45" s="95">
        <v>11.53</v>
      </c>
      <c r="AL45" s="95"/>
      <c r="AM45" s="95">
        <v>10.064</v>
      </c>
      <c r="AN45" s="95">
        <v>11.43</v>
      </c>
      <c r="AO45" s="95"/>
      <c r="AP45" s="95">
        <v>10.049300000000001</v>
      </c>
      <c r="AQ45" s="95">
        <v>11.43</v>
      </c>
      <c r="AR45" s="95"/>
      <c r="AS45" s="95">
        <v>10.097200000000001</v>
      </c>
      <c r="AT45" s="95">
        <v>11.43</v>
      </c>
      <c r="AU45" s="95"/>
      <c r="AV45" s="95">
        <v>10.0748</v>
      </c>
      <c r="AW45" s="95">
        <v>11.47</v>
      </c>
      <c r="AX45" s="95"/>
      <c r="AY45" s="95">
        <v>10.007300000000001</v>
      </c>
      <c r="AZ45" s="95">
        <v>11.42</v>
      </c>
      <c r="BA45" s="95"/>
      <c r="BB45" s="95">
        <v>9.9164000000000012</v>
      </c>
      <c r="BC45" s="95">
        <v>11.47</v>
      </c>
      <c r="BD45" s="95"/>
      <c r="BE45" s="95">
        <v>9.8571000000000009</v>
      </c>
      <c r="BF45" s="95">
        <v>11.54</v>
      </c>
      <c r="BG45" s="95"/>
      <c r="BH45" s="95"/>
      <c r="BI45" s="95"/>
      <c r="BJ45" s="95"/>
      <c r="BK45" s="95"/>
      <c r="BL45" s="95"/>
      <c r="BM45" s="183">
        <v>10</v>
      </c>
      <c r="BN45" s="93" t="s">
        <v>155</v>
      </c>
      <c r="BO45" s="58">
        <v>107.03</v>
      </c>
      <c r="BP45" s="58">
        <v>143.85</v>
      </c>
      <c r="BQ45" s="58">
        <v>119.26</v>
      </c>
      <c r="BR45" s="58">
        <v>125.6</v>
      </c>
      <c r="BS45" s="94">
        <v>196721.75</v>
      </c>
      <c r="BT45" s="58">
        <v>1772.8</v>
      </c>
      <c r="BU45" s="58">
        <v>72.81</v>
      </c>
      <c r="BV45" s="58">
        <v>82.03</v>
      </c>
      <c r="BW45" s="58">
        <v>11.5</v>
      </c>
      <c r="BX45" s="58">
        <v>10.95</v>
      </c>
      <c r="BY45" s="58">
        <v>16.829999999999998</v>
      </c>
      <c r="BZ45" s="58">
        <v>16.77</v>
      </c>
      <c r="CA45" s="58">
        <v>114.93</v>
      </c>
      <c r="CB45" s="58">
        <v>157.28</v>
      </c>
      <c r="CC45" s="58">
        <v>16.28</v>
      </c>
      <c r="CD45" s="58">
        <v>16.260000000000002</v>
      </c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</row>
    <row r="46" spans="1:161" s="168" customFormat="1" x14ac:dyDescent="0.2">
      <c r="A46" s="97">
        <v>10</v>
      </c>
      <c r="B46" s="95" t="s">
        <v>14</v>
      </c>
      <c r="C46" s="95">
        <v>10.361700000000001</v>
      </c>
      <c r="D46" s="95">
        <v>11.32</v>
      </c>
      <c r="E46" s="95"/>
      <c r="F46" s="95">
        <v>10.308400000000001</v>
      </c>
      <c r="G46" s="95">
        <v>11.32</v>
      </c>
      <c r="H46" s="95"/>
      <c r="I46" s="95">
        <v>10.417900000000001</v>
      </c>
      <c r="J46" s="95">
        <v>11.22</v>
      </c>
      <c r="K46" s="95"/>
      <c r="L46" s="95">
        <v>10.472900000000001</v>
      </c>
      <c r="M46" s="95">
        <v>11.09</v>
      </c>
      <c r="N46" s="95"/>
      <c r="O46" s="95">
        <v>10.280200000000001</v>
      </c>
      <c r="P46" s="95">
        <v>11.27</v>
      </c>
      <c r="Q46" s="95"/>
      <c r="R46" s="95">
        <v>10.316000000000001</v>
      </c>
      <c r="S46" s="95">
        <v>11.28</v>
      </c>
      <c r="T46" s="95"/>
      <c r="U46" s="95">
        <v>10.199900000000001</v>
      </c>
      <c r="V46" s="95">
        <v>11.41</v>
      </c>
      <c r="W46" s="95"/>
      <c r="X46" s="95">
        <v>10.2044</v>
      </c>
      <c r="Y46" s="95">
        <v>11.33</v>
      </c>
      <c r="Z46" s="95"/>
      <c r="AA46" s="95">
        <v>10.288400000000001</v>
      </c>
      <c r="AB46" s="95">
        <v>11.18</v>
      </c>
      <c r="AC46" s="95"/>
      <c r="AD46" s="95">
        <v>10.492000000000001</v>
      </c>
      <c r="AE46" s="95">
        <v>10.95</v>
      </c>
      <c r="AF46" s="95"/>
      <c r="AG46" s="95">
        <v>10.545200000000001</v>
      </c>
      <c r="AH46" s="95">
        <v>10.95</v>
      </c>
      <c r="AI46" s="95"/>
      <c r="AJ46" s="95">
        <v>10.5138</v>
      </c>
      <c r="AK46" s="95">
        <v>11.01</v>
      </c>
      <c r="AL46" s="95"/>
      <c r="AM46" s="95">
        <v>10.6387</v>
      </c>
      <c r="AN46" s="95">
        <v>10.81</v>
      </c>
      <c r="AO46" s="95"/>
      <c r="AP46" s="95">
        <v>10.625</v>
      </c>
      <c r="AQ46" s="95">
        <v>10.81</v>
      </c>
      <c r="AR46" s="95"/>
      <c r="AS46" s="95">
        <v>10.6631</v>
      </c>
      <c r="AT46" s="95">
        <v>10.82</v>
      </c>
      <c r="AU46" s="95"/>
      <c r="AV46" s="95">
        <v>10.677000000000001</v>
      </c>
      <c r="AW46" s="95">
        <v>10.83</v>
      </c>
      <c r="AX46" s="95"/>
      <c r="AY46" s="95">
        <v>10.5718</v>
      </c>
      <c r="AZ46" s="95">
        <v>10.81</v>
      </c>
      <c r="BA46" s="95"/>
      <c r="BB46" s="95">
        <v>10.395000000000001</v>
      </c>
      <c r="BC46" s="95">
        <v>10.95</v>
      </c>
      <c r="BD46" s="95"/>
      <c r="BE46" s="95">
        <v>10.376800000000001</v>
      </c>
      <c r="BF46" s="95">
        <v>10.96</v>
      </c>
      <c r="BG46" s="95"/>
      <c r="BH46" s="95"/>
      <c r="BI46" s="95"/>
      <c r="BJ46" s="95"/>
      <c r="BK46" s="95"/>
      <c r="BL46" s="95"/>
      <c r="BM46" s="183">
        <v>11</v>
      </c>
      <c r="BN46" s="93" t="s">
        <v>158</v>
      </c>
      <c r="BO46" s="58">
        <v>107.09</v>
      </c>
      <c r="BP46" s="58">
        <v>143.83000000000001</v>
      </c>
      <c r="BQ46" s="58">
        <v>119.23</v>
      </c>
      <c r="BR46" s="58">
        <v>125.51</v>
      </c>
      <c r="BS46" s="94">
        <v>198566.1</v>
      </c>
      <c r="BT46" s="58">
        <v>1781.95</v>
      </c>
      <c r="BU46" s="58">
        <v>72.540000000000006</v>
      </c>
      <c r="BV46" s="58">
        <v>81.760000000000005</v>
      </c>
      <c r="BW46" s="58">
        <v>11.48</v>
      </c>
      <c r="BX46" s="58">
        <v>10.95</v>
      </c>
      <c r="BY46" s="58">
        <v>16.8</v>
      </c>
      <c r="BZ46" s="58">
        <v>16.670000000000002</v>
      </c>
      <c r="CA46" s="58">
        <v>115.45</v>
      </c>
      <c r="CB46" s="58">
        <v>157.78</v>
      </c>
      <c r="CC46" s="58">
        <v>16.32</v>
      </c>
      <c r="CD46" s="58">
        <v>16.3</v>
      </c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</row>
    <row r="47" spans="1:161" s="168" customFormat="1" x14ac:dyDescent="0.2">
      <c r="A47" s="97">
        <v>11</v>
      </c>
      <c r="B47" s="95" t="s">
        <v>15</v>
      </c>
      <c r="C47" s="95">
        <v>6.8089000000000004</v>
      </c>
      <c r="D47" s="95">
        <v>17.22</v>
      </c>
      <c r="E47" s="95"/>
      <c r="F47" s="95">
        <v>6.827</v>
      </c>
      <c r="G47" s="95">
        <v>17.09</v>
      </c>
      <c r="H47" s="95"/>
      <c r="I47" s="95">
        <v>6.9208000000000007</v>
      </c>
      <c r="J47" s="95">
        <v>16.899999999999999</v>
      </c>
      <c r="K47" s="95"/>
      <c r="L47" s="95">
        <v>6.9035000000000002</v>
      </c>
      <c r="M47" s="95">
        <v>16.82</v>
      </c>
      <c r="N47" s="95"/>
      <c r="O47" s="95">
        <v>6.8623000000000003</v>
      </c>
      <c r="P47" s="95">
        <v>16.89</v>
      </c>
      <c r="Q47" s="95"/>
      <c r="R47" s="95">
        <v>6.8722000000000003</v>
      </c>
      <c r="S47" s="95">
        <v>16.93</v>
      </c>
      <c r="T47" s="95"/>
      <c r="U47" s="95">
        <v>6.8618000000000006</v>
      </c>
      <c r="V47" s="95">
        <v>16.96</v>
      </c>
      <c r="W47" s="95"/>
      <c r="X47" s="95">
        <v>6.8188000000000004</v>
      </c>
      <c r="Y47" s="95">
        <v>16.95</v>
      </c>
      <c r="Z47" s="95"/>
      <c r="AA47" s="95">
        <v>6.8116000000000003</v>
      </c>
      <c r="AB47" s="95">
        <v>16.88</v>
      </c>
      <c r="AC47" s="95"/>
      <c r="AD47" s="95">
        <v>6.8271000000000006</v>
      </c>
      <c r="AE47" s="95">
        <v>16.829999999999998</v>
      </c>
      <c r="AF47" s="95"/>
      <c r="AG47" s="95">
        <v>6.8706000000000005</v>
      </c>
      <c r="AH47" s="95">
        <v>16.8</v>
      </c>
      <c r="AI47" s="95"/>
      <c r="AJ47" s="95">
        <v>6.8948</v>
      </c>
      <c r="AK47" s="95">
        <v>16.79</v>
      </c>
      <c r="AL47" s="95"/>
      <c r="AM47" s="95">
        <v>6.8768000000000002</v>
      </c>
      <c r="AN47" s="95">
        <v>16.73</v>
      </c>
      <c r="AO47" s="95"/>
      <c r="AP47" s="95">
        <v>6.8651</v>
      </c>
      <c r="AQ47" s="95">
        <v>16.73</v>
      </c>
      <c r="AR47" s="95"/>
      <c r="AS47" s="95">
        <v>6.9255000000000004</v>
      </c>
      <c r="AT47" s="95">
        <v>16.66</v>
      </c>
      <c r="AU47" s="95"/>
      <c r="AV47" s="95">
        <v>6.9293000000000005</v>
      </c>
      <c r="AW47" s="95">
        <v>16.68</v>
      </c>
      <c r="AX47" s="95"/>
      <c r="AY47" s="95">
        <v>6.8747000000000007</v>
      </c>
      <c r="AZ47" s="95">
        <v>16.62</v>
      </c>
      <c r="BA47" s="95"/>
      <c r="BB47" s="95">
        <v>6.8541000000000007</v>
      </c>
      <c r="BC47" s="95">
        <v>16.600000000000001</v>
      </c>
      <c r="BD47" s="95"/>
      <c r="BE47" s="95">
        <v>6.8611000000000004</v>
      </c>
      <c r="BF47" s="95">
        <v>16.579999999999998</v>
      </c>
      <c r="BG47" s="95"/>
      <c r="BH47" s="95"/>
      <c r="BI47" s="95"/>
      <c r="BJ47" s="95"/>
      <c r="BK47" s="95"/>
      <c r="BL47" s="95"/>
      <c r="BM47" s="183">
        <v>12</v>
      </c>
      <c r="BN47" s="93" t="s">
        <v>160</v>
      </c>
      <c r="BO47" s="58">
        <v>107.38</v>
      </c>
      <c r="BP47" s="58">
        <v>143.80000000000001</v>
      </c>
      <c r="BQ47" s="58">
        <v>119.12</v>
      </c>
      <c r="BR47" s="58">
        <v>125.27</v>
      </c>
      <c r="BS47" s="94">
        <v>196013.79</v>
      </c>
      <c r="BT47" s="58">
        <v>1760.53</v>
      </c>
      <c r="BU47" s="58">
        <v>73.22</v>
      </c>
      <c r="BV47" s="58">
        <v>82.03</v>
      </c>
      <c r="BW47" s="58">
        <v>11.53</v>
      </c>
      <c r="BX47" s="58">
        <v>11.01</v>
      </c>
      <c r="BY47" s="58">
        <v>16.79</v>
      </c>
      <c r="BZ47" s="58">
        <v>16.64</v>
      </c>
      <c r="CA47" s="58">
        <v>115.74</v>
      </c>
      <c r="CB47" s="58">
        <v>157.97</v>
      </c>
      <c r="CC47" s="58">
        <v>16.36</v>
      </c>
      <c r="CD47" s="58">
        <v>16.350000000000001</v>
      </c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</row>
    <row r="48" spans="1:161" s="168" customFormat="1" x14ac:dyDescent="0.2">
      <c r="A48" s="97">
        <v>12</v>
      </c>
      <c r="B48" s="95" t="s">
        <v>34</v>
      </c>
      <c r="C48" s="95">
        <v>6.6440000000000001</v>
      </c>
      <c r="D48" s="95">
        <v>17.649999999999999</v>
      </c>
      <c r="E48" s="95"/>
      <c r="F48" s="95">
        <v>6.6918000000000006</v>
      </c>
      <c r="G48" s="95">
        <v>17.43</v>
      </c>
      <c r="H48" s="95"/>
      <c r="I48" s="95">
        <v>6.7019000000000002</v>
      </c>
      <c r="J48" s="95">
        <v>17.45</v>
      </c>
      <c r="K48" s="95"/>
      <c r="L48" s="95">
        <v>6.7439</v>
      </c>
      <c r="M48" s="95">
        <v>17.22</v>
      </c>
      <c r="N48" s="95"/>
      <c r="O48" s="95">
        <v>6.7193000000000005</v>
      </c>
      <c r="P48" s="95">
        <v>17.25</v>
      </c>
      <c r="Q48" s="95"/>
      <c r="R48" s="95">
        <v>6.7848000000000006</v>
      </c>
      <c r="S48" s="95">
        <v>17.149999999999999</v>
      </c>
      <c r="T48" s="95"/>
      <c r="U48" s="95">
        <v>6.7680000000000007</v>
      </c>
      <c r="V48" s="95">
        <v>17.190000000000001</v>
      </c>
      <c r="W48" s="95"/>
      <c r="X48" s="95">
        <v>6.6790000000000003</v>
      </c>
      <c r="Y48" s="95">
        <v>17.309999999999999</v>
      </c>
      <c r="Z48" s="95"/>
      <c r="AA48" s="95">
        <v>6.766</v>
      </c>
      <c r="AB48" s="95">
        <v>17</v>
      </c>
      <c r="AC48" s="95"/>
      <c r="AD48" s="95">
        <v>6.8540000000000001</v>
      </c>
      <c r="AE48" s="95">
        <v>16.77</v>
      </c>
      <c r="AF48" s="95"/>
      <c r="AG48" s="95">
        <v>6.9241999999999999</v>
      </c>
      <c r="AH48" s="95">
        <v>16.670000000000002</v>
      </c>
      <c r="AI48" s="95"/>
      <c r="AJ48" s="95">
        <v>6.9539</v>
      </c>
      <c r="AK48" s="95">
        <v>16.64</v>
      </c>
      <c r="AL48" s="95"/>
      <c r="AM48" s="95">
        <v>6.9682000000000004</v>
      </c>
      <c r="AN48" s="95">
        <v>16.510000000000002</v>
      </c>
      <c r="AO48" s="95"/>
      <c r="AP48" s="95">
        <v>6.9767999999999999</v>
      </c>
      <c r="AQ48" s="95">
        <v>16.46</v>
      </c>
      <c r="AR48" s="95"/>
      <c r="AS48" s="95">
        <v>6.9720000000000004</v>
      </c>
      <c r="AT48" s="95">
        <v>16.55</v>
      </c>
      <c r="AU48" s="95"/>
      <c r="AV48" s="95">
        <v>6.9712000000000005</v>
      </c>
      <c r="AW48" s="95">
        <v>16.579999999999998</v>
      </c>
      <c r="AX48" s="95"/>
      <c r="AY48" s="95">
        <v>6.9747000000000003</v>
      </c>
      <c r="AZ48" s="95">
        <v>16.38</v>
      </c>
      <c r="BA48" s="95"/>
      <c r="BB48" s="95">
        <v>6.9925000000000006</v>
      </c>
      <c r="BC48" s="95">
        <v>16.27</v>
      </c>
      <c r="BD48" s="95"/>
      <c r="BE48" s="95">
        <v>6.9874000000000001</v>
      </c>
      <c r="BF48" s="95">
        <v>16.28</v>
      </c>
      <c r="BG48" s="95"/>
      <c r="BH48" s="95"/>
      <c r="BI48" s="95"/>
      <c r="BJ48" s="95"/>
      <c r="BK48" s="95"/>
      <c r="BL48" s="95"/>
      <c r="BM48" s="183">
        <v>13</v>
      </c>
      <c r="BN48" s="93" t="s">
        <v>161</v>
      </c>
      <c r="BO48" s="58">
        <v>107.15</v>
      </c>
      <c r="BP48" s="58">
        <v>142.11000000000001</v>
      </c>
      <c r="BQ48" s="58">
        <v>118.65</v>
      </c>
      <c r="BR48" s="58">
        <v>124.61</v>
      </c>
      <c r="BS48" s="94">
        <v>193046.15</v>
      </c>
      <c r="BT48" s="58">
        <v>1719.39</v>
      </c>
      <c r="BU48" s="58">
        <v>72.27</v>
      </c>
      <c r="BV48" s="58">
        <v>80.81</v>
      </c>
      <c r="BW48" s="58">
        <v>11.43</v>
      </c>
      <c r="BX48" s="58">
        <v>10.81</v>
      </c>
      <c r="BY48" s="58">
        <v>16.73</v>
      </c>
      <c r="BZ48" s="58">
        <v>16.510000000000002</v>
      </c>
      <c r="CA48" s="58">
        <v>115.03</v>
      </c>
      <c r="CB48" s="58">
        <v>156.88</v>
      </c>
      <c r="CC48" s="58">
        <v>16.23</v>
      </c>
      <c r="CD48" s="58">
        <v>16.2</v>
      </c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</row>
    <row r="49" spans="1:161" s="168" customFormat="1" x14ac:dyDescent="0.2">
      <c r="A49" s="184">
        <v>13</v>
      </c>
      <c r="B49" s="95" t="s">
        <v>17</v>
      </c>
      <c r="C49" s="95">
        <v>1</v>
      </c>
      <c r="D49" s="95">
        <v>117.26</v>
      </c>
      <c r="E49" s="95"/>
      <c r="F49" s="95">
        <v>1</v>
      </c>
      <c r="G49" s="95">
        <v>116.65</v>
      </c>
      <c r="H49" s="95"/>
      <c r="I49" s="95">
        <v>1</v>
      </c>
      <c r="J49" s="95">
        <v>116.94</v>
      </c>
      <c r="K49" s="95"/>
      <c r="L49" s="95">
        <v>1</v>
      </c>
      <c r="M49" s="95">
        <v>116.1</v>
      </c>
      <c r="N49" s="95"/>
      <c r="O49" s="95">
        <v>1</v>
      </c>
      <c r="P49" s="95">
        <v>115.9</v>
      </c>
      <c r="Q49" s="95"/>
      <c r="R49" s="95">
        <v>1</v>
      </c>
      <c r="S49" s="95">
        <v>116.36</v>
      </c>
      <c r="T49" s="95"/>
      <c r="U49" s="95">
        <v>1</v>
      </c>
      <c r="V49" s="95">
        <v>116.37</v>
      </c>
      <c r="W49" s="95"/>
      <c r="X49" s="95">
        <v>1</v>
      </c>
      <c r="Y49" s="95">
        <v>115.61</v>
      </c>
      <c r="Z49" s="95"/>
      <c r="AA49" s="95">
        <v>1</v>
      </c>
      <c r="AB49" s="95">
        <v>115.01</v>
      </c>
      <c r="AC49" s="95"/>
      <c r="AD49" s="95">
        <v>1</v>
      </c>
      <c r="AE49" s="95">
        <v>114.93</v>
      </c>
      <c r="AF49" s="95"/>
      <c r="AG49" s="95">
        <v>1</v>
      </c>
      <c r="AH49" s="95">
        <v>115.45</v>
      </c>
      <c r="AI49" s="95"/>
      <c r="AJ49" s="95">
        <v>1</v>
      </c>
      <c r="AK49" s="95">
        <v>115.74</v>
      </c>
      <c r="AL49" s="95"/>
      <c r="AM49" s="95">
        <v>1</v>
      </c>
      <c r="AN49" s="95">
        <v>115.03</v>
      </c>
      <c r="AO49" s="95"/>
      <c r="AP49" s="95">
        <v>1</v>
      </c>
      <c r="AQ49" s="95">
        <v>114.85</v>
      </c>
      <c r="AR49" s="95"/>
      <c r="AS49" s="95">
        <v>1</v>
      </c>
      <c r="AT49" s="95">
        <v>115.41</v>
      </c>
      <c r="AU49" s="95"/>
      <c r="AV49" s="95">
        <v>1</v>
      </c>
      <c r="AW49" s="95">
        <v>115.6</v>
      </c>
      <c r="AX49" s="95"/>
      <c r="AY49" s="95">
        <v>1</v>
      </c>
      <c r="AZ49" s="95">
        <v>114.26</v>
      </c>
      <c r="BA49" s="95"/>
      <c r="BB49" s="95">
        <v>1</v>
      </c>
      <c r="BC49" s="95">
        <v>113.79</v>
      </c>
      <c r="BD49" s="95"/>
      <c r="BE49" s="95">
        <v>1</v>
      </c>
      <c r="BF49" s="95">
        <v>113.76</v>
      </c>
      <c r="BG49" s="95"/>
      <c r="BH49" s="95"/>
      <c r="BI49" s="95"/>
      <c r="BJ49" s="95"/>
      <c r="BK49" s="95"/>
      <c r="BL49" s="95"/>
      <c r="BM49" s="183">
        <v>14</v>
      </c>
      <c r="BN49" s="93" t="s">
        <v>164</v>
      </c>
      <c r="BO49" s="58">
        <v>106.72</v>
      </c>
      <c r="BP49" s="58">
        <v>141.94</v>
      </c>
      <c r="BQ49" s="58">
        <v>118.55</v>
      </c>
      <c r="BR49" s="58">
        <v>124.67</v>
      </c>
      <c r="BS49" s="94">
        <v>195535.55</v>
      </c>
      <c r="BT49" s="58">
        <v>1714.99</v>
      </c>
      <c r="BU49" s="58">
        <v>72.83</v>
      </c>
      <c r="BV49" s="58">
        <v>81.209999999999994</v>
      </c>
      <c r="BW49" s="58">
        <v>11.43</v>
      </c>
      <c r="BX49" s="58">
        <v>10.81</v>
      </c>
      <c r="BY49" s="58">
        <v>16.73</v>
      </c>
      <c r="BZ49" s="58">
        <v>16.46</v>
      </c>
      <c r="CA49" s="58">
        <v>114.85</v>
      </c>
      <c r="CB49" s="58">
        <v>156.37</v>
      </c>
      <c r="CC49" s="58">
        <v>16.22</v>
      </c>
      <c r="CD49" s="58">
        <v>16.18</v>
      </c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</row>
    <row r="50" spans="1:161" s="168" customFormat="1" x14ac:dyDescent="0.2">
      <c r="A50" s="184">
        <v>14</v>
      </c>
      <c r="B50" s="95" t="s">
        <v>27</v>
      </c>
      <c r="C50" s="95">
        <v>0.73270808909730367</v>
      </c>
      <c r="D50" s="95">
        <v>160.04</v>
      </c>
      <c r="E50" s="95"/>
      <c r="F50" s="95">
        <v>0.73211265749573551</v>
      </c>
      <c r="G50" s="95">
        <v>159.33000000000001</v>
      </c>
      <c r="H50" s="95"/>
      <c r="I50" s="95">
        <v>0.73226276517065392</v>
      </c>
      <c r="J50" s="95">
        <v>159.69999999999999</v>
      </c>
      <c r="K50" s="95"/>
      <c r="L50" s="95">
        <v>0.73617644677076211</v>
      </c>
      <c r="M50" s="95">
        <v>157.71</v>
      </c>
      <c r="N50" s="95"/>
      <c r="O50" s="95">
        <v>0.73625774911280939</v>
      </c>
      <c r="P50" s="95">
        <v>157.41999999999999</v>
      </c>
      <c r="Q50" s="95"/>
      <c r="R50" s="95">
        <v>0.73426830163741841</v>
      </c>
      <c r="S50" s="95">
        <v>158.47</v>
      </c>
      <c r="T50" s="95"/>
      <c r="U50" s="95">
        <v>0.73411198144164913</v>
      </c>
      <c r="V50" s="95">
        <v>158.52000000000001</v>
      </c>
      <c r="W50" s="95"/>
      <c r="X50" s="95">
        <v>0.73389109056216051</v>
      </c>
      <c r="Y50" s="95">
        <v>157.53</v>
      </c>
      <c r="Z50" s="95"/>
      <c r="AA50" s="95">
        <v>0.73201619219817138</v>
      </c>
      <c r="AB50" s="95">
        <v>157.11000000000001</v>
      </c>
      <c r="AC50" s="95"/>
      <c r="AD50" s="95">
        <v>0.73074843254461219</v>
      </c>
      <c r="AE50" s="95">
        <v>157.28</v>
      </c>
      <c r="AF50" s="95"/>
      <c r="AG50" s="95">
        <v>0.73173765741506358</v>
      </c>
      <c r="AH50" s="95">
        <v>157.78</v>
      </c>
      <c r="AI50" s="95"/>
      <c r="AJ50" s="95">
        <v>0.73268124702348247</v>
      </c>
      <c r="AK50" s="95">
        <v>157.97</v>
      </c>
      <c r="AL50" s="95"/>
      <c r="AM50" s="95">
        <v>0.73321308638716587</v>
      </c>
      <c r="AN50" s="95">
        <v>156.88</v>
      </c>
      <c r="AO50" s="95"/>
      <c r="AP50" s="95">
        <v>0.73448941967990955</v>
      </c>
      <c r="AQ50" s="95">
        <v>156.37</v>
      </c>
      <c r="AR50" s="95"/>
      <c r="AS50" s="95">
        <v>0.73362189127723576</v>
      </c>
      <c r="AT50" s="95">
        <v>157.32</v>
      </c>
      <c r="AU50" s="95"/>
      <c r="AV50" s="95">
        <v>0.73558618863372227</v>
      </c>
      <c r="AW50" s="95">
        <v>157.15</v>
      </c>
      <c r="AX50" s="95"/>
      <c r="AY50" s="95">
        <v>0.73545635066558801</v>
      </c>
      <c r="AZ50" s="95">
        <v>155.36000000000001</v>
      </c>
      <c r="BA50" s="95"/>
      <c r="BB50" s="95">
        <v>0.7332345910750685</v>
      </c>
      <c r="BC50" s="95">
        <v>155.19</v>
      </c>
      <c r="BD50" s="95"/>
      <c r="BE50" s="95">
        <v>0.73212337743156475</v>
      </c>
      <c r="BF50" s="95">
        <v>155.38</v>
      </c>
      <c r="BG50" s="95"/>
      <c r="BH50" s="95"/>
      <c r="BI50" s="95"/>
      <c r="BJ50" s="95"/>
      <c r="BK50" s="95"/>
      <c r="BL50" s="95"/>
      <c r="BM50" s="183">
        <v>15</v>
      </c>
      <c r="BN50" s="93" t="s">
        <v>166</v>
      </c>
      <c r="BO50" s="58">
        <v>107.26</v>
      </c>
      <c r="BP50" s="58">
        <v>142.5</v>
      </c>
      <c r="BQ50" s="58">
        <v>118.26</v>
      </c>
      <c r="BR50" s="58">
        <v>124.48</v>
      </c>
      <c r="BS50" s="94">
        <v>198945.97</v>
      </c>
      <c r="BT50" s="58">
        <v>1764.98</v>
      </c>
      <c r="BU50" s="58">
        <v>73.19</v>
      </c>
      <c r="BV50" s="58">
        <v>81.56</v>
      </c>
      <c r="BW50" s="58">
        <v>11.43</v>
      </c>
      <c r="BX50" s="58">
        <v>10.82</v>
      </c>
      <c r="BY50" s="58">
        <v>16.66</v>
      </c>
      <c r="BZ50" s="58">
        <v>16.55</v>
      </c>
      <c r="CA50" s="58">
        <v>115.41</v>
      </c>
      <c r="CB50" s="58">
        <v>157.32</v>
      </c>
      <c r="CC50" s="58">
        <v>16.3</v>
      </c>
      <c r="CD50" s="58">
        <v>16.27</v>
      </c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</row>
    <row r="51" spans="1:161" s="168" customFormat="1" x14ac:dyDescent="0.2">
      <c r="A51" s="184">
        <v>15</v>
      </c>
      <c r="B51" s="95" t="s">
        <v>32</v>
      </c>
      <c r="C51" s="95">
        <v>7.1017000000000001</v>
      </c>
      <c r="D51" s="95">
        <v>16.510000000000002</v>
      </c>
      <c r="E51" s="95"/>
      <c r="F51" s="95">
        <v>7.0926</v>
      </c>
      <c r="G51" s="95">
        <v>16.45</v>
      </c>
      <c r="H51" s="95"/>
      <c r="I51" s="95">
        <v>7.0933000000000002</v>
      </c>
      <c r="J51" s="95">
        <v>16.489999999999998</v>
      </c>
      <c r="K51" s="95"/>
      <c r="L51" s="95">
        <v>7.0908000000000007</v>
      </c>
      <c r="M51" s="95">
        <v>16.37</v>
      </c>
      <c r="N51" s="95"/>
      <c r="O51" s="95">
        <v>7.0580000000000007</v>
      </c>
      <c r="P51" s="95">
        <v>16.420000000000002</v>
      </c>
      <c r="Q51" s="95"/>
      <c r="R51" s="95">
        <v>7.0623000000000005</v>
      </c>
      <c r="S51" s="95">
        <v>16.48</v>
      </c>
      <c r="T51" s="95"/>
      <c r="U51" s="95">
        <v>7.0595000000000008</v>
      </c>
      <c r="V51" s="95">
        <v>16.48</v>
      </c>
      <c r="W51" s="95"/>
      <c r="X51" s="95">
        <v>7.0381</v>
      </c>
      <c r="Y51" s="95">
        <v>16.43</v>
      </c>
      <c r="Z51" s="95"/>
      <c r="AA51" s="95">
        <v>7.0584000000000007</v>
      </c>
      <c r="AB51" s="95">
        <v>16.29</v>
      </c>
      <c r="AC51" s="95"/>
      <c r="AD51" s="95">
        <v>7.0608000000000004</v>
      </c>
      <c r="AE51" s="95">
        <v>16.28</v>
      </c>
      <c r="AF51" s="95"/>
      <c r="AG51" s="95">
        <v>7.0749000000000004</v>
      </c>
      <c r="AH51" s="95">
        <v>16.32</v>
      </c>
      <c r="AI51" s="95"/>
      <c r="AJ51" s="95">
        <v>7.0739000000000001</v>
      </c>
      <c r="AK51" s="95">
        <v>16.36</v>
      </c>
      <c r="AL51" s="95"/>
      <c r="AM51" s="95">
        <v>7.0877000000000008</v>
      </c>
      <c r="AN51" s="95">
        <v>16.23</v>
      </c>
      <c r="AO51" s="95"/>
      <c r="AP51" s="95">
        <v>7.0827</v>
      </c>
      <c r="AQ51" s="95">
        <v>16.22</v>
      </c>
      <c r="AR51" s="95"/>
      <c r="AS51" s="95">
        <v>7.0805000000000007</v>
      </c>
      <c r="AT51" s="95">
        <v>16.3</v>
      </c>
      <c r="AU51" s="95"/>
      <c r="AV51" s="95">
        <v>7.0803000000000003</v>
      </c>
      <c r="AW51" s="95">
        <v>16.329999999999998</v>
      </c>
      <c r="AX51" s="95"/>
      <c r="AY51" s="95">
        <v>7.0821000000000005</v>
      </c>
      <c r="AZ51" s="95">
        <v>16.13</v>
      </c>
      <c r="BA51" s="95"/>
      <c r="BB51" s="95">
        <v>7.0747</v>
      </c>
      <c r="BC51" s="95">
        <v>16.079999999999998</v>
      </c>
      <c r="BD51" s="95"/>
      <c r="BE51" s="95">
        <v>7.0729000000000006</v>
      </c>
      <c r="BF51" s="95">
        <v>16.079999999999998</v>
      </c>
      <c r="BG51" s="95"/>
      <c r="BH51" s="95"/>
      <c r="BI51" s="95"/>
      <c r="BJ51" s="95"/>
      <c r="BK51" s="95"/>
      <c r="BL51" s="95"/>
      <c r="BM51" s="183">
        <v>16</v>
      </c>
      <c r="BN51" s="93" t="s">
        <v>168</v>
      </c>
      <c r="BO51" s="58">
        <v>107.39</v>
      </c>
      <c r="BP51" s="58">
        <v>142.43</v>
      </c>
      <c r="BQ51" s="58">
        <v>118.35</v>
      </c>
      <c r="BR51" s="58">
        <v>124.32</v>
      </c>
      <c r="BS51" s="94">
        <v>199733.23</v>
      </c>
      <c r="BT51" s="58">
        <v>1759.43</v>
      </c>
      <c r="BU51" s="58">
        <v>73.64</v>
      </c>
      <c r="BV51" s="58">
        <v>82.14</v>
      </c>
      <c r="BW51" s="58">
        <v>11.47</v>
      </c>
      <c r="BX51" s="58">
        <v>10.83</v>
      </c>
      <c r="BY51" s="58">
        <v>16.68</v>
      </c>
      <c r="BZ51" s="58">
        <v>16.579999999999998</v>
      </c>
      <c r="CA51" s="58">
        <v>115.6</v>
      </c>
      <c r="CB51" s="58">
        <v>157.15</v>
      </c>
      <c r="CC51" s="58">
        <v>16.329999999999998</v>
      </c>
      <c r="CD51" s="58">
        <v>16.3</v>
      </c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</row>
    <row r="52" spans="1:161" s="168" customFormat="1" x14ac:dyDescent="0.2">
      <c r="A52" s="184">
        <v>16</v>
      </c>
      <c r="B52" s="95" t="s">
        <v>33</v>
      </c>
      <c r="C52" s="95">
        <v>7.1161000000000003</v>
      </c>
      <c r="D52" s="95">
        <v>16.48</v>
      </c>
      <c r="E52" s="95"/>
      <c r="F52" s="95">
        <v>7.1105</v>
      </c>
      <c r="G52" s="95">
        <v>16.41</v>
      </c>
      <c r="H52" s="95"/>
      <c r="I52" s="95">
        <v>7.1093999999999999</v>
      </c>
      <c r="J52" s="95">
        <v>16.45</v>
      </c>
      <c r="K52" s="95"/>
      <c r="L52" s="95">
        <v>7.1027000000000005</v>
      </c>
      <c r="M52" s="95">
        <v>16.350000000000001</v>
      </c>
      <c r="N52" s="95"/>
      <c r="O52" s="95">
        <v>7.0667</v>
      </c>
      <c r="P52" s="95">
        <v>16.399999999999999</v>
      </c>
      <c r="Q52" s="95"/>
      <c r="R52" s="95">
        <v>7.0731000000000002</v>
      </c>
      <c r="S52" s="95">
        <v>16.45</v>
      </c>
      <c r="T52" s="95"/>
      <c r="U52" s="95">
        <v>7.0695000000000006</v>
      </c>
      <c r="V52" s="95">
        <v>16.46</v>
      </c>
      <c r="W52" s="95"/>
      <c r="X52" s="95">
        <v>7.0452000000000004</v>
      </c>
      <c r="Y52" s="95">
        <v>16.41</v>
      </c>
      <c r="Z52" s="95"/>
      <c r="AA52" s="95">
        <v>7.0609999999999999</v>
      </c>
      <c r="AB52" s="95">
        <v>16.29</v>
      </c>
      <c r="AC52" s="95"/>
      <c r="AD52" s="95">
        <v>7.0665000000000004</v>
      </c>
      <c r="AE52" s="95">
        <v>16.260000000000002</v>
      </c>
      <c r="AF52" s="95"/>
      <c r="AG52" s="95">
        <v>7.0829000000000004</v>
      </c>
      <c r="AH52" s="95">
        <v>16.3</v>
      </c>
      <c r="AI52" s="95"/>
      <c r="AJ52" s="95">
        <v>7.0807000000000002</v>
      </c>
      <c r="AK52" s="95">
        <v>16.350000000000001</v>
      </c>
      <c r="AL52" s="95"/>
      <c r="AM52" s="95">
        <v>7.1008000000000004</v>
      </c>
      <c r="AN52" s="95">
        <v>16.2</v>
      </c>
      <c r="AO52" s="95"/>
      <c r="AP52" s="95">
        <v>7.0970000000000004</v>
      </c>
      <c r="AQ52" s="95">
        <v>16.18</v>
      </c>
      <c r="AR52" s="95"/>
      <c r="AS52" s="95">
        <v>7.0920000000000005</v>
      </c>
      <c r="AT52" s="95">
        <v>16.27</v>
      </c>
      <c r="AU52" s="95"/>
      <c r="AV52" s="95">
        <v>7.0900000000000007</v>
      </c>
      <c r="AW52" s="95">
        <v>16.3</v>
      </c>
      <c r="AX52" s="95"/>
      <c r="AY52" s="95">
        <v>7.0852000000000004</v>
      </c>
      <c r="AZ52" s="95">
        <v>16.13</v>
      </c>
      <c r="BA52" s="95"/>
      <c r="BB52" s="95">
        <v>7.0788000000000002</v>
      </c>
      <c r="BC52" s="95">
        <v>16.07</v>
      </c>
      <c r="BD52" s="95"/>
      <c r="BE52" s="95">
        <v>7.0792999999999999</v>
      </c>
      <c r="BF52" s="95">
        <v>16.07</v>
      </c>
      <c r="BG52" s="95"/>
      <c r="BH52" s="95"/>
      <c r="BI52" s="95"/>
      <c r="BJ52" s="95"/>
      <c r="BK52" s="95"/>
      <c r="BL52" s="95"/>
      <c r="BM52" s="183">
        <v>17</v>
      </c>
      <c r="BN52" s="93" t="s">
        <v>169</v>
      </c>
      <c r="BO52" s="58">
        <v>106.58</v>
      </c>
      <c r="BP52" s="58">
        <v>142.08000000000001</v>
      </c>
      <c r="BQ52" s="58">
        <v>117.52</v>
      </c>
      <c r="BR52" s="58">
        <v>123.82</v>
      </c>
      <c r="BS52" s="94">
        <v>196113.33</v>
      </c>
      <c r="BT52" s="58">
        <v>1738.1</v>
      </c>
      <c r="BU52" s="58">
        <v>73.81</v>
      </c>
      <c r="BV52" s="58">
        <v>81.349999999999994</v>
      </c>
      <c r="BW52" s="58">
        <v>11.42</v>
      </c>
      <c r="BX52" s="58">
        <v>10.81</v>
      </c>
      <c r="BY52" s="58">
        <v>16.62</v>
      </c>
      <c r="BZ52" s="58">
        <v>16.38</v>
      </c>
      <c r="CA52" s="58">
        <v>114.26</v>
      </c>
      <c r="CB52" s="58">
        <v>155.36000000000001</v>
      </c>
      <c r="CC52" s="58">
        <v>16.13</v>
      </c>
      <c r="CD52" s="58">
        <v>16.13</v>
      </c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</row>
    <row r="53" spans="1:161" s="168" customFormat="1" x14ac:dyDescent="0.2">
      <c r="A53" s="18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183">
        <v>18</v>
      </c>
      <c r="BN53" s="93" t="s">
        <v>174</v>
      </c>
      <c r="BO53" s="58">
        <v>106.67</v>
      </c>
      <c r="BP53" s="58">
        <v>142.16999999999999</v>
      </c>
      <c r="BQ53" s="58">
        <v>116.95</v>
      </c>
      <c r="BR53" s="58">
        <v>123.65</v>
      </c>
      <c r="BS53" s="94">
        <v>194521.18</v>
      </c>
      <c r="BT53" s="58">
        <v>1724.75</v>
      </c>
      <c r="BU53" s="58">
        <v>73.95</v>
      </c>
      <c r="BV53" s="58">
        <v>81.55</v>
      </c>
      <c r="BW53" s="58">
        <v>11.47</v>
      </c>
      <c r="BX53" s="58">
        <v>10.95</v>
      </c>
      <c r="BY53" s="58">
        <v>16.600000000000001</v>
      </c>
      <c r="BZ53" s="58">
        <v>16.27</v>
      </c>
      <c r="CA53" s="58">
        <v>113.79</v>
      </c>
      <c r="CB53" s="58">
        <v>155.19</v>
      </c>
      <c r="CC53" s="58">
        <v>16.079999999999998</v>
      </c>
      <c r="CD53" s="58">
        <v>16.07</v>
      </c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</row>
    <row r="54" spans="1:161" s="168" customFormat="1" x14ac:dyDescent="0.2">
      <c r="A54" s="18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183">
        <v>19</v>
      </c>
      <c r="BN54" s="93" t="s">
        <v>175</v>
      </c>
      <c r="BO54" s="58">
        <v>106.86</v>
      </c>
      <c r="BP54" s="58">
        <v>141.44</v>
      </c>
      <c r="BQ54" s="58">
        <v>117.07</v>
      </c>
      <c r="BR54" s="58">
        <v>123.54</v>
      </c>
      <c r="BS54" s="94">
        <v>193914.95</v>
      </c>
      <c r="BT54" s="58">
        <v>1730.48</v>
      </c>
      <c r="BU54" s="58">
        <v>74.19</v>
      </c>
      <c r="BV54" s="58">
        <v>81.67</v>
      </c>
      <c r="BW54" s="58">
        <v>11.54</v>
      </c>
      <c r="BX54" s="58">
        <v>10.96</v>
      </c>
      <c r="BY54" s="58">
        <v>16.579999999999998</v>
      </c>
      <c r="BZ54" s="58">
        <v>16.28</v>
      </c>
      <c r="CA54" s="58">
        <v>113.76</v>
      </c>
      <c r="CB54" s="58">
        <v>155.38</v>
      </c>
      <c r="CC54" s="58">
        <v>16.079999999999998</v>
      </c>
      <c r="CD54" s="58">
        <v>16.07</v>
      </c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</row>
    <row r="55" spans="1:161" s="168" customFormat="1" x14ac:dyDescent="0.2">
      <c r="A55" s="18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183">
        <v>20</v>
      </c>
      <c r="BN55" s="93" t="s">
        <v>176</v>
      </c>
      <c r="BO55" s="58">
        <v>106.46</v>
      </c>
      <c r="BP55" s="58">
        <v>141.91</v>
      </c>
      <c r="BQ55" s="58">
        <v>116.95</v>
      </c>
      <c r="BR55" s="58">
        <v>123.49</v>
      </c>
      <c r="BS55" s="58">
        <v>194826.68</v>
      </c>
      <c r="BT55" s="58">
        <v>1746.73</v>
      </c>
      <c r="BU55" s="58">
        <v>74.28</v>
      </c>
      <c r="BV55" s="58">
        <v>81.86</v>
      </c>
      <c r="BW55" s="58">
        <v>11.56</v>
      </c>
      <c r="BX55" s="58">
        <v>11.03</v>
      </c>
      <c r="BY55" s="58">
        <v>16.559999999999999</v>
      </c>
      <c r="BZ55" s="58">
        <v>16.260000000000002</v>
      </c>
      <c r="CA55" s="58">
        <v>113.55</v>
      </c>
      <c r="CB55" s="58">
        <v>154.87</v>
      </c>
      <c r="CC55" s="58">
        <v>16.11</v>
      </c>
      <c r="CD55" s="58">
        <v>16.09</v>
      </c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</row>
    <row r="56" spans="1:161" s="168" customFormat="1" x14ac:dyDescent="0.2">
      <c r="A56" s="18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183"/>
      <c r="BN56" s="93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</row>
    <row r="57" spans="1:161" s="135" customFormat="1" x14ac:dyDescent="0.2">
      <c r="A57" s="51"/>
      <c r="B57" s="95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93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86"/>
      <c r="CC57" s="86"/>
      <c r="CD57" s="86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69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</row>
    <row r="58" spans="1:161" s="136" customFormat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93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8"/>
      <c r="CC58" s="58"/>
      <c r="CD58" s="58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70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</row>
    <row r="59" spans="1:161" s="136" customFormat="1" x14ac:dyDescent="0.2">
      <c r="A59" s="50">
        <v>1</v>
      </c>
      <c r="B59" s="50" t="s">
        <v>5</v>
      </c>
      <c r="C59" s="50">
        <f>C15-C37</f>
        <v>-0.90999999999999659</v>
      </c>
      <c r="D59" s="50">
        <f>D37-D15</f>
        <v>3.0099999999999909</v>
      </c>
      <c r="E59" s="50"/>
      <c r="F59" s="50">
        <f t="shared" ref="F59:BI65" si="2">F37-F15</f>
        <v>0.46999999999999886</v>
      </c>
      <c r="G59" s="50">
        <f t="shared" si="2"/>
        <v>1.9300000000000068</v>
      </c>
      <c r="H59" s="50"/>
      <c r="I59" s="50">
        <f t="shared" si="2"/>
        <v>1.9400000000000119</v>
      </c>
      <c r="J59" s="50">
        <f t="shared" si="2"/>
        <v>9.9999999999909051E-3</v>
      </c>
      <c r="K59" s="50">
        <f t="shared" si="2"/>
        <v>0</v>
      </c>
      <c r="L59" s="50">
        <f t="shared" si="2"/>
        <v>2.6700000000000017</v>
      </c>
      <c r="M59" s="50">
        <f t="shared" si="2"/>
        <v>-1.8399999999999892</v>
      </c>
      <c r="N59" s="50"/>
      <c r="O59" s="50">
        <f t="shared" si="2"/>
        <v>2.4899999999999949</v>
      </c>
      <c r="P59" s="50">
        <f t="shared" si="2"/>
        <v>-1.480000000000004</v>
      </c>
      <c r="Q59" s="50"/>
      <c r="R59" s="50">
        <f t="shared" si="2"/>
        <v>1.6000000000000085</v>
      </c>
      <c r="S59" s="50">
        <f t="shared" si="2"/>
        <v>-0.26999999999999602</v>
      </c>
      <c r="T59" s="50"/>
      <c r="U59" s="50">
        <f t="shared" si="2"/>
        <v>1.4200000000000017</v>
      </c>
      <c r="V59" s="50">
        <f t="shared" si="2"/>
        <v>0.21000000000000796</v>
      </c>
      <c r="W59" s="50"/>
      <c r="X59" s="50">
        <f t="shared" si="2"/>
        <v>1.3200000000000074</v>
      </c>
      <c r="Y59" s="50">
        <f t="shared" si="2"/>
        <v>0.15000000000000568</v>
      </c>
      <c r="Z59" s="50"/>
      <c r="AA59" s="50">
        <f t="shared" si="2"/>
        <v>0.57000000000000739</v>
      </c>
      <c r="AB59" s="50">
        <f t="shared" si="2"/>
        <v>0.21000000000000796</v>
      </c>
      <c r="AC59" s="50"/>
      <c r="AD59" s="50">
        <f t="shared" si="2"/>
        <v>0.34999999999999432</v>
      </c>
      <c r="AE59" s="50">
        <f t="shared" si="2"/>
        <v>0.37000000000000455</v>
      </c>
      <c r="AF59" s="50"/>
      <c r="AG59" s="50">
        <f t="shared" si="2"/>
        <v>0.54999999999999716</v>
      </c>
      <c r="AH59" s="50">
        <f t="shared" si="2"/>
        <v>0.51000000000000512</v>
      </c>
      <c r="AI59" s="50"/>
      <c r="AJ59" s="50">
        <f t="shared" si="2"/>
        <v>0.29999999999999716</v>
      </c>
      <c r="AK59" s="50">
        <f t="shared" si="2"/>
        <v>1.9699999999999989</v>
      </c>
      <c r="AL59" s="50"/>
      <c r="AM59" s="50">
        <f t="shared" si="2"/>
        <v>-0.25999999999999091</v>
      </c>
      <c r="AN59" s="50">
        <f t="shared" si="2"/>
        <v>1.9699999999999989</v>
      </c>
      <c r="AO59" s="50"/>
      <c r="AP59" s="50">
        <f t="shared" si="2"/>
        <v>-0.17000000000000171</v>
      </c>
      <c r="AQ59" s="50">
        <f t="shared" si="2"/>
        <v>2.0699999999999932</v>
      </c>
      <c r="AR59" s="50"/>
      <c r="AS59" s="50">
        <f t="shared" si="2"/>
        <v>0.13000000000000966</v>
      </c>
      <c r="AT59" s="50">
        <f t="shared" si="2"/>
        <v>1.5900000000000034</v>
      </c>
      <c r="AU59" s="50"/>
      <c r="AV59" s="50">
        <f t="shared" si="2"/>
        <v>-3.0000000000001137E-2</v>
      </c>
      <c r="AW59" s="50">
        <f t="shared" si="2"/>
        <v>2.2000000000000028</v>
      </c>
      <c r="AX59" s="50"/>
      <c r="AY59" s="50">
        <f t="shared" si="2"/>
        <v>-0.45999999999999375</v>
      </c>
      <c r="AZ59" s="50">
        <f t="shared" si="2"/>
        <v>1.539999999999992</v>
      </c>
      <c r="BA59" s="50">
        <f t="shared" si="2"/>
        <v>0</v>
      </c>
      <c r="BB59" s="50">
        <f t="shared" si="2"/>
        <v>-1.0400000000000063</v>
      </c>
      <c r="BC59" s="50">
        <f t="shared" si="2"/>
        <v>1.8799999999999955</v>
      </c>
      <c r="BD59" s="50"/>
      <c r="BE59" s="50"/>
      <c r="BF59" s="50"/>
      <c r="BG59" s="50"/>
      <c r="BH59" s="50">
        <f t="shared" si="2"/>
        <v>-107.16684210526317</v>
      </c>
      <c r="BI59" s="50">
        <f t="shared" si="2"/>
        <v>-106.19000000000001</v>
      </c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8"/>
      <c r="CC59" s="58"/>
      <c r="CD59" s="58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70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</row>
    <row r="60" spans="1:161" s="171" customFormat="1" x14ac:dyDescent="0.2">
      <c r="A60" s="105">
        <v>2</v>
      </c>
      <c r="B60" s="105" t="s">
        <v>6</v>
      </c>
      <c r="C60" s="50">
        <f t="shared" ref="C60:C74" si="3">C16-C38</f>
        <v>-4.3669756008599681E-3</v>
      </c>
      <c r="D60" s="50">
        <f t="shared" ref="D60:S74" si="4">D38-D16</f>
        <v>4.4300000000000068</v>
      </c>
      <c r="E60" s="50"/>
      <c r="F60" s="50">
        <f t="shared" si="4"/>
        <v>2.074137652154473E-3</v>
      </c>
      <c r="G60" s="50">
        <f t="shared" si="4"/>
        <v>2.8299999999999841</v>
      </c>
      <c r="H60" s="50"/>
      <c r="I60" s="50">
        <f t="shared" si="4"/>
        <v>2.1616932393790922E-3</v>
      </c>
      <c r="J60" s="50">
        <f t="shared" si="4"/>
        <v>2.2099999999999795</v>
      </c>
      <c r="K60" s="50">
        <f t="shared" si="4"/>
        <v>0</v>
      </c>
      <c r="L60" s="50">
        <f t="shared" si="4"/>
        <v>3.4165371158497715E-3</v>
      </c>
      <c r="M60" s="50">
        <f t="shared" si="4"/>
        <v>0.48000000000001819</v>
      </c>
      <c r="N60" s="50"/>
      <c r="O60" s="50">
        <f t="shared" si="4"/>
        <v>2.6844389269258251E-3</v>
      </c>
      <c r="P60" s="50">
        <f t="shared" si="4"/>
        <v>0.84999999999999432</v>
      </c>
      <c r="Q60" s="50"/>
      <c r="R60" s="50">
        <f t="shared" si="4"/>
        <v>2.7604014159965384E-3</v>
      </c>
      <c r="S60" s="50">
        <f t="shared" si="4"/>
        <v>1.2699999999999818</v>
      </c>
      <c r="T60" s="50"/>
      <c r="U60" s="50">
        <f t="shared" si="2"/>
        <v>-5.0333932960823224E-3</v>
      </c>
      <c r="V60" s="50">
        <f t="shared" si="2"/>
        <v>3.039999999999992</v>
      </c>
      <c r="W60" s="50"/>
      <c r="X60" s="50">
        <f t="shared" si="2"/>
        <v>-1.173175965073614E-2</v>
      </c>
      <c r="Y60" s="50">
        <f t="shared" si="2"/>
        <v>4.0200000000000102</v>
      </c>
      <c r="Z60" s="50"/>
      <c r="AA60" s="50">
        <f t="shared" si="2"/>
        <v>-2.0735126211452903E-2</v>
      </c>
      <c r="AB60" s="50">
        <f t="shared" si="2"/>
        <v>4.6700000000000159</v>
      </c>
      <c r="AC60" s="50"/>
      <c r="AD60" s="50">
        <f t="shared" si="2"/>
        <v>-2.0829216615521173E-2</v>
      </c>
      <c r="AE60" s="50">
        <f t="shared" si="2"/>
        <v>4.5999999999999943</v>
      </c>
      <c r="AF60" s="50"/>
      <c r="AG60" s="50">
        <f t="shared" si="2"/>
        <v>-2.2930414753678074E-2</v>
      </c>
      <c r="AH60" s="50">
        <f t="shared" si="2"/>
        <v>5.3700000000000045</v>
      </c>
      <c r="AI60" s="50"/>
      <c r="AJ60" s="50">
        <f t="shared" si="2"/>
        <v>-1.090001331114876E-2</v>
      </c>
      <c r="AK60" s="50">
        <f t="shared" si="2"/>
        <v>4.9000000000000057</v>
      </c>
      <c r="AL60" s="50"/>
      <c r="AM60" s="50">
        <f t="shared" si="2"/>
        <v>-7.2721322320098425E-3</v>
      </c>
      <c r="AN60" s="50">
        <f t="shared" si="2"/>
        <v>3.5300000000000011</v>
      </c>
      <c r="AO60" s="50"/>
      <c r="AP60" s="50">
        <f t="shared" si="2"/>
        <v>-9.0028033604313551E-3</v>
      </c>
      <c r="AQ60" s="50">
        <f t="shared" si="2"/>
        <v>4.0600000000000023</v>
      </c>
      <c r="AR60" s="50"/>
      <c r="AS60" s="50">
        <f t="shared" si="2"/>
        <v>-1.1037321592584304E-2</v>
      </c>
      <c r="AT60" s="50">
        <f t="shared" si="2"/>
        <v>4.1699999999999875</v>
      </c>
      <c r="AU60" s="50"/>
      <c r="AV60" s="50">
        <f t="shared" si="2"/>
        <v>-6.5926604925992116E-4</v>
      </c>
      <c r="AW60" s="50">
        <f t="shared" si="2"/>
        <v>2.9800000000000182</v>
      </c>
      <c r="AX60" s="50"/>
      <c r="AY60" s="50">
        <f t="shared" si="2"/>
        <v>-8.5620780725571555E-3</v>
      </c>
      <c r="AZ60" s="50">
        <f t="shared" si="2"/>
        <v>2.9200000000000159</v>
      </c>
      <c r="BA60" s="50">
        <f t="shared" si="2"/>
        <v>0</v>
      </c>
      <c r="BB60" s="50">
        <f t="shared" si="2"/>
        <v>-1.5476140303893215E-2</v>
      </c>
      <c r="BC60" s="50">
        <f t="shared" si="2"/>
        <v>3.8299999999999841</v>
      </c>
      <c r="BD60" s="50"/>
      <c r="BE60" s="50"/>
      <c r="BF60" s="50"/>
      <c r="BG60" s="50"/>
      <c r="BH60" s="50">
        <f t="shared" si="2"/>
        <v>-0.8134766413645329</v>
      </c>
      <c r="BI60" s="50">
        <f t="shared" si="2"/>
        <v>-139.89789473684209</v>
      </c>
      <c r="BJ60" s="105"/>
      <c r="BK60" s="105"/>
      <c r="BL60" s="105"/>
      <c r="BM60" s="105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62"/>
      <c r="CC60" s="62"/>
      <c r="CD60" s="62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73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</row>
    <row r="61" spans="1:161" s="136" customFormat="1" x14ac:dyDescent="0.2">
      <c r="A61" s="50">
        <v>3</v>
      </c>
      <c r="B61" s="50" t="s">
        <v>7</v>
      </c>
      <c r="C61" s="50">
        <f t="shared" si="3"/>
        <v>6.9999999999992291E-4</v>
      </c>
      <c r="D61" s="50">
        <f t="shared" si="4"/>
        <v>4.4499999999999886</v>
      </c>
      <c r="E61" s="50"/>
      <c r="F61" s="50">
        <f t="shared" si="2"/>
        <v>-4.1999999999999815E-3</v>
      </c>
      <c r="G61" s="50">
        <f t="shared" si="2"/>
        <v>3.1799999999999926</v>
      </c>
      <c r="H61" s="50"/>
      <c r="I61" s="50">
        <f t="shared" si="2"/>
        <v>2.4000000000000687E-3</v>
      </c>
      <c r="J61" s="50">
        <f t="shared" si="2"/>
        <v>1.8599999999999994</v>
      </c>
      <c r="K61" s="50">
        <f t="shared" si="2"/>
        <v>0</v>
      </c>
      <c r="L61" s="50">
        <f t="shared" si="2"/>
        <v>6.9999999999992291E-4</v>
      </c>
      <c r="M61" s="50">
        <f t="shared" si="2"/>
        <v>0.81000000000000227</v>
      </c>
      <c r="N61" s="50"/>
      <c r="O61" s="50">
        <f t="shared" si="2"/>
        <v>1.6999999999999238E-3</v>
      </c>
      <c r="P61" s="50">
        <f t="shared" si="2"/>
        <v>0.89000000000000057</v>
      </c>
      <c r="Q61" s="50"/>
      <c r="R61" s="50">
        <f t="shared" si="2"/>
        <v>-4.0000000000006697E-4</v>
      </c>
      <c r="S61" s="50">
        <f t="shared" si="2"/>
        <v>1.5100000000000051</v>
      </c>
      <c r="T61" s="50"/>
      <c r="U61" s="50">
        <f t="shared" si="2"/>
        <v>-1.2999999999999678E-3</v>
      </c>
      <c r="V61" s="50">
        <f t="shared" si="2"/>
        <v>1.9500000000000028</v>
      </c>
      <c r="W61" s="50"/>
      <c r="X61" s="50">
        <f t="shared" si="2"/>
        <v>-4.7000000000000375E-3</v>
      </c>
      <c r="Y61" s="50">
        <f t="shared" si="2"/>
        <v>2.2000000000000028</v>
      </c>
      <c r="Z61" s="50"/>
      <c r="AA61" s="50">
        <f t="shared" si="2"/>
        <v>-9.5999999999999419E-3</v>
      </c>
      <c r="AB61" s="50">
        <f t="shared" si="2"/>
        <v>2.0300000000000011</v>
      </c>
      <c r="AC61" s="50"/>
      <c r="AD61" s="50">
        <f t="shared" si="2"/>
        <v>-9.200000000000097E-3</v>
      </c>
      <c r="AE61" s="50">
        <f t="shared" si="2"/>
        <v>1.9200000000000017</v>
      </c>
      <c r="AF61" s="50"/>
      <c r="AG61" s="50">
        <f t="shared" si="2"/>
        <v>-4.4999999999999485E-3</v>
      </c>
      <c r="AH61" s="50">
        <f t="shared" si="2"/>
        <v>1.710000000000008</v>
      </c>
      <c r="AI61" s="50"/>
      <c r="AJ61" s="50">
        <f t="shared" si="2"/>
        <v>9.000000000000119E-4</v>
      </c>
      <c r="AK61" s="50">
        <f t="shared" si="2"/>
        <v>2.3900000000000006</v>
      </c>
      <c r="AL61" s="50"/>
      <c r="AM61" s="50">
        <f t="shared" si="2"/>
        <v>2.9000000000000137E-3</v>
      </c>
      <c r="AN61" s="50">
        <f t="shared" si="2"/>
        <v>1.5600000000000023</v>
      </c>
      <c r="AO61" s="50"/>
      <c r="AP61" s="50">
        <f t="shared" si="2"/>
        <v>2.4999999999999467E-3</v>
      </c>
      <c r="AQ61" s="50">
        <f t="shared" si="2"/>
        <v>1.8199999999999932</v>
      </c>
      <c r="AR61" s="50"/>
      <c r="AS61" s="50">
        <f t="shared" si="2"/>
        <v>3.9000000000000146E-3</v>
      </c>
      <c r="AT61" s="50">
        <f t="shared" si="2"/>
        <v>1.4300000000000068</v>
      </c>
      <c r="AU61" s="50"/>
      <c r="AV61" s="50">
        <f t="shared" si="2"/>
        <v>8.69999999999993E-3</v>
      </c>
      <c r="AW61" s="50">
        <f t="shared" si="2"/>
        <v>1.3499999999999943</v>
      </c>
      <c r="AX61" s="50"/>
      <c r="AY61" s="50">
        <f t="shared" si="2"/>
        <v>2.5000000000000577E-3</v>
      </c>
      <c r="AZ61" s="50">
        <f t="shared" si="2"/>
        <v>0.89999999999999147</v>
      </c>
      <c r="BA61" s="50">
        <f t="shared" si="2"/>
        <v>0</v>
      </c>
      <c r="BB61" s="50">
        <f t="shared" si="2"/>
        <v>3.5000000000000586E-3</v>
      </c>
      <c r="BC61" s="50">
        <f t="shared" si="2"/>
        <v>0.53000000000000114</v>
      </c>
      <c r="BD61" s="50"/>
      <c r="BE61" s="50"/>
      <c r="BF61" s="50"/>
      <c r="BG61" s="50"/>
      <c r="BH61" s="50">
        <f t="shared" si="2"/>
        <v>-0.97020000000000006</v>
      </c>
      <c r="BI61" s="50">
        <f t="shared" si="2"/>
        <v>-117.29052631578948</v>
      </c>
      <c r="BJ61" s="50"/>
      <c r="BK61" s="50"/>
      <c r="BL61" s="50"/>
      <c r="BM61" s="50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50"/>
      <c r="CC61" s="50"/>
      <c r="CD61" s="50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</row>
    <row r="62" spans="1:161" s="136" customFormat="1" x14ac:dyDescent="0.2">
      <c r="A62" s="50">
        <v>4</v>
      </c>
      <c r="B62" s="50" t="s">
        <v>8</v>
      </c>
      <c r="C62" s="50">
        <f t="shared" si="3"/>
        <v>2.4219526590769647E-3</v>
      </c>
      <c r="D62" s="50">
        <f t="shared" si="4"/>
        <v>4.9500000000000171</v>
      </c>
      <c r="E62" s="50"/>
      <c r="F62" s="50">
        <f t="shared" si="2"/>
        <v>-8.6153334691515537E-3</v>
      </c>
      <c r="G62" s="50">
        <f t="shared" si="2"/>
        <v>4.0100000000000051</v>
      </c>
      <c r="H62" s="50"/>
      <c r="I62" s="50">
        <f t="shared" si="2"/>
        <v>5.1526174369120881E-4</v>
      </c>
      <c r="J62" s="50">
        <f t="shared" si="2"/>
        <v>2.4700000000000131</v>
      </c>
      <c r="K62" s="50">
        <f t="shared" si="2"/>
        <v>0</v>
      </c>
      <c r="L62" s="50">
        <f t="shared" si="2"/>
        <v>-2.3996638825082295E-3</v>
      </c>
      <c r="M62" s="50">
        <f t="shared" si="2"/>
        <v>1.039999999999992</v>
      </c>
      <c r="N62" s="50"/>
      <c r="O62" s="50">
        <f t="shared" si="2"/>
        <v>-2.9684483791407867E-3</v>
      </c>
      <c r="P62" s="50">
        <f t="shared" si="2"/>
        <v>1.519999999999996</v>
      </c>
      <c r="Q62" s="50"/>
      <c r="R62" s="50">
        <f t="shared" si="2"/>
        <v>-3.3193076979511904E-3</v>
      </c>
      <c r="S62" s="50">
        <f t="shared" si="2"/>
        <v>2.0600000000000023</v>
      </c>
      <c r="T62" s="50"/>
      <c r="U62" s="50">
        <f t="shared" si="2"/>
        <v>-4.8441606329105991E-3</v>
      </c>
      <c r="V62" s="50">
        <f t="shared" si="2"/>
        <v>2.5600000000000023</v>
      </c>
      <c r="W62" s="50"/>
      <c r="X62" s="50">
        <f t="shared" si="2"/>
        <v>-8.5128615768418348E-3</v>
      </c>
      <c r="Y62" s="50">
        <f t="shared" si="2"/>
        <v>2.6899999999999977</v>
      </c>
      <c r="Z62" s="50"/>
      <c r="AA62" s="50">
        <f t="shared" si="2"/>
        <v>-1.2246436890740897E-2</v>
      </c>
      <c r="AB62" s="50">
        <f t="shared" si="2"/>
        <v>2.3100000000000023</v>
      </c>
      <c r="AC62" s="50"/>
      <c r="AD62" s="50">
        <f t="shared" si="2"/>
        <v>-1.0580476782354076E-2</v>
      </c>
      <c r="AE62" s="50">
        <f t="shared" si="2"/>
        <v>2.2299999999999898</v>
      </c>
      <c r="AF62" s="50"/>
      <c r="AG62" s="50">
        <f t="shared" si="2"/>
        <v>-4.773685657931237E-3</v>
      </c>
      <c r="AH62" s="50">
        <f t="shared" si="2"/>
        <v>1.9699999999999989</v>
      </c>
      <c r="AI62" s="50"/>
      <c r="AJ62" s="50">
        <f t="shared" si="2"/>
        <v>1.1139180345354993E-2</v>
      </c>
      <c r="AK62" s="50">
        <f t="shared" si="2"/>
        <v>1.2299999999999898</v>
      </c>
      <c r="AL62" s="50"/>
      <c r="AM62" s="50">
        <f t="shared" si="2"/>
        <v>9.2655149637181911E-3</v>
      </c>
      <c r="AN62" s="50">
        <f t="shared" si="2"/>
        <v>0.71999999999999886</v>
      </c>
      <c r="AO62" s="50"/>
      <c r="AP62" s="50">
        <f t="shared" si="2"/>
        <v>8.4816854294704758E-3</v>
      </c>
      <c r="AQ62" s="50">
        <f t="shared" si="2"/>
        <v>1.0100000000000051</v>
      </c>
      <c r="AR62" s="50"/>
      <c r="AS62" s="50">
        <f t="shared" si="2"/>
        <v>1.0993796975898085E-2</v>
      </c>
      <c r="AT62" s="50">
        <f t="shared" si="2"/>
        <v>0.68999999999999773</v>
      </c>
      <c r="AU62" s="50"/>
      <c r="AV62" s="50">
        <f t="shared" si="2"/>
        <v>1.6786557731515495E-2</v>
      </c>
      <c r="AW62" s="50">
        <f t="shared" si="2"/>
        <v>0.27999999999998693</v>
      </c>
      <c r="AX62" s="50"/>
      <c r="AY62" s="50">
        <f t="shared" si="2"/>
        <v>1.100317528120387E-2</v>
      </c>
      <c r="AZ62" s="50">
        <f t="shared" si="2"/>
        <v>-0.19000000000001194</v>
      </c>
      <c r="BA62" s="50">
        <f t="shared" si="2"/>
        <v>0</v>
      </c>
      <c r="BB62" s="50">
        <f t="shared" si="2"/>
        <v>1.0691321924155894E-2</v>
      </c>
      <c r="BC62" s="50">
        <f t="shared" si="2"/>
        <v>-0.50999999999999091</v>
      </c>
      <c r="BD62" s="50"/>
      <c r="BE62" s="50"/>
      <c r="BF62" s="50"/>
      <c r="BG62" s="50"/>
      <c r="BH62" s="50">
        <f t="shared" si="2"/>
        <v>-0.91830177896893728</v>
      </c>
      <c r="BI62" s="50">
        <f t="shared" si="2"/>
        <v>-123.90894736842105</v>
      </c>
      <c r="BJ62" s="50"/>
      <c r="BK62" s="50"/>
      <c r="BL62" s="50"/>
      <c r="BM62" s="50"/>
      <c r="BN62" s="58"/>
      <c r="BO62" s="58">
        <f>AVERAGE(BO36:BO55)</f>
        <v>107.13550000000001</v>
      </c>
      <c r="BP62" s="58">
        <f t="shared" ref="BP62:CD62" si="5">AVERAGE(BP36:BP55)</f>
        <v>143.20099999999996</v>
      </c>
      <c r="BQ62" s="58">
        <f t="shared" si="5"/>
        <v>118.9355</v>
      </c>
      <c r="BR62" s="58">
        <f t="shared" si="5"/>
        <v>125.40049999999999</v>
      </c>
      <c r="BS62" s="58">
        <f t="shared" si="5"/>
        <v>193868.71450000003</v>
      </c>
      <c r="BT62" s="58">
        <f t="shared" si="5"/>
        <v>1734.3705000000002</v>
      </c>
      <c r="BU62" s="58">
        <f t="shared" si="5"/>
        <v>72.631</v>
      </c>
      <c r="BV62" s="58">
        <f t="shared" si="5"/>
        <v>82.109499999999997</v>
      </c>
      <c r="BW62" s="58">
        <f t="shared" si="5"/>
        <v>11.53</v>
      </c>
      <c r="BX62" s="58">
        <f t="shared" si="5"/>
        <v>11.067499999999999</v>
      </c>
      <c r="BY62" s="58">
        <f t="shared" si="5"/>
        <v>16.811</v>
      </c>
      <c r="BZ62" s="58">
        <f t="shared" si="5"/>
        <v>16.850999999999999</v>
      </c>
      <c r="CA62" s="58">
        <f t="shared" si="5"/>
        <v>115.42850000000003</v>
      </c>
      <c r="CB62" s="58">
        <f t="shared" si="5"/>
        <v>157.369</v>
      </c>
      <c r="CC62" s="58">
        <f t="shared" si="5"/>
        <v>16.317999999999998</v>
      </c>
      <c r="CD62" s="58">
        <f t="shared" si="5"/>
        <v>16.295999999999999</v>
      </c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</row>
    <row r="63" spans="1:161" s="136" customFormat="1" x14ac:dyDescent="0.2">
      <c r="A63" s="50">
        <v>5</v>
      </c>
      <c r="B63" s="50" t="s">
        <v>9</v>
      </c>
      <c r="C63" s="50">
        <f t="shared" si="3"/>
        <v>111.66810000000009</v>
      </c>
      <c r="D63" s="50">
        <f t="shared" si="4"/>
        <v>-5934.6000000000058</v>
      </c>
      <c r="E63" s="50"/>
      <c r="F63" s="50">
        <f t="shared" si="2"/>
        <v>-106.2659000000001</v>
      </c>
      <c r="G63" s="50">
        <f t="shared" si="2"/>
        <v>-8020.109999999986</v>
      </c>
      <c r="H63" s="50"/>
      <c r="I63" s="50">
        <f t="shared" si="2"/>
        <v>-85.309899999999971</v>
      </c>
      <c r="J63" s="50">
        <f t="shared" si="2"/>
        <v>-6405.9300000000221</v>
      </c>
      <c r="K63" s="50">
        <f t="shared" si="2"/>
        <v>0</v>
      </c>
      <c r="L63" s="50">
        <f t="shared" si="2"/>
        <v>-60.467899999999872</v>
      </c>
      <c r="M63" s="50">
        <f t="shared" si="2"/>
        <v>-5532.0599999999977</v>
      </c>
      <c r="N63" s="50"/>
      <c r="O63" s="50">
        <f t="shared" si="2"/>
        <v>-74.040899999999965</v>
      </c>
      <c r="P63" s="50">
        <f t="shared" si="2"/>
        <v>-6741.4800000000105</v>
      </c>
      <c r="Q63" s="50"/>
      <c r="R63" s="50">
        <f t="shared" si="2"/>
        <v>-51.779599999999846</v>
      </c>
      <c r="S63" s="50">
        <f t="shared" si="2"/>
        <v>-3609.1999999999825</v>
      </c>
      <c r="T63" s="50"/>
      <c r="U63" s="50">
        <f t="shared" si="2"/>
        <v>-44.671199999999999</v>
      </c>
      <c r="V63" s="50">
        <f t="shared" si="2"/>
        <v>-2235.070000000007</v>
      </c>
      <c r="W63" s="50"/>
      <c r="X63" s="50">
        <f t="shared" si="2"/>
        <v>-8.2577000000001135</v>
      </c>
      <c r="Y63" s="50">
        <f t="shared" si="2"/>
        <v>1714.7299999999814</v>
      </c>
      <c r="Z63" s="50"/>
      <c r="AA63" s="50">
        <f t="shared" si="2"/>
        <v>3.4834000000000742</v>
      </c>
      <c r="AB63" s="50">
        <f t="shared" si="2"/>
        <v>1825.0899999999965</v>
      </c>
      <c r="AC63" s="50"/>
      <c r="AD63" s="50">
        <f t="shared" si="2"/>
        <v>-22.585700000000088</v>
      </c>
      <c r="AE63" s="50">
        <f t="shared" si="2"/>
        <v>-1260.3999999999942</v>
      </c>
      <c r="AF63" s="50"/>
      <c r="AG63" s="50">
        <f t="shared" si="2"/>
        <v>-41.725599999999986</v>
      </c>
      <c r="AH63" s="50">
        <f t="shared" si="2"/>
        <v>-2826.5499999999884</v>
      </c>
      <c r="AI63" s="50"/>
      <c r="AJ63" s="50">
        <f t="shared" si="2"/>
        <v>-40.822099999999864</v>
      </c>
      <c r="AK63" s="50">
        <f t="shared" si="2"/>
        <v>-510.17999999999302</v>
      </c>
      <c r="AL63" s="50"/>
      <c r="AM63" s="50">
        <f t="shared" si="2"/>
        <v>-70.327800000000025</v>
      </c>
      <c r="AN63" s="50">
        <f t="shared" si="2"/>
        <v>-4854.9900000000198</v>
      </c>
      <c r="AO63" s="50"/>
      <c r="AP63" s="50">
        <f t="shared" si="2"/>
        <v>-30.560200000000123</v>
      </c>
      <c r="AQ63" s="50">
        <f t="shared" si="2"/>
        <v>43</v>
      </c>
      <c r="AR63" s="50"/>
      <c r="AS63" s="50">
        <f t="shared" si="2"/>
        <v>-10.180799999999863</v>
      </c>
      <c r="AT63" s="50">
        <f t="shared" si="2"/>
        <v>2032.929999999993</v>
      </c>
      <c r="AU63" s="50"/>
      <c r="AV63" s="50">
        <f t="shared" si="2"/>
        <v>7.7608999999999924</v>
      </c>
      <c r="AW63" s="50">
        <f t="shared" si="2"/>
        <v>4904.8399999999965</v>
      </c>
      <c r="AX63" s="50"/>
      <c r="AY63" s="50">
        <f t="shared" si="2"/>
        <v>10.421099999999797</v>
      </c>
      <c r="AZ63" s="50">
        <f t="shared" si="2"/>
        <v>3169.6299999999756</v>
      </c>
      <c r="BA63" s="50">
        <f t="shared" si="2"/>
        <v>0</v>
      </c>
      <c r="BB63" s="50">
        <f t="shared" si="2"/>
        <v>-14.02170000000001</v>
      </c>
      <c r="BC63" s="50">
        <f t="shared" si="2"/>
        <v>-9.9200000000128057</v>
      </c>
      <c r="BD63" s="50"/>
      <c r="BE63" s="50"/>
      <c r="BF63" s="50"/>
      <c r="BG63" s="50"/>
      <c r="BH63" s="50">
        <f t="shared" si="2"/>
        <v>-1718.5639105263156</v>
      </c>
      <c r="BI63" s="50">
        <f t="shared" si="2"/>
        <v>-195561.00315789474</v>
      </c>
      <c r="BJ63" s="50"/>
      <c r="BK63" s="50"/>
      <c r="BL63" s="50"/>
      <c r="BM63" s="50"/>
      <c r="BN63" s="58"/>
      <c r="BO63" s="49">
        <v>107.13550000000001</v>
      </c>
      <c r="BP63" s="82">
        <v>143.20099999999996</v>
      </c>
      <c r="BQ63" s="91">
        <v>118.9355</v>
      </c>
      <c r="BR63" s="91">
        <v>125.40049999999999</v>
      </c>
      <c r="BS63" s="95">
        <v>193868.71450000003</v>
      </c>
      <c r="BT63" s="95">
        <v>1734.3705000000002</v>
      </c>
      <c r="BU63" s="95">
        <v>72.631</v>
      </c>
      <c r="BV63" s="95">
        <v>82.109499999999997</v>
      </c>
      <c r="BW63" s="95">
        <v>11.53</v>
      </c>
      <c r="BX63" s="95">
        <v>11.067499999999999</v>
      </c>
      <c r="BY63" s="95">
        <v>16.811</v>
      </c>
      <c r="BZ63" s="95">
        <v>16.850999999999999</v>
      </c>
      <c r="CA63" s="95">
        <v>115.42850000000003</v>
      </c>
      <c r="CB63" s="95">
        <v>157.369</v>
      </c>
      <c r="CC63" s="95">
        <v>16.317999999999998</v>
      </c>
      <c r="CD63" s="95">
        <v>16.295999999999999</v>
      </c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</row>
    <row r="64" spans="1:161" s="136" customFormat="1" x14ac:dyDescent="0.2">
      <c r="A64" s="50">
        <v>6</v>
      </c>
      <c r="B64" s="50" t="s">
        <v>10</v>
      </c>
      <c r="C64" s="50">
        <f t="shared" si="3"/>
        <v>1.0250000000000004</v>
      </c>
      <c r="D64" s="50">
        <f t="shared" si="4"/>
        <v>-57.409999999999854</v>
      </c>
      <c r="E64" s="50"/>
      <c r="F64" s="50">
        <f t="shared" si="2"/>
        <v>-0.62160000000000082</v>
      </c>
      <c r="G64" s="50">
        <f t="shared" si="2"/>
        <v>-34.400000000000091</v>
      </c>
      <c r="H64" s="50"/>
      <c r="I64" s="50">
        <f t="shared" si="2"/>
        <v>-0.68410000000000082</v>
      </c>
      <c r="J64" s="50">
        <f t="shared" si="2"/>
        <v>-48.330000000000155</v>
      </c>
      <c r="K64" s="50">
        <f t="shared" si="2"/>
        <v>0</v>
      </c>
      <c r="L64" s="50">
        <f t="shared" si="2"/>
        <v>-0.45870000000000033</v>
      </c>
      <c r="M64" s="50">
        <f t="shared" si="2"/>
        <v>-40.049999999999955</v>
      </c>
      <c r="N64" s="50"/>
      <c r="O64" s="50">
        <f t="shared" si="2"/>
        <v>-0.35190000000000055</v>
      </c>
      <c r="P64" s="50">
        <f t="shared" si="2"/>
        <v>-24.240000000000009</v>
      </c>
      <c r="Q64" s="50"/>
      <c r="R64" s="50">
        <f t="shared" si="2"/>
        <v>-0.40760000000000041</v>
      </c>
      <c r="S64" s="50">
        <f t="shared" si="2"/>
        <v>-25.509999999999991</v>
      </c>
      <c r="T64" s="50"/>
      <c r="U64" s="50">
        <f t="shared" si="2"/>
        <v>-0.36739999999999995</v>
      </c>
      <c r="V64" s="50">
        <f t="shared" si="2"/>
        <v>-15.789999999999964</v>
      </c>
      <c r="W64" s="50"/>
      <c r="X64" s="50">
        <f t="shared" si="2"/>
        <v>-0.1717000000000013</v>
      </c>
      <c r="Y64" s="50">
        <f t="shared" si="2"/>
        <v>4.4800000000000182</v>
      </c>
      <c r="Z64" s="50"/>
      <c r="AA64" s="50">
        <f t="shared" si="2"/>
        <v>1.7999999999993577E-3</v>
      </c>
      <c r="AB64" s="50">
        <f t="shared" si="2"/>
        <v>13.089999999999918</v>
      </c>
      <c r="AC64" s="50"/>
      <c r="AD64" s="50">
        <f t="shared" si="2"/>
        <v>-0.7909000000000006</v>
      </c>
      <c r="AE64" s="50">
        <f t="shared" si="2"/>
        <v>-78.410000000000082</v>
      </c>
      <c r="AF64" s="50"/>
      <c r="AG64" s="50">
        <f t="shared" si="2"/>
        <v>-1.855500000000001</v>
      </c>
      <c r="AH64" s="50">
        <f t="shared" si="2"/>
        <v>-194.68000000000006</v>
      </c>
      <c r="AI64" s="50"/>
      <c r="AJ64" s="50">
        <f t="shared" si="2"/>
        <v>-1.8267000000000007</v>
      </c>
      <c r="AK64" s="50">
        <f t="shared" si="2"/>
        <v>-170.01999999999998</v>
      </c>
      <c r="AL64" s="50"/>
      <c r="AM64" s="50">
        <f t="shared" si="2"/>
        <v>-2.5070999999999994</v>
      </c>
      <c r="AN64" s="50">
        <f t="shared" si="2"/>
        <v>-256.09999999999991</v>
      </c>
      <c r="AO64" s="50"/>
      <c r="AP64" s="50">
        <f t="shared" si="2"/>
        <v>-2.3060000000000009</v>
      </c>
      <c r="AQ64" s="50">
        <f t="shared" si="2"/>
        <v>-229.5</v>
      </c>
      <c r="AR64" s="50"/>
      <c r="AS64" s="50">
        <f t="shared" si="2"/>
        <v>-1.7176999999999989</v>
      </c>
      <c r="AT64" s="50">
        <f t="shared" si="2"/>
        <v>-166.76999999999998</v>
      </c>
      <c r="AU64" s="50"/>
      <c r="AV64" s="50">
        <f t="shared" si="2"/>
        <v>-2.0256999999999987</v>
      </c>
      <c r="AW64" s="50">
        <f t="shared" si="2"/>
        <v>-193.99</v>
      </c>
      <c r="AX64" s="50"/>
      <c r="AY64" s="50">
        <f t="shared" si="2"/>
        <v>-1.9006000000000007</v>
      </c>
      <c r="AZ64" s="50">
        <f t="shared" si="2"/>
        <v>-197.31000000000017</v>
      </c>
      <c r="BA64" s="50">
        <f t="shared" si="2"/>
        <v>0</v>
      </c>
      <c r="BB64" s="50">
        <f t="shared" si="2"/>
        <v>-2.175399999999998</v>
      </c>
      <c r="BC64" s="50">
        <f t="shared" si="2"/>
        <v>-231.58999999999992</v>
      </c>
      <c r="BD64" s="50"/>
      <c r="BE64" s="50"/>
      <c r="BF64" s="50"/>
      <c r="BG64" s="50"/>
      <c r="BH64" s="50">
        <f t="shared" si="2"/>
        <v>-16.242726315789476</v>
      </c>
      <c r="BI64" s="50">
        <f t="shared" si="2"/>
        <v>-1847.7594736842104</v>
      </c>
      <c r="BJ64" s="50"/>
      <c r="BK64" s="50"/>
      <c r="BL64" s="50"/>
      <c r="BM64" s="50"/>
      <c r="BN64" s="62"/>
      <c r="BO64" s="105">
        <f>BO63-BO62</f>
        <v>0</v>
      </c>
      <c r="BP64" s="105">
        <f t="shared" ref="BP64:CD64" si="6">BP63-BP62</f>
        <v>0</v>
      </c>
      <c r="BQ64" s="105">
        <f t="shared" si="6"/>
        <v>0</v>
      </c>
      <c r="BR64" s="105">
        <f t="shared" si="6"/>
        <v>0</v>
      </c>
      <c r="BS64" s="105">
        <f t="shared" si="6"/>
        <v>0</v>
      </c>
      <c r="BT64" s="105">
        <f t="shared" si="6"/>
        <v>0</v>
      </c>
      <c r="BU64" s="105">
        <f t="shared" si="6"/>
        <v>0</v>
      </c>
      <c r="BV64" s="105">
        <f t="shared" si="6"/>
        <v>0</v>
      </c>
      <c r="BW64" s="105">
        <f t="shared" si="6"/>
        <v>0</v>
      </c>
      <c r="BX64" s="105">
        <f t="shared" si="6"/>
        <v>0</v>
      </c>
      <c r="BY64" s="105">
        <f t="shared" si="6"/>
        <v>0</v>
      </c>
      <c r="BZ64" s="105">
        <f t="shared" si="6"/>
        <v>0</v>
      </c>
      <c r="CA64" s="105">
        <f t="shared" si="6"/>
        <v>0</v>
      </c>
      <c r="CB64" s="105">
        <f t="shared" si="6"/>
        <v>0</v>
      </c>
      <c r="CC64" s="105">
        <f t="shared" si="6"/>
        <v>0</v>
      </c>
      <c r="CD64" s="105">
        <f t="shared" si="6"/>
        <v>0</v>
      </c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</row>
    <row r="65" spans="1:161" s="136" customFormat="1" x14ac:dyDescent="0.2">
      <c r="A65" s="50">
        <v>7</v>
      </c>
      <c r="B65" s="50" t="s">
        <v>25</v>
      </c>
      <c r="C65" s="50">
        <f t="shared" si="3"/>
        <v>-8.6221531580604749E-2</v>
      </c>
      <c r="D65" s="50">
        <f t="shared" si="4"/>
        <v>-1.2399999999999949</v>
      </c>
      <c r="E65" s="50"/>
      <c r="F65" s="50">
        <f t="shared" si="2"/>
        <v>8.1339122435012845E-2</v>
      </c>
      <c r="G65" s="50">
        <f t="shared" si="2"/>
        <v>-2.0700000000000074</v>
      </c>
      <c r="H65" s="50"/>
      <c r="I65" s="50">
        <f t="shared" si="2"/>
        <v>0.10061292361136642</v>
      </c>
      <c r="J65" s="50">
        <f t="shared" si="2"/>
        <v>-3.2099999999999937</v>
      </c>
      <c r="K65" s="50">
        <f t="shared" si="2"/>
        <v>0</v>
      </c>
      <c r="L65" s="50">
        <f t="shared" si="2"/>
        <v>0.10278793611233739</v>
      </c>
      <c r="M65" s="50">
        <f t="shared" si="2"/>
        <v>-4.0999999999999943</v>
      </c>
      <c r="N65" s="50"/>
      <c r="O65" s="50">
        <f t="shared" si="2"/>
        <v>8.2262783556036334E-2</v>
      </c>
      <c r="P65" s="50">
        <f t="shared" si="2"/>
        <v>-3.1499999999999915</v>
      </c>
      <c r="Q65" s="50"/>
      <c r="R65" s="50">
        <f t="shared" si="2"/>
        <v>9.1062603263178277E-2</v>
      </c>
      <c r="S65" s="50">
        <f t="shared" si="2"/>
        <v>-3.3100000000000023</v>
      </c>
      <c r="T65" s="50"/>
      <c r="U65" s="50">
        <f t="shared" si="2"/>
        <v>6.3234683275255943E-2</v>
      </c>
      <c r="V65" s="50">
        <f t="shared" si="2"/>
        <v>-1.8500000000000085</v>
      </c>
      <c r="W65" s="50"/>
      <c r="X65" s="50">
        <f t="shared" si="2"/>
        <v>3.2307391469633906E-2</v>
      </c>
      <c r="Y65" s="50">
        <f t="shared" si="2"/>
        <v>-0.52000000000001023</v>
      </c>
      <c r="Z65" s="50"/>
      <c r="AA65" s="50">
        <f t="shared" si="2"/>
        <v>1.408551676652503E-2</v>
      </c>
      <c r="AB65" s="50">
        <f t="shared" si="2"/>
        <v>-0.12999999999999545</v>
      </c>
      <c r="AC65" s="50"/>
      <c r="AD65" s="50">
        <f t="shared" si="2"/>
        <v>2.9345288277718984E-2</v>
      </c>
      <c r="AE65" s="50">
        <f t="shared" si="2"/>
        <v>-0.87999999999999545</v>
      </c>
      <c r="AF65" s="50"/>
      <c r="AG65" s="50">
        <f t="shared" si="2"/>
        <v>3.8801340104372972E-2</v>
      </c>
      <c r="AH65" s="50">
        <f t="shared" si="2"/>
        <v>-1.0799999999999983</v>
      </c>
      <c r="AI65" s="50"/>
      <c r="AJ65" s="50">
        <f t="shared" si="2"/>
        <v>5.4060185397475147E-2</v>
      </c>
      <c r="AK65" s="50">
        <f t="shared" si="2"/>
        <v>-1</v>
      </c>
      <c r="AL65" s="50"/>
      <c r="AM65" s="50">
        <f t="shared" si="2"/>
        <v>6.4878813908365363E-2</v>
      </c>
      <c r="AN65" s="50">
        <f t="shared" si="2"/>
        <v>-1.8599999999999994</v>
      </c>
      <c r="AO65" s="50"/>
      <c r="AP65" s="50">
        <f t="shared" si="2"/>
        <v>5.3112689602087926E-2</v>
      </c>
      <c r="AQ65" s="50">
        <f t="shared" si="2"/>
        <v>-1.1899999999999977</v>
      </c>
      <c r="AR65" s="50"/>
      <c r="AS65" s="50">
        <f t="shared" si="2"/>
        <v>4.4692214862582125E-2</v>
      </c>
      <c r="AT65" s="50">
        <f t="shared" si="2"/>
        <v>-0.93000000000000682</v>
      </c>
      <c r="AU65" s="50"/>
      <c r="AV65" s="50">
        <f t="shared" si="2"/>
        <v>5.9512843511807967E-2</v>
      </c>
      <c r="AW65" s="50">
        <f t="shared" si="2"/>
        <v>-1.3599999999999994</v>
      </c>
      <c r="AX65" s="50"/>
      <c r="AY65" s="50">
        <f t="shared" si="2"/>
        <v>4.603507779928151E-2</v>
      </c>
      <c r="AZ65" s="50">
        <f t="shared" ref="AZ65:BI65" si="7">AZ43-AZ21</f>
        <v>-1.4899999999999949</v>
      </c>
      <c r="BA65" s="50">
        <f t="shared" si="7"/>
        <v>0</v>
      </c>
      <c r="BB65" s="50">
        <f t="shared" si="7"/>
        <v>2.606779689341221E-2</v>
      </c>
      <c r="BC65" s="50">
        <f t="shared" si="7"/>
        <v>-0.67000000000000171</v>
      </c>
      <c r="BD65" s="50"/>
      <c r="BE65" s="50"/>
      <c r="BF65" s="50"/>
      <c r="BG65" s="50"/>
      <c r="BH65" s="50">
        <f t="shared" si="7"/>
        <v>-1.535109199066691</v>
      </c>
      <c r="BI65" s="50">
        <f t="shared" si="7"/>
        <v>-74.135263157894741</v>
      </c>
      <c r="BJ65" s="50"/>
      <c r="BK65" s="50"/>
      <c r="BL65" s="50"/>
      <c r="BM65" s="50"/>
      <c r="BN65" s="50" t="s">
        <v>29</v>
      </c>
      <c r="BO65" s="50">
        <f>MAX(BO36:BO55)</f>
        <v>108.94</v>
      </c>
      <c r="BP65" s="50">
        <f t="shared" ref="BP65:CD65" si="8">MAX(BP36:BP55)</f>
        <v>144.85</v>
      </c>
      <c r="BQ65" s="50">
        <f t="shared" si="8"/>
        <v>121.63</v>
      </c>
      <c r="BR65" s="50">
        <f t="shared" si="8"/>
        <v>128.52000000000001</v>
      </c>
      <c r="BS65" s="50">
        <f t="shared" si="8"/>
        <v>199733.23</v>
      </c>
      <c r="BT65" s="50">
        <f t="shared" si="8"/>
        <v>1786.55</v>
      </c>
      <c r="BU65" s="50">
        <f t="shared" si="8"/>
        <v>74.28</v>
      </c>
      <c r="BV65" s="50">
        <f t="shared" si="8"/>
        <v>82.94</v>
      </c>
      <c r="BW65" s="50">
        <f t="shared" si="8"/>
        <v>11.76</v>
      </c>
      <c r="BX65" s="50">
        <f t="shared" si="8"/>
        <v>11.41</v>
      </c>
      <c r="BY65" s="50">
        <f t="shared" si="8"/>
        <v>17.22</v>
      </c>
      <c r="BZ65" s="50">
        <f t="shared" si="8"/>
        <v>17.649999999999999</v>
      </c>
      <c r="CA65" s="50">
        <f t="shared" si="8"/>
        <v>117.26</v>
      </c>
      <c r="CB65" s="50">
        <f t="shared" si="8"/>
        <v>160.04</v>
      </c>
      <c r="CC65" s="50">
        <f t="shared" si="8"/>
        <v>16.510000000000002</v>
      </c>
      <c r="CD65" s="50">
        <f t="shared" si="8"/>
        <v>16.48</v>
      </c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</row>
    <row r="66" spans="1:161" x14ac:dyDescent="0.2">
      <c r="A66" s="185">
        <v>8</v>
      </c>
      <c r="B66" s="49" t="s">
        <v>26</v>
      </c>
      <c r="C66" s="50">
        <f t="shared" si="3"/>
        <v>-8.4000000000001851E-3</v>
      </c>
      <c r="D66" s="50">
        <f t="shared" si="4"/>
        <v>2.4899999999999949</v>
      </c>
      <c r="E66" s="50"/>
      <c r="F66" s="50">
        <f t="shared" ref="F66:BI72" si="9">F44-F22</f>
        <v>3.8000000000000256E-3</v>
      </c>
      <c r="G66" s="50">
        <f t="shared" si="9"/>
        <v>1.6099999999999994</v>
      </c>
      <c r="H66" s="50"/>
      <c r="I66" s="50">
        <f t="shared" si="9"/>
        <v>9.9000000000000199E-3</v>
      </c>
      <c r="J66" s="50">
        <f t="shared" si="9"/>
        <v>0.90999999999999659</v>
      </c>
      <c r="K66" s="50">
        <f t="shared" si="9"/>
        <v>0</v>
      </c>
      <c r="L66" s="50">
        <f t="shared" si="9"/>
        <v>3.2000000000000917E-3</v>
      </c>
      <c r="M66" s="50">
        <f t="shared" si="9"/>
        <v>0.43999999999999773</v>
      </c>
      <c r="N66" s="50"/>
      <c r="O66" s="50">
        <f t="shared" si="9"/>
        <v>7.9000000000000181E-3</v>
      </c>
      <c r="P66" s="50">
        <f t="shared" si="9"/>
        <v>0.29999999999999716</v>
      </c>
      <c r="Q66" s="50"/>
      <c r="R66" s="50">
        <f t="shared" si="9"/>
        <v>7.1999999999998732E-3</v>
      </c>
      <c r="S66" s="50">
        <f t="shared" si="9"/>
        <v>0.57999999999999829</v>
      </c>
      <c r="T66" s="50"/>
      <c r="U66" s="50">
        <f t="shared" si="9"/>
        <v>2.2999999999999687E-3</v>
      </c>
      <c r="V66" s="50">
        <f t="shared" si="9"/>
        <v>1.1099999999999994</v>
      </c>
      <c r="W66" s="50"/>
      <c r="X66" s="50">
        <f t="shared" si="9"/>
        <v>-8.799999999999919E-3</v>
      </c>
      <c r="Y66" s="50">
        <f t="shared" si="9"/>
        <v>1.6400000000000006</v>
      </c>
      <c r="Z66" s="50"/>
      <c r="AA66" s="50">
        <f t="shared" si="9"/>
        <v>-1.8499999999999961E-2</v>
      </c>
      <c r="AB66" s="50">
        <f t="shared" si="9"/>
        <v>1.6799999999999926</v>
      </c>
      <c r="AC66" s="50"/>
      <c r="AD66" s="50">
        <f t="shared" si="9"/>
        <v>-4.7000000000001485E-3</v>
      </c>
      <c r="AE66" s="50">
        <f t="shared" si="9"/>
        <v>0.82000000000000739</v>
      </c>
      <c r="AF66" s="50"/>
      <c r="AG66" s="50">
        <f t="shared" si="9"/>
        <v>4.9000000000001265E-3</v>
      </c>
      <c r="AH66" s="50">
        <f t="shared" si="9"/>
        <v>0.52000000000001023</v>
      </c>
      <c r="AI66" s="50"/>
      <c r="AJ66" s="50">
        <f t="shared" si="9"/>
        <v>1.9099999999999895E-2</v>
      </c>
      <c r="AK66" s="50">
        <f t="shared" si="9"/>
        <v>0.62000000000000455</v>
      </c>
      <c r="AL66" s="50"/>
      <c r="AM66" s="50">
        <f t="shared" si="9"/>
        <v>3.1399999999999872E-2</v>
      </c>
      <c r="AN66" s="50">
        <f t="shared" si="9"/>
        <v>-0.48999999999999488</v>
      </c>
      <c r="AO66" s="50"/>
      <c r="AP66" s="50">
        <f t="shared" si="9"/>
        <v>2.3200000000000109E-2</v>
      </c>
      <c r="AQ66" s="50">
        <f t="shared" si="9"/>
        <v>0.11999999999999034</v>
      </c>
      <c r="AR66" s="50"/>
      <c r="AS66" s="50">
        <f t="shared" si="9"/>
        <v>1.3299999999999867E-2</v>
      </c>
      <c r="AT66" s="50">
        <f t="shared" si="9"/>
        <v>0.54000000000000625</v>
      </c>
      <c r="AU66" s="50"/>
      <c r="AV66" s="50">
        <f t="shared" si="9"/>
        <v>1.8999999999999906E-2</v>
      </c>
      <c r="AW66" s="50">
        <f t="shared" si="9"/>
        <v>0.56000000000000227</v>
      </c>
      <c r="AX66" s="50"/>
      <c r="AY66" s="50">
        <f t="shared" si="9"/>
        <v>2.9400000000000093E-2</v>
      </c>
      <c r="AZ66" s="50">
        <f t="shared" si="9"/>
        <v>-0.89000000000000057</v>
      </c>
      <c r="BA66" s="50">
        <f t="shared" si="9"/>
        <v>0</v>
      </c>
      <c r="BB66" s="50">
        <f t="shared" si="9"/>
        <v>1.8000000000000016E-2</v>
      </c>
      <c r="BC66" s="50">
        <f t="shared" si="9"/>
        <v>-0.40000000000000568</v>
      </c>
      <c r="BD66" s="50"/>
      <c r="BE66" s="50"/>
      <c r="BF66" s="50"/>
      <c r="BG66" s="50"/>
      <c r="BH66" s="50">
        <f t="shared" si="9"/>
        <v>-1.3969894736842106</v>
      </c>
      <c r="BI66" s="50">
        <f t="shared" si="9"/>
        <v>-81.459999999999994</v>
      </c>
      <c r="BJ66" s="49"/>
      <c r="BK66" s="49"/>
      <c r="BL66" s="49"/>
      <c r="BM66" s="49"/>
      <c r="BN66" s="50" t="s">
        <v>30</v>
      </c>
      <c r="BO66" s="50">
        <f>MIN(BO36:BO55)</f>
        <v>106.37</v>
      </c>
      <c r="BP66" s="50">
        <f t="shared" ref="BP66:CD66" si="10">MIN(BP36:BP55)</f>
        <v>141.44</v>
      </c>
      <c r="BQ66" s="50">
        <f t="shared" si="10"/>
        <v>116.95</v>
      </c>
      <c r="BR66" s="50">
        <f t="shared" si="10"/>
        <v>123.49</v>
      </c>
      <c r="BS66" s="50">
        <f t="shared" si="10"/>
        <v>185448.23</v>
      </c>
      <c r="BT66" s="50">
        <f t="shared" si="10"/>
        <v>1632.7</v>
      </c>
      <c r="BU66" s="50">
        <f t="shared" si="10"/>
        <v>70.31</v>
      </c>
      <c r="BV66" s="50">
        <f t="shared" si="10"/>
        <v>80.81</v>
      </c>
      <c r="BW66" s="50">
        <f t="shared" si="10"/>
        <v>11.42</v>
      </c>
      <c r="BX66" s="50">
        <f t="shared" si="10"/>
        <v>10.81</v>
      </c>
      <c r="BY66" s="50">
        <f t="shared" si="10"/>
        <v>16.559999999999999</v>
      </c>
      <c r="BZ66" s="50">
        <f t="shared" si="10"/>
        <v>16.260000000000002</v>
      </c>
      <c r="CA66" s="50">
        <f t="shared" si="10"/>
        <v>113.55</v>
      </c>
      <c r="CB66" s="50">
        <f t="shared" si="10"/>
        <v>154.87</v>
      </c>
      <c r="CC66" s="50">
        <f t="shared" si="10"/>
        <v>16.079999999999998</v>
      </c>
      <c r="CD66" s="50">
        <f t="shared" si="10"/>
        <v>16.07</v>
      </c>
    </row>
    <row r="67" spans="1:161" x14ac:dyDescent="0.2">
      <c r="A67" s="185">
        <v>9</v>
      </c>
      <c r="B67" s="49" t="s">
        <v>13</v>
      </c>
      <c r="C67" s="50">
        <f t="shared" si="3"/>
        <v>-5.4599999999998872E-2</v>
      </c>
      <c r="D67" s="50">
        <f t="shared" si="4"/>
        <v>0.35999999999999943</v>
      </c>
      <c r="E67" s="50"/>
      <c r="F67" s="50">
        <f t="shared" si="9"/>
        <v>0.12679999999999936</v>
      </c>
      <c r="G67" s="50">
        <f t="shared" si="9"/>
        <v>0.11000000000000121</v>
      </c>
      <c r="H67" s="50"/>
      <c r="I67" s="50">
        <f t="shared" si="9"/>
        <v>0.26880000000000059</v>
      </c>
      <c r="J67" s="50">
        <f t="shared" si="9"/>
        <v>-0.10000000000000142</v>
      </c>
      <c r="K67" s="50">
        <f t="shared" si="9"/>
        <v>0</v>
      </c>
      <c r="L67" s="50">
        <f t="shared" si="9"/>
        <v>0.30100000000000016</v>
      </c>
      <c r="M67" s="50">
        <f t="shared" si="9"/>
        <v>-0.26000000000000156</v>
      </c>
      <c r="N67" s="50"/>
      <c r="O67" s="50">
        <f t="shared" si="9"/>
        <v>0.2237000000000009</v>
      </c>
      <c r="P67" s="50">
        <f t="shared" si="9"/>
        <v>-0.15000000000000036</v>
      </c>
      <c r="Q67" s="50"/>
      <c r="R67" s="50">
        <f t="shared" si="9"/>
        <v>0.28180000000000049</v>
      </c>
      <c r="S67" s="50">
        <f t="shared" si="9"/>
        <v>-0.1899999999999995</v>
      </c>
      <c r="T67" s="50"/>
      <c r="U67" s="50">
        <f t="shared" si="9"/>
        <v>0.2024000000000008</v>
      </c>
      <c r="V67" s="50">
        <f t="shared" si="9"/>
        <v>-6.0000000000000497E-2</v>
      </c>
      <c r="W67" s="50"/>
      <c r="X67" s="50">
        <f t="shared" si="9"/>
        <v>0.1402000000000001</v>
      </c>
      <c r="Y67" s="50">
        <f t="shared" si="9"/>
        <v>-9.9999999999997868E-3</v>
      </c>
      <c r="Z67" s="50"/>
      <c r="AA67" s="50">
        <f t="shared" si="9"/>
        <v>0.11050000000000004</v>
      </c>
      <c r="AB67" s="50">
        <f t="shared" si="9"/>
        <v>-3.9999999999999147E-2</v>
      </c>
      <c r="AC67" s="50"/>
      <c r="AD67" s="50">
        <f t="shared" si="9"/>
        <v>0.16789999999999949</v>
      </c>
      <c r="AE67" s="50">
        <f t="shared" si="9"/>
        <v>-0.11999999999999922</v>
      </c>
      <c r="AF67" s="50"/>
      <c r="AG67" s="50">
        <f t="shared" si="9"/>
        <v>0.21439999999999948</v>
      </c>
      <c r="AH67" s="50">
        <f t="shared" si="9"/>
        <v>-0.12999999999999901</v>
      </c>
      <c r="AI67" s="50"/>
      <c r="AJ67" s="50">
        <f t="shared" si="9"/>
        <v>0.3772000000000002</v>
      </c>
      <c r="AK67" s="50">
        <f t="shared" si="9"/>
        <v>-0.20000000000000107</v>
      </c>
      <c r="AL67" s="50"/>
      <c r="AM67" s="50">
        <f t="shared" si="9"/>
        <v>0.41259999999999941</v>
      </c>
      <c r="AN67" s="50">
        <f t="shared" si="9"/>
        <v>-0.30000000000000071</v>
      </c>
      <c r="AO67" s="50"/>
      <c r="AP67" s="50">
        <f t="shared" si="9"/>
        <v>0.44299999999999962</v>
      </c>
      <c r="AQ67" s="50">
        <f t="shared" si="9"/>
        <v>-0.3100000000000005</v>
      </c>
      <c r="AR67" s="50"/>
      <c r="AS67" s="50">
        <f t="shared" si="9"/>
        <v>0.41610000000000014</v>
      </c>
      <c r="AT67" s="50">
        <f t="shared" si="9"/>
        <v>-0.30000000000000071</v>
      </c>
      <c r="AU67" s="50"/>
      <c r="AV67" s="50">
        <f t="shared" si="9"/>
        <v>0.44890000000000008</v>
      </c>
      <c r="AW67" s="50">
        <f t="shared" si="9"/>
        <v>-0.29999999999999893</v>
      </c>
      <c r="AX67" s="50"/>
      <c r="AY67" s="50">
        <f t="shared" si="9"/>
        <v>0.39900000000000091</v>
      </c>
      <c r="AZ67" s="50">
        <f t="shared" si="9"/>
        <v>-0.34999999999999964</v>
      </c>
      <c r="BA67" s="50">
        <f t="shared" si="9"/>
        <v>0</v>
      </c>
      <c r="BB67" s="50">
        <f t="shared" si="9"/>
        <v>0.31850000000000023</v>
      </c>
      <c r="BC67" s="50">
        <f t="shared" si="9"/>
        <v>-0.28999999999999915</v>
      </c>
      <c r="BD67" s="50"/>
      <c r="BE67" s="50"/>
      <c r="BF67" s="50"/>
      <c r="BG67" s="50"/>
      <c r="BH67" s="50">
        <f t="shared" si="9"/>
        <v>-9.7403842105263152</v>
      </c>
      <c r="BI67" s="50">
        <f t="shared" si="9"/>
        <v>-11.683157894736842</v>
      </c>
      <c r="BJ67" s="49"/>
      <c r="BK67" s="49"/>
      <c r="BL67" s="49"/>
      <c r="BM67" s="49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2"/>
      <c r="CC67" s="49"/>
      <c r="CD67" s="49"/>
    </row>
    <row r="68" spans="1:161" x14ac:dyDescent="0.2">
      <c r="A68" s="185">
        <v>10</v>
      </c>
      <c r="B68" s="49" t="s">
        <v>14</v>
      </c>
      <c r="C68" s="50">
        <f t="shared" si="3"/>
        <v>7.1799999999999642E-2</v>
      </c>
      <c r="D68" s="50">
        <f t="shared" si="4"/>
        <v>0.48000000000000043</v>
      </c>
      <c r="E68" s="50"/>
      <c r="F68" s="50">
        <f t="shared" si="9"/>
        <v>-2.8200000000000003E-2</v>
      </c>
      <c r="G68" s="50">
        <f t="shared" si="9"/>
        <v>0.28000000000000114</v>
      </c>
      <c r="H68" s="50"/>
      <c r="I68" s="50">
        <f t="shared" si="9"/>
        <v>0.12400000000000055</v>
      </c>
      <c r="J68" s="50">
        <f t="shared" si="9"/>
        <v>6.0000000000000497E-2</v>
      </c>
      <c r="K68" s="50">
        <f t="shared" si="9"/>
        <v>0</v>
      </c>
      <c r="L68" s="50">
        <f t="shared" si="9"/>
        <v>0.18700000000000117</v>
      </c>
      <c r="M68" s="50">
        <f t="shared" si="9"/>
        <v>-0.10999999999999943</v>
      </c>
      <c r="N68" s="50"/>
      <c r="O68" s="50">
        <f t="shared" si="9"/>
        <v>6.1999999999999389E-2</v>
      </c>
      <c r="P68" s="50">
        <f t="shared" si="9"/>
        <v>2.9999999999999361E-2</v>
      </c>
      <c r="Q68" s="50"/>
      <c r="R68" s="50">
        <f t="shared" si="9"/>
        <v>9.9999999999999645E-2</v>
      </c>
      <c r="S68" s="50">
        <f t="shared" si="9"/>
        <v>2.9999999999999361E-2</v>
      </c>
      <c r="T68" s="50"/>
      <c r="U68" s="50">
        <f t="shared" si="9"/>
        <v>-4.3599999999999639E-2</v>
      </c>
      <c r="V68" s="50">
        <f t="shared" si="9"/>
        <v>0.22000000000000064</v>
      </c>
      <c r="W68" s="50"/>
      <c r="X68" s="50">
        <f t="shared" si="9"/>
        <v>6.6999999999998394E-2</v>
      </c>
      <c r="Y68" s="50">
        <f t="shared" si="9"/>
        <v>8.0000000000000071E-2</v>
      </c>
      <c r="Z68" s="50"/>
      <c r="AA68" s="50">
        <f t="shared" si="9"/>
        <v>0.12420000000000009</v>
      </c>
      <c r="AB68" s="50">
        <f t="shared" si="9"/>
        <v>-5.0000000000000711E-2</v>
      </c>
      <c r="AC68" s="50"/>
      <c r="AD68" s="50">
        <f t="shared" si="9"/>
        <v>0.3125</v>
      </c>
      <c r="AE68" s="50">
        <f t="shared" si="9"/>
        <v>-0.26000000000000156</v>
      </c>
      <c r="AF68" s="50"/>
      <c r="AG68" s="50">
        <f t="shared" si="9"/>
        <v>0.36630000000000074</v>
      </c>
      <c r="AH68" s="50">
        <f t="shared" si="9"/>
        <v>-0.28000000000000114</v>
      </c>
      <c r="AI68" s="50"/>
      <c r="AJ68" s="50">
        <f t="shared" si="9"/>
        <v>0.52019999999999911</v>
      </c>
      <c r="AK68" s="50">
        <f t="shared" si="9"/>
        <v>-0.33000000000000007</v>
      </c>
      <c r="AL68" s="50"/>
      <c r="AM68" s="50">
        <f t="shared" si="9"/>
        <v>0.64969999999999928</v>
      </c>
      <c r="AN68" s="50">
        <f t="shared" si="9"/>
        <v>-0.51999999999999957</v>
      </c>
      <c r="AO68" s="50"/>
      <c r="AP68" s="50">
        <f t="shared" si="9"/>
        <v>0.67370000000000019</v>
      </c>
      <c r="AQ68" s="50">
        <f t="shared" si="9"/>
        <v>-0.52999999999999936</v>
      </c>
      <c r="AR68" s="50"/>
      <c r="AS68" s="50">
        <f t="shared" si="9"/>
        <v>0.5970999999999993</v>
      </c>
      <c r="AT68" s="50">
        <f t="shared" si="9"/>
        <v>-0.45999999999999908</v>
      </c>
      <c r="AU68" s="50"/>
      <c r="AV68" s="50">
        <f t="shared" si="9"/>
        <v>0.74260000000000126</v>
      </c>
      <c r="AW68" s="50">
        <f t="shared" si="9"/>
        <v>-0.57000000000000028</v>
      </c>
      <c r="AX68" s="50"/>
      <c r="AY68" s="50">
        <f t="shared" si="9"/>
        <v>0.68899999999999828</v>
      </c>
      <c r="AZ68" s="50">
        <f t="shared" si="9"/>
        <v>-0.62999999999999901</v>
      </c>
      <c r="BA68" s="50">
        <f t="shared" si="9"/>
        <v>0</v>
      </c>
      <c r="BB68" s="50">
        <f t="shared" si="9"/>
        <v>0.50340000000000096</v>
      </c>
      <c r="BC68" s="50">
        <f t="shared" si="9"/>
        <v>-0.46000000000000085</v>
      </c>
      <c r="BD68" s="50"/>
      <c r="BE68" s="50"/>
      <c r="BF68" s="50"/>
      <c r="BG68" s="50"/>
      <c r="BH68" s="50">
        <f t="shared" si="9"/>
        <v>-10.11226315789474</v>
      </c>
      <c r="BI68" s="50">
        <f t="shared" si="9"/>
        <v>-11.25578947368421</v>
      </c>
      <c r="BJ68" s="49"/>
      <c r="BK68" s="49"/>
      <c r="BL68" s="49"/>
      <c r="BM68" s="49"/>
      <c r="BN68" s="50"/>
      <c r="BO68" s="50">
        <f t="shared" ref="BO68:CD68" si="11">BO65-BO66</f>
        <v>2.5699999999999932</v>
      </c>
      <c r="BP68" s="50">
        <f t="shared" si="11"/>
        <v>3.4099999999999966</v>
      </c>
      <c r="BQ68" s="50">
        <f t="shared" si="11"/>
        <v>4.6799999999999926</v>
      </c>
      <c r="BR68" s="50">
        <f t="shared" si="11"/>
        <v>5.0300000000000153</v>
      </c>
      <c r="BS68" s="50">
        <f t="shared" si="11"/>
        <v>14285</v>
      </c>
      <c r="BT68" s="50">
        <f t="shared" si="11"/>
        <v>153.84999999999991</v>
      </c>
      <c r="BU68" s="50">
        <f t="shared" si="11"/>
        <v>3.9699999999999989</v>
      </c>
      <c r="BV68" s="50">
        <f t="shared" si="11"/>
        <v>2.1299999999999955</v>
      </c>
      <c r="BW68" s="50">
        <f t="shared" si="11"/>
        <v>0.33999999999999986</v>
      </c>
      <c r="BX68" s="50">
        <f t="shared" si="11"/>
        <v>0.59999999999999964</v>
      </c>
      <c r="BY68" s="50">
        <f t="shared" si="11"/>
        <v>0.66000000000000014</v>
      </c>
      <c r="BZ68" s="50">
        <f t="shared" si="11"/>
        <v>1.389999999999997</v>
      </c>
      <c r="CA68" s="50">
        <f t="shared" si="11"/>
        <v>3.710000000000008</v>
      </c>
      <c r="CB68" s="50">
        <f t="shared" si="11"/>
        <v>5.1699999999999875</v>
      </c>
      <c r="CC68" s="50">
        <f t="shared" si="11"/>
        <v>0.43000000000000327</v>
      </c>
      <c r="CD68" s="50">
        <f t="shared" si="11"/>
        <v>0.41000000000000014</v>
      </c>
    </row>
    <row r="69" spans="1:161" x14ac:dyDescent="0.2">
      <c r="A69" s="185">
        <v>11</v>
      </c>
      <c r="B69" s="49" t="s">
        <v>15</v>
      </c>
      <c r="C69" s="50">
        <f t="shared" si="3"/>
        <v>1.7500000000000071E-2</v>
      </c>
      <c r="D69" s="50">
        <f t="shared" si="4"/>
        <v>0.66000000000000014</v>
      </c>
      <c r="E69" s="50"/>
      <c r="F69" s="50">
        <f t="shared" si="9"/>
        <v>-6.1500000000000554E-2</v>
      </c>
      <c r="G69" s="50">
        <f t="shared" si="9"/>
        <v>0.53000000000000114</v>
      </c>
      <c r="H69" s="50"/>
      <c r="I69" s="50">
        <f t="shared" si="9"/>
        <v>8.9000000000005741E-3</v>
      </c>
      <c r="J69" s="50">
        <f t="shared" si="9"/>
        <v>0.28999999999999915</v>
      </c>
      <c r="K69" s="50">
        <f t="shared" si="9"/>
        <v>0</v>
      </c>
      <c r="L69" s="50">
        <f t="shared" si="9"/>
        <v>-1.1700000000000266E-2</v>
      </c>
      <c r="M69" s="50">
        <f t="shared" si="9"/>
        <v>0.16000000000000014</v>
      </c>
      <c r="N69" s="50"/>
      <c r="O69" s="50">
        <f t="shared" si="9"/>
        <v>-1.9199999999999662E-2</v>
      </c>
      <c r="P69" s="50">
        <f t="shared" si="9"/>
        <v>0.19999999999999929</v>
      </c>
      <c r="Q69" s="50"/>
      <c r="R69" s="50">
        <f t="shared" si="9"/>
        <v>-2.0599999999999952E-2</v>
      </c>
      <c r="S69" s="50">
        <f t="shared" si="9"/>
        <v>0.25</v>
      </c>
      <c r="T69" s="50"/>
      <c r="U69" s="50">
        <f t="shared" si="9"/>
        <v>-2.9199999999999449E-2</v>
      </c>
      <c r="V69" s="50">
        <f t="shared" si="9"/>
        <v>0.33000000000000185</v>
      </c>
      <c r="W69" s="50"/>
      <c r="X69" s="50">
        <f t="shared" si="9"/>
        <v>-5.5799999999999628E-2</v>
      </c>
      <c r="Y69" s="50">
        <f t="shared" si="9"/>
        <v>0.35999999999999943</v>
      </c>
      <c r="Z69" s="50"/>
      <c r="AA69" s="50">
        <f t="shared" si="9"/>
        <v>-8.6000000000000298E-2</v>
      </c>
      <c r="AB69" s="50">
        <f t="shared" si="9"/>
        <v>0.32999999999999829</v>
      </c>
      <c r="AC69" s="50"/>
      <c r="AD69" s="50">
        <f t="shared" si="9"/>
        <v>-7.2199999999999598E-2</v>
      </c>
      <c r="AE69" s="50">
        <f t="shared" si="9"/>
        <v>0.27999999999999758</v>
      </c>
      <c r="AF69" s="50"/>
      <c r="AG69" s="50">
        <f t="shared" si="9"/>
        <v>-2.9300000000000104E-2</v>
      </c>
      <c r="AH69" s="50">
        <f t="shared" si="9"/>
        <v>0.23000000000000043</v>
      </c>
      <c r="AI69" s="50"/>
      <c r="AJ69" s="50">
        <f t="shared" si="9"/>
        <v>8.9900000000000091E-2</v>
      </c>
      <c r="AK69" s="50">
        <f t="shared" si="9"/>
        <v>0.14000000000000057</v>
      </c>
      <c r="AL69" s="50"/>
      <c r="AM69" s="50">
        <f t="shared" si="9"/>
        <v>6.9399999999999906E-2</v>
      </c>
      <c r="AN69" s="50">
        <f t="shared" si="9"/>
        <v>0.10000000000000142</v>
      </c>
      <c r="AO69" s="50"/>
      <c r="AP69" s="50">
        <f t="shared" si="9"/>
        <v>6.4799999999999969E-2</v>
      </c>
      <c r="AQ69" s="50">
        <f t="shared" si="9"/>
        <v>0.14000000000000057</v>
      </c>
      <c r="AR69" s="50"/>
      <c r="AS69" s="50">
        <f t="shared" si="9"/>
        <v>8.2600000000000229E-2</v>
      </c>
      <c r="AT69" s="50">
        <f t="shared" si="9"/>
        <v>5.9999999999998721E-2</v>
      </c>
      <c r="AU69" s="50"/>
      <c r="AV69" s="50">
        <f t="shared" si="9"/>
        <v>0.1283000000000003</v>
      </c>
      <c r="AW69" s="50">
        <f t="shared" si="9"/>
        <v>3.0000000000001137E-2</v>
      </c>
      <c r="AX69" s="50"/>
      <c r="AY69" s="50">
        <f t="shared" si="9"/>
        <v>8.0600000000000449E-2</v>
      </c>
      <c r="AZ69" s="50">
        <f t="shared" si="9"/>
        <v>-2.9999999999997584E-2</v>
      </c>
      <c r="BA69" s="50">
        <f t="shared" si="9"/>
        <v>0</v>
      </c>
      <c r="BB69" s="50">
        <f t="shared" si="9"/>
        <v>8.2000000000000739E-2</v>
      </c>
      <c r="BC69" s="50">
        <f t="shared" si="9"/>
        <v>-7.0000000000000284E-2</v>
      </c>
      <c r="BD69" s="50"/>
      <c r="BE69" s="50"/>
      <c r="BF69" s="50"/>
      <c r="BG69" s="50"/>
      <c r="BH69" s="50">
        <f t="shared" si="9"/>
        <v>-6.8472105263157896</v>
      </c>
      <c r="BI69" s="50">
        <f t="shared" si="9"/>
        <v>-16.619999999999997</v>
      </c>
      <c r="BJ69" s="49"/>
      <c r="BK69" s="49"/>
      <c r="BL69" s="49"/>
      <c r="BM69" s="49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95"/>
      <c r="CC69" s="49"/>
      <c r="CD69" s="49"/>
    </row>
    <row r="70" spans="1:161" x14ac:dyDescent="0.2">
      <c r="A70" s="185">
        <v>12</v>
      </c>
      <c r="B70" s="49" t="s">
        <v>34</v>
      </c>
      <c r="C70" s="50">
        <f t="shared" si="3"/>
        <v>0.37400000000000055</v>
      </c>
      <c r="D70" s="50">
        <f t="shared" si="4"/>
        <v>1.5399999999999991</v>
      </c>
      <c r="E70" s="50"/>
      <c r="F70" s="50">
        <f t="shared" si="9"/>
        <v>-0.38919999999999977</v>
      </c>
      <c r="G70" s="50">
        <f t="shared" si="9"/>
        <v>1.3200000000000003</v>
      </c>
      <c r="H70" s="50"/>
      <c r="I70" s="50">
        <f t="shared" si="9"/>
        <v>-0.46039999999999992</v>
      </c>
      <c r="J70" s="50">
        <f t="shared" si="9"/>
        <v>1.4199999999999982</v>
      </c>
      <c r="K70" s="50">
        <f t="shared" si="9"/>
        <v>0</v>
      </c>
      <c r="L70" s="50">
        <f t="shared" si="9"/>
        <v>-0.48819999999999997</v>
      </c>
      <c r="M70" s="50">
        <f t="shared" si="9"/>
        <v>1.2899999999999991</v>
      </c>
      <c r="N70" s="50"/>
      <c r="O70" s="50">
        <f t="shared" si="9"/>
        <v>-0.38509999999999955</v>
      </c>
      <c r="P70" s="50">
        <f t="shared" si="9"/>
        <v>1.0899999999999999</v>
      </c>
      <c r="Q70" s="50"/>
      <c r="R70" s="50">
        <f t="shared" si="9"/>
        <v>-0.29449999999999932</v>
      </c>
      <c r="S70" s="50">
        <f t="shared" si="9"/>
        <v>0.91000000000000014</v>
      </c>
      <c r="T70" s="50"/>
      <c r="U70" s="50">
        <f t="shared" si="9"/>
        <v>-0.2607999999999997</v>
      </c>
      <c r="V70" s="50">
        <f t="shared" si="9"/>
        <v>0.88000000000000256</v>
      </c>
      <c r="W70" s="50"/>
      <c r="X70" s="50">
        <f t="shared" si="9"/>
        <v>-0.3041999999999998</v>
      </c>
      <c r="Y70" s="50">
        <f t="shared" si="9"/>
        <v>0.98000000000000043</v>
      </c>
      <c r="Z70" s="50"/>
      <c r="AA70" s="50">
        <f t="shared" si="9"/>
        <v>-0.19670000000000076</v>
      </c>
      <c r="AB70" s="50">
        <f t="shared" si="9"/>
        <v>0.60000000000000142</v>
      </c>
      <c r="AC70" s="50"/>
      <c r="AD70" s="50">
        <f t="shared" si="9"/>
        <v>-6.2600000000000655E-2</v>
      </c>
      <c r="AE70" s="50">
        <f t="shared" si="9"/>
        <v>0.25999999999999801</v>
      </c>
      <c r="AF70" s="50"/>
      <c r="AG70" s="50">
        <f t="shared" si="9"/>
        <v>4.9599999999999866E-2</v>
      </c>
      <c r="AH70" s="50">
        <f t="shared" si="9"/>
        <v>4.00000000000027E-2</v>
      </c>
      <c r="AI70" s="50"/>
      <c r="AJ70" s="50">
        <f t="shared" si="9"/>
        <v>0.16209999999999969</v>
      </c>
      <c r="AK70" s="50">
        <f t="shared" si="9"/>
        <v>-3.9999999999999147E-2</v>
      </c>
      <c r="AL70" s="50"/>
      <c r="AM70" s="50">
        <f t="shared" si="9"/>
        <v>0.17480000000000029</v>
      </c>
      <c r="AN70" s="50">
        <f t="shared" si="9"/>
        <v>-0.14999999999999858</v>
      </c>
      <c r="AO70" s="50"/>
      <c r="AP70" s="50">
        <f t="shared" si="9"/>
        <v>0.18140000000000001</v>
      </c>
      <c r="AQ70" s="50">
        <f t="shared" si="9"/>
        <v>-0.14000000000000057</v>
      </c>
      <c r="AR70" s="50"/>
      <c r="AS70" s="50">
        <f t="shared" si="9"/>
        <v>0.16310000000000002</v>
      </c>
      <c r="AT70" s="50">
        <f t="shared" si="9"/>
        <v>-0.12999999999999901</v>
      </c>
      <c r="AU70" s="50"/>
      <c r="AV70" s="50">
        <f t="shared" si="9"/>
        <v>0.19840000000000035</v>
      </c>
      <c r="AW70" s="50">
        <f t="shared" si="9"/>
        <v>-0.14000000000000057</v>
      </c>
      <c r="AX70" s="50"/>
      <c r="AY70" s="50">
        <f t="shared" si="9"/>
        <v>0.20209999999999972</v>
      </c>
      <c r="AZ70" s="50">
        <f t="shared" si="9"/>
        <v>-0.32000000000000028</v>
      </c>
      <c r="BA70" s="50">
        <f t="shared" si="9"/>
        <v>0</v>
      </c>
      <c r="BB70" s="50">
        <f t="shared" si="9"/>
        <v>0.19130000000000003</v>
      </c>
      <c r="BC70" s="50">
        <f t="shared" si="9"/>
        <v>-0.33000000000000185</v>
      </c>
      <c r="BD70" s="50"/>
      <c r="BE70" s="50"/>
      <c r="BF70" s="50"/>
      <c r="BG70" s="50"/>
      <c r="BH70" s="50">
        <f t="shared" si="9"/>
        <v>-6.9370263157894732</v>
      </c>
      <c r="BI70" s="50">
        <f t="shared" si="9"/>
        <v>-16.409473684210528</v>
      </c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95"/>
      <c r="CC70" s="49"/>
      <c r="CD70" s="49"/>
    </row>
    <row r="71" spans="1:161" x14ac:dyDescent="0.2">
      <c r="A71" s="185">
        <v>13</v>
      </c>
      <c r="B71" s="49" t="s">
        <v>17</v>
      </c>
      <c r="C71" s="50">
        <f t="shared" si="3"/>
        <v>0</v>
      </c>
      <c r="D71" s="50">
        <f t="shared" si="4"/>
        <v>4.2000000000000028</v>
      </c>
      <c r="E71" s="50"/>
      <c r="F71" s="50">
        <f t="shared" si="9"/>
        <v>0</v>
      </c>
      <c r="G71" s="50">
        <f t="shared" si="9"/>
        <v>2.5800000000000125</v>
      </c>
      <c r="H71" s="50"/>
      <c r="I71" s="50">
        <f t="shared" si="9"/>
        <v>0</v>
      </c>
      <c r="J71" s="50">
        <f t="shared" si="9"/>
        <v>2.0999999999999943</v>
      </c>
      <c r="K71" s="50">
        <f t="shared" si="9"/>
        <v>0</v>
      </c>
      <c r="L71" s="50">
        <f t="shared" si="9"/>
        <v>0</v>
      </c>
      <c r="M71" s="50">
        <f t="shared" si="9"/>
        <v>0.87999999999999545</v>
      </c>
      <c r="N71" s="50"/>
      <c r="O71" s="50">
        <f t="shared" si="9"/>
        <v>0</v>
      </c>
      <c r="P71" s="50">
        <f t="shared" si="9"/>
        <v>1.0700000000000074</v>
      </c>
      <c r="Q71" s="50"/>
      <c r="R71" s="50">
        <f t="shared" si="9"/>
        <v>0</v>
      </c>
      <c r="S71" s="50">
        <f t="shared" si="9"/>
        <v>1.4200000000000017</v>
      </c>
      <c r="T71" s="50"/>
      <c r="U71" s="50">
        <f t="shared" si="9"/>
        <v>0</v>
      </c>
      <c r="V71" s="50">
        <f t="shared" si="9"/>
        <v>1.7400000000000091</v>
      </c>
      <c r="W71" s="50"/>
      <c r="X71" s="50">
        <f t="shared" si="9"/>
        <v>0</v>
      </c>
      <c r="Y71" s="50">
        <f t="shared" si="9"/>
        <v>1.5699999999999932</v>
      </c>
      <c r="Z71" s="50"/>
      <c r="AA71" s="50">
        <f t="shared" si="9"/>
        <v>0</v>
      </c>
      <c r="AB71" s="50">
        <f t="shared" si="9"/>
        <v>0.82999999999999829</v>
      </c>
      <c r="AC71" s="50"/>
      <c r="AD71" s="50">
        <f t="shared" si="9"/>
        <v>0</v>
      </c>
      <c r="AE71" s="50">
        <f t="shared" si="9"/>
        <v>0.77000000000001023</v>
      </c>
      <c r="AF71" s="50"/>
      <c r="AG71" s="50">
        <f t="shared" si="9"/>
        <v>0</v>
      </c>
      <c r="AH71" s="50">
        <f t="shared" si="9"/>
        <v>1.1300000000000097</v>
      </c>
      <c r="AI71" s="50"/>
      <c r="AJ71" s="50">
        <f t="shared" si="9"/>
        <v>0</v>
      </c>
      <c r="AK71" s="50">
        <f t="shared" si="9"/>
        <v>2.4299999999999926</v>
      </c>
      <c r="AL71" s="50"/>
      <c r="AM71" s="50">
        <f t="shared" si="9"/>
        <v>0</v>
      </c>
      <c r="AN71" s="50">
        <f t="shared" si="9"/>
        <v>1.8499999999999943</v>
      </c>
      <c r="AO71" s="50"/>
      <c r="AP71" s="50">
        <f t="shared" si="9"/>
        <v>0</v>
      </c>
      <c r="AQ71" s="50">
        <f t="shared" si="9"/>
        <v>2.0499999999999972</v>
      </c>
      <c r="AR71" s="50"/>
      <c r="AS71" s="50">
        <f t="shared" si="9"/>
        <v>0</v>
      </c>
      <c r="AT71" s="50">
        <f t="shared" si="9"/>
        <v>1.8499999999999943</v>
      </c>
      <c r="AU71" s="50"/>
      <c r="AV71" s="50">
        <f t="shared" si="9"/>
        <v>0</v>
      </c>
      <c r="AW71" s="50">
        <f t="shared" si="9"/>
        <v>2.3299999999999983</v>
      </c>
      <c r="AX71" s="50"/>
      <c r="AY71" s="50">
        <f t="shared" si="9"/>
        <v>0</v>
      </c>
      <c r="AZ71" s="50">
        <f t="shared" si="9"/>
        <v>1.1600000000000108</v>
      </c>
      <c r="BA71" s="50">
        <f t="shared" si="9"/>
        <v>0</v>
      </c>
      <c r="BB71" s="50">
        <f t="shared" si="9"/>
        <v>0</v>
      </c>
      <c r="BC71" s="50">
        <f t="shared" si="9"/>
        <v>0.92000000000000171</v>
      </c>
      <c r="BD71" s="50"/>
      <c r="BE71" s="50"/>
      <c r="BF71" s="50"/>
      <c r="BG71" s="50"/>
      <c r="BH71" s="50">
        <f t="shared" si="9"/>
        <v>-1</v>
      </c>
      <c r="BI71" s="50">
        <f t="shared" si="9"/>
        <v>-113.79684210526315</v>
      </c>
      <c r="BJ71" s="49"/>
      <c r="BK71" s="49"/>
      <c r="BL71" s="49"/>
      <c r="BM71" s="49"/>
      <c r="BN71" s="82" t="s">
        <v>18</v>
      </c>
      <c r="BO71" s="52" t="s">
        <v>5</v>
      </c>
      <c r="BP71" s="52" t="s">
        <v>6</v>
      </c>
      <c r="BQ71" s="52" t="s">
        <v>7</v>
      </c>
      <c r="BR71" s="52" t="s">
        <v>8</v>
      </c>
      <c r="BS71" s="50" t="s">
        <v>9</v>
      </c>
      <c r="BT71" s="49" t="s">
        <v>10</v>
      </c>
      <c r="BU71" s="49" t="s">
        <v>11</v>
      </c>
      <c r="BV71" s="49" t="s">
        <v>12</v>
      </c>
      <c r="BW71" s="49" t="s">
        <v>13</v>
      </c>
      <c r="BX71" s="49" t="s">
        <v>14</v>
      </c>
      <c r="BY71" s="49" t="s">
        <v>15</v>
      </c>
      <c r="BZ71" s="49" t="s">
        <v>34</v>
      </c>
      <c r="CA71" s="51" t="s">
        <v>17</v>
      </c>
      <c r="CB71" s="50" t="s">
        <v>27</v>
      </c>
      <c r="CC71" s="88" t="s">
        <v>32</v>
      </c>
      <c r="CD71" s="88" t="s">
        <v>33</v>
      </c>
    </row>
    <row r="72" spans="1:161" x14ac:dyDescent="0.2">
      <c r="A72" s="185">
        <v>14</v>
      </c>
      <c r="B72" s="49" t="s">
        <v>27</v>
      </c>
      <c r="C72" s="50">
        <f t="shared" si="3"/>
        <v>-2.3972688121902674E-3</v>
      </c>
      <c r="D72" s="50">
        <f t="shared" si="4"/>
        <v>5.2299999999999898</v>
      </c>
      <c r="E72" s="50"/>
      <c r="F72" s="50">
        <f t="shared" si="9"/>
        <v>1.2861474786740601E-4</v>
      </c>
      <c r="G72" s="50">
        <f t="shared" si="9"/>
        <v>3.4900000000000091</v>
      </c>
      <c r="H72" s="50"/>
      <c r="I72" s="50">
        <f t="shared" si="9"/>
        <v>-1.4775494571930281E-3</v>
      </c>
      <c r="J72" s="50">
        <f t="shared" si="9"/>
        <v>3.1899999999999977</v>
      </c>
      <c r="K72" s="50">
        <f t="shared" si="9"/>
        <v>0</v>
      </c>
      <c r="L72" s="50">
        <f t="shared" si="9"/>
        <v>1.7409705995210523E-3</v>
      </c>
      <c r="M72" s="50">
        <f t="shared" si="9"/>
        <v>0.83000000000001251</v>
      </c>
      <c r="N72" s="50"/>
      <c r="O72" s="50">
        <f t="shared" si="9"/>
        <v>1.5308838249801227E-3</v>
      </c>
      <c r="P72" s="50">
        <f t="shared" si="9"/>
        <v>1.1299999999999955</v>
      </c>
      <c r="Q72" s="50"/>
      <c r="R72" s="50">
        <f t="shared" si="9"/>
        <v>9.8532040212984118E-4</v>
      </c>
      <c r="S72" s="50">
        <f t="shared" si="9"/>
        <v>1.7199999999999989</v>
      </c>
      <c r="T72" s="50"/>
      <c r="U72" s="50">
        <f t="shared" si="9"/>
        <v>-7.3366423047749318E-4</v>
      </c>
      <c r="V72" s="50">
        <f t="shared" si="9"/>
        <v>2.5300000000000011</v>
      </c>
      <c r="W72" s="50"/>
      <c r="X72" s="50">
        <f t="shared" si="9"/>
        <v>-4.3652235906821435E-4</v>
      </c>
      <c r="Y72" s="50">
        <f t="shared" si="9"/>
        <v>2.2299999999999898</v>
      </c>
      <c r="Z72" s="50"/>
      <c r="AA72" s="50">
        <f t="shared" si="9"/>
        <v>-1.8102725194522051E-3</v>
      </c>
      <c r="AB72" s="50">
        <f t="shared" si="9"/>
        <v>1.5100000000000193</v>
      </c>
      <c r="AC72" s="50"/>
      <c r="AD72" s="50">
        <f t="shared" si="9"/>
        <v>-5.232961845737627E-3</v>
      </c>
      <c r="AE72" s="50">
        <f t="shared" si="9"/>
        <v>2.1699999999999875</v>
      </c>
      <c r="AF72" s="50"/>
      <c r="AG72" s="50">
        <f t="shared" si="9"/>
        <v>-3.8864092619018686E-3</v>
      </c>
      <c r="AH72" s="50">
        <f t="shared" si="9"/>
        <v>2.3700000000000045</v>
      </c>
      <c r="AI72" s="50"/>
      <c r="AJ72" s="50">
        <f t="shared" ref="AJ72:BI72" si="12">AJ50-AJ28</f>
        <v>-3.5656607395049278E-3</v>
      </c>
      <c r="AK72" s="50">
        <f t="shared" si="12"/>
        <v>4.0699999999999932</v>
      </c>
      <c r="AL72" s="50"/>
      <c r="AM72" s="50">
        <f t="shared" si="12"/>
        <v>8.6451776244322875E-4</v>
      </c>
      <c r="AN72" s="50">
        <f t="shared" si="12"/>
        <v>2.3400000000000034</v>
      </c>
      <c r="AO72" s="50"/>
      <c r="AP72" s="50">
        <f t="shared" si="12"/>
        <v>2.012108164633708E-3</v>
      </c>
      <c r="AQ72" s="50">
        <f t="shared" si="12"/>
        <v>2.3700000000000045</v>
      </c>
      <c r="AR72" s="50"/>
      <c r="AS72" s="50">
        <f t="shared" si="12"/>
        <v>1.4985138456710123E-3</v>
      </c>
      <c r="AT72" s="50">
        <f t="shared" si="12"/>
        <v>2.2099999999999795</v>
      </c>
      <c r="AU72" s="50"/>
      <c r="AV72" s="50">
        <f t="shared" si="12"/>
        <v>1.3017121418397171E-3</v>
      </c>
      <c r="AW72" s="50">
        <f t="shared" si="12"/>
        <v>2.8900000000000148</v>
      </c>
      <c r="AX72" s="50"/>
      <c r="AY72" s="50">
        <f t="shared" si="12"/>
        <v>2.7589986338182326E-3</v>
      </c>
      <c r="AZ72" s="50">
        <f t="shared" si="12"/>
        <v>1</v>
      </c>
      <c r="BA72" s="50">
        <f t="shared" si="12"/>
        <v>0</v>
      </c>
      <c r="BB72" s="50">
        <f t="shared" si="12"/>
        <v>1.6896412956293183E-3</v>
      </c>
      <c r="BC72" s="50">
        <f t="shared" si="12"/>
        <v>0.90000000000000568</v>
      </c>
      <c r="BD72" s="50"/>
      <c r="BE72" s="50"/>
      <c r="BF72" s="50"/>
      <c r="BG72" s="50"/>
      <c r="BH72" s="50">
        <f t="shared" si="12"/>
        <v>-0.73353204895151825</v>
      </c>
      <c r="BI72" s="50">
        <f t="shared" si="12"/>
        <v>-155.1347368421053</v>
      </c>
      <c r="BJ72" s="49"/>
      <c r="BK72" s="49"/>
      <c r="BL72" s="49"/>
      <c r="BM72" s="93">
        <v>1</v>
      </c>
      <c r="BN72" s="49" t="s">
        <v>138</v>
      </c>
      <c r="BO72" s="86">
        <v>107.64</v>
      </c>
      <c r="BP72" s="86">
        <v>0.80951995466688254</v>
      </c>
      <c r="BQ72" s="86">
        <v>0.96410000000000007</v>
      </c>
      <c r="BR72" s="86">
        <v>0.91265857442730669</v>
      </c>
      <c r="BS72" s="86">
        <v>1593</v>
      </c>
      <c r="BT72" s="86">
        <v>13.9238</v>
      </c>
      <c r="BU72" s="86">
        <v>1.6479894528675016</v>
      </c>
      <c r="BV72" s="86">
        <v>1.4200000000000002</v>
      </c>
      <c r="BW72" s="86">
        <v>9.9725999999999999</v>
      </c>
      <c r="BX72" s="86">
        <v>10.361700000000001</v>
      </c>
      <c r="BY72" s="86">
        <v>6.8089000000000004</v>
      </c>
      <c r="BZ72" s="86">
        <v>6.6440000000000001</v>
      </c>
      <c r="CA72" s="86">
        <v>1</v>
      </c>
      <c r="CB72" s="86">
        <v>0.73270808909730367</v>
      </c>
      <c r="CC72" s="86">
        <v>7.1017000000000001</v>
      </c>
      <c r="CD72" s="86">
        <v>7.1161000000000003</v>
      </c>
    </row>
    <row r="73" spans="1:161" x14ac:dyDescent="0.2">
      <c r="A73" s="185">
        <v>15</v>
      </c>
      <c r="B73" s="49" t="s">
        <v>32</v>
      </c>
      <c r="C73" s="50">
        <f t="shared" si="3"/>
        <v>-4.1500000000000092E-2</v>
      </c>
      <c r="D73" s="50">
        <f t="shared" si="4"/>
        <v>0.5</v>
      </c>
      <c r="E73" s="50"/>
      <c r="F73" s="50">
        <f t="shared" ref="F73:BI74" si="13">F51-F29</f>
        <v>3.2399999999999984E-2</v>
      </c>
      <c r="G73" s="50">
        <f t="shared" si="13"/>
        <v>0.28999999999999915</v>
      </c>
      <c r="H73" s="50"/>
      <c r="I73" s="50">
        <f t="shared" si="13"/>
        <v>-3.2000000000005357E-3</v>
      </c>
      <c r="J73" s="50">
        <f t="shared" si="13"/>
        <v>0.30999999999999872</v>
      </c>
      <c r="K73" s="50">
        <f t="shared" si="13"/>
        <v>0</v>
      </c>
      <c r="L73" s="50">
        <f t="shared" si="13"/>
        <v>6.0000000000037801E-4</v>
      </c>
      <c r="M73" s="50">
        <f t="shared" si="13"/>
        <v>0.12000000000000099</v>
      </c>
      <c r="N73" s="50"/>
      <c r="O73" s="50">
        <f t="shared" si="13"/>
        <v>-1.699999999999946E-2</v>
      </c>
      <c r="P73" s="50">
        <f t="shared" si="13"/>
        <v>0.19000000000000128</v>
      </c>
      <c r="Q73" s="50"/>
      <c r="R73" s="50">
        <f t="shared" si="13"/>
        <v>-2.3399999999999643E-2</v>
      </c>
      <c r="S73" s="50">
        <f t="shared" si="13"/>
        <v>0.26000000000000156</v>
      </c>
      <c r="T73" s="50"/>
      <c r="U73" s="50">
        <f t="shared" si="13"/>
        <v>-2.829999999999977E-2</v>
      </c>
      <c r="V73" s="50">
        <f t="shared" si="13"/>
        <v>0.30999999999999872</v>
      </c>
      <c r="W73" s="50"/>
      <c r="X73" s="50">
        <f t="shared" si="13"/>
        <v>-5.4200000000000692E-2</v>
      </c>
      <c r="Y73" s="50">
        <f t="shared" si="13"/>
        <v>0.35000000000000142</v>
      </c>
      <c r="Z73" s="50"/>
      <c r="AA73" s="50">
        <f t="shared" si="13"/>
        <v>-3.479999999999972E-2</v>
      </c>
      <c r="AB73" s="50">
        <f t="shared" si="13"/>
        <v>0.18999999999999773</v>
      </c>
      <c r="AC73" s="50"/>
      <c r="AD73" s="50">
        <f t="shared" ref="AD73:BI73" si="14">AD51-AD29</f>
        <v>-3.8699999999999513E-2</v>
      </c>
      <c r="AE73" s="50">
        <f t="shared" si="14"/>
        <v>0.20000000000000284</v>
      </c>
      <c r="AF73" s="50"/>
      <c r="AG73" s="50">
        <f t="shared" si="14"/>
        <v>-3.7099999999999689E-2</v>
      </c>
      <c r="AH73" s="50">
        <f t="shared" si="14"/>
        <v>0.25</v>
      </c>
      <c r="AI73" s="50"/>
      <c r="AJ73" s="50">
        <f t="shared" si="14"/>
        <v>-3.2700000000000173E-2</v>
      </c>
      <c r="AK73" s="50">
        <f t="shared" si="14"/>
        <v>0.41999999999999993</v>
      </c>
      <c r="AL73" s="50"/>
      <c r="AM73" s="50">
        <f t="shared" si="14"/>
        <v>-1.6799999999999926E-2</v>
      </c>
      <c r="AN73" s="50">
        <f t="shared" si="14"/>
        <v>0.30000000000000071</v>
      </c>
      <c r="AO73" s="50"/>
      <c r="AP73" s="50">
        <f t="shared" si="14"/>
        <v>-1.7500000000000071E-2</v>
      </c>
      <c r="AQ73" s="50">
        <f t="shared" si="14"/>
        <v>0.32999999999999829</v>
      </c>
      <c r="AR73" s="50"/>
      <c r="AS73" s="50">
        <f t="shared" si="14"/>
        <v>-5.0099999999999589E-2</v>
      </c>
      <c r="AT73" s="50">
        <f t="shared" si="14"/>
        <v>0.37000000000000099</v>
      </c>
      <c r="AU73" s="50"/>
      <c r="AV73" s="50">
        <f t="shared" si="14"/>
        <v>-5.0300000000000011E-2</v>
      </c>
      <c r="AW73" s="50">
        <f t="shared" si="14"/>
        <v>0.43999999999999773</v>
      </c>
      <c r="AX73" s="50"/>
      <c r="AY73" s="50">
        <f t="shared" si="14"/>
        <v>-7.3199999999999932E-2</v>
      </c>
      <c r="AZ73" s="50">
        <f t="shared" si="14"/>
        <v>0.31999999999999851</v>
      </c>
      <c r="BA73" s="50">
        <f t="shared" si="14"/>
        <v>0</v>
      </c>
      <c r="BB73" s="50">
        <f t="shared" si="14"/>
        <v>-8.0500000000000682E-2</v>
      </c>
      <c r="BC73" s="50">
        <f t="shared" si="14"/>
        <v>0.30999999999999872</v>
      </c>
      <c r="BD73" s="50"/>
      <c r="BE73" s="50"/>
      <c r="BF73" s="50"/>
      <c r="BG73" s="50"/>
      <c r="BH73" s="50">
        <f t="shared" si="14"/>
        <v>-7.1039368421052629</v>
      </c>
      <c r="BI73" s="50">
        <f t="shared" si="14"/>
        <v>-16.018947368421049</v>
      </c>
      <c r="BJ73" s="49"/>
      <c r="BK73" s="49"/>
      <c r="BL73" s="49"/>
      <c r="BM73" s="93">
        <v>2</v>
      </c>
      <c r="BN73" s="49" t="s">
        <v>140</v>
      </c>
      <c r="BO73" s="86">
        <v>107.28</v>
      </c>
      <c r="BP73" s="86">
        <v>0.80612656187021348</v>
      </c>
      <c r="BQ73" s="86">
        <v>0.96700000000000008</v>
      </c>
      <c r="BR73" s="86">
        <v>0.91474570069520678</v>
      </c>
      <c r="BS73" s="180">
        <v>1589.7834</v>
      </c>
      <c r="BT73" s="86">
        <v>14.1501</v>
      </c>
      <c r="BU73" s="86">
        <v>1.6380016380016378</v>
      </c>
      <c r="BV73" s="86">
        <v>1.4124000000000001</v>
      </c>
      <c r="BW73" s="86">
        <v>10.0268</v>
      </c>
      <c r="BX73" s="86">
        <v>10.308400000000001</v>
      </c>
      <c r="BY73" s="86">
        <v>6.827</v>
      </c>
      <c r="BZ73" s="86">
        <v>6.6918000000000006</v>
      </c>
      <c r="CA73" s="86">
        <v>1</v>
      </c>
      <c r="CB73" s="86">
        <v>0.73211265749573551</v>
      </c>
      <c r="CC73" s="86">
        <v>7.0926</v>
      </c>
      <c r="CD73" s="86">
        <v>7.1105</v>
      </c>
    </row>
    <row r="74" spans="1:161" x14ac:dyDescent="0.2">
      <c r="A74" s="185">
        <v>16</v>
      </c>
      <c r="B74" s="49" t="s">
        <v>33</v>
      </c>
      <c r="C74" s="50">
        <f t="shared" si="3"/>
        <v>1.2900000000000134E-2</v>
      </c>
      <c r="D74" s="50">
        <f t="shared" si="4"/>
        <v>0.62000000000000099</v>
      </c>
      <c r="E74" s="50"/>
      <c r="F74" s="50">
        <f t="shared" si="13"/>
        <v>-1.2599999999999945E-2</v>
      </c>
      <c r="G74" s="50">
        <f t="shared" si="13"/>
        <v>0.39999999999999858</v>
      </c>
      <c r="H74" s="50"/>
      <c r="I74" s="50">
        <f t="shared" si="13"/>
        <v>-7.8000000000004732E-3</v>
      </c>
      <c r="J74" s="50">
        <f t="shared" si="13"/>
        <v>0.30999999999999872</v>
      </c>
      <c r="K74" s="50">
        <f t="shared" si="13"/>
        <v>0</v>
      </c>
      <c r="L74" s="50">
        <f t="shared" si="13"/>
        <v>-9.5999999999998309E-3</v>
      </c>
      <c r="M74" s="50">
        <f t="shared" si="13"/>
        <v>0.15000000000000213</v>
      </c>
      <c r="N74" s="50"/>
      <c r="O74" s="50">
        <f t="shared" si="13"/>
        <v>-1.9000000000000128E-2</v>
      </c>
      <c r="P74" s="50">
        <f t="shared" si="13"/>
        <v>0.18999999999999773</v>
      </c>
      <c r="Q74" s="50"/>
      <c r="R74" s="50">
        <f t="shared" si="13"/>
        <v>-2.5500000000000078E-2</v>
      </c>
      <c r="S74" s="50">
        <f t="shared" si="13"/>
        <v>0.25999999999999801</v>
      </c>
      <c r="T74" s="50"/>
      <c r="U74" s="50">
        <f t="shared" si="13"/>
        <v>-2.9199999999999449E-2</v>
      </c>
      <c r="V74" s="50">
        <f t="shared" si="13"/>
        <v>0.31000000000000227</v>
      </c>
      <c r="W74" s="50"/>
      <c r="X74" s="50">
        <f t="shared" si="13"/>
        <v>-6.2400000000000233E-2</v>
      </c>
      <c r="Y74" s="50">
        <f t="shared" si="13"/>
        <v>0.37000000000000099</v>
      </c>
      <c r="Z74" s="50"/>
      <c r="AA74" s="50">
        <f t="shared" si="13"/>
        <v>-4.6700000000000408E-2</v>
      </c>
      <c r="AB74" s="50">
        <f t="shared" si="13"/>
        <v>0.23000000000000043</v>
      </c>
      <c r="AC74" s="50"/>
      <c r="AD74" s="50">
        <f t="shared" si="13"/>
        <v>-5.1400000000000112E-2</v>
      </c>
      <c r="AE74" s="50">
        <f t="shared" si="13"/>
        <v>0.22000000000000242</v>
      </c>
      <c r="AF74" s="50"/>
      <c r="AG74" s="50">
        <f t="shared" si="13"/>
        <v>-5.6400000000000006E-2</v>
      </c>
      <c r="AH74" s="50">
        <f t="shared" si="13"/>
        <v>0.28999999999999915</v>
      </c>
      <c r="AI74" s="50"/>
      <c r="AJ74" s="50">
        <f t="shared" si="13"/>
        <v>-3.9299999999999891E-2</v>
      </c>
      <c r="AK74" s="50">
        <f t="shared" si="13"/>
        <v>0.44000000000000128</v>
      </c>
      <c r="AL74" s="50"/>
      <c r="AM74" s="50">
        <f t="shared" si="13"/>
        <v>-1.5399999999999636E-2</v>
      </c>
      <c r="AN74" s="50">
        <f t="shared" si="13"/>
        <v>0.29999999999999893</v>
      </c>
      <c r="AO74" s="50"/>
      <c r="AP74" s="50">
        <f t="shared" si="13"/>
        <v>-1.3600000000000279E-2</v>
      </c>
      <c r="AQ74" s="50">
        <f t="shared" si="13"/>
        <v>0.32000000000000028</v>
      </c>
      <c r="AR74" s="50"/>
      <c r="AS74" s="50">
        <f t="shared" si="13"/>
        <v>-6.2599999999999767E-2</v>
      </c>
      <c r="AT74" s="50">
        <f t="shared" si="13"/>
        <v>0.40000000000000036</v>
      </c>
      <c r="AU74" s="50"/>
      <c r="AV74" s="50">
        <f t="shared" si="13"/>
        <v>-5.1299999999999457E-2</v>
      </c>
      <c r="AW74" s="50">
        <f t="shared" si="13"/>
        <v>0.44000000000000128</v>
      </c>
      <c r="AX74" s="50"/>
      <c r="AY74" s="50">
        <f t="shared" si="13"/>
        <v>-8.289999999999953E-2</v>
      </c>
      <c r="AZ74" s="50">
        <f t="shared" si="13"/>
        <v>0.34999999999999964</v>
      </c>
      <c r="BA74" s="50">
        <f t="shared" si="13"/>
        <v>0</v>
      </c>
      <c r="BB74" s="50">
        <f t="shared" si="13"/>
        <v>-9.7400000000000375E-2</v>
      </c>
      <c r="BC74" s="50">
        <f t="shared" si="13"/>
        <v>0.33999999999999986</v>
      </c>
      <c r="BD74" s="50"/>
      <c r="BE74" s="50"/>
      <c r="BF74" s="50"/>
      <c r="BG74" s="50"/>
      <c r="BH74" s="50">
        <f t="shared" si="13"/>
        <v>-7.1254684210526325</v>
      </c>
      <c r="BI74" s="50">
        <f t="shared" si="13"/>
        <v>-15.97</v>
      </c>
      <c r="BJ74" s="49"/>
      <c r="BK74" s="49"/>
      <c r="BL74" s="49"/>
      <c r="BM74" s="93">
        <v>3</v>
      </c>
      <c r="BN74" s="49" t="s">
        <v>141</v>
      </c>
      <c r="BO74" s="86">
        <v>108.21000000000001</v>
      </c>
      <c r="BP74" s="86">
        <v>0.81043844719993519</v>
      </c>
      <c r="BQ74" s="86">
        <v>0.97720000000000007</v>
      </c>
      <c r="BR74" s="86">
        <v>0.9269558769002596</v>
      </c>
      <c r="BS74" s="86">
        <v>1614.7925</v>
      </c>
      <c r="BT74" s="86">
        <v>14.393000000000001</v>
      </c>
      <c r="BU74" s="86">
        <v>1.6572754391779914</v>
      </c>
      <c r="BV74" s="86">
        <v>1.4163000000000001</v>
      </c>
      <c r="BW74" s="86">
        <v>10.1317</v>
      </c>
      <c r="BX74" s="86">
        <v>10.417900000000001</v>
      </c>
      <c r="BY74" s="86">
        <v>6.9208000000000007</v>
      </c>
      <c r="BZ74" s="86">
        <v>6.7019000000000002</v>
      </c>
      <c r="CA74" s="86">
        <v>1</v>
      </c>
      <c r="CB74" s="86">
        <v>0.73226276517065392</v>
      </c>
      <c r="CC74" s="86">
        <v>7.0933000000000002</v>
      </c>
      <c r="CD74" s="86">
        <v>7.1093999999999999</v>
      </c>
    </row>
    <row r="75" spans="1:161" x14ac:dyDescent="0.2">
      <c r="A75" s="185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93">
        <v>4</v>
      </c>
      <c r="BN75" s="49" t="s">
        <v>144</v>
      </c>
      <c r="BO75" s="86">
        <v>109.15</v>
      </c>
      <c r="BP75" s="86">
        <v>0.81228169929331484</v>
      </c>
      <c r="BQ75" s="86">
        <v>0.97660000000000002</v>
      </c>
      <c r="BR75" s="86">
        <v>0.92455621301775137</v>
      </c>
      <c r="BS75" s="86">
        <v>1630.7321000000002</v>
      </c>
      <c r="BT75" s="86">
        <v>14.541400000000001</v>
      </c>
      <c r="BU75" s="86">
        <v>1.6512549537648613</v>
      </c>
      <c r="BV75" s="86">
        <v>1.4103000000000001</v>
      </c>
      <c r="BW75" s="86">
        <v>10.1365</v>
      </c>
      <c r="BX75" s="86">
        <v>10.472900000000001</v>
      </c>
      <c r="BY75" s="86">
        <v>6.9035000000000002</v>
      </c>
      <c r="BZ75" s="86">
        <v>6.7439</v>
      </c>
      <c r="CA75" s="86">
        <v>1</v>
      </c>
      <c r="CB75" s="86">
        <v>0.73617644677076211</v>
      </c>
      <c r="CC75" s="86">
        <v>7.0908000000000007</v>
      </c>
      <c r="CD75" s="86">
        <v>7.1027000000000005</v>
      </c>
    </row>
    <row r="76" spans="1:161" x14ac:dyDescent="0.2">
      <c r="A76" s="185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93">
        <v>5</v>
      </c>
      <c r="BN76" s="49" t="s">
        <v>146</v>
      </c>
      <c r="BO76" s="86">
        <v>108.86</v>
      </c>
      <c r="BP76" s="86">
        <v>0.8105041335710812</v>
      </c>
      <c r="BQ76" s="86">
        <v>0.97270000000000001</v>
      </c>
      <c r="BR76" s="86">
        <v>0.91945568223611607</v>
      </c>
      <c r="BS76" s="86">
        <v>1645.4591</v>
      </c>
      <c r="BT76" s="86">
        <v>15.112400000000001</v>
      </c>
      <c r="BU76" s="86">
        <v>1.6157699143641946</v>
      </c>
      <c r="BV76" s="86">
        <v>1.4019000000000001</v>
      </c>
      <c r="BW76" s="86">
        <v>10.002000000000001</v>
      </c>
      <c r="BX76" s="86">
        <v>10.280200000000001</v>
      </c>
      <c r="BY76" s="86">
        <v>6.8623000000000003</v>
      </c>
      <c r="BZ76" s="86">
        <v>6.7193000000000005</v>
      </c>
      <c r="CA76" s="86">
        <v>1</v>
      </c>
      <c r="CB76" s="86">
        <v>0.73625774911280939</v>
      </c>
      <c r="CC76" s="86">
        <v>7.0580000000000007</v>
      </c>
      <c r="CD76" s="86">
        <v>7.0667</v>
      </c>
    </row>
    <row r="77" spans="1:161" x14ac:dyDescent="0.2">
      <c r="A77" s="185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93">
        <v>6</v>
      </c>
      <c r="BN77" s="49" t="s">
        <v>148</v>
      </c>
      <c r="BO77" s="86">
        <v>108.82000000000001</v>
      </c>
      <c r="BP77" s="86">
        <v>0.81208380704888738</v>
      </c>
      <c r="BQ77" s="86">
        <v>0.97170000000000001</v>
      </c>
      <c r="BR77" s="86">
        <v>0.92089511004696556</v>
      </c>
      <c r="BS77" s="180">
        <v>1649.5392000000002</v>
      </c>
      <c r="BT77" s="86">
        <v>15.030000000000001</v>
      </c>
      <c r="BU77" s="86">
        <v>1.6278691193228063</v>
      </c>
      <c r="BV77" s="86">
        <v>1.4032</v>
      </c>
      <c r="BW77" s="86">
        <v>10.073700000000001</v>
      </c>
      <c r="BX77" s="86">
        <v>10.316000000000001</v>
      </c>
      <c r="BY77" s="86">
        <v>6.8722000000000003</v>
      </c>
      <c r="BZ77" s="86">
        <v>6.7848000000000006</v>
      </c>
      <c r="CA77" s="86">
        <v>1</v>
      </c>
      <c r="CB77" s="86">
        <v>0.73426830163741841</v>
      </c>
      <c r="CC77" s="86">
        <v>7.0623000000000005</v>
      </c>
      <c r="CD77" s="86">
        <v>7.0731000000000002</v>
      </c>
    </row>
    <row r="78" spans="1:161" x14ac:dyDescent="0.2">
      <c r="A78" s="185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93">
        <v>7</v>
      </c>
      <c r="BN78" s="49" t="s">
        <v>150</v>
      </c>
      <c r="BO78" s="86">
        <v>108.92</v>
      </c>
      <c r="BP78" s="86">
        <v>0.80599661481421769</v>
      </c>
      <c r="BQ78" s="86">
        <v>0.97030000000000005</v>
      </c>
      <c r="BR78" s="86">
        <v>0.91945568223611607</v>
      </c>
      <c r="BS78" s="180">
        <v>1658.39</v>
      </c>
      <c r="BT78" s="86">
        <v>15.128200000000001</v>
      </c>
      <c r="BU78" s="86">
        <v>1.6035920461834507</v>
      </c>
      <c r="BV78" s="86">
        <v>1.4031</v>
      </c>
      <c r="BW78" s="86">
        <v>10.0219</v>
      </c>
      <c r="BX78" s="86">
        <v>10.199900000000001</v>
      </c>
      <c r="BY78" s="86">
        <v>6.8618000000000006</v>
      </c>
      <c r="BZ78" s="86">
        <v>6.7680000000000007</v>
      </c>
      <c r="CA78" s="86">
        <v>1</v>
      </c>
      <c r="CB78" s="86">
        <v>0.73411198144164913</v>
      </c>
      <c r="CC78" s="86">
        <v>7.0595000000000008</v>
      </c>
      <c r="CD78" s="86">
        <v>7.0695000000000006</v>
      </c>
    </row>
    <row r="79" spans="1:16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111"/>
      <c r="BI79" s="111"/>
      <c r="BJ79" s="111"/>
      <c r="BK79" s="111"/>
      <c r="BL79" s="49"/>
      <c r="BM79" s="93">
        <v>8</v>
      </c>
      <c r="BN79" s="49" t="s">
        <v>151</v>
      </c>
      <c r="BO79" s="86">
        <v>108.37</v>
      </c>
      <c r="BP79" s="86">
        <v>0.80147471347278987</v>
      </c>
      <c r="BQ79" s="86">
        <v>0.9657</v>
      </c>
      <c r="BR79" s="86">
        <v>0.91382619025861278</v>
      </c>
      <c r="BS79" s="86">
        <v>1692</v>
      </c>
      <c r="BT79" s="86">
        <v>15.32</v>
      </c>
      <c r="BU79" s="86">
        <v>1.5748031496062991</v>
      </c>
      <c r="BV79" s="86">
        <v>1.3948</v>
      </c>
      <c r="BW79" s="86">
        <v>9.9211000000000009</v>
      </c>
      <c r="BX79" s="86">
        <v>10.2044</v>
      </c>
      <c r="BY79" s="86">
        <v>6.8188000000000004</v>
      </c>
      <c r="BZ79" s="86">
        <v>6.6790000000000003</v>
      </c>
      <c r="CA79" s="86">
        <v>1</v>
      </c>
      <c r="CB79" s="86">
        <v>0.73389109056216051</v>
      </c>
      <c r="CC79" s="86">
        <v>7.0381</v>
      </c>
      <c r="CD79" s="86">
        <v>7.0452000000000004</v>
      </c>
      <c r="CE79" s="175"/>
      <c r="CF79" s="175"/>
      <c r="CG79" s="175"/>
      <c r="CH79" s="175"/>
      <c r="CI79" s="175"/>
      <c r="CJ79" s="175"/>
      <c r="CK79" s="175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</row>
    <row r="80" spans="1:161" x14ac:dyDescent="0.2">
      <c r="A80" s="185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93">
        <v>9</v>
      </c>
      <c r="BN80" s="49" t="s">
        <v>154</v>
      </c>
      <c r="BO80" s="86">
        <v>107.4</v>
      </c>
      <c r="BP80" s="86">
        <v>0.79719387755102045</v>
      </c>
      <c r="BQ80" s="86">
        <v>0.96290000000000009</v>
      </c>
      <c r="BR80" s="86">
        <v>0.91290852656563803</v>
      </c>
      <c r="BS80" s="86">
        <v>1719.6967000000002</v>
      </c>
      <c r="BT80" s="86">
        <v>15.533900000000001</v>
      </c>
      <c r="BU80" s="86">
        <v>1.5654351909830932</v>
      </c>
      <c r="BV80" s="86">
        <v>1.3900000000000001</v>
      </c>
      <c r="BW80" s="86">
        <v>9.9522000000000013</v>
      </c>
      <c r="BX80" s="86">
        <v>10.288400000000001</v>
      </c>
      <c r="BY80" s="86">
        <v>6.8116000000000003</v>
      </c>
      <c r="BZ80" s="86">
        <v>6.766</v>
      </c>
      <c r="CA80" s="86">
        <v>1</v>
      </c>
      <c r="CB80" s="86">
        <v>0.73201619219817138</v>
      </c>
      <c r="CC80" s="86">
        <v>7.0584000000000007</v>
      </c>
      <c r="CD80" s="86">
        <v>7.0609999999999999</v>
      </c>
    </row>
    <row r="81" spans="1:16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93">
        <v>10</v>
      </c>
      <c r="BN81" s="49" t="s">
        <v>155</v>
      </c>
      <c r="BO81" s="86">
        <v>107.38</v>
      </c>
      <c r="BP81" s="86">
        <v>0.7989773090444231</v>
      </c>
      <c r="BQ81" s="86">
        <v>0.9637</v>
      </c>
      <c r="BR81" s="86">
        <v>0.91474570069520678</v>
      </c>
      <c r="BS81" s="86">
        <v>1711.6658</v>
      </c>
      <c r="BT81" s="86">
        <v>15.425000000000001</v>
      </c>
      <c r="BU81" s="86">
        <v>1.5785319652722967</v>
      </c>
      <c r="BV81" s="86">
        <v>1.4011</v>
      </c>
      <c r="BW81" s="86">
        <v>9.9953000000000003</v>
      </c>
      <c r="BX81" s="86">
        <v>10.492000000000001</v>
      </c>
      <c r="BY81" s="86">
        <v>6.8271000000000006</v>
      </c>
      <c r="BZ81" s="86">
        <v>6.8540000000000001</v>
      </c>
      <c r="CA81" s="86">
        <v>1</v>
      </c>
      <c r="CB81" s="86">
        <v>0.73074843254461219</v>
      </c>
      <c r="CC81" s="86">
        <v>7.0608000000000004</v>
      </c>
      <c r="CD81" s="86">
        <v>7.0665000000000004</v>
      </c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</row>
    <row r="82" spans="1:16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93">
        <v>11</v>
      </c>
      <c r="BN82" s="49" t="s">
        <v>158</v>
      </c>
      <c r="BO82" s="86">
        <v>107.81</v>
      </c>
      <c r="BP82" s="86">
        <v>0.80269706212875258</v>
      </c>
      <c r="BQ82" s="86">
        <v>0.96830000000000005</v>
      </c>
      <c r="BR82" s="86">
        <v>0.92089511004696556</v>
      </c>
      <c r="BS82" s="86">
        <v>1719.9316000000001</v>
      </c>
      <c r="BT82" s="86">
        <v>15.434800000000001</v>
      </c>
      <c r="BU82" s="86">
        <v>1.5915963711602736</v>
      </c>
      <c r="BV82" s="86">
        <v>1.4121000000000001</v>
      </c>
      <c r="BW82" s="86">
        <v>10.0572</v>
      </c>
      <c r="BX82" s="86">
        <v>10.545200000000001</v>
      </c>
      <c r="BY82" s="86">
        <v>6.8706000000000005</v>
      </c>
      <c r="BZ82" s="86">
        <v>6.9241999999999999</v>
      </c>
      <c r="CA82" s="86">
        <v>1</v>
      </c>
      <c r="CB82" s="86">
        <v>0.73173765741506358</v>
      </c>
      <c r="CC82" s="86">
        <v>7.0749000000000004</v>
      </c>
      <c r="CD82" s="86">
        <v>7.0829000000000004</v>
      </c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</row>
    <row r="83" spans="1:16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93">
        <v>12</v>
      </c>
      <c r="BN83" s="49" t="s">
        <v>160</v>
      </c>
      <c r="BO83" s="86">
        <v>107.79</v>
      </c>
      <c r="BP83" s="86">
        <v>0.80489375402446883</v>
      </c>
      <c r="BQ83" s="86">
        <v>0.97160000000000002</v>
      </c>
      <c r="BR83" s="86">
        <v>0.92421441774491675</v>
      </c>
      <c r="BS83" s="86">
        <v>1693.5700000000002</v>
      </c>
      <c r="BT83" s="86">
        <v>15.2111</v>
      </c>
      <c r="BU83" s="86">
        <v>1.5807777426493834</v>
      </c>
      <c r="BV83" s="86">
        <v>1.4109</v>
      </c>
      <c r="BW83" s="86">
        <v>10.039400000000001</v>
      </c>
      <c r="BX83" s="86">
        <v>10.5138</v>
      </c>
      <c r="BY83" s="86">
        <v>6.8948</v>
      </c>
      <c r="BZ83" s="86">
        <v>6.9539</v>
      </c>
      <c r="CA83" s="86">
        <v>1</v>
      </c>
      <c r="CB83" s="86">
        <v>0.73268124702348247</v>
      </c>
      <c r="CC83" s="86">
        <v>7.0739000000000001</v>
      </c>
      <c r="CD83" s="86">
        <v>7.0807000000000002</v>
      </c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</row>
    <row r="84" spans="1:16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93">
        <v>13</v>
      </c>
      <c r="BN84" s="49" t="s">
        <v>161</v>
      </c>
      <c r="BO84" s="86">
        <v>107.35000000000001</v>
      </c>
      <c r="BP84" s="86">
        <v>0.80945442771571952</v>
      </c>
      <c r="BQ84" s="86">
        <v>0.96950000000000003</v>
      </c>
      <c r="BR84" s="86">
        <v>0.92242413061525685</v>
      </c>
      <c r="BS84" s="86">
        <v>1678.2244000000001</v>
      </c>
      <c r="BT84" s="86">
        <v>14.9473</v>
      </c>
      <c r="BU84" s="86">
        <v>1.5915963711602736</v>
      </c>
      <c r="BV84" s="86">
        <v>1.4235</v>
      </c>
      <c r="BW84" s="86">
        <v>10.064</v>
      </c>
      <c r="BX84" s="86">
        <v>10.6387</v>
      </c>
      <c r="BY84" s="86">
        <v>6.8768000000000002</v>
      </c>
      <c r="BZ84" s="86">
        <v>6.9682000000000004</v>
      </c>
      <c r="CA84" s="86">
        <v>1</v>
      </c>
      <c r="CB84" s="86">
        <v>0.73321308638716587</v>
      </c>
      <c r="CC84" s="86">
        <v>7.0877000000000008</v>
      </c>
      <c r="CD84" s="86">
        <v>7.1008000000000004</v>
      </c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</row>
    <row r="85" spans="1:16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93">
        <v>14</v>
      </c>
      <c r="BN85" s="49" t="s">
        <v>164</v>
      </c>
      <c r="BO85" s="86">
        <v>107.62</v>
      </c>
      <c r="BP85" s="86">
        <v>0.80912695201877172</v>
      </c>
      <c r="BQ85" s="86">
        <v>0.96879999999999999</v>
      </c>
      <c r="BR85" s="86">
        <v>0.92064076597311728</v>
      </c>
      <c r="BS85" s="86">
        <v>1702.5298</v>
      </c>
      <c r="BT85" s="86">
        <v>14.932400000000001</v>
      </c>
      <c r="BU85" s="86">
        <v>1.5770383220312254</v>
      </c>
      <c r="BV85" s="86">
        <v>1.4142000000000001</v>
      </c>
      <c r="BW85" s="86">
        <v>10.049300000000001</v>
      </c>
      <c r="BX85" s="86">
        <v>10.625</v>
      </c>
      <c r="BY85" s="86">
        <v>6.8651</v>
      </c>
      <c r="BZ85" s="86">
        <v>6.9767999999999999</v>
      </c>
      <c r="CA85" s="86">
        <v>1</v>
      </c>
      <c r="CB85" s="86">
        <v>0.73448941967990955</v>
      </c>
      <c r="CC85" s="86">
        <v>7.0827</v>
      </c>
      <c r="CD85" s="86">
        <v>7.0970000000000004</v>
      </c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</row>
    <row r="86" spans="1:16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93">
        <v>15</v>
      </c>
      <c r="BN86" s="49" t="s">
        <v>166</v>
      </c>
      <c r="BO86" s="86">
        <v>107.60000000000001</v>
      </c>
      <c r="BP86" s="86">
        <v>0.80991333927269771</v>
      </c>
      <c r="BQ86" s="86">
        <v>0.9759000000000001</v>
      </c>
      <c r="BR86" s="86">
        <v>0.92867756315007433</v>
      </c>
      <c r="BS86" s="86">
        <v>1723.8192000000001</v>
      </c>
      <c r="BT86" s="86">
        <v>15.293100000000001</v>
      </c>
      <c r="BU86" s="86">
        <v>1.5767896562598549</v>
      </c>
      <c r="BV86" s="86">
        <v>1.415</v>
      </c>
      <c r="BW86" s="86">
        <v>10.097200000000001</v>
      </c>
      <c r="BX86" s="86">
        <v>10.6631</v>
      </c>
      <c r="BY86" s="86">
        <v>6.9255000000000004</v>
      </c>
      <c r="BZ86" s="86">
        <v>6.9720000000000004</v>
      </c>
      <c r="CA86" s="86">
        <v>1</v>
      </c>
      <c r="CB86" s="86">
        <v>0.73362189127723576</v>
      </c>
      <c r="CC86" s="86">
        <v>7.0805000000000007</v>
      </c>
      <c r="CD86" s="86">
        <v>7.0920000000000005</v>
      </c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</row>
    <row r="87" spans="1:16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93">
        <v>16</v>
      </c>
      <c r="BN87" s="49" t="s">
        <v>168</v>
      </c>
      <c r="BO87" s="86">
        <v>107.65</v>
      </c>
      <c r="BP87" s="86">
        <v>0.81162243324405492</v>
      </c>
      <c r="BQ87" s="86">
        <v>0.9768</v>
      </c>
      <c r="BR87" s="86">
        <v>0.92919531685560297</v>
      </c>
      <c r="BS87" s="86">
        <v>1727.7961</v>
      </c>
      <c r="BT87" s="86">
        <v>15.22</v>
      </c>
      <c r="BU87" s="86">
        <v>1.5698587127158556</v>
      </c>
      <c r="BV87" s="86">
        <v>1.4074</v>
      </c>
      <c r="BW87" s="86">
        <v>10.0748</v>
      </c>
      <c r="BX87" s="86">
        <v>10.677000000000001</v>
      </c>
      <c r="BY87" s="86">
        <v>6.9293000000000005</v>
      </c>
      <c r="BZ87" s="86">
        <v>6.9712000000000005</v>
      </c>
      <c r="CA87" s="86">
        <v>1</v>
      </c>
      <c r="CB87" s="86">
        <v>0.73558618863372227</v>
      </c>
      <c r="CC87" s="86">
        <v>7.0803000000000003</v>
      </c>
      <c r="CD87" s="86">
        <v>7.0900000000000007</v>
      </c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</row>
    <row r="88" spans="1:16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93">
        <v>17</v>
      </c>
      <c r="BN88" s="49" t="s">
        <v>169</v>
      </c>
      <c r="BO88" s="86">
        <v>107.21000000000001</v>
      </c>
      <c r="BP88" s="86">
        <v>0.80418174507438678</v>
      </c>
      <c r="BQ88" s="86">
        <v>0.97230000000000005</v>
      </c>
      <c r="BR88" s="86">
        <v>0.9219988936013277</v>
      </c>
      <c r="BS88" s="180">
        <v>1716.3778</v>
      </c>
      <c r="BT88" s="86">
        <v>15.2118</v>
      </c>
      <c r="BU88" s="86">
        <v>1.5479876160990711</v>
      </c>
      <c r="BV88" s="86">
        <v>1.4046000000000001</v>
      </c>
      <c r="BW88" s="86">
        <v>10.007300000000001</v>
      </c>
      <c r="BX88" s="86">
        <v>10.5718</v>
      </c>
      <c r="BY88" s="86">
        <v>6.8747000000000007</v>
      </c>
      <c r="BZ88" s="86">
        <v>6.9747000000000003</v>
      </c>
      <c r="CA88" s="86">
        <v>1</v>
      </c>
      <c r="CB88" s="86">
        <v>0.73545635066558801</v>
      </c>
      <c r="CC88" s="86">
        <v>7.0821000000000005</v>
      </c>
      <c r="CD88" s="86">
        <v>7.0852000000000004</v>
      </c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</row>
    <row r="89" spans="1:16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93">
        <v>18</v>
      </c>
      <c r="BN89" s="49" t="s">
        <v>174</v>
      </c>
      <c r="BO89" s="86">
        <v>106.67</v>
      </c>
      <c r="BP89" s="86">
        <v>0.800384184408516</v>
      </c>
      <c r="BQ89" s="86">
        <v>0.97300000000000009</v>
      </c>
      <c r="BR89" s="86">
        <v>0.91928663357234774</v>
      </c>
      <c r="BS89" s="180">
        <v>1709.4752000000001</v>
      </c>
      <c r="BT89" s="86">
        <v>15.157300000000001</v>
      </c>
      <c r="BU89" s="86">
        <v>1.5386982612709648</v>
      </c>
      <c r="BV89" s="86">
        <v>1.3953</v>
      </c>
      <c r="BW89" s="86">
        <v>9.9164000000000012</v>
      </c>
      <c r="BX89" s="86">
        <v>10.395000000000001</v>
      </c>
      <c r="BY89" s="86">
        <v>6.8541000000000007</v>
      </c>
      <c r="BZ89" s="86">
        <v>6.9925000000000006</v>
      </c>
      <c r="CA89" s="86">
        <v>1</v>
      </c>
      <c r="CB89" s="86">
        <v>0.7332345910750685</v>
      </c>
      <c r="CC89" s="86">
        <v>7.0747</v>
      </c>
      <c r="CD89" s="86">
        <v>7.0788000000000002</v>
      </c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</row>
    <row r="90" spans="1:161" x14ac:dyDescent="0.2">
      <c r="A90" s="2"/>
      <c r="B90" s="2"/>
      <c r="BL90" s="2"/>
      <c r="BM90" s="137">
        <v>19</v>
      </c>
      <c r="BN90" s="2" t="s">
        <v>175</v>
      </c>
      <c r="BO90" s="156">
        <v>106.46000000000001</v>
      </c>
      <c r="BP90" s="156">
        <v>0.80431110753639501</v>
      </c>
      <c r="BQ90" s="156">
        <v>0.97170000000000001</v>
      </c>
      <c r="BR90" s="156">
        <v>0.92030185900975514</v>
      </c>
      <c r="BS90" s="160">
        <v>1704.597</v>
      </c>
      <c r="BT90" s="156">
        <v>15.2117</v>
      </c>
      <c r="BU90" s="156">
        <v>1.5332720024532351</v>
      </c>
      <c r="BV90" s="156">
        <v>1.3929</v>
      </c>
      <c r="BW90" s="156">
        <v>9.8571000000000009</v>
      </c>
      <c r="BX90" s="156">
        <v>10.376800000000001</v>
      </c>
      <c r="BY90" s="156">
        <v>6.8611000000000004</v>
      </c>
      <c r="BZ90" s="156">
        <v>6.9874000000000001</v>
      </c>
      <c r="CA90" s="156">
        <v>1</v>
      </c>
      <c r="CB90" s="156">
        <v>0.73212337743156475</v>
      </c>
      <c r="CC90" s="156">
        <v>7.0729000000000006</v>
      </c>
      <c r="CD90" s="156">
        <v>7.0792999999999999</v>
      </c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</row>
    <row r="91" spans="1:161" x14ac:dyDescent="0.2">
      <c r="B91" s="2"/>
      <c r="BM91" s="137">
        <v>20</v>
      </c>
      <c r="BN91" s="2"/>
      <c r="BO91" s="156">
        <v>106.66</v>
      </c>
      <c r="BP91" s="156">
        <v>0.80012802048327736</v>
      </c>
      <c r="BQ91" s="156">
        <v>0.9709000000000001</v>
      </c>
      <c r="BR91" s="156">
        <v>0.91945568223611607</v>
      </c>
      <c r="BS91" s="156">
        <v>1715.7788</v>
      </c>
      <c r="BT91" s="156">
        <v>15.382900000000001</v>
      </c>
      <c r="BU91" s="156">
        <v>1.5285845307245491</v>
      </c>
      <c r="BV91" s="156">
        <v>1.3872</v>
      </c>
      <c r="BW91" s="156">
        <v>9.8216000000000001</v>
      </c>
      <c r="BX91" s="156">
        <v>10.293000000000001</v>
      </c>
      <c r="BY91" s="156">
        <v>6.8562000000000003</v>
      </c>
      <c r="BZ91" s="156">
        <v>6.984</v>
      </c>
      <c r="CA91" s="156">
        <v>1</v>
      </c>
      <c r="CB91" s="156">
        <v>0.73317545621842772</v>
      </c>
      <c r="CC91" s="156">
        <v>7.0495000000000001</v>
      </c>
      <c r="CD91" s="156">
        <v>7.0570000000000004</v>
      </c>
    </row>
    <row r="92" spans="1:161" x14ac:dyDescent="0.2">
      <c r="B92" s="2"/>
      <c r="BM92" s="134">
        <v>21</v>
      </c>
      <c r="BN92" s="2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</row>
    <row r="93" spans="1:161" s="136" customFormat="1" x14ac:dyDescent="0.2">
      <c r="B93" s="174"/>
      <c r="BL93" s="113"/>
      <c r="BM93" s="137"/>
      <c r="BN93" s="134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76"/>
      <c r="CA93" s="130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</row>
    <row r="94" spans="1:161" s="136" customFormat="1" x14ac:dyDescent="0.2">
      <c r="B94" s="174"/>
      <c r="BL94" s="113"/>
      <c r="BM94" s="137"/>
      <c r="BN94" s="13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30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</row>
    <row r="95" spans="1:161" x14ac:dyDescent="0.2"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</row>
    <row r="96" spans="1:161" x14ac:dyDescent="0.2"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</row>
    <row r="98" spans="64:82" x14ac:dyDescent="0.2">
      <c r="BM98" s="126"/>
      <c r="BN98" s="126"/>
      <c r="BO98" s="40">
        <f>AVERAGE(BO72:BO91)</f>
        <v>107.74249999999999</v>
      </c>
      <c r="BP98" s="40">
        <f t="shared" ref="BP98:CD98" si="15">AVERAGE(BP72:BP91)</f>
        <v>0.80606550722199033</v>
      </c>
      <c r="BQ98" s="40">
        <f t="shared" si="15"/>
        <v>0.97053499999999993</v>
      </c>
      <c r="BR98" s="40">
        <f t="shared" si="15"/>
        <v>0.92036468149423278</v>
      </c>
      <c r="BS98" s="40">
        <f t="shared" si="15"/>
        <v>1679.857935</v>
      </c>
      <c r="BT98" s="40">
        <f t="shared" si="15"/>
        <v>15.028010000000004</v>
      </c>
      <c r="BU98" s="40">
        <f t="shared" si="15"/>
        <v>1.589836122803441</v>
      </c>
      <c r="BV98" s="40">
        <f t="shared" si="15"/>
        <v>1.4058100000000002</v>
      </c>
      <c r="BW98" s="40">
        <f t="shared" si="15"/>
        <v>10.010904999999999</v>
      </c>
      <c r="BX98" s="40">
        <f t="shared" si="15"/>
        <v>10.432060000000002</v>
      </c>
      <c r="BY98" s="40">
        <f t="shared" si="15"/>
        <v>6.8661100000000008</v>
      </c>
      <c r="BZ98" s="40">
        <f t="shared" si="15"/>
        <v>6.8528800000000007</v>
      </c>
      <c r="CA98" s="40">
        <f t="shared" si="15"/>
        <v>1</v>
      </c>
      <c r="CB98" s="40">
        <f t="shared" si="15"/>
        <v>0.73349364859192523</v>
      </c>
      <c r="CC98" s="40">
        <f t="shared" si="15"/>
        <v>7.0737349999999992</v>
      </c>
      <c r="CD98" s="40">
        <f t="shared" si="15"/>
        <v>7.083219999999999</v>
      </c>
    </row>
    <row r="99" spans="64:82" x14ac:dyDescent="0.2">
      <c r="BM99" s="126"/>
      <c r="BN99" s="126"/>
      <c r="BO99" s="2">
        <v>107.74249999999999</v>
      </c>
      <c r="BP99" s="134">
        <v>0.80606550722199033</v>
      </c>
      <c r="BQ99" s="179">
        <v>0.97053499999999993</v>
      </c>
      <c r="BR99" s="179">
        <v>0.92036468149423278</v>
      </c>
      <c r="BS99" s="168">
        <v>1679.857935</v>
      </c>
      <c r="BT99" s="168">
        <v>15.028010000000004</v>
      </c>
      <c r="BU99" s="168">
        <v>1.589836122803441</v>
      </c>
      <c r="BV99" s="168">
        <v>1.4058100000000002</v>
      </c>
      <c r="BW99" s="168">
        <v>10.010904999999999</v>
      </c>
      <c r="BX99" s="168">
        <v>10.432060000000002</v>
      </c>
      <c r="BY99" s="168">
        <v>6.8661100000000008</v>
      </c>
      <c r="BZ99" s="168">
        <v>6.8528800000000007</v>
      </c>
      <c r="CA99" s="168">
        <v>1</v>
      </c>
      <c r="CB99" s="168">
        <v>0.73349364859192523</v>
      </c>
      <c r="CC99" s="168">
        <v>7.0737349999999992</v>
      </c>
      <c r="CD99" s="168">
        <v>7.083219999999999</v>
      </c>
    </row>
    <row r="100" spans="64:82" x14ac:dyDescent="0.2">
      <c r="BM100" s="130"/>
      <c r="BN100" s="172"/>
      <c r="BO100" s="172">
        <f t="shared" ref="BO100:CD100" si="16">BO99-BO98</f>
        <v>0</v>
      </c>
      <c r="BP100" s="172">
        <f t="shared" si="16"/>
        <v>0</v>
      </c>
      <c r="BQ100" s="172">
        <f t="shared" si="16"/>
        <v>0</v>
      </c>
      <c r="BR100" s="172">
        <f t="shared" si="16"/>
        <v>0</v>
      </c>
      <c r="BS100" s="172">
        <f t="shared" si="16"/>
        <v>0</v>
      </c>
      <c r="BT100" s="172">
        <f t="shared" si="16"/>
        <v>0</v>
      </c>
      <c r="BU100" s="172">
        <f t="shared" si="16"/>
        <v>0</v>
      </c>
      <c r="BV100" s="172">
        <f t="shared" si="16"/>
        <v>0</v>
      </c>
      <c r="BW100" s="172">
        <f t="shared" si="16"/>
        <v>0</v>
      </c>
      <c r="BX100" s="172">
        <f t="shared" si="16"/>
        <v>0</v>
      </c>
      <c r="BY100" s="172">
        <f t="shared" si="16"/>
        <v>0</v>
      </c>
      <c r="BZ100" s="172">
        <f t="shared" si="16"/>
        <v>0</v>
      </c>
      <c r="CA100" s="172">
        <f t="shared" si="16"/>
        <v>0</v>
      </c>
      <c r="CB100" s="172">
        <f t="shared" si="16"/>
        <v>0</v>
      </c>
      <c r="CC100" s="172">
        <f t="shared" si="16"/>
        <v>0</v>
      </c>
      <c r="CD100" s="172">
        <f t="shared" si="16"/>
        <v>0</v>
      </c>
    </row>
    <row r="101" spans="64:82" x14ac:dyDescent="0.2">
      <c r="BM101" s="113" t="s">
        <v>29</v>
      </c>
      <c r="BN101" s="113"/>
      <c r="BO101" s="40">
        <f>MAX(BO72:BO91)</f>
        <v>109.15</v>
      </c>
      <c r="BP101" s="40">
        <f t="shared" ref="BP101:CD101" si="17">MAX(BP72:BP91)</f>
        <v>0.81228169929331484</v>
      </c>
      <c r="BQ101" s="40">
        <f t="shared" si="17"/>
        <v>0.97720000000000007</v>
      </c>
      <c r="BR101" s="40">
        <f t="shared" si="17"/>
        <v>0.92919531685560297</v>
      </c>
      <c r="BS101" s="40">
        <f t="shared" si="17"/>
        <v>1727.7961</v>
      </c>
      <c r="BT101" s="40">
        <f t="shared" si="17"/>
        <v>15.533900000000001</v>
      </c>
      <c r="BU101" s="40">
        <f t="shared" si="17"/>
        <v>1.6572754391779914</v>
      </c>
      <c r="BV101" s="40">
        <f t="shared" si="17"/>
        <v>1.4235</v>
      </c>
      <c r="BW101" s="40">
        <f t="shared" si="17"/>
        <v>10.1365</v>
      </c>
      <c r="BX101" s="40">
        <f t="shared" si="17"/>
        <v>10.677000000000001</v>
      </c>
      <c r="BY101" s="40">
        <f t="shared" si="17"/>
        <v>6.9293000000000005</v>
      </c>
      <c r="BZ101" s="40">
        <f t="shared" si="17"/>
        <v>6.9925000000000006</v>
      </c>
      <c r="CA101" s="40">
        <f t="shared" si="17"/>
        <v>1</v>
      </c>
      <c r="CB101" s="40">
        <f t="shared" si="17"/>
        <v>0.73625774911280939</v>
      </c>
      <c r="CC101" s="40">
        <f t="shared" si="17"/>
        <v>7.1017000000000001</v>
      </c>
      <c r="CD101" s="40">
        <f t="shared" si="17"/>
        <v>7.1161000000000003</v>
      </c>
    </row>
    <row r="102" spans="64:82" x14ac:dyDescent="0.2">
      <c r="BM102" s="113" t="s">
        <v>30</v>
      </c>
      <c r="BN102" s="113"/>
      <c r="BO102" s="40">
        <f>MIN(BO72:BO91)</f>
        <v>106.46000000000001</v>
      </c>
      <c r="BP102" s="40">
        <f t="shared" ref="BP102:CD102" si="18">MIN(BP72:BP91)</f>
        <v>0.79719387755102045</v>
      </c>
      <c r="BQ102" s="40">
        <f t="shared" si="18"/>
        <v>0.96290000000000009</v>
      </c>
      <c r="BR102" s="40">
        <f t="shared" si="18"/>
        <v>0.91265857442730669</v>
      </c>
      <c r="BS102" s="40">
        <f t="shared" si="18"/>
        <v>1589.7834</v>
      </c>
      <c r="BT102" s="40">
        <f t="shared" si="18"/>
        <v>13.9238</v>
      </c>
      <c r="BU102" s="40">
        <f t="shared" si="18"/>
        <v>1.5285845307245491</v>
      </c>
      <c r="BV102" s="40">
        <f t="shared" si="18"/>
        <v>1.3872</v>
      </c>
      <c r="BW102" s="40">
        <f t="shared" si="18"/>
        <v>9.8216000000000001</v>
      </c>
      <c r="BX102" s="40">
        <f t="shared" si="18"/>
        <v>10.199900000000001</v>
      </c>
      <c r="BY102" s="40">
        <f t="shared" si="18"/>
        <v>6.8089000000000004</v>
      </c>
      <c r="BZ102" s="40">
        <f t="shared" si="18"/>
        <v>6.6440000000000001</v>
      </c>
      <c r="CA102" s="40">
        <f t="shared" si="18"/>
        <v>1</v>
      </c>
      <c r="CB102" s="40">
        <f t="shared" si="18"/>
        <v>0.73074843254461219</v>
      </c>
      <c r="CC102" s="40">
        <f t="shared" si="18"/>
        <v>7.0381</v>
      </c>
      <c r="CD102" s="40">
        <f t="shared" si="18"/>
        <v>7.0452000000000004</v>
      </c>
    </row>
    <row r="104" spans="64:82" x14ac:dyDescent="0.2">
      <c r="BO104" s="40">
        <f>BO101-BO102</f>
        <v>2.6899999999999977</v>
      </c>
      <c r="BP104" s="40">
        <f t="shared" ref="BP104:CD104" si="19">BP101-BP102</f>
        <v>1.5087821742294394E-2</v>
      </c>
      <c r="BQ104" s="40">
        <f t="shared" si="19"/>
        <v>1.4299999999999979E-2</v>
      </c>
      <c r="BR104" s="40">
        <f t="shared" si="19"/>
        <v>1.653674242829628E-2</v>
      </c>
      <c r="BS104" s="40">
        <f t="shared" si="19"/>
        <v>138.0127</v>
      </c>
      <c r="BT104" s="40">
        <f t="shared" si="19"/>
        <v>1.610100000000001</v>
      </c>
      <c r="BU104" s="40">
        <f t="shared" si="19"/>
        <v>0.12869090845344222</v>
      </c>
      <c r="BV104" s="40">
        <f t="shared" si="19"/>
        <v>3.6299999999999999E-2</v>
      </c>
      <c r="BW104" s="40">
        <f t="shared" si="19"/>
        <v>0.31489999999999974</v>
      </c>
      <c r="BX104" s="40">
        <f t="shared" si="19"/>
        <v>0.47710000000000008</v>
      </c>
      <c r="BY104" s="40">
        <f t="shared" si="19"/>
        <v>0.12040000000000006</v>
      </c>
      <c r="BZ104" s="40">
        <f t="shared" si="19"/>
        <v>0.34850000000000048</v>
      </c>
      <c r="CA104" s="40">
        <f t="shared" si="19"/>
        <v>0</v>
      </c>
      <c r="CB104" s="40">
        <f t="shared" si="19"/>
        <v>5.5093165681971978E-3</v>
      </c>
      <c r="CC104" s="40">
        <f t="shared" si="19"/>
        <v>6.3600000000000101E-2</v>
      </c>
      <c r="CD104" s="40">
        <f t="shared" si="19"/>
        <v>7.0899999999999963E-2</v>
      </c>
    </row>
    <row r="110" spans="64:82" x14ac:dyDescent="0.2">
      <c r="BL110" s="137"/>
    </row>
    <row r="111" spans="64:82" x14ac:dyDescent="0.2">
      <c r="BL111" s="137"/>
    </row>
    <row r="112" spans="64:82" x14ac:dyDescent="0.2">
      <c r="BL112" s="137"/>
    </row>
    <row r="113" spans="64:65" x14ac:dyDescent="0.2">
      <c r="BL113" s="137"/>
      <c r="BM113" s="134"/>
    </row>
    <row r="114" spans="64:65" x14ac:dyDescent="0.2">
      <c r="BL114" s="137"/>
      <c r="BM114" s="134"/>
    </row>
    <row r="115" spans="64:65" x14ac:dyDescent="0.2">
      <c r="BL115" s="137"/>
      <c r="BM115" s="134"/>
    </row>
    <row r="116" spans="64:65" x14ac:dyDescent="0.2">
      <c r="BL116" s="137"/>
      <c r="BM116" s="134"/>
    </row>
    <row r="117" spans="64:65" x14ac:dyDescent="0.2">
      <c r="BL117" s="137"/>
      <c r="BM117" s="134"/>
    </row>
    <row r="118" spans="64:65" x14ac:dyDescent="0.2">
      <c r="BL118" s="137"/>
      <c r="BM118" s="134"/>
    </row>
    <row r="119" spans="64:65" x14ac:dyDescent="0.2">
      <c r="BL119" s="137"/>
      <c r="BM119" s="134"/>
    </row>
    <row r="120" spans="64:65" x14ac:dyDescent="0.2">
      <c r="BL120" s="137"/>
      <c r="BM120" s="134"/>
    </row>
    <row r="121" spans="64:65" x14ac:dyDescent="0.2">
      <c r="BL121" s="137"/>
      <c r="BM121" s="134"/>
    </row>
    <row r="122" spans="64:65" x14ac:dyDescent="0.2">
      <c r="BL122" s="137"/>
      <c r="BM122" s="134"/>
    </row>
    <row r="123" spans="64:65" x14ac:dyDescent="0.2">
      <c r="BL123" s="137"/>
      <c r="BM123" s="134"/>
    </row>
    <row r="124" spans="64:65" x14ac:dyDescent="0.2">
      <c r="BL124" s="137"/>
      <c r="BM124" s="134"/>
    </row>
    <row r="125" spans="64:65" x14ac:dyDescent="0.2">
      <c r="BL125" s="137"/>
      <c r="BM125" s="134"/>
    </row>
    <row r="126" spans="64:65" x14ac:dyDescent="0.2">
      <c r="BL126" s="137"/>
      <c r="BM126" s="134"/>
    </row>
    <row r="127" spans="64:65" x14ac:dyDescent="0.2">
      <c r="BL127" s="137"/>
      <c r="BM127" s="134"/>
    </row>
    <row r="128" spans="64:65" x14ac:dyDescent="0.2">
      <c r="BL128" s="137"/>
      <c r="BM128" s="134"/>
    </row>
    <row r="129" spans="65:80" x14ac:dyDescent="0.2">
      <c r="BM129" s="134"/>
    </row>
    <row r="130" spans="65:80" x14ac:dyDescent="0.2">
      <c r="BM130" s="134"/>
    </row>
    <row r="131" spans="65:80" x14ac:dyDescent="0.2">
      <c r="BM131" s="134"/>
    </row>
    <row r="134" spans="65:80" x14ac:dyDescent="0.2">
      <c r="BM134" s="133"/>
      <c r="BN134" s="133"/>
      <c r="BO134" s="133"/>
      <c r="BP134" s="133"/>
      <c r="BQ134" s="133"/>
      <c r="BR134" s="133"/>
      <c r="BS134" s="133"/>
      <c r="BT134" s="134"/>
      <c r="BU134" s="134"/>
      <c r="BV134" s="134"/>
      <c r="BW134" s="134"/>
      <c r="BX134" s="134"/>
      <c r="BY134" s="134"/>
      <c r="BZ134" s="135"/>
      <c r="CA134" s="136"/>
      <c r="CB134" s="117"/>
    </row>
    <row r="135" spans="65:80" x14ac:dyDescent="0.2">
      <c r="BM135" s="133"/>
      <c r="BN135" s="133"/>
      <c r="BO135" s="133"/>
      <c r="BP135" s="133"/>
      <c r="BQ135" s="133"/>
      <c r="BR135" s="133"/>
      <c r="BS135" s="133"/>
      <c r="BT135" s="134"/>
      <c r="BU135" s="134"/>
      <c r="BV135" s="134"/>
      <c r="BW135" s="134"/>
      <c r="BX135" s="134"/>
      <c r="BY135" s="134"/>
      <c r="BZ135" s="135"/>
      <c r="CA135" s="136"/>
      <c r="CB135" s="117"/>
    </row>
    <row r="136" spans="65:80" x14ac:dyDescent="0.2">
      <c r="BM136" s="133"/>
      <c r="BN136" s="133"/>
      <c r="BO136" s="117"/>
      <c r="BP136" s="117"/>
      <c r="BQ136" s="117"/>
      <c r="BR136" s="117"/>
      <c r="BS136" s="113"/>
      <c r="CB136" s="117"/>
    </row>
    <row r="137" spans="65:80" x14ac:dyDescent="0.2">
      <c r="BM137" s="137"/>
      <c r="BN137" s="134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8"/>
    </row>
    <row r="138" spans="65:80" x14ac:dyDescent="0.2">
      <c r="BM138" s="137"/>
      <c r="BN138" s="134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8"/>
    </row>
    <row r="139" spans="65:80" x14ac:dyDescent="0.2">
      <c r="BM139" s="137"/>
      <c r="BN139" s="134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8"/>
    </row>
    <row r="140" spans="65:80" x14ac:dyDescent="0.2">
      <c r="BM140" s="137"/>
      <c r="BN140" s="134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8"/>
    </row>
    <row r="141" spans="65:80" x14ac:dyDescent="0.2">
      <c r="BM141" s="137"/>
      <c r="BN141" s="134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8"/>
    </row>
    <row r="142" spans="65:80" x14ac:dyDescent="0.2">
      <c r="BM142" s="137"/>
      <c r="BN142" s="134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8"/>
    </row>
    <row r="143" spans="65:80" x14ac:dyDescent="0.2">
      <c r="BM143" s="137"/>
      <c r="BN143" s="134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8"/>
    </row>
    <row r="144" spans="65:80" x14ac:dyDescent="0.2">
      <c r="BM144" s="137"/>
      <c r="BN144" s="134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8"/>
    </row>
    <row r="145" spans="65:80" x14ac:dyDescent="0.2">
      <c r="BM145" s="137"/>
      <c r="BN145" s="134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8"/>
    </row>
    <row r="146" spans="65:80" x14ac:dyDescent="0.2">
      <c r="BM146" s="137"/>
      <c r="BN146" s="134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8"/>
    </row>
    <row r="147" spans="65:80" x14ac:dyDescent="0.2">
      <c r="BM147" s="137"/>
      <c r="BN147" s="134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8"/>
    </row>
    <row r="148" spans="65:80" x14ac:dyDescent="0.2">
      <c r="BM148" s="137"/>
      <c r="BN148" s="134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8"/>
    </row>
    <row r="149" spans="65:80" x14ac:dyDescent="0.2">
      <c r="BM149" s="137"/>
      <c r="BN149" s="134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8"/>
    </row>
    <row r="150" spans="65:80" x14ac:dyDescent="0.2">
      <c r="BM150" s="137"/>
      <c r="BN150" s="134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8"/>
    </row>
    <row r="151" spans="65:80" x14ac:dyDescent="0.2">
      <c r="BM151" s="137"/>
      <c r="BN151" s="134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8"/>
    </row>
    <row r="152" spans="65:80" x14ac:dyDescent="0.2">
      <c r="BM152" s="137"/>
      <c r="BN152" s="134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8"/>
    </row>
    <row r="153" spans="65:80" x14ac:dyDescent="0.2">
      <c r="BM153" s="137"/>
      <c r="BN153" s="134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8"/>
    </row>
    <row r="154" spans="65:80" x14ac:dyDescent="0.2">
      <c r="BM154" s="137"/>
      <c r="BN154" s="134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8"/>
    </row>
    <row r="155" spans="65:80" x14ac:dyDescent="0.2">
      <c r="BM155" s="137"/>
      <c r="BN155" s="134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8"/>
    </row>
    <row r="335" spans="1:161" s="63" customFormat="1" x14ac:dyDescent="0.2">
      <c r="A335" s="108"/>
      <c r="B335" s="109"/>
      <c r="BL335" s="49"/>
      <c r="BM335" s="49"/>
      <c r="BN335" s="49"/>
      <c r="BO335" s="49"/>
      <c r="BP335" s="49"/>
      <c r="BQ335" s="49"/>
      <c r="BR335" s="50"/>
      <c r="BS335" s="49"/>
      <c r="BT335" s="49"/>
      <c r="BU335" s="49"/>
      <c r="BV335" s="49"/>
      <c r="BW335" s="49"/>
      <c r="BX335" s="49"/>
      <c r="BY335" s="49"/>
      <c r="BZ335" s="51"/>
      <c r="CA335" s="50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49"/>
      <c r="FA335" s="49"/>
      <c r="FB335" s="49"/>
      <c r="FC335" s="49"/>
      <c r="FD335" s="49"/>
      <c r="FE335" s="49"/>
    </row>
  </sheetData>
  <mergeCells count="20">
    <mergeCell ref="BE6:BF6"/>
    <mergeCell ref="BH6:BI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251"/>
  <sheetViews>
    <sheetView zoomScale="60" zoomScaleNormal="60" workbookViewId="0">
      <pane xSplit="2" ySplit="13" topLeftCell="BN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3.42578125" style="2" customWidth="1"/>
    <col min="4" max="4" width="17.7109375" style="2" customWidth="1"/>
    <col min="5" max="5" width="9.42578125" style="2" customWidth="1"/>
    <col min="6" max="6" width="17.7109375" style="2" customWidth="1"/>
    <col min="7" max="7" width="20.42578125" style="2" customWidth="1"/>
    <col min="8" max="8" width="8.7109375" style="2" customWidth="1"/>
    <col min="9" max="9" width="20.42578125" style="2" customWidth="1"/>
    <col min="10" max="10" width="18.42578125" style="2" customWidth="1"/>
    <col min="11" max="11" width="6.5703125" style="2" customWidth="1"/>
    <col min="12" max="13" width="16.5703125" style="2" bestFit="1" customWidth="1"/>
    <col min="14" max="14" width="11" style="2" customWidth="1"/>
    <col min="15" max="15" width="16.5703125" style="2" bestFit="1" customWidth="1"/>
    <col min="16" max="16" width="14.28515625" style="2" bestFit="1" customWidth="1"/>
    <col min="17" max="17" width="8" style="2" customWidth="1"/>
    <col min="18" max="18" width="16.5703125" style="2" bestFit="1" customWidth="1"/>
    <col min="19" max="19" width="14.28515625" style="2" bestFit="1" customWidth="1"/>
    <col min="20" max="20" width="6.5703125" style="2" customWidth="1"/>
    <col min="21" max="22" width="16.5703125" style="2" bestFit="1" customWidth="1"/>
    <col min="23" max="23" width="8.140625" style="2" customWidth="1"/>
    <col min="24" max="24" width="19.5703125" style="2" customWidth="1"/>
    <col min="25" max="25" width="18.42578125" style="2" customWidth="1"/>
    <col min="26" max="26" width="7" style="2" customWidth="1"/>
    <col min="27" max="28" width="18.42578125" style="2" customWidth="1"/>
    <col min="29" max="29" width="7.7109375" style="2" customWidth="1"/>
    <col min="30" max="30" width="19.5703125" style="2" customWidth="1"/>
    <col min="31" max="31" width="18.42578125" style="2" customWidth="1"/>
    <col min="32" max="32" width="8" style="2" customWidth="1"/>
    <col min="33" max="33" width="20.42578125" style="2" customWidth="1"/>
    <col min="34" max="34" width="19.42578125" style="2" customWidth="1"/>
    <col min="35" max="35" width="9.140625" style="2" customWidth="1"/>
    <col min="36" max="36" width="20.42578125" style="2" customWidth="1"/>
    <col min="37" max="37" width="17.5703125" style="2" customWidth="1"/>
    <col min="38" max="38" width="6.140625" style="2" customWidth="1"/>
    <col min="39" max="39" width="18.42578125" style="2" customWidth="1"/>
    <col min="40" max="40" width="17.28515625" style="2" customWidth="1"/>
    <col min="41" max="41" width="6.140625" style="2" customWidth="1"/>
    <col min="42" max="42" width="20.28515625" style="2" customWidth="1"/>
    <col min="43" max="43" width="18.5703125" style="2" customWidth="1"/>
    <col min="44" max="44" width="5.2851562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5.140625" style="2" bestFit="1" customWidth="1"/>
    <col min="49" max="49" width="16.5703125" style="2" bestFit="1" customWidth="1"/>
    <col min="50" max="50" width="10" style="2" customWidth="1"/>
    <col min="51" max="52" width="19.7109375" style="2" customWidth="1"/>
    <col min="53" max="53" width="10.5703125" style="2" customWidth="1"/>
    <col min="54" max="54" width="18" style="2" customWidth="1"/>
    <col min="55" max="58" width="16.28515625" style="2" customWidth="1"/>
    <col min="59" max="59" width="10.7109375" style="2" customWidth="1"/>
    <col min="60" max="60" width="19.140625" style="2" customWidth="1"/>
    <col min="61" max="61" width="18.28515625" style="2" customWidth="1"/>
    <col min="62" max="62" width="13" style="2" customWidth="1"/>
    <col min="63" max="63" width="20" style="2" customWidth="1"/>
    <col min="64" max="64" width="18.28515625" style="2" customWidth="1"/>
    <col min="65" max="65" width="11.28515625" style="2" customWidth="1"/>
    <col min="66" max="67" width="18.28515625" style="2" customWidth="1"/>
    <col min="68" max="68" width="11.5703125" style="2" customWidth="1"/>
    <col min="69" max="69" width="18.5703125" style="2" customWidth="1"/>
    <col min="70" max="70" width="16.5703125" style="2" customWidth="1"/>
    <col min="71" max="72" width="20.42578125" style="2" customWidth="1"/>
    <col min="73" max="73" width="14.5703125" style="3" customWidth="1"/>
    <col min="74" max="74" width="14.28515625" style="3" customWidth="1"/>
    <col min="75" max="75" width="18.5703125" style="3" customWidth="1"/>
    <col min="76" max="76" width="22.7109375" style="3" customWidth="1"/>
    <col min="77" max="77" width="10.7109375" style="3" customWidth="1"/>
    <col min="78" max="78" width="10.42578125" style="3" customWidth="1"/>
    <col min="79" max="79" width="10.28515625" style="113" customWidth="1"/>
    <col min="80" max="80" width="17.7109375" style="3" customWidth="1"/>
    <col min="81" max="81" width="13.28515625" style="3" customWidth="1"/>
    <col min="82" max="82" width="11.42578125" style="3" customWidth="1"/>
    <col min="83" max="86" width="11.5703125" style="3" customWidth="1"/>
    <col min="87" max="87" width="12.5703125" style="114" customWidth="1"/>
    <col min="88" max="88" width="14" style="113" customWidth="1"/>
    <col min="89" max="89" width="24.42578125" style="3" customWidth="1"/>
    <col min="90" max="90" width="25.140625" style="3" customWidth="1"/>
    <col min="91" max="91" width="31.42578125" style="3" customWidth="1"/>
    <col min="92" max="170" width="13.42578125" style="3" customWidth="1"/>
    <col min="171" max="16384" width="9.28515625" style="2"/>
  </cols>
  <sheetData>
    <row r="1" spans="1:173" x14ac:dyDescent="0.2">
      <c r="B1" s="3"/>
      <c r="BU1" s="2"/>
      <c r="BV1" s="2"/>
      <c r="CA1" s="3"/>
      <c r="CC1" s="113"/>
      <c r="CI1" s="3"/>
      <c r="CJ1" s="3"/>
      <c r="CK1" s="114"/>
      <c r="CL1" s="113"/>
      <c r="FO1" s="3"/>
      <c r="FP1" s="3"/>
      <c r="FQ1" s="3"/>
    </row>
    <row r="2" spans="1:173" x14ac:dyDescent="0.2">
      <c r="B2" s="3"/>
      <c r="BU2" s="2"/>
      <c r="BV2" s="2"/>
      <c r="CA2" s="3"/>
      <c r="CC2" s="113"/>
      <c r="CI2" s="3"/>
      <c r="CJ2" s="3"/>
      <c r="CK2" s="114"/>
      <c r="CL2" s="113"/>
      <c r="FO2" s="3"/>
      <c r="FP2" s="3"/>
      <c r="FQ2" s="3"/>
    </row>
    <row r="3" spans="1:173" ht="15.75" x14ac:dyDescent="0.25">
      <c r="A3" s="213" t="s">
        <v>31</v>
      </c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 t="s">
        <v>0</v>
      </c>
      <c r="AO3" s="215"/>
      <c r="AP3" s="215"/>
      <c r="AQ3" s="215"/>
      <c r="AR3" s="215"/>
      <c r="AS3" s="215"/>
      <c r="AT3" s="216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7"/>
      <c r="BR3" s="217"/>
      <c r="BS3" s="3"/>
      <c r="BT3" s="3"/>
      <c r="CA3" s="3"/>
      <c r="CB3" s="113"/>
    </row>
    <row r="4" spans="1:173" ht="15.75" x14ac:dyDescent="0.25">
      <c r="A4" s="213"/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6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7"/>
      <c r="BR4" s="217"/>
      <c r="BS4" s="3"/>
      <c r="BT4" s="3"/>
      <c r="CA4" s="3"/>
      <c r="CB4" s="113"/>
    </row>
    <row r="5" spans="1:173" ht="15.75" x14ac:dyDescent="0.25">
      <c r="A5" s="186"/>
      <c r="B5" s="218" t="s">
        <v>197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219"/>
      <c r="BR5" s="219"/>
      <c r="BS5" s="18"/>
      <c r="BT5" s="18"/>
      <c r="BU5" s="18"/>
      <c r="BV5" s="117"/>
      <c r="BW5" s="117"/>
      <c r="BX5" s="117"/>
      <c r="BY5" s="117"/>
      <c r="CA5" s="3"/>
      <c r="CB5" s="113"/>
    </row>
    <row r="6" spans="1:173" s="6" customFormat="1" ht="16.5" thickBot="1" x14ac:dyDescent="0.3">
      <c r="A6" s="220" t="s">
        <v>1</v>
      </c>
      <c r="B6" s="211"/>
      <c r="C6" s="314" t="s">
        <v>198</v>
      </c>
      <c r="D6" s="314"/>
      <c r="E6" s="224"/>
      <c r="F6" s="314" t="s">
        <v>199</v>
      </c>
      <c r="G6" s="314"/>
      <c r="H6" s="222"/>
      <c r="I6" s="314" t="s">
        <v>200</v>
      </c>
      <c r="J6" s="314"/>
      <c r="K6" s="222"/>
      <c r="L6" s="314" t="s">
        <v>201</v>
      </c>
      <c r="M6" s="314"/>
      <c r="N6" s="223"/>
      <c r="O6" s="314" t="s">
        <v>202</v>
      </c>
      <c r="P6" s="314"/>
      <c r="Q6" s="224"/>
      <c r="R6" s="314" t="s">
        <v>203</v>
      </c>
      <c r="S6" s="314"/>
      <c r="T6" s="224"/>
      <c r="U6" s="314" t="s">
        <v>204</v>
      </c>
      <c r="V6" s="314"/>
      <c r="W6" s="222"/>
      <c r="X6" s="314" t="s">
        <v>205</v>
      </c>
      <c r="Y6" s="314"/>
      <c r="Z6" s="224"/>
      <c r="AA6" s="314" t="s">
        <v>206</v>
      </c>
      <c r="AB6" s="314"/>
      <c r="AC6" s="222"/>
      <c r="AD6" s="314" t="s">
        <v>207</v>
      </c>
      <c r="AE6" s="314"/>
      <c r="AF6" s="223"/>
      <c r="AG6" s="314" t="s">
        <v>208</v>
      </c>
      <c r="AH6" s="314"/>
      <c r="AI6" s="223"/>
      <c r="AJ6" s="314" t="s">
        <v>209</v>
      </c>
      <c r="AK6" s="314"/>
      <c r="AL6" s="222"/>
      <c r="AM6" s="314" t="s">
        <v>210</v>
      </c>
      <c r="AN6" s="314"/>
      <c r="AO6" s="222"/>
      <c r="AP6" s="314" t="s">
        <v>211</v>
      </c>
      <c r="AQ6" s="314"/>
      <c r="AR6" s="222"/>
      <c r="AS6" s="314" t="s">
        <v>212</v>
      </c>
      <c r="AT6" s="314"/>
      <c r="AU6" s="222"/>
      <c r="AV6" s="314" t="s">
        <v>213</v>
      </c>
      <c r="AW6" s="314"/>
      <c r="AX6" s="224"/>
      <c r="AY6" s="314" t="s">
        <v>214</v>
      </c>
      <c r="AZ6" s="314"/>
      <c r="BA6" s="222"/>
      <c r="BB6" s="314" t="s">
        <v>215</v>
      </c>
      <c r="BC6" s="314"/>
      <c r="BD6" s="224"/>
      <c r="BE6" s="314" t="s">
        <v>216</v>
      </c>
      <c r="BF6" s="314"/>
      <c r="BG6" s="225"/>
      <c r="BH6" s="314" t="s">
        <v>217</v>
      </c>
      <c r="BI6" s="314"/>
      <c r="BJ6" s="226"/>
      <c r="BK6" s="314" t="s">
        <v>218</v>
      </c>
      <c r="BL6" s="314"/>
      <c r="BM6" s="226"/>
      <c r="BN6" s="314" t="s">
        <v>219</v>
      </c>
      <c r="BO6" s="314"/>
      <c r="BP6" s="222"/>
      <c r="BQ6" s="314" t="s">
        <v>2</v>
      </c>
      <c r="BR6" s="314"/>
      <c r="BS6" s="23"/>
      <c r="BT6" s="23"/>
      <c r="BU6" s="121"/>
      <c r="BV6" s="18"/>
      <c r="BW6" s="18"/>
      <c r="BX6" s="18"/>
      <c r="BY6" s="18"/>
      <c r="BZ6" s="18"/>
      <c r="CA6" s="117"/>
      <c r="CB6" s="113"/>
      <c r="CC6" s="3"/>
      <c r="CD6" s="3"/>
      <c r="CE6" s="3"/>
      <c r="CF6" s="3"/>
      <c r="CG6" s="3"/>
      <c r="CH6" s="3"/>
      <c r="CI6" s="114"/>
      <c r="CJ6" s="11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</row>
    <row r="7" spans="1:173" ht="16.5" thickTop="1" x14ac:dyDescent="0.25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9"/>
      <c r="BR7" s="189"/>
      <c r="BS7" s="26"/>
      <c r="BT7" s="26"/>
      <c r="BU7" s="26"/>
      <c r="BV7" s="117"/>
      <c r="BW7" s="117"/>
      <c r="BX7" s="117"/>
      <c r="BY7" s="117"/>
      <c r="BZ7" s="117"/>
      <c r="CA7" s="117"/>
      <c r="CB7" s="113"/>
    </row>
    <row r="8" spans="1:173" ht="15.75" x14ac:dyDescent="0.25">
      <c r="A8" s="186"/>
      <c r="B8" s="187"/>
      <c r="C8" s="189"/>
      <c r="D8" s="189" t="s">
        <v>3</v>
      </c>
      <c r="E8" s="189"/>
      <c r="F8" s="189"/>
      <c r="G8" s="189" t="s">
        <v>3</v>
      </c>
      <c r="H8" s="188"/>
      <c r="I8" s="189"/>
      <c r="J8" s="189" t="s">
        <v>3</v>
      </c>
      <c r="K8" s="188"/>
      <c r="L8" s="189"/>
      <c r="M8" s="189" t="s">
        <v>3</v>
      </c>
      <c r="N8" s="188"/>
      <c r="O8" s="189"/>
      <c r="P8" s="189" t="s">
        <v>3</v>
      </c>
      <c r="Q8" s="189"/>
      <c r="R8" s="189"/>
      <c r="S8" s="189" t="s">
        <v>3</v>
      </c>
      <c r="T8" s="189"/>
      <c r="U8" s="189"/>
      <c r="V8" s="189" t="s">
        <v>3</v>
      </c>
      <c r="W8" s="188"/>
      <c r="X8" s="189"/>
      <c r="Y8" s="189" t="s">
        <v>3</v>
      </c>
      <c r="Z8" s="189"/>
      <c r="AA8" s="189"/>
      <c r="AB8" s="189" t="s">
        <v>3</v>
      </c>
      <c r="AC8" s="188"/>
      <c r="AD8" s="189"/>
      <c r="AE8" s="189" t="s">
        <v>3</v>
      </c>
      <c r="AF8" s="188"/>
      <c r="AG8" s="189"/>
      <c r="AH8" s="189" t="s">
        <v>3</v>
      </c>
      <c r="AI8" s="188"/>
      <c r="AJ8" s="189"/>
      <c r="AK8" s="189" t="s">
        <v>3</v>
      </c>
      <c r="AL8" s="188"/>
      <c r="AM8" s="189"/>
      <c r="AN8" s="189" t="s">
        <v>3</v>
      </c>
      <c r="AO8" s="188"/>
      <c r="AP8" s="189"/>
      <c r="AQ8" s="189" t="s">
        <v>3</v>
      </c>
      <c r="AR8" s="188"/>
      <c r="AS8" s="189"/>
      <c r="AT8" s="189" t="s">
        <v>3</v>
      </c>
      <c r="AU8" s="188"/>
      <c r="AV8" s="189"/>
      <c r="AW8" s="189" t="s">
        <v>3</v>
      </c>
      <c r="AX8" s="189"/>
      <c r="AY8" s="189"/>
      <c r="AZ8" s="189" t="s">
        <v>3</v>
      </c>
      <c r="BA8" s="188"/>
      <c r="BB8" s="189"/>
      <c r="BC8" s="189" t="s">
        <v>3</v>
      </c>
      <c r="BD8" s="189"/>
      <c r="BE8" s="189"/>
      <c r="BF8" s="189" t="s">
        <v>3</v>
      </c>
      <c r="BG8" s="189"/>
      <c r="BH8" s="189"/>
      <c r="BI8" s="189" t="s">
        <v>3</v>
      </c>
      <c r="BJ8" s="189"/>
      <c r="BK8" s="189"/>
      <c r="BL8" s="189" t="s">
        <v>3</v>
      </c>
      <c r="BM8" s="189"/>
      <c r="BN8" s="189"/>
      <c r="BO8" s="189" t="s">
        <v>3</v>
      </c>
      <c r="BP8" s="188"/>
      <c r="BQ8" s="189"/>
      <c r="BR8" s="189" t="s">
        <v>3</v>
      </c>
      <c r="BS8" s="26"/>
      <c r="BT8" s="26"/>
      <c r="BU8" s="26"/>
      <c r="BV8" s="117"/>
      <c r="BW8" s="117"/>
      <c r="BX8" s="117"/>
      <c r="BY8" s="117"/>
      <c r="BZ8" s="117"/>
      <c r="CA8" s="117"/>
      <c r="CB8" s="113"/>
    </row>
    <row r="9" spans="1:173" ht="15.75" x14ac:dyDescent="0.25">
      <c r="A9" s="190"/>
      <c r="B9" s="187"/>
      <c r="C9" s="189" t="s">
        <v>3</v>
      </c>
      <c r="D9" s="189" t="s">
        <v>19</v>
      </c>
      <c r="E9" s="189"/>
      <c r="F9" s="189" t="s">
        <v>3</v>
      </c>
      <c r="G9" s="189" t="s">
        <v>19</v>
      </c>
      <c r="H9" s="189"/>
      <c r="I9" s="189" t="s">
        <v>3</v>
      </c>
      <c r="J9" s="189" t="s">
        <v>19</v>
      </c>
      <c r="K9" s="189"/>
      <c r="L9" s="189" t="s">
        <v>3</v>
      </c>
      <c r="M9" s="189" t="s">
        <v>19</v>
      </c>
      <c r="N9" s="189"/>
      <c r="O9" s="189" t="s">
        <v>3</v>
      </c>
      <c r="P9" s="189" t="s">
        <v>19</v>
      </c>
      <c r="Q9" s="189"/>
      <c r="R9" s="189" t="s">
        <v>3</v>
      </c>
      <c r="S9" s="189" t="s">
        <v>19</v>
      </c>
      <c r="T9" s="189"/>
      <c r="U9" s="189" t="s">
        <v>3</v>
      </c>
      <c r="V9" s="189" t="s">
        <v>19</v>
      </c>
      <c r="W9" s="189"/>
      <c r="X9" s="189" t="s">
        <v>3</v>
      </c>
      <c r="Y9" s="189" t="s">
        <v>19</v>
      </c>
      <c r="Z9" s="189"/>
      <c r="AA9" s="189" t="s">
        <v>3</v>
      </c>
      <c r="AB9" s="189" t="s">
        <v>19</v>
      </c>
      <c r="AC9" s="189"/>
      <c r="AD9" s="189" t="s">
        <v>3</v>
      </c>
      <c r="AE9" s="189" t="s">
        <v>19</v>
      </c>
      <c r="AF9" s="189"/>
      <c r="AG9" s="189" t="s">
        <v>3</v>
      </c>
      <c r="AH9" s="189" t="s">
        <v>19</v>
      </c>
      <c r="AI9" s="189"/>
      <c r="AJ9" s="189" t="s">
        <v>3</v>
      </c>
      <c r="AK9" s="189" t="s">
        <v>19</v>
      </c>
      <c r="AL9" s="189"/>
      <c r="AM9" s="189" t="s">
        <v>3</v>
      </c>
      <c r="AN9" s="189" t="s">
        <v>19</v>
      </c>
      <c r="AO9" s="189"/>
      <c r="AP9" s="189" t="s">
        <v>3</v>
      </c>
      <c r="AQ9" s="189" t="s">
        <v>19</v>
      </c>
      <c r="AR9" s="189"/>
      <c r="AS9" s="189" t="s">
        <v>3</v>
      </c>
      <c r="AT9" s="189" t="s">
        <v>19</v>
      </c>
      <c r="AU9" s="189"/>
      <c r="AV9" s="189" t="s">
        <v>3</v>
      </c>
      <c r="AW9" s="189" t="s">
        <v>19</v>
      </c>
      <c r="AX9" s="189"/>
      <c r="AY9" s="189" t="s">
        <v>3</v>
      </c>
      <c r="AZ9" s="189" t="s">
        <v>19</v>
      </c>
      <c r="BA9" s="189"/>
      <c r="BB9" s="189" t="s">
        <v>3</v>
      </c>
      <c r="BC9" s="189" t="s">
        <v>19</v>
      </c>
      <c r="BD9" s="189"/>
      <c r="BE9" s="189" t="s">
        <v>3</v>
      </c>
      <c r="BF9" s="189" t="s">
        <v>19</v>
      </c>
      <c r="BG9" s="189"/>
      <c r="BH9" s="189" t="s">
        <v>3</v>
      </c>
      <c r="BI9" s="189" t="s">
        <v>19</v>
      </c>
      <c r="BJ9" s="189"/>
      <c r="BK9" s="189" t="s">
        <v>3</v>
      </c>
      <c r="BL9" s="189" t="s">
        <v>19</v>
      </c>
      <c r="BM9" s="189"/>
      <c r="BN9" s="189" t="s">
        <v>3</v>
      </c>
      <c r="BO9" s="189" t="s">
        <v>19</v>
      </c>
      <c r="BP9" s="189"/>
      <c r="BQ9" s="189" t="s">
        <v>3</v>
      </c>
      <c r="BR9" s="189" t="s">
        <v>19</v>
      </c>
      <c r="BS9" s="26"/>
      <c r="BT9" s="26"/>
      <c r="BU9" s="26"/>
      <c r="BV9" s="26"/>
      <c r="BW9" s="26"/>
      <c r="BX9" s="26"/>
      <c r="BY9" s="26"/>
      <c r="BZ9" s="26"/>
      <c r="CA9" s="26"/>
      <c r="CB9" s="113"/>
    </row>
    <row r="10" spans="1:173" ht="15.75" x14ac:dyDescent="0.25">
      <c r="A10" s="186"/>
      <c r="B10" s="191" t="s">
        <v>20</v>
      </c>
      <c r="C10" s="189" t="s">
        <v>23</v>
      </c>
      <c r="D10" s="189" t="s">
        <v>21</v>
      </c>
      <c r="E10" s="189"/>
      <c r="F10" s="189" t="s">
        <v>23</v>
      </c>
      <c r="G10" s="189" t="s">
        <v>21</v>
      </c>
      <c r="H10" s="189"/>
      <c r="I10" s="189" t="s">
        <v>23</v>
      </c>
      <c r="J10" s="189" t="s">
        <v>21</v>
      </c>
      <c r="K10" s="189"/>
      <c r="L10" s="189" t="s">
        <v>23</v>
      </c>
      <c r="M10" s="189" t="s">
        <v>21</v>
      </c>
      <c r="N10" s="189"/>
      <c r="O10" s="189" t="s">
        <v>23</v>
      </c>
      <c r="P10" s="189" t="s">
        <v>21</v>
      </c>
      <c r="Q10" s="189"/>
      <c r="R10" s="189" t="s">
        <v>23</v>
      </c>
      <c r="S10" s="189" t="s">
        <v>21</v>
      </c>
      <c r="T10" s="189"/>
      <c r="U10" s="189" t="s">
        <v>23</v>
      </c>
      <c r="V10" s="189" t="s">
        <v>21</v>
      </c>
      <c r="W10" s="189"/>
      <c r="X10" s="189" t="s">
        <v>23</v>
      </c>
      <c r="Y10" s="189" t="s">
        <v>21</v>
      </c>
      <c r="Z10" s="189"/>
      <c r="AA10" s="189" t="s">
        <v>23</v>
      </c>
      <c r="AB10" s="189" t="s">
        <v>21</v>
      </c>
      <c r="AC10" s="189"/>
      <c r="AD10" s="189" t="s">
        <v>23</v>
      </c>
      <c r="AE10" s="189" t="s">
        <v>21</v>
      </c>
      <c r="AF10" s="189"/>
      <c r="AG10" s="189" t="s">
        <v>23</v>
      </c>
      <c r="AH10" s="189" t="s">
        <v>21</v>
      </c>
      <c r="AI10" s="189"/>
      <c r="AJ10" s="189" t="s">
        <v>23</v>
      </c>
      <c r="AK10" s="189" t="s">
        <v>21</v>
      </c>
      <c r="AL10" s="189"/>
      <c r="AM10" s="189" t="s">
        <v>23</v>
      </c>
      <c r="AN10" s="189" t="s">
        <v>21</v>
      </c>
      <c r="AO10" s="189"/>
      <c r="AP10" s="189" t="s">
        <v>23</v>
      </c>
      <c r="AQ10" s="189" t="s">
        <v>21</v>
      </c>
      <c r="AR10" s="189"/>
      <c r="AS10" s="189" t="s">
        <v>23</v>
      </c>
      <c r="AT10" s="189" t="s">
        <v>21</v>
      </c>
      <c r="AU10" s="189"/>
      <c r="AV10" s="189" t="s">
        <v>23</v>
      </c>
      <c r="AW10" s="189" t="s">
        <v>21</v>
      </c>
      <c r="AX10" s="189"/>
      <c r="AY10" s="189" t="s">
        <v>23</v>
      </c>
      <c r="AZ10" s="189" t="s">
        <v>21</v>
      </c>
      <c r="BA10" s="189"/>
      <c r="BB10" s="189" t="s">
        <v>23</v>
      </c>
      <c r="BC10" s="189" t="s">
        <v>21</v>
      </c>
      <c r="BD10" s="189"/>
      <c r="BE10" s="189" t="s">
        <v>23</v>
      </c>
      <c r="BF10" s="189" t="s">
        <v>21</v>
      </c>
      <c r="BG10" s="189"/>
      <c r="BH10" s="189" t="s">
        <v>23</v>
      </c>
      <c r="BI10" s="189" t="s">
        <v>21</v>
      </c>
      <c r="BJ10" s="189"/>
      <c r="BK10" s="189" t="s">
        <v>23</v>
      </c>
      <c r="BL10" s="189" t="s">
        <v>21</v>
      </c>
      <c r="BM10" s="189"/>
      <c r="BN10" s="189" t="s">
        <v>23</v>
      </c>
      <c r="BO10" s="189" t="s">
        <v>21</v>
      </c>
      <c r="BP10" s="189"/>
      <c r="BQ10" s="189" t="s">
        <v>24</v>
      </c>
      <c r="BR10" s="189" t="s">
        <v>21</v>
      </c>
      <c r="BS10" s="26"/>
      <c r="BT10" s="26"/>
      <c r="BU10" s="26"/>
      <c r="BV10" s="26"/>
      <c r="BW10" s="26"/>
      <c r="BX10" s="26"/>
      <c r="BY10" s="26"/>
      <c r="BZ10" s="26"/>
      <c r="CA10" s="26"/>
      <c r="CB10" s="113"/>
    </row>
    <row r="11" spans="1:173" s="9" customFormat="1" ht="15.75" customHeight="1" x14ac:dyDescent="0.25">
      <c r="A11" s="192"/>
      <c r="B11" s="193"/>
      <c r="C11" s="189"/>
      <c r="D11" s="189" t="s">
        <v>22</v>
      </c>
      <c r="E11" s="189"/>
      <c r="F11" s="189"/>
      <c r="G11" s="189" t="s">
        <v>22</v>
      </c>
      <c r="H11" s="189"/>
      <c r="I11" s="189"/>
      <c r="J11" s="189" t="s">
        <v>22</v>
      </c>
      <c r="K11" s="189"/>
      <c r="L11" s="189"/>
      <c r="M11" s="189" t="s">
        <v>22</v>
      </c>
      <c r="N11" s="189"/>
      <c r="O11" s="189"/>
      <c r="P11" s="189" t="s">
        <v>22</v>
      </c>
      <c r="Q11" s="189"/>
      <c r="R11" s="189"/>
      <c r="S11" s="189" t="s">
        <v>22</v>
      </c>
      <c r="T11" s="189"/>
      <c r="U11" s="189"/>
      <c r="V11" s="189" t="s">
        <v>22</v>
      </c>
      <c r="W11" s="189"/>
      <c r="X11" s="189"/>
      <c r="Y11" s="189" t="s">
        <v>22</v>
      </c>
      <c r="Z11" s="189"/>
      <c r="AA11" s="189"/>
      <c r="AB11" s="189" t="s">
        <v>22</v>
      </c>
      <c r="AC11" s="189"/>
      <c r="AD11" s="189"/>
      <c r="AE11" s="189" t="s">
        <v>22</v>
      </c>
      <c r="AF11" s="189"/>
      <c r="AG11" s="189"/>
      <c r="AH11" s="189" t="s">
        <v>22</v>
      </c>
      <c r="AI11" s="189"/>
      <c r="AJ11" s="189"/>
      <c r="AK11" s="189" t="s">
        <v>22</v>
      </c>
      <c r="AL11" s="189"/>
      <c r="AM11" s="189"/>
      <c r="AN11" s="189" t="s">
        <v>22</v>
      </c>
      <c r="AO11" s="189"/>
      <c r="AP11" s="189"/>
      <c r="AQ11" s="189" t="s">
        <v>22</v>
      </c>
      <c r="AR11" s="189"/>
      <c r="AS11" s="189"/>
      <c r="AT11" s="189" t="s">
        <v>22</v>
      </c>
      <c r="AU11" s="189"/>
      <c r="AV11" s="189"/>
      <c r="AW11" s="189" t="s">
        <v>22</v>
      </c>
      <c r="AX11" s="189"/>
      <c r="AY11" s="189"/>
      <c r="AZ11" s="189" t="s">
        <v>22</v>
      </c>
      <c r="BA11" s="189"/>
      <c r="BB11" s="189"/>
      <c r="BC11" s="189" t="s">
        <v>22</v>
      </c>
      <c r="BD11" s="189"/>
      <c r="BE11" s="189"/>
      <c r="BF11" s="189" t="s">
        <v>22</v>
      </c>
      <c r="BG11" s="189"/>
      <c r="BH11" s="189"/>
      <c r="BI11" s="189" t="s">
        <v>22</v>
      </c>
      <c r="BJ11" s="189"/>
      <c r="BK11" s="189"/>
      <c r="BL11" s="189" t="s">
        <v>22</v>
      </c>
      <c r="BM11" s="189"/>
      <c r="BN11" s="189"/>
      <c r="BO11" s="189" t="s">
        <v>22</v>
      </c>
      <c r="BP11" s="189"/>
      <c r="BQ11" s="189"/>
      <c r="BR11" s="189" t="s">
        <v>22</v>
      </c>
      <c r="BS11" s="26"/>
      <c r="BT11" s="26"/>
      <c r="BU11" s="26"/>
      <c r="BV11" s="26"/>
      <c r="BW11" s="26"/>
      <c r="BX11" s="26"/>
      <c r="BY11" s="26"/>
      <c r="BZ11" s="26"/>
      <c r="CA11" s="26"/>
      <c r="CB11" s="124"/>
      <c r="CC11" s="10"/>
      <c r="CD11" s="10"/>
      <c r="CE11" s="10"/>
      <c r="CF11" s="10"/>
      <c r="CG11" s="10"/>
      <c r="CH11" s="10"/>
      <c r="CI11" s="125"/>
      <c r="CJ11" s="124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</row>
    <row r="12" spans="1:173" ht="15.75" x14ac:dyDescent="0.25">
      <c r="A12" s="186"/>
      <c r="B12" s="187"/>
      <c r="C12" s="189"/>
      <c r="D12" s="189" t="s">
        <v>4</v>
      </c>
      <c r="E12" s="189"/>
      <c r="F12" s="189"/>
      <c r="G12" s="189" t="s">
        <v>4</v>
      </c>
      <c r="H12" s="189"/>
      <c r="I12" s="189"/>
      <c r="J12" s="189" t="s">
        <v>4</v>
      </c>
      <c r="K12" s="189"/>
      <c r="L12" s="189"/>
      <c r="M12" s="189" t="s">
        <v>4</v>
      </c>
      <c r="N12" s="188"/>
      <c r="O12" s="189"/>
      <c r="P12" s="189" t="s">
        <v>4</v>
      </c>
      <c r="Q12" s="189"/>
      <c r="R12" s="189"/>
      <c r="S12" s="189" t="s">
        <v>4</v>
      </c>
      <c r="T12" s="189"/>
      <c r="U12" s="189"/>
      <c r="V12" s="189" t="s">
        <v>4</v>
      </c>
      <c r="W12" s="189"/>
      <c r="X12" s="189"/>
      <c r="Y12" s="189" t="s">
        <v>4</v>
      </c>
      <c r="Z12" s="189"/>
      <c r="AA12" s="189"/>
      <c r="AB12" s="189" t="s">
        <v>4</v>
      </c>
      <c r="AC12" s="189"/>
      <c r="AD12" s="189"/>
      <c r="AE12" s="189" t="s">
        <v>4</v>
      </c>
      <c r="AF12" s="189"/>
      <c r="AG12" s="189"/>
      <c r="AH12" s="189" t="s">
        <v>4</v>
      </c>
      <c r="AI12" s="189"/>
      <c r="AJ12" s="189"/>
      <c r="AK12" s="189" t="s">
        <v>4</v>
      </c>
      <c r="AL12" s="189"/>
      <c r="AM12" s="189"/>
      <c r="AN12" s="189" t="s">
        <v>4</v>
      </c>
      <c r="AO12" s="189"/>
      <c r="AP12" s="189"/>
      <c r="AQ12" s="189" t="s">
        <v>4</v>
      </c>
      <c r="AR12" s="189"/>
      <c r="AS12" s="189"/>
      <c r="AT12" s="189" t="s">
        <v>4</v>
      </c>
      <c r="AU12" s="189"/>
      <c r="AV12" s="189"/>
      <c r="AW12" s="189" t="s">
        <v>4</v>
      </c>
      <c r="AX12" s="189"/>
      <c r="AY12" s="189"/>
      <c r="AZ12" s="189" t="s">
        <v>4</v>
      </c>
      <c r="BA12" s="189"/>
      <c r="BB12" s="189"/>
      <c r="BC12" s="189" t="s">
        <v>4</v>
      </c>
      <c r="BD12" s="189"/>
      <c r="BE12" s="189"/>
      <c r="BF12" s="189" t="s">
        <v>4</v>
      </c>
      <c r="BG12" s="189"/>
      <c r="BH12" s="189"/>
      <c r="BI12" s="189" t="s">
        <v>4</v>
      </c>
      <c r="BJ12" s="189"/>
      <c r="BK12" s="189"/>
      <c r="BL12" s="189" t="s">
        <v>4</v>
      </c>
      <c r="BM12" s="189"/>
      <c r="BN12" s="189"/>
      <c r="BO12" s="189" t="s">
        <v>4</v>
      </c>
      <c r="BP12" s="189"/>
      <c r="BQ12" s="189"/>
      <c r="BR12" s="189" t="s">
        <v>4</v>
      </c>
      <c r="BS12" s="26"/>
      <c r="BT12" s="26"/>
      <c r="BU12" s="26"/>
      <c r="BV12" s="117"/>
      <c r="BW12" s="26"/>
      <c r="BX12" s="26"/>
      <c r="BY12" s="26"/>
      <c r="BZ12" s="26"/>
      <c r="CA12" s="26"/>
      <c r="CB12" s="126"/>
    </row>
    <row r="13" spans="1:173" s="8" customFormat="1" ht="15.75" x14ac:dyDescent="0.25">
      <c r="A13" s="194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7"/>
      <c r="BS13" s="26"/>
      <c r="BT13" s="26"/>
      <c r="BU13" s="26"/>
      <c r="BV13" s="117"/>
      <c r="BW13" s="117"/>
      <c r="BX13" s="117"/>
      <c r="BY13" s="117"/>
      <c r="BZ13" s="117"/>
      <c r="CA13" s="117"/>
      <c r="CB13" s="113"/>
      <c r="CC13" s="3"/>
      <c r="CD13" s="3"/>
      <c r="CE13" s="3"/>
      <c r="CF13" s="3"/>
      <c r="CG13" s="3"/>
      <c r="CH13" s="3"/>
      <c r="CI13" s="114"/>
      <c r="CJ13" s="11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</row>
    <row r="14" spans="1:173" ht="15.75" x14ac:dyDescent="0.25">
      <c r="A14" s="198" t="s">
        <v>1</v>
      </c>
      <c r="B14" s="187"/>
      <c r="C14" s="199"/>
      <c r="D14" s="188"/>
      <c r="E14" s="188"/>
      <c r="F14" s="188"/>
      <c r="G14" s="188"/>
      <c r="H14" s="188"/>
      <c r="I14" s="199"/>
      <c r="J14" s="188"/>
      <c r="K14" s="188"/>
      <c r="L14" s="199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200"/>
      <c r="BR14" s="201"/>
      <c r="BS14" s="26"/>
      <c r="BT14" s="26"/>
      <c r="BU14" s="26"/>
      <c r="BV14" s="117"/>
      <c r="BW14" s="117"/>
      <c r="BX14" s="117"/>
      <c r="BY14" s="117"/>
      <c r="BZ14" s="117"/>
      <c r="CA14" s="117"/>
      <c r="CB14" s="113"/>
    </row>
    <row r="15" spans="1:173" ht="15.75" x14ac:dyDescent="0.25">
      <c r="A15" s="202">
        <v>1</v>
      </c>
      <c r="B15" s="203" t="s">
        <v>5</v>
      </c>
      <c r="C15" s="200">
        <v>107.59</v>
      </c>
      <c r="D15" s="204">
        <v>103.92</v>
      </c>
      <c r="E15" s="204"/>
      <c r="F15" s="200">
        <v>107.72</v>
      </c>
      <c r="G15" s="204">
        <v>103.2</v>
      </c>
      <c r="H15" s="188"/>
      <c r="I15" s="200">
        <v>108.75</v>
      </c>
      <c r="J15" s="204">
        <v>101.86</v>
      </c>
      <c r="K15" s="188"/>
      <c r="L15" s="200">
        <v>108.93</v>
      </c>
      <c r="M15" s="204">
        <v>101.74</v>
      </c>
      <c r="N15" s="188"/>
      <c r="O15" s="200">
        <v>109.25</v>
      </c>
      <c r="P15" s="204">
        <v>100.34</v>
      </c>
      <c r="Q15" s="204"/>
      <c r="R15" s="200">
        <v>109.43</v>
      </c>
      <c r="S15" s="204">
        <v>100.49</v>
      </c>
      <c r="T15" s="204"/>
      <c r="U15" s="200">
        <v>107.85000000000001</v>
      </c>
      <c r="V15" s="204">
        <v>102.25</v>
      </c>
      <c r="W15" s="188"/>
      <c r="X15" s="200">
        <v>107.34</v>
      </c>
      <c r="Y15" s="204">
        <v>101.95</v>
      </c>
      <c r="Z15" s="204"/>
      <c r="AA15" s="200">
        <v>106.84</v>
      </c>
      <c r="AB15" s="204">
        <v>102.32</v>
      </c>
      <c r="AC15" s="188"/>
      <c r="AD15" s="200">
        <v>107.48</v>
      </c>
      <c r="AE15" s="204">
        <v>102.2</v>
      </c>
      <c r="AF15" s="188"/>
      <c r="AG15" s="200">
        <v>107.34</v>
      </c>
      <c r="AH15" s="204">
        <v>102.99</v>
      </c>
      <c r="AI15" s="188"/>
      <c r="AJ15" s="200">
        <v>107.36</v>
      </c>
      <c r="AK15" s="204">
        <v>102.2</v>
      </c>
      <c r="AL15" s="188"/>
      <c r="AM15" s="200">
        <v>107.35000000000001</v>
      </c>
      <c r="AN15" s="204">
        <v>102.91</v>
      </c>
      <c r="AO15" s="188"/>
      <c r="AP15" s="200">
        <v>106.99000000000001</v>
      </c>
      <c r="AQ15" s="204">
        <v>103.28</v>
      </c>
      <c r="AR15" s="188"/>
      <c r="AS15" s="200">
        <v>106.92</v>
      </c>
      <c r="AT15" s="204">
        <v>103.66</v>
      </c>
      <c r="AU15" s="188"/>
      <c r="AV15" s="200">
        <v>106.94</v>
      </c>
      <c r="AW15" s="204">
        <v>103.64</v>
      </c>
      <c r="AX15" s="204"/>
      <c r="AY15" s="200">
        <v>107.08</v>
      </c>
      <c r="AZ15" s="204">
        <v>102.74</v>
      </c>
      <c r="BA15" s="188"/>
      <c r="BB15" s="200">
        <v>106.52</v>
      </c>
      <c r="BC15" s="204">
        <v>103.28</v>
      </c>
      <c r="BD15" s="204"/>
      <c r="BE15" s="200">
        <v>107.22</v>
      </c>
      <c r="BF15" s="204">
        <v>103.17</v>
      </c>
      <c r="BG15" s="204"/>
      <c r="BH15" s="200">
        <v>106.89</v>
      </c>
      <c r="BI15" s="204">
        <v>103.56</v>
      </c>
      <c r="BJ15" s="204"/>
      <c r="BK15" s="200">
        <v>107.23</v>
      </c>
      <c r="BL15" s="204">
        <v>102.97</v>
      </c>
      <c r="BM15" s="204"/>
      <c r="BN15" s="204">
        <v>107.75</v>
      </c>
      <c r="BO15" s="204">
        <v>102.97</v>
      </c>
      <c r="BP15" s="188"/>
      <c r="BQ15" s="200">
        <f>(C15+F15+I15+L15+O15+R15+U15+X15+AA15+AD15+AG15+AJ15+AM15+AP15+AS15+AV15+AY15+BB15+BE15+BH15+BK15+BN15)/22</f>
        <v>107.58045454545454</v>
      </c>
      <c r="BR15" s="201">
        <f>(D15+G15+J15+M15+P15+S15+V15+Y15+AB15+AE15+AH15+AK15+AN15+AQ15+AT15+AW15+AZ15+BC15+BF15+BI15+BL15+BO15)/22</f>
        <v>102.62000000000002</v>
      </c>
      <c r="BS15" s="129"/>
      <c r="BT15" s="40"/>
      <c r="BU15" s="40"/>
      <c r="BV15" s="130"/>
      <c r="BW15" s="130"/>
      <c r="BX15" s="117"/>
      <c r="BY15" s="131"/>
      <c r="BZ15" s="131"/>
      <c r="CA15" s="117"/>
      <c r="CB15" s="113"/>
    </row>
    <row r="16" spans="1:173" s="3" customFormat="1" ht="15.75" x14ac:dyDescent="0.25">
      <c r="A16" s="202">
        <v>2</v>
      </c>
      <c r="B16" s="203" t="s">
        <v>6</v>
      </c>
      <c r="C16" s="200">
        <v>0.807297973682086</v>
      </c>
      <c r="D16" s="204">
        <v>138.5</v>
      </c>
      <c r="E16" s="204"/>
      <c r="F16" s="200">
        <v>0.79579818558013682</v>
      </c>
      <c r="G16" s="204">
        <v>139.69999999999999</v>
      </c>
      <c r="H16" s="188"/>
      <c r="I16" s="200">
        <v>0.79465988556897649</v>
      </c>
      <c r="J16" s="204">
        <v>139.38999999999999</v>
      </c>
      <c r="K16" s="188"/>
      <c r="L16" s="200">
        <v>0.7977662544874351</v>
      </c>
      <c r="M16" s="204">
        <v>138.91</v>
      </c>
      <c r="N16" s="188"/>
      <c r="O16" s="200">
        <v>0.79164027865737807</v>
      </c>
      <c r="P16" s="204">
        <v>138.47</v>
      </c>
      <c r="Q16" s="204"/>
      <c r="R16" s="200">
        <v>0.78895463510848118</v>
      </c>
      <c r="S16" s="204">
        <v>139.38999999999999</v>
      </c>
      <c r="T16" s="204"/>
      <c r="U16" s="200">
        <v>0.79095151467215064</v>
      </c>
      <c r="V16" s="204">
        <v>139.43</v>
      </c>
      <c r="W16" s="188"/>
      <c r="X16" s="200">
        <v>0.78431372549019596</v>
      </c>
      <c r="Y16" s="204">
        <v>139.52000000000001</v>
      </c>
      <c r="Z16" s="204"/>
      <c r="AA16" s="200">
        <v>0.78672016363779396</v>
      </c>
      <c r="AB16" s="204">
        <v>138.96</v>
      </c>
      <c r="AC16" s="188"/>
      <c r="AD16" s="200">
        <v>0.79170295305201477</v>
      </c>
      <c r="AE16" s="204">
        <v>138.74</v>
      </c>
      <c r="AF16" s="188"/>
      <c r="AG16" s="200">
        <v>0.79827572443521988</v>
      </c>
      <c r="AH16" s="204">
        <v>138.49</v>
      </c>
      <c r="AI16" s="188"/>
      <c r="AJ16" s="200">
        <v>0.79063883617963304</v>
      </c>
      <c r="AK16" s="204">
        <v>138.77000000000001</v>
      </c>
      <c r="AL16" s="188"/>
      <c r="AM16" s="200">
        <v>0.79713033080908713</v>
      </c>
      <c r="AN16" s="204">
        <v>138.58000000000001</v>
      </c>
      <c r="AO16" s="188"/>
      <c r="AP16" s="200">
        <v>0.7999360051195904</v>
      </c>
      <c r="AQ16" s="204">
        <v>138.13999999999999</v>
      </c>
      <c r="AR16" s="188"/>
      <c r="AS16" s="200">
        <v>0.80547724526782116</v>
      </c>
      <c r="AT16" s="204">
        <v>137.6</v>
      </c>
      <c r="AU16" s="188"/>
      <c r="AV16" s="200">
        <v>0.8050233456770246</v>
      </c>
      <c r="AW16" s="204">
        <v>137.66999999999999</v>
      </c>
      <c r="AX16" s="204"/>
      <c r="AY16" s="200">
        <v>0.80340644331967537</v>
      </c>
      <c r="AZ16" s="204">
        <v>136.93</v>
      </c>
      <c r="BA16" s="188"/>
      <c r="BB16" s="200">
        <v>0.79929661897530169</v>
      </c>
      <c r="BC16" s="204">
        <v>137.63</v>
      </c>
      <c r="BD16" s="204"/>
      <c r="BE16" s="200">
        <v>0.80327737167643976</v>
      </c>
      <c r="BF16" s="204">
        <v>137.71</v>
      </c>
      <c r="BG16" s="204"/>
      <c r="BH16" s="200">
        <v>0.80612656187021348</v>
      </c>
      <c r="BI16" s="204">
        <v>137.32</v>
      </c>
      <c r="BJ16" s="204"/>
      <c r="BK16" s="200">
        <v>0.81135902636916823</v>
      </c>
      <c r="BL16" s="204">
        <v>136.09</v>
      </c>
      <c r="BM16" s="204"/>
      <c r="BN16" s="204">
        <v>0.81579376733561759</v>
      </c>
      <c r="BO16" s="204">
        <v>136</v>
      </c>
      <c r="BP16" s="188"/>
      <c r="BQ16" s="200">
        <f t="shared" ref="BQ16:BQ30" si="0">(C16+F16+I16+L16+O16+R16+U16+X16+AA16+AD16+AG16+AJ16+AM16+AP16+AS16+AV16+AY16+BB16+BE16+BH16+BK16+BN16)/22</f>
        <v>0.79843394758961106</v>
      </c>
      <c r="BR16" s="201">
        <f t="shared" ref="BR16:BR30" si="1">(D16+G16+J16+M16+P16+S16+V16+Y16+AB16+AE16+AH16+AK16+AN16+AQ16+AT16+AW16+AZ16+BC16+BF16+BI16+BL16+BO16)/22</f>
        <v>138.27000000000001</v>
      </c>
      <c r="BS16" s="129"/>
      <c r="BT16" s="40"/>
      <c r="BU16" s="40"/>
      <c r="BV16" s="130"/>
      <c r="BW16" s="130"/>
      <c r="BX16" s="117"/>
      <c r="BY16" s="131"/>
      <c r="BZ16" s="131"/>
      <c r="CA16" s="117"/>
      <c r="CB16" s="113"/>
      <c r="CI16" s="114"/>
      <c r="CJ16" s="113"/>
    </row>
    <row r="17" spans="1:170" ht="15.75" x14ac:dyDescent="0.25">
      <c r="A17" s="202">
        <v>3</v>
      </c>
      <c r="B17" s="203" t="s">
        <v>7</v>
      </c>
      <c r="C17" s="200">
        <v>0.9607</v>
      </c>
      <c r="D17" s="204">
        <v>116.38</v>
      </c>
      <c r="E17" s="204"/>
      <c r="F17" s="200">
        <v>0.96040000000000003</v>
      </c>
      <c r="G17" s="204">
        <v>115.75</v>
      </c>
      <c r="H17" s="188"/>
      <c r="I17" s="200">
        <v>0.96220000000000006</v>
      </c>
      <c r="J17" s="204">
        <v>115.12</v>
      </c>
      <c r="K17" s="188"/>
      <c r="L17" s="200">
        <v>0.95940000000000003</v>
      </c>
      <c r="M17" s="204">
        <v>115.51</v>
      </c>
      <c r="N17" s="188"/>
      <c r="O17" s="200">
        <v>0.95730000000000004</v>
      </c>
      <c r="P17" s="204">
        <v>114.51</v>
      </c>
      <c r="Q17" s="204"/>
      <c r="R17" s="200">
        <v>0.96240000000000003</v>
      </c>
      <c r="S17" s="204">
        <v>114.27</v>
      </c>
      <c r="T17" s="204"/>
      <c r="U17" s="200">
        <v>0.95400000000000007</v>
      </c>
      <c r="V17" s="204">
        <v>115.6</v>
      </c>
      <c r="W17" s="188"/>
      <c r="X17" s="200">
        <v>0.9466</v>
      </c>
      <c r="Y17" s="204">
        <v>115.6</v>
      </c>
      <c r="Z17" s="204"/>
      <c r="AA17" s="200">
        <v>0.94059999999999999</v>
      </c>
      <c r="AB17" s="204">
        <v>116.22</v>
      </c>
      <c r="AC17" s="188"/>
      <c r="AD17" s="200">
        <v>0.94700000000000006</v>
      </c>
      <c r="AE17" s="204">
        <v>115.99</v>
      </c>
      <c r="AF17" s="188"/>
      <c r="AG17" s="200">
        <v>0.95120000000000005</v>
      </c>
      <c r="AH17" s="204">
        <v>116.22</v>
      </c>
      <c r="AI17" s="188"/>
      <c r="AJ17" s="200">
        <v>0.94720000000000004</v>
      </c>
      <c r="AK17" s="204">
        <v>115.84</v>
      </c>
      <c r="AL17" s="188"/>
      <c r="AM17" s="200">
        <v>0.9507000000000001</v>
      </c>
      <c r="AN17" s="204">
        <v>116.2</v>
      </c>
      <c r="AO17" s="188"/>
      <c r="AP17" s="200">
        <v>0.94880000000000009</v>
      </c>
      <c r="AQ17" s="204">
        <v>116.46</v>
      </c>
      <c r="AR17" s="188"/>
      <c r="AS17" s="200">
        <v>0.95120000000000005</v>
      </c>
      <c r="AT17" s="204">
        <v>116.52</v>
      </c>
      <c r="AU17" s="188"/>
      <c r="AV17" s="200">
        <v>0.9497000000000001</v>
      </c>
      <c r="AW17" s="204">
        <v>116.7</v>
      </c>
      <c r="AX17" s="204"/>
      <c r="AY17" s="200">
        <v>0.94520000000000004</v>
      </c>
      <c r="AZ17" s="204">
        <v>116.39</v>
      </c>
      <c r="BA17" s="188"/>
      <c r="BB17" s="200">
        <v>0.94480000000000008</v>
      </c>
      <c r="BC17" s="204">
        <v>116.44</v>
      </c>
      <c r="BD17" s="204"/>
      <c r="BE17" s="200">
        <v>0.94810000000000005</v>
      </c>
      <c r="BF17" s="204">
        <v>116.68</v>
      </c>
      <c r="BG17" s="204"/>
      <c r="BH17" s="200">
        <v>0.94750000000000001</v>
      </c>
      <c r="BI17" s="204">
        <v>116.83</v>
      </c>
      <c r="BJ17" s="204"/>
      <c r="BK17" s="200">
        <v>0.94620000000000004</v>
      </c>
      <c r="BL17" s="204">
        <v>116.7</v>
      </c>
      <c r="BM17" s="204"/>
      <c r="BN17" s="204">
        <v>0.95210000000000006</v>
      </c>
      <c r="BO17" s="204">
        <v>116.53</v>
      </c>
      <c r="BP17" s="188"/>
      <c r="BQ17" s="200">
        <f t="shared" si="0"/>
        <v>0.95151363636363662</v>
      </c>
      <c r="BR17" s="201">
        <f t="shared" si="1"/>
        <v>116.02090909090909</v>
      </c>
      <c r="BS17" s="129"/>
      <c r="BT17" s="40"/>
      <c r="BU17" s="40"/>
      <c r="BV17" s="130"/>
      <c r="BW17" s="130"/>
      <c r="BX17" s="117"/>
      <c r="BY17" s="131"/>
      <c r="BZ17" s="131"/>
      <c r="CA17" s="117"/>
      <c r="CB17" s="113"/>
    </row>
    <row r="18" spans="1:170" ht="15.75" x14ac:dyDescent="0.25">
      <c r="A18" s="202">
        <v>4</v>
      </c>
      <c r="B18" s="203" t="s">
        <v>8</v>
      </c>
      <c r="C18" s="200">
        <v>0.89976606082418575</v>
      </c>
      <c r="D18" s="204">
        <v>124.25</v>
      </c>
      <c r="E18" s="204"/>
      <c r="F18" s="200">
        <v>0.89405453732677687</v>
      </c>
      <c r="G18" s="204">
        <v>124.14</v>
      </c>
      <c r="H18" s="188"/>
      <c r="I18" s="200">
        <v>0.89166295140436902</v>
      </c>
      <c r="J18" s="204">
        <v>124.08</v>
      </c>
      <c r="K18" s="188"/>
      <c r="L18" s="200">
        <v>0.89221984296930767</v>
      </c>
      <c r="M18" s="204">
        <v>124.09</v>
      </c>
      <c r="N18" s="188"/>
      <c r="O18" s="200">
        <v>0.88276836158192085</v>
      </c>
      <c r="P18" s="204">
        <v>124.11</v>
      </c>
      <c r="Q18" s="204"/>
      <c r="R18" s="200">
        <v>0.88550429469582925</v>
      </c>
      <c r="S18" s="204">
        <v>124.15</v>
      </c>
      <c r="T18" s="204"/>
      <c r="U18" s="200">
        <v>0.88770528184642694</v>
      </c>
      <c r="V18" s="204">
        <v>124.16</v>
      </c>
      <c r="W18" s="188"/>
      <c r="X18" s="200">
        <v>0.88035918654811152</v>
      </c>
      <c r="Y18" s="204">
        <v>124.25</v>
      </c>
      <c r="Z18" s="204"/>
      <c r="AA18" s="200">
        <v>0.87796312554872691</v>
      </c>
      <c r="AB18" s="204">
        <v>124.31</v>
      </c>
      <c r="AC18" s="188"/>
      <c r="AD18" s="200">
        <v>0.88370448921880507</v>
      </c>
      <c r="AE18" s="204">
        <v>124.27</v>
      </c>
      <c r="AF18" s="188"/>
      <c r="AG18" s="200">
        <v>0.88888888888888884</v>
      </c>
      <c r="AH18" s="204">
        <v>124.29</v>
      </c>
      <c r="AI18" s="188"/>
      <c r="AJ18" s="200">
        <v>0.88261253309796994</v>
      </c>
      <c r="AK18" s="204">
        <v>124.25</v>
      </c>
      <c r="AL18" s="188"/>
      <c r="AM18" s="200">
        <v>0.88983804947499545</v>
      </c>
      <c r="AN18" s="204">
        <v>124.29</v>
      </c>
      <c r="AO18" s="188"/>
      <c r="AP18" s="200">
        <v>0.88841506751954502</v>
      </c>
      <c r="AQ18" s="204">
        <v>124.31</v>
      </c>
      <c r="AR18" s="188"/>
      <c r="AS18" s="200">
        <v>0.89182199233033088</v>
      </c>
      <c r="AT18" s="204">
        <v>124.31</v>
      </c>
      <c r="AU18" s="188"/>
      <c r="AV18" s="200">
        <v>0.89142449634515941</v>
      </c>
      <c r="AW18" s="204">
        <v>124.23</v>
      </c>
      <c r="AX18" s="204"/>
      <c r="AY18" s="200">
        <v>0.88628910750686862</v>
      </c>
      <c r="AZ18" s="204">
        <v>124.1</v>
      </c>
      <c r="BA18" s="188"/>
      <c r="BB18" s="200">
        <v>0.88589652728561297</v>
      </c>
      <c r="BC18" s="204">
        <v>124.14</v>
      </c>
      <c r="BD18" s="204"/>
      <c r="BE18" s="200">
        <v>0.89039266316445553</v>
      </c>
      <c r="BF18" s="204">
        <v>124.27</v>
      </c>
      <c r="BG18" s="204"/>
      <c r="BH18" s="200">
        <v>0.89110675458919975</v>
      </c>
      <c r="BI18" s="204">
        <v>124.23</v>
      </c>
      <c r="BJ18" s="204"/>
      <c r="BK18" s="200">
        <v>0.88809946714031962</v>
      </c>
      <c r="BL18" s="204">
        <v>124.27</v>
      </c>
      <c r="BM18" s="204"/>
      <c r="BN18" s="204">
        <v>0.8926977325477593</v>
      </c>
      <c r="BO18" s="204">
        <v>124.34</v>
      </c>
      <c r="BP18" s="188"/>
      <c r="BQ18" s="200">
        <f t="shared" si="0"/>
        <v>0.88832688235707102</v>
      </c>
      <c r="BR18" s="201">
        <f t="shared" si="1"/>
        <v>124.21999999999998</v>
      </c>
      <c r="BS18" s="129"/>
      <c r="BT18" s="40"/>
      <c r="BU18" s="40"/>
      <c r="BV18" s="130"/>
      <c r="BW18" s="130"/>
      <c r="BX18" s="117"/>
      <c r="BY18" s="131"/>
      <c r="BZ18" s="131"/>
      <c r="CA18" s="117"/>
      <c r="CB18" s="113"/>
    </row>
    <row r="19" spans="1:170" ht="15.75" x14ac:dyDescent="0.25">
      <c r="A19" s="202">
        <v>5</v>
      </c>
      <c r="B19" s="203" t="s">
        <v>9</v>
      </c>
      <c r="C19" s="200">
        <v>1736.2139000000002</v>
      </c>
      <c r="D19" s="205">
        <v>194126.07999999999</v>
      </c>
      <c r="E19" s="205"/>
      <c r="F19" s="206">
        <v>1738.0140000000001</v>
      </c>
      <c r="G19" s="205">
        <v>193215.02</v>
      </c>
      <c r="H19" s="188"/>
      <c r="I19" s="200">
        <v>1718.19</v>
      </c>
      <c r="J19" s="205">
        <v>190323.91</v>
      </c>
      <c r="K19" s="188"/>
      <c r="L19" s="200">
        <v>1708.1464000000001</v>
      </c>
      <c r="M19" s="205">
        <v>189296.78</v>
      </c>
      <c r="N19" s="188"/>
      <c r="O19" s="200">
        <v>1707.8214</v>
      </c>
      <c r="P19" s="205">
        <v>187211.38</v>
      </c>
      <c r="Q19" s="205"/>
      <c r="R19" s="206">
        <v>1693.1100000000001</v>
      </c>
      <c r="S19" s="205">
        <v>186191.31</v>
      </c>
      <c r="T19" s="205"/>
      <c r="U19" s="206">
        <v>1708.8500000000001</v>
      </c>
      <c r="V19" s="205">
        <v>188451.98</v>
      </c>
      <c r="W19" s="188"/>
      <c r="X19" s="200">
        <v>1718.2637</v>
      </c>
      <c r="Y19" s="205">
        <v>188029.6</v>
      </c>
      <c r="Z19" s="205"/>
      <c r="AA19" s="200">
        <v>1731.6207000000002</v>
      </c>
      <c r="AB19" s="205">
        <v>189300.77</v>
      </c>
      <c r="AC19" s="188"/>
      <c r="AD19" s="200">
        <v>1732.5865000000001</v>
      </c>
      <c r="AE19" s="205">
        <v>190307.3</v>
      </c>
      <c r="AF19" s="188"/>
      <c r="AG19" s="200">
        <v>1714.5012000000002</v>
      </c>
      <c r="AH19" s="205">
        <v>189538.11</v>
      </c>
      <c r="AI19" s="188"/>
      <c r="AJ19" s="200">
        <v>1727.2813000000001</v>
      </c>
      <c r="AK19" s="205">
        <v>189517.3</v>
      </c>
      <c r="AL19" s="188"/>
      <c r="AM19" s="200">
        <v>1717.6099000000002</v>
      </c>
      <c r="AN19" s="205">
        <v>189744.37</v>
      </c>
      <c r="AO19" s="188"/>
      <c r="AP19" s="200">
        <v>1727.3690000000001</v>
      </c>
      <c r="AQ19" s="205">
        <v>190874.27</v>
      </c>
      <c r="AR19" s="188"/>
      <c r="AS19" s="200">
        <v>1728.7013000000002</v>
      </c>
      <c r="AT19" s="205">
        <v>191591.97</v>
      </c>
      <c r="AU19" s="188"/>
      <c r="AV19" s="200">
        <v>1747.7778000000001</v>
      </c>
      <c r="AW19" s="205">
        <v>193706.21</v>
      </c>
      <c r="AX19" s="205"/>
      <c r="AY19" s="206">
        <v>1756.7769000000001</v>
      </c>
      <c r="AZ19" s="205">
        <v>193263.03</v>
      </c>
      <c r="BA19" s="188"/>
      <c r="BB19" s="206">
        <v>1775.7065</v>
      </c>
      <c r="BC19" s="205">
        <v>195345.47</v>
      </c>
      <c r="BD19" s="205"/>
      <c r="BE19" s="206">
        <v>1762.7836</v>
      </c>
      <c r="BF19" s="205">
        <v>194999.12</v>
      </c>
      <c r="BG19" s="205"/>
      <c r="BH19" s="206">
        <v>1762.1014</v>
      </c>
      <c r="BI19" s="205">
        <v>195064.62</v>
      </c>
      <c r="BJ19" s="205"/>
      <c r="BK19" s="206">
        <v>1768.5073</v>
      </c>
      <c r="BL19" s="205">
        <v>195278.58</v>
      </c>
      <c r="BM19" s="205"/>
      <c r="BN19" s="205">
        <v>1769.8464000000001</v>
      </c>
      <c r="BO19" s="205">
        <v>196364.46</v>
      </c>
      <c r="BP19" s="188"/>
      <c r="BQ19" s="200">
        <f t="shared" si="0"/>
        <v>1734.1717818181817</v>
      </c>
      <c r="BR19" s="201">
        <f t="shared" si="1"/>
        <v>191442.80181818185</v>
      </c>
      <c r="BS19" s="129"/>
      <c r="BT19" s="40"/>
      <c r="BU19" s="40"/>
      <c r="BV19" s="130"/>
      <c r="BW19" s="130"/>
      <c r="BX19" s="132"/>
      <c r="BY19" s="131"/>
      <c r="BZ19" s="131"/>
      <c r="CA19" s="117"/>
      <c r="CB19" s="113"/>
    </row>
    <row r="20" spans="1:170" ht="15.75" x14ac:dyDescent="0.25">
      <c r="A20" s="202">
        <v>6</v>
      </c>
      <c r="B20" s="203" t="s">
        <v>10</v>
      </c>
      <c r="C20" s="200">
        <v>18.186299999999999</v>
      </c>
      <c r="D20" s="204">
        <v>2033.41</v>
      </c>
      <c r="E20" s="204"/>
      <c r="F20" s="200">
        <v>18.260000000000002</v>
      </c>
      <c r="G20" s="204">
        <v>2029.96</v>
      </c>
      <c r="H20" s="188"/>
      <c r="I20" s="200">
        <v>17.831099999999999</v>
      </c>
      <c r="J20" s="204">
        <v>1975.15</v>
      </c>
      <c r="K20" s="188"/>
      <c r="L20" s="200">
        <v>17.696200000000001</v>
      </c>
      <c r="M20" s="204">
        <v>1961.09</v>
      </c>
      <c r="N20" s="188"/>
      <c r="O20" s="200">
        <v>17.6511</v>
      </c>
      <c r="P20" s="204">
        <v>1934.91</v>
      </c>
      <c r="Q20" s="204"/>
      <c r="R20" s="200">
        <v>17.687900000000003</v>
      </c>
      <c r="S20" s="204">
        <v>1945.14</v>
      </c>
      <c r="T20" s="204"/>
      <c r="U20" s="200">
        <v>17.601100000000002</v>
      </c>
      <c r="V20" s="204">
        <v>1941.05</v>
      </c>
      <c r="W20" s="188"/>
      <c r="X20" s="200">
        <v>17.6448</v>
      </c>
      <c r="Y20" s="204">
        <v>1930.87</v>
      </c>
      <c r="Z20" s="204"/>
      <c r="AA20" s="200">
        <v>17.8733</v>
      </c>
      <c r="AB20" s="204">
        <v>1953.91</v>
      </c>
      <c r="AC20" s="188"/>
      <c r="AD20" s="200">
        <v>17.587</v>
      </c>
      <c r="AE20" s="204">
        <v>1931.76</v>
      </c>
      <c r="AF20" s="188"/>
      <c r="AG20" s="200">
        <v>17.161799999999999</v>
      </c>
      <c r="AH20" s="204">
        <v>1897.24</v>
      </c>
      <c r="AI20" s="188"/>
      <c r="AJ20" s="200">
        <v>17.389700000000001</v>
      </c>
      <c r="AK20" s="204">
        <v>1908</v>
      </c>
      <c r="AL20" s="188"/>
      <c r="AM20" s="200">
        <v>17.39</v>
      </c>
      <c r="AN20" s="204">
        <v>1921.07</v>
      </c>
      <c r="AO20" s="188"/>
      <c r="AP20" s="200">
        <v>17.5886</v>
      </c>
      <c r="AQ20" s="204">
        <v>1943.54</v>
      </c>
      <c r="AR20" s="188"/>
      <c r="AS20" s="200">
        <v>17.511100000000003</v>
      </c>
      <c r="AT20" s="204">
        <v>1940.76</v>
      </c>
      <c r="AU20" s="188"/>
      <c r="AV20" s="200">
        <v>17.9084</v>
      </c>
      <c r="AW20" s="204">
        <v>1984.79</v>
      </c>
      <c r="AX20" s="204"/>
      <c r="AY20" s="200">
        <v>17.837500000000002</v>
      </c>
      <c r="AZ20" s="204">
        <v>1962.3</v>
      </c>
      <c r="BA20" s="188"/>
      <c r="BB20" s="200">
        <v>17.929100000000002</v>
      </c>
      <c r="BC20" s="204">
        <v>1972.38</v>
      </c>
      <c r="BD20" s="204"/>
      <c r="BE20" s="200">
        <v>17.594100000000001</v>
      </c>
      <c r="BF20" s="204">
        <v>1946.26</v>
      </c>
      <c r="BG20" s="204"/>
      <c r="BH20" s="200">
        <v>17.8126</v>
      </c>
      <c r="BI20" s="204">
        <v>1971.85</v>
      </c>
      <c r="BJ20" s="204"/>
      <c r="BK20" s="200">
        <v>17.810000000000002</v>
      </c>
      <c r="BL20" s="204">
        <v>1966.58</v>
      </c>
      <c r="BM20" s="204"/>
      <c r="BN20" s="204">
        <v>17.822200000000002</v>
      </c>
      <c r="BO20" s="204">
        <v>1977.37</v>
      </c>
      <c r="BP20" s="188"/>
      <c r="BQ20" s="200">
        <f t="shared" si="0"/>
        <v>17.716995454545454</v>
      </c>
      <c r="BR20" s="201">
        <f t="shared" si="1"/>
        <v>1955.8813636363636</v>
      </c>
      <c r="BS20" s="129"/>
      <c r="BT20" s="40"/>
      <c r="BU20" s="40"/>
      <c r="BV20" s="130"/>
      <c r="BW20" s="130"/>
      <c r="BX20" s="117"/>
      <c r="BY20" s="131"/>
      <c r="BZ20" s="131"/>
      <c r="CA20" s="117"/>
      <c r="CB20" s="113"/>
    </row>
    <row r="21" spans="1:170" ht="15.75" x14ac:dyDescent="0.25">
      <c r="A21" s="202">
        <v>7</v>
      </c>
      <c r="B21" s="203" t="s">
        <v>25</v>
      </c>
      <c r="C21" s="200">
        <v>1.4863258026159332</v>
      </c>
      <c r="D21" s="204">
        <v>75.23</v>
      </c>
      <c r="E21" s="204"/>
      <c r="F21" s="200">
        <v>1.4560279557367499</v>
      </c>
      <c r="G21" s="204">
        <v>76.349999999999994</v>
      </c>
      <c r="H21" s="188"/>
      <c r="I21" s="200">
        <v>1.4499057561258519</v>
      </c>
      <c r="J21" s="204">
        <v>76.400000000000006</v>
      </c>
      <c r="K21" s="188"/>
      <c r="L21" s="200">
        <v>1.4499057561258519</v>
      </c>
      <c r="M21" s="204">
        <v>76.430000000000007</v>
      </c>
      <c r="N21" s="188"/>
      <c r="O21" s="200">
        <v>1.4334862385321101</v>
      </c>
      <c r="P21" s="204">
        <v>76.47</v>
      </c>
      <c r="Q21" s="204"/>
      <c r="R21" s="200">
        <v>1.4316392269148175</v>
      </c>
      <c r="S21" s="204">
        <v>76.81</v>
      </c>
      <c r="T21" s="204"/>
      <c r="U21" s="200">
        <v>1.4465499783017504</v>
      </c>
      <c r="V21" s="204">
        <v>76.239999999999995</v>
      </c>
      <c r="W21" s="188"/>
      <c r="X21" s="200">
        <v>1.4310246136233542</v>
      </c>
      <c r="Y21" s="204">
        <v>76.47</v>
      </c>
      <c r="Z21" s="204"/>
      <c r="AA21" s="200">
        <v>1.4390559792775937</v>
      </c>
      <c r="AB21" s="204">
        <v>75.97</v>
      </c>
      <c r="AC21" s="188"/>
      <c r="AD21" s="200">
        <v>1.4501160092807426</v>
      </c>
      <c r="AE21" s="204">
        <v>75.75</v>
      </c>
      <c r="AF21" s="188"/>
      <c r="AG21" s="200">
        <v>1.4695077149155034</v>
      </c>
      <c r="AH21" s="204">
        <v>75.23</v>
      </c>
      <c r="AI21" s="188"/>
      <c r="AJ21" s="200">
        <v>1.444669170759896</v>
      </c>
      <c r="AK21" s="204">
        <v>75.95</v>
      </c>
      <c r="AL21" s="188"/>
      <c r="AM21" s="200">
        <v>1.4520110352838682</v>
      </c>
      <c r="AN21" s="204">
        <v>76.08</v>
      </c>
      <c r="AO21" s="188"/>
      <c r="AP21" s="200">
        <v>1.4530659691950014</v>
      </c>
      <c r="AQ21" s="204">
        <v>76.05</v>
      </c>
      <c r="AR21" s="188"/>
      <c r="AS21" s="200">
        <v>1.4549687181725592</v>
      </c>
      <c r="AT21" s="204">
        <v>76.17</v>
      </c>
      <c r="AU21" s="188"/>
      <c r="AV21" s="200">
        <v>1.4528548597995059</v>
      </c>
      <c r="AW21" s="204">
        <v>76.28</v>
      </c>
      <c r="AX21" s="204"/>
      <c r="AY21" s="200">
        <v>1.444669170759896</v>
      </c>
      <c r="AZ21" s="204">
        <v>76.150000000000006</v>
      </c>
      <c r="BA21" s="188"/>
      <c r="BB21" s="200">
        <v>1.4461315979754157</v>
      </c>
      <c r="BC21" s="204">
        <v>76.069999999999993</v>
      </c>
      <c r="BD21" s="204"/>
      <c r="BE21" s="200">
        <v>1.4520110352838682</v>
      </c>
      <c r="BF21" s="204">
        <v>76.180000000000007</v>
      </c>
      <c r="BG21" s="204"/>
      <c r="BH21" s="200">
        <v>1.4524328249818446</v>
      </c>
      <c r="BI21" s="204">
        <v>76.22</v>
      </c>
      <c r="BJ21" s="204"/>
      <c r="BK21" s="200">
        <v>1.4541224371092047</v>
      </c>
      <c r="BL21" s="204">
        <v>75.94</v>
      </c>
      <c r="BM21" s="204"/>
      <c r="BN21" s="204">
        <v>1.4624159110851125</v>
      </c>
      <c r="BO21" s="204">
        <v>75.87</v>
      </c>
      <c r="BP21" s="188"/>
      <c r="BQ21" s="200">
        <f t="shared" si="0"/>
        <v>1.4505862619025649</v>
      </c>
      <c r="BR21" s="201">
        <f t="shared" si="1"/>
        <v>76.105000000000018</v>
      </c>
      <c r="BS21" s="129"/>
      <c r="BT21" s="40"/>
      <c r="BU21" s="40"/>
      <c r="BV21" s="130"/>
      <c r="BW21" s="130"/>
      <c r="BX21" s="117"/>
      <c r="BY21" s="131"/>
      <c r="BZ21" s="131"/>
      <c r="CA21" s="117"/>
      <c r="CB21" s="113"/>
    </row>
    <row r="22" spans="1:170" ht="15.75" x14ac:dyDescent="0.25">
      <c r="A22" s="202">
        <v>8</v>
      </c>
      <c r="B22" s="203" t="s">
        <v>26</v>
      </c>
      <c r="C22" s="200">
        <v>1.3722000000000001</v>
      </c>
      <c r="D22" s="204">
        <v>81.48</v>
      </c>
      <c r="E22" s="204"/>
      <c r="F22" s="200">
        <v>1.3497000000000001</v>
      </c>
      <c r="G22" s="204">
        <v>82.37</v>
      </c>
      <c r="H22" s="188"/>
      <c r="I22" s="200">
        <v>1.3515000000000001</v>
      </c>
      <c r="J22" s="204">
        <v>81.96</v>
      </c>
      <c r="K22" s="188"/>
      <c r="L22" s="200">
        <v>1.351</v>
      </c>
      <c r="M22" s="204">
        <v>82.03</v>
      </c>
      <c r="N22" s="188"/>
      <c r="O22" s="200">
        <v>1.3484</v>
      </c>
      <c r="P22" s="204">
        <v>81.3</v>
      </c>
      <c r="Q22" s="204"/>
      <c r="R22" s="200">
        <v>1.3401000000000001</v>
      </c>
      <c r="S22" s="204">
        <v>82.06</v>
      </c>
      <c r="T22" s="204"/>
      <c r="U22" s="200">
        <v>1.3473000000000002</v>
      </c>
      <c r="V22" s="204">
        <v>81.849999999999994</v>
      </c>
      <c r="W22" s="188"/>
      <c r="X22" s="200">
        <v>1.34</v>
      </c>
      <c r="Y22" s="204">
        <v>81.66</v>
      </c>
      <c r="Z22" s="204"/>
      <c r="AA22" s="200">
        <v>1.3456000000000001</v>
      </c>
      <c r="AB22" s="204">
        <v>81.239999999999995</v>
      </c>
      <c r="AC22" s="188"/>
      <c r="AD22" s="200">
        <v>1.3538000000000001</v>
      </c>
      <c r="AE22" s="204">
        <v>81.13</v>
      </c>
      <c r="AF22" s="188"/>
      <c r="AG22" s="200">
        <v>1.3652</v>
      </c>
      <c r="AH22" s="204">
        <v>80.98</v>
      </c>
      <c r="AI22" s="188"/>
      <c r="AJ22" s="200">
        <v>1.3566</v>
      </c>
      <c r="AK22" s="204">
        <v>80.88</v>
      </c>
      <c r="AL22" s="188"/>
      <c r="AM22" s="200">
        <v>1.3538000000000001</v>
      </c>
      <c r="AN22" s="204">
        <v>81.599999999999994</v>
      </c>
      <c r="AO22" s="188"/>
      <c r="AP22" s="200">
        <v>1.3529</v>
      </c>
      <c r="AQ22" s="204">
        <v>81.680000000000007</v>
      </c>
      <c r="AR22" s="188"/>
      <c r="AS22" s="200">
        <v>1.3579000000000001</v>
      </c>
      <c r="AT22" s="204">
        <v>81.62</v>
      </c>
      <c r="AU22" s="188"/>
      <c r="AV22" s="200">
        <v>1.3567</v>
      </c>
      <c r="AW22" s="204">
        <v>81.69</v>
      </c>
      <c r="AX22" s="204"/>
      <c r="AY22" s="200">
        <v>1.3526</v>
      </c>
      <c r="AZ22" s="204">
        <v>81.33</v>
      </c>
      <c r="BA22" s="188"/>
      <c r="BB22" s="200">
        <v>1.3566</v>
      </c>
      <c r="BC22" s="204">
        <v>81.09</v>
      </c>
      <c r="BD22" s="204"/>
      <c r="BE22" s="200">
        <v>1.3609</v>
      </c>
      <c r="BF22" s="204">
        <v>81.28</v>
      </c>
      <c r="BG22" s="204"/>
      <c r="BH22" s="200">
        <v>1.3645</v>
      </c>
      <c r="BI22" s="204">
        <v>81.13</v>
      </c>
      <c r="BJ22" s="204"/>
      <c r="BK22" s="200">
        <v>1.3656000000000001</v>
      </c>
      <c r="BL22" s="204">
        <v>80.86</v>
      </c>
      <c r="BM22" s="204"/>
      <c r="BN22" s="204">
        <v>1.3692</v>
      </c>
      <c r="BO22" s="204">
        <v>81.03</v>
      </c>
      <c r="BP22" s="188"/>
      <c r="BQ22" s="200">
        <f t="shared" si="0"/>
        <v>1.3550954545454545</v>
      </c>
      <c r="BR22" s="201">
        <f t="shared" si="1"/>
        <v>81.465909090909093</v>
      </c>
      <c r="BS22" s="129"/>
      <c r="BT22" s="40"/>
      <c r="BU22" s="40"/>
      <c r="BV22" s="130"/>
      <c r="BW22" s="130"/>
      <c r="BX22" s="117"/>
      <c r="BY22" s="131"/>
      <c r="BZ22" s="131"/>
      <c r="CA22" s="117"/>
      <c r="CB22" s="113"/>
    </row>
    <row r="23" spans="1:170" ht="15.75" x14ac:dyDescent="0.25">
      <c r="A23" s="202">
        <v>9</v>
      </c>
      <c r="B23" s="203" t="s">
        <v>13</v>
      </c>
      <c r="C23" s="200">
        <v>9.4167000000000005</v>
      </c>
      <c r="D23" s="204">
        <v>11.87</v>
      </c>
      <c r="E23" s="204"/>
      <c r="F23" s="200">
        <v>9.3269000000000002</v>
      </c>
      <c r="G23" s="204">
        <v>11.92</v>
      </c>
      <c r="H23" s="188"/>
      <c r="I23" s="200">
        <v>9.2972000000000001</v>
      </c>
      <c r="J23" s="204">
        <v>11.91</v>
      </c>
      <c r="K23" s="188"/>
      <c r="L23" s="200">
        <v>9.3184000000000005</v>
      </c>
      <c r="M23" s="204">
        <v>11.89</v>
      </c>
      <c r="N23" s="188"/>
      <c r="O23" s="200">
        <v>9.188600000000001</v>
      </c>
      <c r="P23" s="204">
        <v>11.93</v>
      </c>
      <c r="Q23" s="204"/>
      <c r="R23" s="200">
        <v>9.2026000000000003</v>
      </c>
      <c r="S23" s="204">
        <v>11.95</v>
      </c>
      <c r="T23" s="204"/>
      <c r="U23" s="200">
        <v>9.2705000000000002</v>
      </c>
      <c r="V23" s="204">
        <v>11.9</v>
      </c>
      <c r="W23" s="188"/>
      <c r="X23" s="200">
        <v>9.1974999999999998</v>
      </c>
      <c r="Y23" s="204">
        <v>11.9</v>
      </c>
      <c r="Z23" s="204"/>
      <c r="AA23" s="200">
        <v>9.1887000000000008</v>
      </c>
      <c r="AB23" s="204">
        <v>11.9</v>
      </c>
      <c r="AC23" s="188"/>
      <c r="AD23" s="200">
        <v>9.2721</v>
      </c>
      <c r="AE23" s="204">
        <v>11.85</v>
      </c>
      <c r="AF23" s="188"/>
      <c r="AG23" s="200">
        <v>9.3655000000000008</v>
      </c>
      <c r="AH23" s="204">
        <v>11.8</v>
      </c>
      <c r="AI23" s="188"/>
      <c r="AJ23" s="200">
        <v>9.2849000000000004</v>
      </c>
      <c r="AK23" s="204">
        <v>11.82</v>
      </c>
      <c r="AL23" s="188"/>
      <c r="AM23" s="200">
        <v>9.3663000000000007</v>
      </c>
      <c r="AN23" s="204">
        <v>11.79</v>
      </c>
      <c r="AO23" s="188"/>
      <c r="AP23" s="200">
        <v>9.3417000000000012</v>
      </c>
      <c r="AQ23" s="204">
        <v>11.83</v>
      </c>
      <c r="AR23" s="188"/>
      <c r="AS23" s="200">
        <v>9.4218000000000011</v>
      </c>
      <c r="AT23" s="204">
        <v>11.76</v>
      </c>
      <c r="AU23" s="188"/>
      <c r="AV23" s="200">
        <v>9.4023000000000003</v>
      </c>
      <c r="AW23" s="204">
        <v>11.79</v>
      </c>
      <c r="AX23" s="204"/>
      <c r="AY23" s="200">
        <v>9.3070000000000004</v>
      </c>
      <c r="AZ23" s="204">
        <v>11.82</v>
      </c>
      <c r="BA23" s="188"/>
      <c r="BB23" s="200">
        <v>9.3227000000000011</v>
      </c>
      <c r="BC23" s="204">
        <v>11.8</v>
      </c>
      <c r="BD23" s="204"/>
      <c r="BE23" s="200">
        <v>9.3240999999999996</v>
      </c>
      <c r="BF23" s="204">
        <v>11.86</v>
      </c>
      <c r="BG23" s="204"/>
      <c r="BH23" s="200">
        <v>9.3201999999999998</v>
      </c>
      <c r="BI23" s="204">
        <v>11.88</v>
      </c>
      <c r="BJ23" s="204"/>
      <c r="BK23" s="200">
        <v>9.3164999999999996</v>
      </c>
      <c r="BL23" s="204">
        <v>11.85</v>
      </c>
      <c r="BM23" s="204"/>
      <c r="BN23" s="204">
        <v>9.383700000000001</v>
      </c>
      <c r="BO23" s="204">
        <v>11.82</v>
      </c>
      <c r="BP23" s="188"/>
      <c r="BQ23" s="200">
        <f t="shared" si="0"/>
        <v>9.3107227272727258</v>
      </c>
      <c r="BR23" s="201">
        <f t="shared" si="1"/>
        <v>11.856363636363637</v>
      </c>
      <c r="BS23" s="129"/>
      <c r="BT23" s="40"/>
      <c r="BU23" s="40"/>
      <c r="BV23" s="130"/>
      <c r="BW23" s="130"/>
      <c r="BX23" s="117"/>
      <c r="BY23" s="131"/>
      <c r="BZ23" s="131"/>
      <c r="CA23" s="117"/>
      <c r="CB23" s="113"/>
    </row>
    <row r="24" spans="1:170" ht="15.75" x14ac:dyDescent="0.25">
      <c r="A24" s="202">
        <v>10</v>
      </c>
      <c r="B24" s="203" t="s">
        <v>14</v>
      </c>
      <c r="C24" s="200">
        <v>9.6936</v>
      </c>
      <c r="D24" s="204">
        <v>11.53</v>
      </c>
      <c r="E24" s="204"/>
      <c r="F24" s="200">
        <v>9.5217000000000009</v>
      </c>
      <c r="G24" s="204">
        <v>11.68</v>
      </c>
      <c r="H24" s="188"/>
      <c r="I24" s="200">
        <v>9.4795999999999996</v>
      </c>
      <c r="J24" s="204">
        <v>11.69</v>
      </c>
      <c r="K24" s="188"/>
      <c r="L24" s="200">
        <v>9.4713000000000012</v>
      </c>
      <c r="M24" s="204">
        <v>11.7</v>
      </c>
      <c r="N24" s="188"/>
      <c r="O24" s="200">
        <v>9.3161000000000005</v>
      </c>
      <c r="P24" s="204">
        <v>11.77</v>
      </c>
      <c r="Q24" s="204"/>
      <c r="R24" s="200">
        <v>9.2716000000000012</v>
      </c>
      <c r="S24" s="204">
        <v>11.86</v>
      </c>
      <c r="T24" s="204"/>
      <c r="U24" s="200">
        <v>9.3536000000000001</v>
      </c>
      <c r="V24" s="204">
        <v>11.79</v>
      </c>
      <c r="W24" s="188"/>
      <c r="X24" s="200">
        <v>9.2762000000000011</v>
      </c>
      <c r="Y24" s="204">
        <v>11.8</v>
      </c>
      <c r="Z24" s="204"/>
      <c r="AA24" s="200">
        <v>9.3577000000000012</v>
      </c>
      <c r="AB24" s="204">
        <v>11.68</v>
      </c>
      <c r="AC24" s="188"/>
      <c r="AD24" s="200">
        <v>9.5516000000000005</v>
      </c>
      <c r="AE24" s="204">
        <v>11.5</v>
      </c>
      <c r="AF24" s="188"/>
      <c r="AG24" s="200">
        <v>9.7155000000000005</v>
      </c>
      <c r="AH24" s="204">
        <v>11.38</v>
      </c>
      <c r="AI24" s="188"/>
      <c r="AJ24" s="200">
        <v>9.5233000000000008</v>
      </c>
      <c r="AK24" s="204">
        <v>11.52</v>
      </c>
      <c r="AL24" s="188"/>
      <c r="AM24" s="200">
        <v>9.5563000000000002</v>
      </c>
      <c r="AN24" s="204">
        <v>11.56</v>
      </c>
      <c r="AO24" s="188"/>
      <c r="AP24" s="200">
        <v>9.460700000000001</v>
      </c>
      <c r="AQ24" s="204">
        <v>11.68</v>
      </c>
      <c r="AR24" s="188"/>
      <c r="AS24" s="200">
        <v>9.5462000000000007</v>
      </c>
      <c r="AT24" s="204">
        <v>11.61</v>
      </c>
      <c r="AU24" s="188"/>
      <c r="AV24" s="200">
        <v>9.5837000000000003</v>
      </c>
      <c r="AW24" s="204">
        <v>11.56</v>
      </c>
      <c r="AX24" s="204"/>
      <c r="AY24" s="200">
        <v>9.5205000000000002</v>
      </c>
      <c r="AZ24" s="204">
        <v>11.56</v>
      </c>
      <c r="BA24" s="188"/>
      <c r="BB24" s="200">
        <v>9.5747999999999998</v>
      </c>
      <c r="BC24" s="204">
        <v>11.49</v>
      </c>
      <c r="BD24" s="204"/>
      <c r="BE24" s="200">
        <v>9.6454000000000004</v>
      </c>
      <c r="BF24" s="204">
        <v>11.47</v>
      </c>
      <c r="BG24" s="204"/>
      <c r="BH24" s="200">
        <v>9.6684999999999999</v>
      </c>
      <c r="BI24" s="204">
        <v>11.45</v>
      </c>
      <c r="BJ24" s="204"/>
      <c r="BK24" s="200">
        <v>9.6776999999999997</v>
      </c>
      <c r="BL24" s="204">
        <v>11.41</v>
      </c>
      <c r="BM24" s="204"/>
      <c r="BN24" s="204">
        <v>9.7598000000000003</v>
      </c>
      <c r="BO24" s="204">
        <v>11.37</v>
      </c>
      <c r="BP24" s="188"/>
      <c r="BQ24" s="200">
        <f t="shared" si="0"/>
        <v>9.5238818181818186</v>
      </c>
      <c r="BR24" s="201">
        <f t="shared" si="1"/>
        <v>11.593636363636364</v>
      </c>
      <c r="BS24" s="129"/>
      <c r="BT24" s="40"/>
      <c r="BU24" s="40"/>
      <c r="BV24" s="130"/>
      <c r="BW24" s="130"/>
      <c r="BX24" s="117"/>
      <c r="BY24" s="131"/>
      <c r="BZ24" s="131"/>
      <c r="CA24" s="117"/>
      <c r="CB24" s="113"/>
    </row>
    <row r="25" spans="1:170" ht="15.75" x14ac:dyDescent="0.25">
      <c r="A25" s="202">
        <v>11</v>
      </c>
      <c r="B25" s="203" t="s">
        <v>15</v>
      </c>
      <c r="C25" s="200">
        <v>6.7057000000000002</v>
      </c>
      <c r="D25" s="204">
        <v>16.670000000000002</v>
      </c>
      <c r="E25" s="204"/>
      <c r="F25" s="200">
        <v>6.6629000000000005</v>
      </c>
      <c r="G25" s="204">
        <v>16.68</v>
      </c>
      <c r="H25" s="188"/>
      <c r="I25" s="200">
        <v>6.6453000000000007</v>
      </c>
      <c r="J25" s="204">
        <v>16.670000000000002</v>
      </c>
      <c r="K25" s="188"/>
      <c r="L25" s="200">
        <v>6.6510000000000007</v>
      </c>
      <c r="M25" s="204">
        <v>16.66</v>
      </c>
      <c r="N25" s="188"/>
      <c r="O25" s="200">
        <v>6.5804</v>
      </c>
      <c r="P25" s="204">
        <v>16.66</v>
      </c>
      <c r="Q25" s="204"/>
      <c r="R25" s="200">
        <v>6.6008000000000004</v>
      </c>
      <c r="S25" s="204">
        <v>16.66</v>
      </c>
      <c r="T25" s="204"/>
      <c r="U25" s="200">
        <v>6.6166</v>
      </c>
      <c r="V25" s="204">
        <v>16.670000000000002</v>
      </c>
      <c r="W25" s="188"/>
      <c r="X25" s="200">
        <v>6.5621</v>
      </c>
      <c r="Y25" s="204">
        <v>16.68</v>
      </c>
      <c r="Z25" s="204"/>
      <c r="AA25" s="200">
        <v>6.5438000000000001</v>
      </c>
      <c r="AB25" s="204">
        <v>16.71</v>
      </c>
      <c r="AC25" s="188"/>
      <c r="AD25" s="200">
        <v>6.5868000000000002</v>
      </c>
      <c r="AE25" s="204">
        <v>16.68</v>
      </c>
      <c r="AF25" s="188"/>
      <c r="AG25" s="200">
        <v>6.6272000000000002</v>
      </c>
      <c r="AH25" s="204">
        <v>16.68</v>
      </c>
      <c r="AI25" s="188"/>
      <c r="AJ25" s="200">
        <v>6.5794000000000006</v>
      </c>
      <c r="AK25" s="204">
        <v>16.68</v>
      </c>
      <c r="AL25" s="188"/>
      <c r="AM25" s="200">
        <v>6.6336000000000004</v>
      </c>
      <c r="AN25" s="204">
        <v>16.649999999999999</v>
      </c>
      <c r="AO25" s="188"/>
      <c r="AP25" s="200">
        <v>6.6230000000000002</v>
      </c>
      <c r="AQ25" s="204">
        <v>16.68</v>
      </c>
      <c r="AR25" s="188"/>
      <c r="AS25" s="200">
        <v>6.6487000000000007</v>
      </c>
      <c r="AT25" s="204">
        <v>16.670000000000002</v>
      </c>
      <c r="AU25" s="188"/>
      <c r="AV25" s="200">
        <v>6.6444000000000001</v>
      </c>
      <c r="AW25" s="204">
        <v>16.68</v>
      </c>
      <c r="AX25" s="204"/>
      <c r="AY25" s="200">
        <v>6.6053000000000006</v>
      </c>
      <c r="AZ25" s="204">
        <v>16.649999999999999</v>
      </c>
      <c r="BA25" s="188"/>
      <c r="BB25" s="200">
        <v>6.6004000000000005</v>
      </c>
      <c r="BC25" s="204">
        <v>16.670000000000002</v>
      </c>
      <c r="BD25" s="204"/>
      <c r="BE25" s="200">
        <v>6.6358000000000006</v>
      </c>
      <c r="BF25" s="204">
        <v>16.670000000000002</v>
      </c>
      <c r="BG25" s="204"/>
      <c r="BH25" s="200">
        <v>6.6409000000000002</v>
      </c>
      <c r="BI25" s="204">
        <v>16.670000000000002</v>
      </c>
      <c r="BJ25" s="204"/>
      <c r="BK25" s="200">
        <v>6.6176000000000004</v>
      </c>
      <c r="BL25" s="204">
        <v>16.690000000000001</v>
      </c>
      <c r="BM25" s="204"/>
      <c r="BN25" s="204">
        <v>6.6514000000000006</v>
      </c>
      <c r="BO25" s="204">
        <v>16.68</v>
      </c>
      <c r="BP25" s="188"/>
      <c r="BQ25" s="200">
        <f t="shared" si="0"/>
        <v>6.6210500000000021</v>
      </c>
      <c r="BR25" s="201">
        <f t="shared" si="1"/>
        <v>16.673181818181821</v>
      </c>
      <c r="BS25" s="129"/>
      <c r="BT25" s="40"/>
      <c r="BU25" s="40"/>
      <c r="BV25" s="130"/>
      <c r="BW25" s="130"/>
      <c r="BX25" s="117"/>
      <c r="BY25" s="131"/>
      <c r="BZ25" s="131"/>
      <c r="CA25" s="117"/>
      <c r="CB25" s="113"/>
    </row>
    <row r="26" spans="1:170" ht="15.75" x14ac:dyDescent="0.25">
      <c r="A26" s="202">
        <v>12</v>
      </c>
      <c r="B26" s="203" t="s">
        <v>34</v>
      </c>
      <c r="C26" s="200">
        <v>6.8193999999999999</v>
      </c>
      <c r="D26" s="204">
        <v>16.399999999999999</v>
      </c>
      <c r="E26" s="204"/>
      <c r="F26" s="200">
        <v>6.7708000000000004</v>
      </c>
      <c r="G26" s="204">
        <v>16.420000000000002</v>
      </c>
      <c r="H26" s="188"/>
      <c r="I26" s="200">
        <v>6.7439</v>
      </c>
      <c r="J26" s="204">
        <v>16.43</v>
      </c>
      <c r="K26" s="188"/>
      <c r="L26" s="200">
        <v>6.7655000000000003</v>
      </c>
      <c r="M26" s="204">
        <v>16.38</v>
      </c>
      <c r="N26" s="188"/>
      <c r="O26" s="200">
        <v>6.7704000000000004</v>
      </c>
      <c r="P26" s="204">
        <v>16.190000000000001</v>
      </c>
      <c r="Q26" s="204"/>
      <c r="R26" s="200">
        <v>6.7845000000000004</v>
      </c>
      <c r="S26" s="204">
        <v>16.21</v>
      </c>
      <c r="T26" s="204"/>
      <c r="U26" s="200">
        <v>6.7956000000000003</v>
      </c>
      <c r="V26" s="204">
        <v>16.23</v>
      </c>
      <c r="W26" s="188"/>
      <c r="X26" s="200">
        <v>6.7878000000000007</v>
      </c>
      <c r="Y26" s="204">
        <v>16.12</v>
      </c>
      <c r="Z26" s="204"/>
      <c r="AA26" s="200">
        <v>6.7864000000000004</v>
      </c>
      <c r="AB26" s="204">
        <v>16.11</v>
      </c>
      <c r="AC26" s="188"/>
      <c r="AD26" s="200">
        <v>6.8259000000000007</v>
      </c>
      <c r="AE26" s="204">
        <v>16.09</v>
      </c>
      <c r="AF26" s="188"/>
      <c r="AG26" s="200">
        <v>6.8368000000000002</v>
      </c>
      <c r="AH26" s="204">
        <v>16.170000000000002</v>
      </c>
      <c r="AI26" s="188"/>
      <c r="AJ26" s="200">
        <v>6.8369</v>
      </c>
      <c r="AK26" s="204">
        <v>16.05</v>
      </c>
      <c r="AL26" s="188"/>
      <c r="AM26" s="200">
        <v>6.8480000000000008</v>
      </c>
      <c r="AN26" s="204">
        <v>16.13</v>
      </c>
      <c r="AO26" s="188"/>
      <c r="AP26" s="200">
        <v>6.8577000000000004</v>
      </c>
      <c r="AQ26" s="204">
        <v>16.11</v>
      </c>
      <c r="AR26" s="188"/>
      <c r="AS26" s="200">
        <v>6.8549000000000007</v>
      </c>
      <c r="AT26" s="204">
        <v>16.170000000000002</v>
      </c>
      <c r="AU26" s="188"/>
      <c r="AV26" s="200">
        <v>6.8577000000000004</v>
      </c>
      <c r="AW26" s="204">
        <v>16.16</v>
      </c>
      <c r="AX26" s="204"/>
      <c r="AY26" s="200">
        <v>6.8577000000000004</v>
      </c>
      <c r="AZ26" s="204">
        <v>16.04</v>
      </c>
      <c r="BA26" s="188"/>
      <c r="BB26" s="200">
        <v>6.8566000000000003</v>
      </c>
      <c r="BC26" s="204">
        <v>16.04</v>
      </c>
      <c r="BD26" s="204"/>
      <c r="BE26" s="200">
        <v>6.8576000000000006</v>
      </c>
      <c r="BF26" s="204">
        <v>16.13</v>
      </c>
      <c r="BG26" s="204"/>
      <c r="BH26" s="200">
        <v>6.8549000000000007</v>
      </c>
      <c r="BI26" s="204">
        <v>16.149999999999999</v>
      </c>
      <c r="BJ26" s="204"/>
      <c r="BK26" s="200">
        <v>6.851</v>
      </c>
      <c r="BL26" s="204">
        <v>16.12</v>
      </c>
      <c r="BM26" s="204"/>
      <c r="BN26" s="204">
        <v>6.8546000000000005</v>
      </c>
      <c r="BO26" s="204">
        <v>16.190000000000001</v>
      </c>
      <c r="BP26" s="188"/>
      <c r="BQ26" s="200">
        <f t="shared" si="0"/>
        <v>6.8215727272727262</v>
      </c>
      <c r="BR26" s="201">
        <f t="shared" si="1"/>
        <v>16.183636363636367</v>
      </c>
      <c r="BS26" s="129"/>
      <c r="BT26" s="40"/>
      <c r="BU26" s="40"/>
      <c r="BV26" s="130"/>
      <c r="BW26" s="130"/>
      <c r="BX26" s="117"/>
      <c r="BY26" s="131"/>
      <c r="BZ26" s="131"/>
      <c r="CA26" s="117"/>
      <c r="CB26" s="113"/>
    </row>
    <row r="27" spans="1:170" ht="15.75" x14ac:dyDescent="0.25">
      <c r="A27" s="202">
        <v>13</v>
      </c>
      <c r="B27" s="203" t="s">
        <v>17</v>
      </c>
      <c r="C27" s="200">
        <v>1</v>
      </c>
      <c r="D27" s="204">
        <v>111.81</v>
      </c>
      <c r="E27" s="204"/>
      <c r="F27" s="200">
        <v>1</v>
      </c>
      <c r="G27" s="204">
        <v>111.17</v>
      </c>
      <c r="H27" s="204"/>
      <c r="I27" s="200">
        <v>1</v>
      </c>
      <c r="J27" s="204">
        <v>110.77</v>
      </c>
      <c r="K27" s="204"/>
      <c r="L27" s="200">
        <v>1</v>
      </c>
      <c r="M27" s="204">
        <v>110.82</v>
      </c>
      <c r="N27" s="204"/>
      <c r="O27" s="200">
        <v>1</v>
      </c>
      <c r="P27" s="204">
        <v>109.62</v>
      </c>
      <c r="Q27" s="204"/>
      <c r="R27" s="200">
        <v>1</v>
      </c>
      <c r="S27" s="204">
        <v>109.97</v>
      </c>
      <c r="T27" s="204"/>
      <c r="U27" s="200">
        <v>1</v>
      </c>
      <c r="V27" s="204">
        <v>110.28</v>
      </c>
      <c r="W27" s="204"/>
      <c r="X27" s="200">
        <v>1</v>
      </c>
      <c r="Y27" s="204">
        <v>109.43</v>
      </c>
      <c r="Z27" s="204"/>
      <c r="AA27" s="200">
        <v>1</v>
      </c>
      <c r="AB27" s="204">
        <v>109.32</v>
      </c>
      <c r="AC27" s="204"/>
      <c r="AD27" s="200">
        <v>1</v>
      </c>
      <c r="AE27" s="204">
        <v>109.84</v>
      </c>
      <c r="AF27" s="204"/>
      <c r="AG27" s="200">
        <v>1</v>
      </c>
      <c r="AH27" s="204">
        <v>110.55</v>
      </c>
      <c r="AI27" s="204"/>
      <c r="AJ27" s="200">
        <v>1</v>
      </c>
      <c r="AK27" s="204">
        <v>109.72</v>
      </c>
      <c r="AL27" s="204"/>
      <c r="AM27" s="200">
        <v>1</v>
      </c>
      <c r="AN27" s="204">
        <v>110.47</v>
      </c>
      <c r="AO27" s="204"/>
      <c r="AP27" s="200">
        <v>1</v>
      </c>
      <c r="AQ27" s="204">
        <v>110.5</v>
      </c>
      <c r="AR27" s="204"/>
      <c r="AS27" s="200">
        <v>1</v>
      </c>
      <c r="AT27" s="204">
        <v>110.83</v>
      </c>
      <c r="AU27" s="204"/>
      <c r="AV27" s="200">
        <v>1</v>
      </c>
      <c r="AW27" s="204">
        <v>110.83</v>
      </c>
      <c r="AX27" s="204"/>
      <c r="AY27" s="200">
        <v>1</v>
      </c>
      <c r="AZ27" s="204">
        <v>110.01</v>
      </c>
      <c r="BA27" s="204"/>
      <c r="BB27" s="200">
        <v>1</v>
      </c>
      <c r="BC27" s="204">
        <v>110.01</v>
      </c>
      <c r="BD27" s="204"/>
      <c r="BE27" s="200">
        <v>1</v>
      </c>
      <c r="BF27" s="204">
        <v>110.62</v>
      </c>
      <c r="BG27" s="204"/>
      <c r="BH27" s="200">
        <v>1</v>
      </c>
      <c r="BI27" s="204">
        <v>110.7</v>
      </c>
      <c r="BJ27" s="204"/>
      <c r="BK27" s="200">
        <v>1</v>
      </c>
      <c r="BL27" s="204">
        <v>110.42</v>
      </c>
      <c r="BM27" s="204"/>
      <c r="BN27" s="204">
        <v>1</v>
      </c>
      <c r="BO27" s="204">
        <v>110.95</v>
      </c>
      <c r="BP27" s="204"/>
      <c r="BQ27" s="200">
        <f t="shared" si="0"/>
        <v>1</v>
      </c>
      <c r="BR27" s="201">
        <f t="shared" si="1"/>
        <v>110.39272727272724</v>
      </c>
      <c r="BS27" s="129"/>
      <c r="BT27" s="40"/>
      <c r="BU27" s="40"/>
      <c r="BV27" s="130"/>
      <c r="BW27" s="130"/>
      <c r="BX27" s="117"/>
      <c r="BY27" s="131"/>
      <c r="BZ27" s="131"/>
      <c r="CA27" s="117"/>
      <c r="CB27" s="113"/>
    </row>
    <row r="28" spans="1:170" ht="15.75" x14ac:dyDescent="0.25">
      <c r="A28" s="202">
        <v>14</v>
      </c>
      <c r="B28" s="203" t="s">
        <v>27</v>
      </c>
      <c r="C28" s="200">
        <v>0.72885234909112107</v>
      </c>
      <c r="D28" s="204">
        <v>153.41</v>
      </c>
      <c r="E28" s="204"/>
      <c r="F28" s="200">
        <v>0.72926162260711036</v>
      </c>
      <c r="G28" s="204">
        <v>152.44</v>
      </c>
      <c r="H28" s="204"/>
      <c r="I28" s="200">
        <v>0.72682341825053598</v>
      </c>
      <c r="J28" s="204">
        <v>152.4</v>
      </c>
      <c r="K28" s="188"/>
      <c r="L28" s="200">
        <v>0.72656993598918873</v>
      </c>
      <c r="M28" s="204">
        <v>152.52000000000001</v>
      </c>
      <c r="N28" s="188"/>
      <c r="O28" s="200">
        <v>0.7269925047072765</v>
      </c>
      <c r="P28" s="204">
        <v>150.79</v>
      </c>
      <c r="Q28" s="204"/>
      <c r="R28" s="200">
        <v>0.72377753973538694</v>
      </c>
      <c r="S28" s="204">
        <v>151.94</v>
      </c>
      <c r="T28" s="204"/>
      <c r="U28" s="200">
        <v>0.72481100553030797</v>
      </c>
      <c r="V28" s="204">
        <v>152.15</v>
      </c>
      <c r="W28" s="188"/>
      <c r="X28" s="200">
        <v>0.72404480389246484</v>
      </c>
      <c r="Y28" s="204">
        <v>151.13999999999999</v>
      </c>
      <c r="Z28" s="204"/>
      <c r="AA28" s="200">
        <v>0.72107931151347349</v>
      </c>
      <c r="AB28" s="204">
        <v>151.61000000000001</v>
      </c>
      <c r="AC28" s="188"/>
      <c r="AD28" s="200">
        <v>0.72120932379413805</v>
      </c>
      <c r="AE28" s="204">
        <v>152.30000000000001</v>
      </c>
      <c r="AF28" s="204"/>
      <c r="AG28" s="200">
        <v>0.72330114643231713</v>
      </c>
      <c r="AH28" s="204">
        <v>152.84</v>
      </c>
      <c r="AI28" s="188"/>
      <c r="AJ28" s="200">
        <v>0.72497915684924064</v>
      </c>
      <c r="AK28" s="204">
        <v>151.34</v>
      </c>
      <c r="AL28" s="188"/>
      <c r="AM28" s="200">
        <v>0.72271567642573742</v>
      </c>
      <c r="AN28" s="204">
        <v>152.85</v>
      </c>
      <c r="AO28" s="188"/>
      <c r="AP28" s="200">
        <v>0.7247112025857696</v>
      </c>
      <c r="AQ28" s="204">
        <v>152.47</v>
      </c>
      <c r="AR28" s="188"/>
      <c r="AS28" s="200">
        <v>0.72443295010830278</v>
      </c>
      <c r="AT28" s="204">
        <v>152.99</v>
      </c>
      <c r="AU28" s="188"/>
      <c r="AV28" s="200">
        <v>0.72600551764193411</v>
      </c>
      <c r="AW28" s="204">
        <v>152.66</v>
      </c>
      <c r="AX28" s="204"/>
      <c r="AY28" s="200">
        <v>0.72574207126787149</v>
      </c>
      <c r="AZ28" s="204">
        <v>151.58000000000001</v>
      </c>
      <c r="BA28" s="188"/>
      <c r="BB28" s="200">
        <v>0.72384564715420086</v>
      </c>
      <c r="BC28" s="204">
        <v>151.97999999999999</v>
      </c>
      <c r="BD28" s="204"/>
      <c r="BE28" s="200">
        <v>0.7229298902592427</v>
      </c>
      <c r="BF28" s="204">
        <v>153.02000000000001</v>
      </c>
      <c r="BG28" s="204"/>
      <c r="BH28" s="200">
        <v>0.72597916439798182</v>
      </c>
      <c r="BI28" s="204">
        <v>152.47999999999999</v>
      </c>
      <c r="BJ28" s="204"/>
      <c r="BK28" s="200">
        <v>0.72551039656398286</v>
      </c>
      <c r="BL28" s="204">
        <v>152.19999999999999</v>
      </c>
      <c r="BM28" s="204"/>
      <c r="BN28" s="204">
        <v>0.72475847423846007</v>
      </c>
      <c r="BO28" s="204">
        <v>153.09</v>
      </c>
      <c r="BP28" s="188"/>
      <c r="BQ28" s="200">
        <f t="shared" si="0"/>
        <v>0.72492423222891123</v>
      </c>
      <c r="BR28" s="201">
        <f t="shared" si="1"/>
        <v>152.28181818181815</v>
      </c>
      <c r="BS28" s="129"/>
      <c r="BT28" s="40"/>
      <c r="BU28" s="40"/>
      <c r="BV28" s="130"/>
      <c r="BW28" s="130"/>
      <c r="BX28" s="117"/>
      <c r="BY28" s="131"/>
      <c r="BZ28" s="131"/>
      <c r="CA28" s="117"/>
      <c r="CB28" s="113"/>
    </row>
    <row r="29" spans="1:170" ht="15.75" x14ac:dyDescent="0.25">
      <c r="A29" s="202">
        <v>15</v>
      </c>
      <c r="B29" s="203" t="s">
        <v>32</v>
      </c>
      <c r="C29" s="200">
        <v>7.1332000000000004</v>
      </c>
      <c r="D29" s="204">
        <v>15.67</v>
      </c>
      <c r="E29" s="204"/>
      <c r="F29" s="200">
        <v>7.1000000000000005</v>
      </c>
      <c r="G29" s="204">
        <v>15.66</v>
      </c>
      <c r="H29" s="204"/>
      <c r="I29" s="200">
        <v>7.1074999999999999</v>
      </c>
      <c r="J29" s="204">
        <v>15.58</v>
      </c>
      <c r="K29" s="188"/>
      <c r="L29" s="200">
        <v>7.1190000000000007</v>
      </c>
      <c r="M29" s="204">
        <v>15.57</v>
      </c>
      <c r="N29" s="188"/>
      <c r="O29" s="200">
        <v>7.0912000000000006</v>
      </c>
      <c r="P29" s="204">
        <v>15.46</v>
      </c>
      <c r="Q29" s="204"/>
      <c r="R29" s="200">
        <v>7.0733000000000006</v>
      </c>
      <c r="S29" s="204">
        <v>15.55</v>
      </c>
      <c r="T29" s="204"/>
      <c r="U29" s="200">
        <v>7.0872000000000002</v>
      </c>
      <c r="V29" s="204">
        <v>15.56</v>
      </c>
      <c r="W29" s="188"/>
      <c r="X29" s="200">
        <v>7.0653000000000006</v>
      </c>
      <c r="Y29" s="204">
        <v>15.49</v>
      </c>
      <c r="Z29" s="204"/>
      <c r="AA29" s="200">
        <v>7.0647000000000002</v>
      </c>
      <c r="AB29" s="204">
        <v>15.47</v>
      </c>
      <c r="AC29" s="188"/>
      <c r="AD29" s="200">
        <v>7.0766</v>
      </c>
      <c r="AE29" s="204">
        <v>15.52</v>
      </c>
      <c r="AF29" s="204"/>
      <c r="AG29" s="200">
        <v>7.0956000000000001</v>
      </c>
      <c r="AH29" s="204">
        <v>15.58</v>
      </c>
      <c r="AI29" s="188"/>
      <c r="AJ29" s="200">
        <v>7.0782000000000007</v>
      </c>
      <c r="AK29" s="204">
        <v>15.5</v>
      </c>
      <c r="AL29" s="188"/>
      <c r="AM29" s="200">
        <v>7.0864000000000003</v>
      </c>
      <c r="AN29" s="204">
        <v>15.59</v>
      </c>
      <c r="AO29" s="188"/>
      <c r="AP29" s="200">
        <v>7.0780000000000003</v>
      </c>
      <c r="AQ29" s="204">
        <v>15.61</v>
      </c>
      <c r="AR29" s="188"/>
      <c r="AS29" s="200">
        <v>7.0705</v>
      </c>
      <c r="AT29" s="204">
        <v>15.67</v>
      </c>
      <c r="AU29" s="188"/>
      <c r="AV29" s="200">
        <v>7.0754000000000001</v>
      </c>
      <c r="AW29" s="204">
        <v>15.66</v>
      </c>
      <c r="AX29" s="204"/>
      <c r="AY29" s="200">
        <v>7.0670000000000002</v>
      </c>
      <c r="AZ29" s="204">
        <v>15.57</v>
      </c>
      <c r="BA29" s="188"/>
      <c r="BB29" s="200">
        <v>7.0716000000000001</v>
      </c>
      <c r="BC29" s="204">
        <v>15.56</v>
      </c>
      <c r="BD29" s="204"/>
      <c r="BE29" s="200">
        <v>7.077</v>
      </c>
      <c r="BF29" s="204">
        <v>15.63</v>
      </c>
      <c r="BG29" s="204"/>
      <c r="BH29" s="200">
        <v>7.077</v>
      </c>
      <c r="BI29" s="204">
        <v>15.64</v>
      </c>
      <c r="BJ29" s="204"/>
      <c r="BK29" s="200">
        <v>7.0765000000000002</v>
      </c>
      <c r="BL29" s="204">
        <v>15.6</v>
      </c>
      <c r="BM29" s="204"/>
      <c r="BN29" s="204">
        <v>7.0763000000000007</v>
      </c>
      <c r="BO29" s="204">
        <v>15.68</v>
      </c>
      <c r="BP29" s="188"/>
      <c r="BQ29" s="200">
        <f t="shared" si="0"/>
        <v>7.0839772727272736</v>
      </c>
      <c r="BR29" s="201">
        <f t="shared" si="1"/>
        <v>15.582727272727272</v>
      </c>
      <c r="BS29" s="129"/>
      <c r="BT29" s="40"/>
      <c r="BU29" s="40"/>
      <c r="BV29" s="130"/>
      <c r="BW29" s="130"/>
      <c r="BX29" s="117"/>
      <c r="BY29" s="131"/>
      <c r="BZ29" s="131"/>
      <c r="CA29" s="117"/>
      <c r="CB29" s="113"/>
    </row>
    <row r="30" spans="1:170" s="6" customFormat="1" ht="16.5" thickBot="1" x14ac:dyDescent="0.3">
      <c r="A30" s="207">
        <v>16</v>
      </c>
      <c r="B30" s="208" t="s">
        <v>33</v>
      </c>
      <c r="C30" s="209">
        <v>7.1465000000000005</v>
      </c>
      <c r="D30" s="210">
        <v>15.65</v>
      </c>
      <c r="E30" s="210"/>
      <c r="F30" s="209">
        <v>7.1061000000000005</v>
      </c>
      <c r="G30" s="210">
        <v>15.64</v>
      </c>
      <c r="H30" s="210"/>
      <c r="I30" s="209">
        <v>7.1124000000000001</v>
      </c>
      <c r="J30" s="210">
        <v>15.57</v>
      </c>
      <c r="K30" s="211"/>
      <c r="L30" s="209">
        <v>7.1255000000000006</v>
      </c>
      <c r="M30" s="210">
        <v>15.55</v>
      </c>
      <c r="N30" s="211"/>
      <c r="O30" s="209">
        <v>7.0917000000000003</v>
      </c>
      <c r="P30" s="210">
        <v>15.46</v>
      </c>
      <c r="Q30" s="210"/>
      <c r="R30" s="209">
        <v>7.0681000000000003</v>
      </c>
      <c r="S30" s="210">
        <v>15.56</v>
      </c>
      <c r="T30" s="210"/>
      <c r="U30" s="209">
        <v>7.0852000000000004</v>
      </c>
      <c r="V30" s="210">
        <v>15.56</v>
      </c>
      <c r="W30" s="211"/>
      <c r="X30" s="209">
        <v>7.0639000000000003</v>
      </c>
      <c r="Y30" s="210">
        <v>15.49</v>
      </c>
      <c r="Z30" s="210"/>
      <c r="AA30" s="209">
        <v>7.0609000000000002</v>
      </c>
      <c r="AB30" s="210">
        <v>15.48</v>
      </c>
      <c r="AC30" s="211"/>
      <c r="AD30" s="209">
        <v>7.0728</v>
      </c>
      <c r="AE30" s="210">
        <v>15.53</v>
      </c>
      <c r="AF30" s="210"/>
      <c r="AG30" s="209">
        <v>7.0932000000000004</v>
      </c>
      <c r="AH30" s="210">
        <v>15.59</v>
      </c>
      <c r="AI30" s="211"/>
      <c r="AJ30" s="209">
        <v>7.0721000000000007</v>
      </c>
      <c r="AK30" s="210">
        <v>15.51</v>
      </c>
      <c r="AL30" s="211"/>
      <c r="AM30" s="209">
        <v>7.0821000000000005</v>
      </c>
      <c r="AN30" s="210">
        <v>15.6</v>
      </c>
      <c r="AO30" s="211"/>
      <c r="AP30" s="209">
        <v>7.0720000000000001</v>
      </c>
      <c r="AQ30" s="210">
        <v>15.63</v>
      </c>
      <c r="AR30" s="211"/>
      <c r="AS30" s="209">
        <v>7.069</v>
      </c>
      <c r="AT30" s="210">
        <v>15.68</v>
      </c>
      <c r="AU30" s="211"/>
      <c r="AV30" s="209">
        <v>7.0696000000000003</v>
      </c>
      <c r="AW30" s="210">
        <v>15.68</v>
      </c>
      <c r="AX30" s="210"/>
      <c r="AY30" s="209">
        <v>7.0626000000000007</v>
      </c>
      <c r="AZ30" s="210">
        <v>15.58</v>
      </c>
      <c r="BA30" s="211"/>
      <c r="BB30" s="209">
        <v>7.0639000000000003</v>
      </c>
      <c r="BC30" s="210">
        <v>15.57</v>
      </c>
      <c r="BD30" s="210"/>
      <c r="BE30" s="209">
        <v>7.0801000000000007</v>
      </c>
      <c r="BF30" s="210">
        <v>15.62</v>
      </c>
      <c r="BG30" s="210"/>
      <c r="BH30" s="209">
        <v>7.0851000000000006</v>
      </c>
      <c r="BI30" s="210">
        <v>15.62</v>
      </c>
      <c r="BJ30" s="210"/>
      <c r="BK30" s="209">
        <v>7.0725000000000007</v>
      </c>
      <c r="BL30" s="210">
        <v>15.61</v>
      </c>
      <c r="BM30" s="210"/>
      <c r="BN30" s="210">
        <v>7.0786000000000007</v>
      </c>
      <c r="BO30" s="210">
        <v>15.67</v>
      </c>
      <c r="BP30" s="211"/>
      <c r="BQ30" s="209">
        <f t="shared" si="0"/>
        <v>7.0833590909090907</v>
      </c>
      <c r="BR30" s="212">
        <f t="shared" si="1"/>
        <v>15.584090909090911</v>
      </c>
      <c r="BS30" s="129"/>
      <c r="BT30" s="40"/>
      <c r="BU30" s="40"/>
      <c r="BV30" s="130"/>
      <c r="BW30" s="130"/>
      <c r="BX30" s="117"/>
      <c r="BY30" s="131"/>
      <c r="BZ30" s="131"/>
      <c r="CA30" s="117"/>
      <c r="CB30" s="113"/>
      <c r="CC30" s="3"/>
      <c r="CD30" s="3"/>
      <c r="CE30" s="3"/>
      <c r="CF30" s="3"/>
      <c r="CG30" s="3"/>
      <c r="CH30" s="3"/>
      <c r="CI30" s="114"/>
      <c r="CJ30" s="11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</row>
    <row r="31" spans="1:170" ht="13.5" thickTop="1" x14ac:dyDescent="0.2">
      <c r="A31" s="122"/>
      <c r="B31" s="18"/>
      <c r="C31" s="117"/>
      <c r="D31" s="117"/>
      <c r="E31" s="117"/>
      <c r="F31" s="117"/>
      <c r="G31" s="117"/>
      <c r="H31" s="126"/>
      <c r="I31" s="117"/>
      <c r="J31" s="126"/>
      <c r="K31" s="126"/>
      <c r="L31" s="126"/>
      <c r="M31" s="126"/>
      <c r="N31" s="117"/>
      <c r="O31" s="126"/>
      <c r="P31" s="126"/>
      <c r="Q31" s="126"/>
      <c r="R31" s="126"/>
      <c r="S31" s="126"/>
      <c r="T31" s="126"/>
      <c r="U31" s="126"/>
      <c r="V31" s="126"/>
      <c r="W31" s="117"/>
      <c r="X31" s="126"/>
      <c r="Y31" s="126"/>
      <c r="Z31" s="126"/>
      <c r="AA31" s="126"/>
      <c r="AB31" s="126"/>
      <c r="AC31" s="117"/>
      <c r="AD31" s="117"/>
      <c r="AE31" s="126"/>
      <c r="AF31" s="126"/>
      <c r="AG31" s="126"/>
      <c r="AH31" s="126"/>
      <c r="AI31" s="117"/>
      <c r="AJ31" s="126"/>
      <c r="AK31" s="126"/>
      <c r="AL31" s="117"/>
      <c r="AM31" s="126"/>
      <c r="AN31" s="126"/>
      <c r="AO31" s="117"/>
      <c r="AP31" s="126"/>
      <c r="AQ31" s="126"/>
      <c r="AR31" s="117"/>
      <c r="AS31" s="126"/>
      <c r="AT31" s="126"/>
      <c r="AU31" s="117"/>
      <c r="AV31" s="126"/>
      <c r="AW31" s="126"/>
      <c r="AX31" s="126"/>
      <c r="AY31" s="126"/>
      <c r="AZ31" s="126"/>
      <c r="BA31" s="117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17"/>
      <c r="BQ31" s="129"/>
      <c r="BR31" s="117"/>
      <c r="BS31" s="117"/>
      <c r="BT31" s="117"/>
      <c r="BU31" s="117"/>
      <c r="BW31" s="117"/>
      <c r="BX31" s="117"/>
      <c r="BY31" s="131"/>
      <c r="BZ31" s="131"/>
      <c r="CA31" s="117"/>
      <c r="CB31" s="113"/>
    </row>
    <row r="32" spans="1:170" s="63" customFormat="1" x14ac:dyDescent="0.2">
      <c r="A32" s="78"/>
      <c r="B32" s="53"/>
      <c r="C32" s="58"/>
      <c r="D32" s="58"/>
      <c r="E32" s="58"/>
      <c r="F32" s="58"/>
      <c r="G32" s="58"/>
      <c r="H32" s="58"/>
      <c r="I32" s="52"/>
      <c r="J32" s="52"/>
      <c r="K32" s="52"/>
      <c r="L32" s="58"/>
      <c r="M32" s="58"/>
      <c r="N32" s="52"/>
      <c r="O32" s="58"/>
      <c r="P32" s="58"/>
      <c r="Q32" s="58"/>
      <c r="R32" s="58"/>
      <c r="S32" s="58"/>
      <c r="T32" s="58"/>
      <c r="U32" s="58"/>
      <c r="V32" s="58"/>
      <c r="W32" s="52"/>
      <c r="X32" s="58"/>
      <c r="Y32" s="58"/>
      <c r="Z32" s="58"/>
      <c r="AA32" s="58"/>
      <c r="AB32" s="58"/>
      <c r="AC32" s="52"/>
      <c r="AD32" s="52"/>
      <c r="AE32" s="52"/>
      <c r="AF32" s="52"/>
      <c r="AG32" s="58"/>
      <c r="AH32" s="58"/>
      <c r="AI32" s="52"/>
      <c r="AJ32" s="58"/>
      <c r="AK32" s="58"/>
      <c r="AL32" s="52"/>
      <c r="AM32" s="58"/>
      <c r="AN32" s="58"/>
      <c r="AO32" s="52"/>
      <c r="AP32" s="58"/>
      <c r="AQ32" s="58"/>
      <c r="AR32" s="52"/>
      <c r="AS32" s="58"/>
      <c r="AT32" s="58"/>
      <c r="AU32" s="52"/>
      <c r="AV32" s="58"/>
      <c r="AW32" s="58"/>
      <c r="AX32" s="58"/>
      <c r="AY32" s="58"/>
      <c r="AZ32" s="58"/>
      <c r="BA32" s="52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2"/>
      <c r="BQ32" s="52"/>
      <c r="BR32" s="52"/>
      <c r="BS32" s="52"/>
      <c r="BT32" s="52"/>
      <c r="BU32" s="52"/>
      <c r="BV32" s="49"/>
      <c r="BW32" s="52"/>
      <c r="BX32" s="52"/>
      <c r="BY32" s="59"/>
      <c r="BZ32" s="59"/>
      <c r="CA32" s="52"/>
      <c r="CB32" s="50"/>
      <c r="CC32" s="49"/>
      <c r="CD32" s="49"/>
      <c r="CE32" s="49"/>
      <c r="CF32" s="49"/>
      <c r="CG32" s="49"/>
      <c r="CH32" s="49"/>
      <c r="CI32" s="51"/>
      <c r="CJ32" s="50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</row>
    <row r="33" spans="1:170" s="63" customFormat="1" x14ac:dyDescent="0.2">
      <c r="A33" s="181"/>
      <c r="B33" s="53" t="s">
        <v>27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49"/>
      <c r="BR33" s="49"/>
      <c r="BS33" s="49"/>
      <c r="BT33" s="49"/>
      <c r="BU33" s="49"/>
      <c r="BV33" s="49"/>
      <c r="BW33" s="82" t="s">
        <v>28</v>
      </c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51"/>
      <c r="CJ33" s="50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4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</row>
    <row r="34" spans="1:170" s="63" customFormat="1" x14ac:dyDescent="0.2">
      <c r="A34" s="181"/>
      <c r="B34" s="53" t="s">
        <v>17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49"/>
      <c r="BR34" s="49"/>
      <c r="BS34" s="49"/>
      <c r="BT34" s="49"/>
      <c r="BU34" s="49"/>
      <c r="BV34" s="49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51"/>
      <c r="CJ34" s="50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4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</row>
    <row r="35" spans="1:170" s="63" customFormat="1" ht="15.75" customHeight="1" x14ac:dyDescent="0.2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82"/>
      <c r="BR35" s="82"/>
      <c r="BS35" s="82"/>
      <c r="BT35" s="82"/>
      <c r="BU35" s="82"/>
      <c r="BV35" s="49"/>
      <c r="BW35" s="82"/>
      <c r="BX35" s="52" t="s">
        <v>5</v>
      </c>
      <c r="BY35" s="52" t="s">
        <v>6</v>
      </c>
      <c r="BZ35" s="52" t="s">
        <v>7</v>
      </c>
      <c r="CA35" s="52" t="s">
        <v>8</v>
      </c>
      <c r="CB35" s="50" t="s">
        <v>9</v>
      </c>
      <c r="CC35" s="49" t="s">
        <v>10</v>
      </c>
      <c r="CD35" s="49" t="s">
        <v>25</v>
      </c>
      <c r="CE35" s="49" t="s">
        <v>26</v>
      </c>
      <c r="CF35" s="49" t="s">
        <v>13</v>
      </c>
      <c r="CG35" s="49" t="s">
        <v>14</v>
      </c>
      <c r="CH35" s="49" t="s">
        <v>15</v>
      </c>
      <c r="CI35" s="49" t="s">
        <v>34</v>
      </c>
      <c r="CJ35" s="50" t="s">
        <v>17</v>
      </c>
      <c r="CK35" s="51" t="s">
        <v>27</v>
      </c>
      <c r="CL35" s="88" t="s">
        <v>32</v>
      </c>
      <c r="CM35" s="88" t="s">
        <v>33</v>
      </c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4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</row>
    <row r="36" spans="1:170" s="96" customFormat="1" ht="15.75" x14ac:dyDescent="0.25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228">
        <v>1</v>
      </c>
      <c r="BW36" s="229" t="s">
        <v>220</v>
      </c>
      <c r="BX36" s="230">
        <v>103.92</v>
      </c>
      <c r="BY36" s="230">
        <v>138.5</v>
      </c>
      <c r="BZ36" s="230">
        <v>116.38</v>
      </c>
      <c r="CA36" s="230">
        <v>124.25</v>
      </c>
      <c r="CB36" s="231">
        <v>194126.07999999999</v>
      </c>
      <c r="CC36" s="230">
        <v>2033.41</v>
      </c>
      <c r="CD36" s="230">
        <v>75.23</v>
      </c>
      <c r="CE36" s="230">
        <v>81.48</v>
      </c>
      <c r="CF36" s="230">
        <v>11.87</v>
      </c>
      <c r="CG36" s="230">
        <v>11.53</v>
      </c>
      <c r="CH36" s="230">
        <v>16.670000000000002</v>
      </c>
      <c r="CI36" s="230">
        <v>16.399999999999999</v>
      </c>
      <c r="CJ36" s="230">
        <v>111.81</v>
      </c>
      <c r="CK36" s="230">
        <v>153.41</v>
      </c>
      <c r="CL36" s="230">
        <v>15.67</v>
      </c>
      <c r="CM36" s="230">
        <v>15.65</v>
      </c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</row>
    <row r="37" spans="1:170" s="96" customFormat="1" ht="15.75" x14ac:dyDescent="0.25">
      <c r="A37" s="97">
        <v>1</v>
      </c>
      <c r="B37" s="95" t="s">
        <v>5</v>
      </c>
      <c r="C37" s="95">
        <v>107.59</v>
      </c>
      <c r="D37" s="95">
        <v>103.92</v>
      </c>
      <c r="E37" s="95"/>
      <c r="F37" s="95">
        <v>107.72</v>
      </c>
      <c r="G37" s="95">
        <v>103.2</v>
      </c>
      <c r="H37" s="95"/>
      <c r="I37" s="95">
        <v>108.75</v>
      </c>
      <c r="J37" s="95">
        <v>101.86</v>
      </c>
      <c r="K37" s="95"/>
      <c r="L37" s="95">
        <v>108.93</v>
      </c>
      <c r="M37" s="95">
        <v>101.74</v>
      </c>
      <c r="N37" s="95"/>
      <c r="O37" s="95">
        <v>109.25</v>
      </c>
      <c r="P37" s="95">
        <v>100.34</v>
      </c>
      <c r="Q37" s="95"/>
      <c r="R37" s="95">
        <v>109.43</v>
      </c>
      <c r="S37" s="95">
        <v>100.49</v>
      </c>
      <c r="T37" s="95"/>
      <c r="U37" s="95">
        <v>107.85000000000001</v>
      </c>
      <c r="V37" s="95">
        <v>102.25</v>
      </c>
      <c r="W37" s="95"/>
      <c r="X37" s="95">
        <v>107.34</v>
      </c>
      <c r="Y37" s="95">
        <v>101.95</v>
      </c>
      <c r="Z37" s="95"/>
      <c r="AA37" s="95">
        <v>106.84</v>
      </c>
      <c r="AB37" s="95">
        <v>102.32</v>
      </c>
      <c r="AC37" s="95"/>
      <c r="AD37" s="95">
        <v>107.48</v>
      </c>
      <c r="AE37" s="95">
        <v>102.2</v>
      </c>
      <c r="AF37" s="95"/>
      <c r="AG37" s="95">
        <v>107.34</v>
      </c>
      <c r="AH37" s="95">
        <v>102.99</v>
      </c>
      <c r="AI37" s="95"/>
      <c r="AJ37" s="95">
        <v>107.36</v>
      </c>
      <c r="AK37" s="95">
        <v>102.2</v>
      </c>
      <c r="AL37" s="95"/>
      <c r="AM37" s="95">
        <v>107.35000000000001</v>
      </c>
      <c r="AN37" s="95">
        <v>102.91</v>
      </c>
      <c r="AO37" s="95"/>
      <c r="AP37" s="95">
        <v>106.99000000000001</v>
      </c>
      <c r="AQ37" s="95">
        <v>103.28</v>
      </c>
      <c r="AR37" s="95"/>
      <c r="AS37" s="95">
        <v>106.92</v>
      </c>
      <c r="AT37" s="95">
        <v>103.66</v>
      </c>
      <c r="AU37" s="95"/>
      <c r="AV37" s="95">
        <v>106.94</v>
      </c>
      <c r="AW37" s="95">
        <v>103.64</v>
      </c>
      <c r="AX37" s="95"/>
      <c r="AY37" s="95">
        <v>107.08</v>
      </c>
      <c r="AZ37" s="95">
        <v>102.74</v>
      </c>
      <c r="BA37" s="95"/>
      <c r="BB37" s="95">
        <v>106.52</v>
      </c>
      <c r="BC37" s="95">
        <v>103.28</v>
      </c>
      <c r="BD37" s="95"/>
      <c r="BE37" s="95">
        <v>107.22</v>
      </c>
      <c r="BF37" s="95">
        <v>103.17</v>
      </c>
      <c r="BG37" s="95"/>
      <c r="BH37" s="95">
        <v>106.89</v>
      </c>
      <c r="BI37" s="95">
        <v>103.56</v>
      </c>
      <c r="BJ37" s="95"/>
      <c r="BK37" s="95">
        <v>107.23</v>
      </c>
      <c r="BL37" s="95">
        <v>102.97</v>
      </c>
      <c r="BM37" s="95"/>
      <c r="BN37" s="95"/>
      <c r="BO37" s="95"/>
      <c r="BP37" s="95"/>
      <c r="BQ37" s="91"/>
      <c r="BR37" s="91"/>
      <c r="BS37" s="91"/>
      <c r="BT37" s="91"/>
      <c r="BU37" s="91"/>
      <c r="BV37" s="228">
        <v>2</v>
      </c>
      <c r="BW37" s="229" t="s">
        <v>221</v>
      </c>
      <c r="BX37" s="230">
        <v>103.2</v>
      </c>
      <c r="BY37" s="230">
        <v>139.69999999999999</v>
      </c>
      <c r="BZ37" s="230">
        <v>115.75</v>
      </c>
      <c r="CA37" s="230">
        <v>124.14</v>
      </c>
      <c r="CB37" s="231">
        <v>193215.02</v>
      </c>
      <c r="CC37" s="230">
        <v>2029.96</v>
      </c>
      <c r="CD37" s="230">
        <v>76.349999999999994</v>
      </c>
      <c r="CE37" s="230">
        <v>82.37</v>
      </c>
      <c r="CF37" s="230">
        <v>11.92</v>
      </c>
      <c r="CG37" s="230">
        <v>11.68</v>
      </c>
      <c r="CH37" s="230">
        <v>16.68</v>
      </c>
      <c r="CI37" s="230">
        <v>16.420000000000002</v>
      </c>
      <c r="CJ37" s="230">
        <v>111.17</v>
      </c>
      <c r="CK37" s="230">
        <v>152.44</v>
      </c>
      <c r="CL37" s="230">
        <v>15.66</v>
      </c>
      <c r="CM37" s="230">
        <v>15.64</v>
      </c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</row>
    <row r="38" spans="1:170" s="96" customFormat="1" ht="15.75" x14ac:dyDescent="0.25">
      <c r="A38" s="97">
        <v>2</v>
      </c>
      <c r="B38" s="95" t="s">
        <v>6</v>
      </c>
      <c r="C38" s="95">
        <v>0.807297973682086</v>
      </c>
      <c r="D38" s="95">
        <v>138.5</v>
      </c>
      <c r="E38" s="95"/>
      <c r="F38" s="95">
        <v>0.79579818558013682</v>
      </c>
      <c r="G38" s="95">
        <v>139.69999999999999</v>
      </c>
      <c r="H38" s="95"/>
      <c r="I38" s="95">
        <v>0.79465988556897649</v>
      </c>
      <c r="J38" s="95">
        <v>139.38999999999999</v>
      </c>
      <c r="K38" s="95"/>
      <c r="L38" s="95">
        <v>0.7977662544874351</v>
      </c>
      <c r="M38" s="95">
        <v>138.91</v>
      </c>
      <c r="N38" s="95"/>
      <c r="O38" s="95">
        <v>0.79164027865737807</v>
      </c>
      <c r="P38" s="95">
        <v>138.47</v>
      </c>
      <c r="Q38" s="95"/>
      <c r="R38" s="95">
        <v>0.78895463510848118</v>
      </c>
      <c r="S38" s="95">
        <v>139.38999999999999</v>
      </c>
      <c r="T38" s="95"/>
      <c r="U38" s="95">
        <v>0.79095151467215064</v>
      </c>
      <c r="V38" s="95">
        <v>139.43</v>
      </c>
      <c r="W38" s="95"/>
      <c r="X38" s="95">
        <v>0.78431372549019596</v>
      </c>
      <c r="Y38" s="95">
        <v>139.52000000000001</v>
      </c>
      <c r="Z38" s="95"/>
      <c r="AA38" s="95">
        <v>0.78672016363779396</v>
      </c>
      <c r="AB38" s="95">
        <v>138.96</v>
      </c>
      <c r="AC38" s="95"/>
      <c r="AD38" s="95">
        <v>0.79170295305201477</v>
      </c>
      <c r="AE38" s="95">
        <v>138.74</v>
      </c>
      <c r="AF38" s="95"/>
      <c r="AG38" s="95">
        <v>0.79827572443521988</v>
      </c>
      <c r="AH38" s="95">
        <v>138.49</v>
      </c>
      <c r="AI38" s="95"/>
      <c r="AJ38" s="95">
        <v>0.79063883617963304</v>
      </c>
      <c r="AK38" s="95">
        <v>138.77000000000001</v>
      </c>
      <c r="AL38" s="95"/>
      <c r="AM38" s="95">
        <v>0.79713033080908713</v>
      </c>
      <c r="AN38" s="95">
        <v>138.58000000000001</v>
      </c>
      <c r="AO38" s="95"/>
      <c r="AP38" s="95">
        <v>0.7999360051195904</v>
      </c>
      <c r="AQ38" s="95">
        <v>138.13999999999999</v>
      </c>
      <c r="AR38" s="95"/>
      <c r="AS38" s="95">
        <v>0.80547724526782116</v>
      </c>
      <c r="AT38" s="95">
        <v>137.6</v>
      </c>
      <c r="AU38" s="95"/>
      <c r="AV38" s="95">
        <v>0.8050233456770246</v>
      </c>
      <c r="AW38" s="95">
        <v>137.66999999999999</v>
      </c>
      <c r="AX38" s="95"/>
      <c r="AY38" s="95">
        <v>0.80340644331967537</v>
      </c>
      <c r="AZ38" s="95">
        <v>136.93</v>
      </c>
      <c r="BA38" s="95"/>
      <c r="BB38" s="95">
        <v>0.79929661897530169</v>
      </c>
      <c r="BC38" s="95">
        <v>137.63</v>
      </c>
      <c r="BD38" s="95"/>
      <c r="BE38" s="95">
        <v>0.80327737167643976</v>
      </c>
      <c r="BF38" s="95">
        <v>137.71</v>
      </c>
      <c r="BG38" s="95"/>
      <c r="BH38" s="95">
        <v>0.80612656187021348</v>
      </c>
      <c r="BI38" s="95">
        <v>137.32</v>
      </c>
      <c r="BJ38" s="95"/>
      <c r="BK38" s="95">
        <v>0.81135902636916823</v>
      </c>
      <c r="BL38" s="95">
        <v>136.09</v>
      </c>
      <c r="BM38" s="95"/>
      <c r="BN38" s="95"/>
      <c r="BO38" s="95"/>
      <c r="BP38" s="95"/>
      <c r="BQ38" s="95"/>
      <c r="BR38" s="95"/>
      <c r="BS38" s="95"/>
      <c r="BT38" s="95"/>
      <c r="BU38" s="95"/>
      <c r="BV38" s="228">
        <v>3</v>
      </c>
      <c r="BW38" s="229" t="s">
        <v>222</v>
      </c>
      <c r="BX38" s="230">
        <v>101.86</v>
      </c>
      <c r="BY38" s="230">
        <v>139.38999999999999</v>
      </c>
      <c r="BZ38" s="230">
        <v>115.12</v>
      </c>
      <c r="CA38" s="230">
        <v>124.08</v>
      </c>
      <c r="CB38" s="231">
        <v>190323.91</v>
      </c>
      <c r="CC38" s="230">
        <v>1975.15</v>
      </c>
      <c r="CD38" s="230">
        <v>76.400000000000006</v>
      </c>
      <c r="CE38" s="230">
        <v>81.96</v>
      </c>
      <c r="CF38" s="230">
        <v>11.91</v>
      </c>
      <c r="CG38" s="230">
        <v>11.69</v>
      </c>
      <c r="CH38" s="230">
        <v>16.670000000000002</v>
      </c>
      <c r="CI38" s="230">
        <v>16.43</v>
      </c>
      <c r="CJ38" s="230">
        <v>110.77</v>
      </c>
      <c r="CK38" s="230">
        <v>152.4</v>
      </c>
      <c r="CL38" s="230">
        <v>15.58</v>
      </c>
      <c r="CM38" s="230">
        <v>15.57</v>
      </c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</row>
    <row r="39" spans="1:170" s="96" customFormat="1" ht="15.75" x14ac:dyDescent="0.25">
      <c r="A39" s="97">
        <v>3</v>
      </c>
      <c r="B39" s="95" t="s">
        <v>7</v>
      </c>
      <c r="C39" s="95">
        <v>0.9607</v>
      </c>
      <c r="D39" s="95">
        <v>116.38</v>
      </c>
      <c r="E39" s="95"/>
      <c r="F39" s="95">
        <v>0.96040000000000003</v>
      </c>
      <c r="G39" s="95">
        <v>115.75</v>
      </c>
      <c r="H39" s="95"/>
      <c r="I39" s="95">
        <v>0.96220000000000006</v>
      </c>
      <c r="J39" s="95">
        <v>115.12</v>
      </c>
      <c r="K39" s="95"/>
      <c r="L39" s="95">
        <v>0.95940000000000003</v>
      </c>
      <c r="M39" s="95">
        <v>115.51</v>
      </c>
      <c r="N39" s="95"/>
      <c r="O39" s="95">
        <v>0.95730000000000004</v>
      </c>
      <c r="P39" s="95">
        <v>114.51</v>
      </c>
      <c r="Q39" s="95"/>
      <c r="R39" s="95">
        <v>0.96240000000000003</v>
      </c>
      <c r="S39" s="95">
        <v>114.27</v>
      </c>
      <c r="T39" s="95"/>
      <c r="U39" s="95">
        <v>0.95400000000000007</v>
      </c>
      <c r="V39" s="95">
        <v>115.6</v>
      </c>
      <c r="W39" s="95"/>
      <c r="X39" s="95">
        <v>0.9466</v>
      </c>
      <c r="Y39" s="95">
        <v>115.6</v>
      </c>
      <c r="Z39" s="95"/>
      <c r="AA39" s="95">
        <v>0.94059999999999999</v>
      </c>
      <c r="AB39" s="95">
        <v>116.22</v>
      </c>
      <c r="AC39" s="95"/>
      <c r="AD39" s="95">
        <v>0.94700000000000006</v>
      </c>
      <c r="AE39" s="95">
        <v>115.99</v>
      </c>
      <c r="AF39" s="95"/>
      <c r="AG39" s="95">
        <v>0.95120000000000005</v>
      </c>
      <c r="AH39" s="95">
        <v>116.22</v>
      </c>
      <c r="AI39" s="95"/>
      <c r="AJ39" s="95">
        <v>0.94720000000000004</v>
      </c>
      <c r="AK39" s="95">
        <v>115.84</v>
      </c>
      <c r="AL39" s="95"/>
      <c r="AM39" s="95">
        <v>0.9507000000000001</v>
      </c>
      <c r="AN39" s="95">
        <v>116.2</v>
      </c>
      <c r="AO39" s="95"/>
      <c r="AP39" s="95">
        <v>0.94880000000000009</v>
      </c>
      <c r="AQ39" s="95">
        <v>116.46</v>
      </c>
      <c r="AR39" s="95"/>
      <c r="AS39" s="95">
        <v>0.95120000000000005</v>
      </c>
      <c r="AT39" s="95">
        <v>116.52</v>
      </c>
      <c r="AU39" s="95"/>
      <c r="AV39" s="95">
        <v>0.9497000000000001</v>
      </c>
      <c r="AW39" s="95">
        <v>116.7</v>
      </c>
      <c r="AX39" s="95"/>
      <c r="AY39" s="95">
        <v>0.94520000000000004</v>
      </c>
      <c r="AZ39" s="95">
        <v>116.39</v>
      </c>
      <c r="BA39" s="95"/>
      <c r="BB39" s="95">
        <v>0.94480000000000008</v>
      </c>
      <c r="BC39" s="95">
        <v>116.44</v>
      </c>
      <c r="BD39" s="95"/>
      <c r="BE39" s="95">
        <v>0.94810000000000005</v>
      </c>
      <c r="BF39" s="95">
        <v>116.68</v>
      </c>
      <c r="BG39" s="95"/>
      <c r="BH39" s="95">
        <v>0.94750000000000001</v>
      </c>
      <c r="BI39" s="95">
        <v>116.83</v>
      </c>
      <c r="BJ39" s="95"/>
      <c r="BK39" s="95">
        <v>0.94620000000000004</v>
      </c>
      <c r="BL39" s="95">
        <v>116.7</v>
      </c>
      <c r="BM39" s="95"/>
      <c r="BN39" s="95"/>
      <c r="BO39" s="95"/>
      <c r="BP39" s="95"/>
      <c r="BQ39" s="95"/>
      <c r="BR39" s="95"/>
      <c r="BS39" s="95"/>
      <c r="BT39" s="95"/>
      <c r="BU39" s="95"/>
      <c r="BV39" s="228">
        <v>4</v>
      </c>
      <c r="BW39" s="229" t="s">
        <v>223</v>
      </c>
      <c r="BX39" s="230">
        <v>101.74</v>
      </c>
      <c r="BY39" s="230">
        <v>138.91</v>
      </c>
      <c r="BZ39" s="230">
        <v>115.51</v>
      </c>
      <c r="CA39" s="230">
        <v>124.09</v>
      </c>
      <c r="CB39" s="231">
        <v>189296.78</v>
      </c>
      <c r="CC39" s="230">
        <v>1961.09</v>
      </c>
      <c r="CD39" s="230">
        <v>76.430000000000007</v>
      </c>
      <c r="CE39" s="230">
        <v>82.03</v>
      </c>
      <c r="CF39" s="230">
        <v>11.89</v>
      </c>
      <c r="CG39" s="230">
        <v>11.7</v>
      </c>
      <c r="CH39" s="230">
        <v>16.66</v>
      </c>
      <c r="CI39" s="230">
        <v>16.38</v>
      </c>
      <c r="CJ39" s="230">
        <v>110.82</v>
      </c>
      <c r="CK39" s="230">
        <v>152.52000000000001</v>
      </c>
      <c r="CL39" s="230">
        <v>15.57</v>
      </c>
      <c r="CM39" s="230">
        <v>15.55</v>
      </c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</row>
    <row r="40" spans="1:170" s="96" customFormat="1" ht="15.75" x14ac:dyDescent="0.25">
      <c r="A40" s="97">
        <v>4</v>
      </c>
      <c r="B40" s="95" t="s">
        <v>8</v>
      </c>
      <c r="C40" s="95">
        <v>0.89976606082418575</v>
      </c>
      <c r="D40" s="95">
        <v>124.25</v>
      </c>
      <c r="E40" s="95"/>
      <c r="F40" s="95">
        <v>0.89405453732677687</v>
      </c>
      <c r="G40" s="95">
        <v>124.14</v>
      </c>
      <c r="H40" s="95"/>
      <c r="I40" s="95">
        <v>0.89166295140436902</v>
      </c>
      <c r="J40" s="95">
        <v>124.08</v>
      </c>
      <c r="K40" s="95"/>
      <c r="L40" s="95">
        <v>0.89221984296930767</v>
      </c>
      <c r="M40" s="95">
        <v>124.09</v>
      </c>
      <c r="N40" s="95"/>
      <c r="O40" s="95">
        <v>0.88276836158192085</v>
      </c>
      <c r="P40" s="95">
        <v>124.11</v>
      </c>
      <c r="Q40" s="95"/>
      <c r="R40" s="95">
        <v>0.88550429469582925</v>
      </c>
      <c r="S40" s="95">
        <v>124.15</v>
      </c>
      <c r="T40" s="95"/>
      <c r="U40" s="95">
        <v>0.88770528184642694</v>
      </c>
      <c r="V40" s="95">
        <v>124.16</v>
      </c>
      <c r="W40" s="95"/>
      <c r="X40" s="95">
        <v>0.88035918654811152</v>
      </c>
      <c r="Y40" s="95">
        <v>124.25</v>
      </c>
      <c r="Z40" s="95"/>
      <c r="AA40" s="95">
        <v>0.87796312554872691</v>
      </c>
      <c r="AB40" s="95">
        <v>124.31</v>
      </c>
      <c r="AC40" s="95"/>
      <c r="AD40" s="95">
        <v>0.88370448921880507</v>
      </c>
      <c r="AE40" s="95">
        <v>124.27</v>
      </c>
      <c r="AF40" s="95"/>
      <c r="AG40" s="95">
        <v>0.88888888888888884</v>
      </c>
      <c r="AH40" s="95">
        <v>124.29</v>
      </c>
      <c r="AI40" s="95"/>
      <c r="AJ40" s="95">
        <v>0.88261253309796994</v>
      </c>
      <c r="AK40" s="95">
        <v>124.25</v>
      </c>
      <c r="AL40" s="95"/>
      <c r="AM40" s="95">
        <v>0.88983804947499545</v>
      </c>
      <c r="AN40" s="95">
        <v>124.29</v>
      </c>
      <c r="AO40" s="95"/>
      <c r="AP40" s="95">
        <v>0.88841506751954502</v>
      </c>
      <c r="AQ40" s="95">
        <v>124.31</v>
      </c>
      <c r="AR40" s="95"/>
      <c r="AS40" s="95">
        <v>0.89182199233033088</v>
      </c>
      <c r="AT40" s="95">
        <v>124.31</v>
      </c>
      <c r="AU40" s="95"/>
      <c r="AV40" s="95">
        <v>0.89142449634515941</v>
      </c>
      <c r="AW40" s="95">
        <v>124.23</v>
      </c>
      <c r="AX40" s="95"/>
      <c r="AY40" s="95">
        <v>0.88628910750686862</v>
      </c>
      <c r="AZ40" s="95">
        <v>124.1</v>
      </c>
      <c r="BA40" s="95"/>
      <c r="BB40" s="95">
        <v>0.88589652728561297</v>
      </c>
      <c r="BC40" s="95">
        <v>124.14</v>
      </c>
      <c r="BD40" s="95"/>
      <c r="BE40" s="95">
        <v>0.89039266316445553</v>
      </c>
      <c r="BF40" s="95">
        <v>124.27</v>
      </c>
      <c r="BG40" s="95"/>
      <c r="BH40" s="95">
        <v>0.89110675458919975</v>
      </c>
      <c r="BI40" s="95">
        <v>124.23</v>
      </c>
      <c r="BJ40" s="95"/>
      <c r="BK40" s="95">
        <v>0.88809946714031962</v>
      </c>
      <c r="BL40" s="95">
        <v>124.27</v>
      </c>
      <c r="BM40" s="95"/>
      <c r="BN40" s="95"/>
      <c r="BO40" s="95"/>
      <c r="BP40" s="95"/>
      <c r="BQ40" s="95"/>
      <c r="BR40" s="95"/>
      <c r="BS40" s="95"/>
      <c r="BT40" s="95"/>
      <c r="BU40" s="95"/>
      <c r="BV40" s="228">
        <v>5</v>
      </c>
      <c r="BW40" s="229" t="s">
        <v>224</v>
      </c>
      <c r="BX40" s="230">
        <v>100.34</v>
      </c>
      <c r="BY40" s="230">
        <v>138.47</v>
      </c>
      <c r="BZ40" s="230">
        <v>114.51</v>
      </c>
      <c r="CA40" s="230">
        <v>124.11</v>
      </c>
      <c r="CB40" s="231">
        <v>187211.38</v>
      </c>
      <c r="CC40" s="230">
        <v>1934.91</v>
      </c>
      <c r="CD40" s="230">
        <v>76.47</v>
      </c>
      <c r="CE40" s="230">
        <v>81.3</v>
      </c>
      <c r="CF40" s="230">
        <v>11.93</v>
      </c>
      <c r="CG40" s="230">
        <v>11.77</v>
      </c>
      <c r="CH40" s="230">
        <v>16.66</v>
      </c>
      <c r="CI40" s="230">
        <v>16.190000000000001</v>
      </c>
      <c r="CJ40" s="230">
        <v>109.62</v>
      </c>
      <c r="CK40" s="230">
        <v>150.79</v>
      </c>
      <c r="CL40" s="230">
        <v>15.46</v>
      </c>
      <c r="CM40" s="230">
        <v>15.46</v>
      </c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</row>
    <row r="41" spans="1:170" s="96" customFormat="1" ht="15.75" x14ac:dyDescent="0.25">
      <c r="A41" s="97">
        <v>5</v>
      </c>
      <c r="B41" s="95" t="s">
        <v>9</v>
      </c>
      <c r="C41" s="95">
        <v>1736.2139000000002</v>
      </c>
      <c r="D41" s="95">
        <v>194126.07999999999</v>
      </c>
      <c r="E41" s="95"/>
      <c r="F41" s="95">
        <v>1738.0140000000001</v>
      </c>
      <c r="G41" s="95">
        <v>193215.02</v>
      </c>
      <c r="H41" s="95"/>
      <c r="I41" s="95">
        <v>1718.19</v>
      </c>
      <c r="J41" s="95">
        <v>190323.91</v>
      </c>
      <c r="K41" s="95"/>
      <c r="L41" s="95">
        <v>1708.1464000000001</v>
      </c>
      <c r="M41" s="95">
        <v>189296.78</v>
      </c>
      <c r="N41" s="95"/>
      <c r="O41" s="95">
        <v>1707.8214</v>
      </c>
      <c r="P41" s="95">
        <v>187211.38</v>
      </c>
      <c r="Q41" s="95"/>
      <c r="R41" s="95">
        <v>1693.1100000000001</v>
      </c>
      <c r="S41" s="95">
        <v>186191.31</v>
      </c>
      <c r="T41" s="95"/>
      <c r="U41" s="95">
        <v>1708.8500000000001</v>
      </c>
      <c r="V41" s="95">
        <v>188451.98</v>
      </c>
      <c r="W41" s="95"/>
      <c r="X41" s="95">
        <v>1718.2637</v>
      </c>
      <c r="Y41" s="95">
        <v>188029.6</v>
      </c>
      <c r="Z41" s="95"/>
      <c r="AA41" s="95">
        <v>1731.6207000000002</v>
      </c>
      <c r="AB41" s="95">
        <v>189300.77</v>
      </c>
      <c r="AC41" s="95"/>
      <c r="AD41" s="95">
        <v>1732.5865000000001</v>
      </c>
      <c r="AE41" s="95">
        <v>190307.3</v>
      </c>
      <c r="AF41" s="95"/>
      <c r="AG41" s="95">
        <v>1714.5012000000002</v>
      </c>
      <c r="AH41" s="95">
        <v>189538.11</v>
      </c>
      <c r="AI41" s="95"/>
      <c r="AJ41" s="95">
        <v>1727.2813000000001</v>
      </c>
      <c r="AK41" s="95">
        <v>189517.3</v>
      </c>
      <c r="AL41" s="95"/>
      <c r="AM41" s="95">
        <v>1717.6099000000002</v>
      </c>
      <c r="AN41" s="95">
        <v>189744.37</v>
      </c>
      <c r="AO41" s="95"/>
      <c r="AP41" s="95">
        <v>1727.3690000000001</v>
      </c>
      <c r="AQ41" s="95">
        <v>190874.27</v>
      </c>
      <c r="AR41" s="95"/>
      <c r="AS41" s="95">
        <v>1728.7013000000002</v>
      </c>
      <c r="AT41" s="95">
        <v>191591.97</v>
      </c>
      <c r="AU41" s="95"/>
      <c r="AV41" s="95">
        <v>1747.7778000000001</v>
      </c>
      <c r="AW41" s="95">
        <v>193706.21</v>
      </c>
      <c r="AX41" s="95"/>
      <c r="AY41" s="95">
        <v>1756.7769000000001</v>
      </c>
      <c r="AZ41" s="95">
        <v>193263.03</v>
      </c>
      <c r="BA41" s="95"/>
      <c r="BB41" s="95">
        <v>1775.7065</v>
      </c>
      <c r="BC41" s="95">
        <v>195345.47</v>
      </c>
      <c r="BD41" s="95"/>
      <c r="BE41" s="95">
        <v>1762.7836</v>
      </c>
      <c r="BF41" s="95">
        <v>194999.12</v>
      </c>
      <c r="BG41" s="95"/>
      <c r="BH41" s="95">
        <v>1762.1014</v>
      </c>
      <c r="BI41" s="95">
        <v>195064.62</v>
      </c>
      <c r="BJ41" s="95"/>
      <c r="BK41" s="95">
        <v>1768.5073</v>
      </c>
      <c r="BL41" s="95">
        <v>195278.58</v>
      </c>
      <c r="BM41" s="95"/>
      <c r="BN41" s="95"/>
      <c r="BO41" s="95"/>
      <c r="BP41" s="95"/>
      <c r="BQ41" s="95"/>
      <c r="BR41" s="95"/>
      <c r="BS41" s="95"/>
      <c r="BT41" s="95"/>
      <c r="BU41" s="95"/>
      <c r="BV41" s="228">
        <v>6</v>
      </c>
      <c r="BW41" s="229" t="s">
        <v>225</v>
      </c>
      <c r="BX41" s="230">
        <v>100.49</v>
      </c>
      <c r="BY41" s="230">
        <v>139.38999999999999</v>
      </c>
      <c r="BZ41" s="230">
        <v>114.27</v>
      </c>
      <c r="CA41" s="230">
        <v>124.15</v>
      </c>
      <c r="CB41" s="231">
        <v>186191.31</v>
      </c>
      <c r="CC41" s="230">
        <v>1945.14</v>
      </c>
      <c r="CD41" s="230">
        <v>76.81</v>
      </c>
      <c r="CE41" s="230">
        <v>82.06</v>
      </c>
      <c r="CF41" s="230">
        <v>11.95</v>
      </c>
      <c r="CG41" s="230">
        <v>11.86</v>
      </c>
      <c r="CH41" s="230">
        <v>16.66</v>
      </c>
      <c r="CI41" s="230">
        <v>16.21</v>
      </c>
      <c r="CJ41" s="230">
        <v>109.97</v>
      </c>
      <c r="CK41" s="230">
        <v>151.94</v>
      </c>
      <c r="CL41" s="230">
        <v>15.55</v>
      </c>
      <c r="CM41" s="230">
        <v>15.56</v>
      </c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</row>
    <row r="42" spans="1:170" s="96" customFormat="1" ht="15.75" x14ac:dyDescent="0.25">
      <c r="A42" s="97">
        <v>6</v>
      </c>
      <c r="B42" s="95" t="s">
        <v>10</v>
      </c>
      <c r="C42" s="95">
        <v>18.186299999999999</v>
      </c>
      <c r="D42" s="95">
        <v>2033.41</v>
      </c>
      <c r="E42" s="95"/>
      <c r="F42" s="95">
        <v>18.260000000000002</v>
      </c>
      <c r="G42" s="95">
        <v>2029.96</v>
      </c>
      <c r="H42" s="95"/>
      <c r="I42" s="95">
        <v>17.831099999999999</v>
      </c>
      <c r="J42" s="95">
        <v>1975.15</v>
      </c>
      <c r="K42" s="95"/>
      <c r="L42" s="95">
        <v>17.696200000000001</v>
      </c>
      <c r="M42" s="95">
        <v>1961.09</v>
      </c>
      <c r="N42" s="95"/>
      <c r="O42" s="95">
        <v>17.6511</v>
      </c>
      <c r="P42" s="95">
        <v>1934.91</v>
      </c>
      <c r="Q42" s="95"/>
      <c r="R42" s="95">
        <v>17.687900000000003</v>
      </c>
      <c r="S42" s="95">
        <v>1945.14</v>
      </c>
      <c r="T42" s="95"/>
      <c r="U42" s="95">
        <v>17.601100000000002</v>
      </c>
      <c r="V42" s="95">
        <v>1941.05</v>
      </c>
      <c r="W42" s="95"/>
      <c r="X42" s="95">
        <v>17.6448</v>
      </c>
      <c r="Y42" s="95">
        <v>1930.87</v>
      </c>
      <c r="Z42" s="95"/>
      <c r="AA42" s="95">
        <v>17.8733</v>
      </c>
      <c r="AB42" s="95">
        <v>1953.91</v>
      </c>
      <c r="AC42" s="95"/>
      <c r="AD42" s="95">
        <v>17.587</v>
      </c>
      <c r="AE42" s="95">
        <v>1931.76</v>
      </c>
      <c r="AF42" s="95"/>
      <c r="AG42" s="95">
        <v>17.161799999999999</v>
      </c>
      <c r="AH42" s="95">
        <v>1897.24</v>
      </c>
      <c r="AI42" s="95"/>
      <c r="AJ42" s="95">
        <v>17.389700000000001</v>
      </c>
      <c r="AK42" s="95">
        <v>1908</v>
      </c>
      <c r="AL42" s="95"/>
      <c r="AM42" s="95">
        <v>17.39</v>
      </c>
      <c r="AN42" s="95">
        <v>1921.07</v>
      </c>
      <c r="AO42" s="95"/>
      <c r="AP42" s="95">
        <v>17.5886</v>
      </c>
      <c r="AQ42" s="95">
        <v>1943.54</v>
      </c>
      <c r="AR42" s="95"/>
      <c r="AS42" s="95">
        <v>17.511100000000003</v>
      </c>
      <c r="AT42" s="95">
        <v>1940.76</v>
      </c>
      <c r="AU42" s="95"/>
      <c r="AV42" s="95">
        <v>17.9084</v>
      </c>
      <c r="AW42" s="95">
        <v>1984.79</v>
      </c>
      <c r="AX42" s="95"/>
      <c r="AY42" s="95">
        <v>17.837500000000002</v>
      </c>
      <c r="AZ42" s="95">
        <v>1962.3</v>
      </c>
      <c r="BA42" s="95"/>
      <c r="BB42" s="95">
        <v>17.929100000000002</v>
      </c>
      <c r="BC42" s="95">
        <v>1972.38</v>
      </c>
      <c r="BD42" s="95"/>
      <c r="BE42" s="95">
        <v>17.594100000000001</v>
      </c>
      <c r="BF42" s="95">
        <v>1946.26</v>
      </c>
      <c r="BG42" s="95"/>
      <c r="BH42" s="95">
        <v>17.8126</v>
      </c>
      <c r="BI42" s="95">
        <v>1971.85</v>
      </c>
      <c r="BJ42" s="95"/>
      <c r="BK42" s="95">
        <v>17.810000000000002</v>
      </c>
      <c r="BL42" s="95">
        <v>1966.58</v>
      </c>
      <c r="BM42" s="95"/>
      <c r="BN42" s="95"/>
      <c r="BO42" s="95"/>
      <c r="BP42" s="95"/>
      <c r="BQ42" s="95"/>
      <c r="BR42" s="95"/>
      <c r="BS42" s="95"/>
      <c r="BT42" s="95"/>
      <c r="BU42" s="95"/>
      <c r="BV42" s="228">
        <v>7</v>
      </c>
      <c r="BW42" s="229" t="s">
        <v>226</v>
      </c>
      <c r="BX42" s="230">
        <v>102.25</v>
      </c>
      <c r="BY42" s="230">
        <v>139.43</v>
      </c>
      <c r="BZ42" s="230">
        <v>115.6</v>
      </c>
      <c r="CA42" s="230">
        <v>124.16</v>
      </c>
      <c r="CB42" s="231">
        <v>188451.98</v>
      </c>
      <c r="CC42" s="230">
        <v>1941.05</v>
      </c>
      <c r="CD42" s="230">
        <v>76.239999999999995</v>
      </c>
      <c r="CE42" s="230">
        <v>81.849999999999994</v>
      </c>
      <c r="CF42" s="230">
        <v>11.9</v>
      </c>
      <c r="CG42" s="230">
        <v>11.79</v>
      </c>
      <c r="CH42" s="230">
        <v>16.670000000000002</v>
      </c>
      <c r="CI42" s="230">
        <v>16.23</v>
      </c>
      <c r="CJ42" s="230">
        <v>110.28</v>
      </c>
      <c r="CK42" s="230">
        <v>152.15</v>
      </c>
      <c r="CL42" s="230">
        <v>15.56</v>
      </c>
      <c r="CM42" s="230">
        <v>15.56</v>
      </c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</row>
    <row r="43" spans="1:170" s="96" customFormat="1" ht="15.75" x14ac:dyDescent="0.25">
      <c r="A43" s="97">
        <v>7</v>
      </c>
      <c r="B43" s="95" t="s">
        <v>25</v>
      </c>
      <c r="C43" s="95">
        <v>1.4863258026159332</v>
      </c>
      <c r="D43" s="95">
        <v>75.23</v>
      </c>
      <c r="E43" s="95"/>
      <c r="F43" s="95">
        <v>1.4560279557367499</v>
      </c>
      <c r="G43" s="95">
        <v>76.349999999999994</v>
      </c>
      <c r="H43" s="95"/>
      <c r="I43" s="95">
        <v>1.4499057561258519</v>
      </c>
      <c r="J43" s="95">
        <v>76.400000000000006</v>
      </c>
      <c r="K43" s="95"/>
      <c r="L43" s="95">
        <v>1.4499057561258519</v>
      </c>
      <c r="M43" s="95">
        <v>76.430000000000007</v>
      </c>
      <c r="N43" s="95"/>
      <c r="O43" s="95">
        <v>1.4334862385321101</v>
      </c>
      <c r="P43" s="95">
        <v>76.47</v>
      </c>
      <c r="Q43" s="95"/>
      <c r="R43" s="95">
        <v>1.4316392269148175</v>
      </c>
      <c r="S43" s="95">
        <v>76.81</v>
      </c>
      <c r="T43" s="95"/>
      <c r="U43" s="95">
        <v>1.4465499783017504</v>
      </c>
      <c r="V43" s="95">
        <v>76.239999999999995</v>
      </c>
      <c r="W43" s="95"/>
      <c r="X43" s="95">
        <v>1.4310246136233542</v>
      </c>
      <c r="Y43" s="95">
        <v>76.47</v>
      </c>
      <c r="Z43" s="95"/>
      <c r="AA43" s="95">
        <v>1.4390559792775937</v>
      </c>
      <c r="AB43" s="95">
        <v>75.97</v>
      </c>
      <c r="AC43" s="95"/>
      <c r="AD43" s="95">
        <v>1.4501160092807426</v>
      </c>
      <c r="AE43" s="95">
        <v>75.75</v>
      </c>
      <c r="AF43" s="95"/>
      <c r="AG43" s="95">
        <v>1.4695077149155034</v>
      </c>
      <c r="AH43" s="95">
        <v>75.23</v>
      </c>
      <c r="AI43" s="95"/>
      <c r="AJ43" s="95">
        <v>1.444669170759896</v>
      </c>
      <c r="AK43" s="95">
        <v>75.95</v>
      </c>
      <c r="AL43" s="95"/>
      <c r="AM43" s="95">
        <v>1.4520110352838682</v>
      </c>
      <c r="AN43" s="95">
        <v>76.08</v>
      </c>
      <c r="AO43" s="95"/>
      <c r="AP43" s="95">
        <v>1.4530659691950014</v>
      </c>
      <c r="AQ43" s="95">
        <v>76.05</v>
      </c>
      <c r="AR43" s="95"/>
      <c r="AS43" s="95">
        <v>1.4549687181725592</v>
      </c>
      <c r="AT43" s="95">
        <v>76.17</v>
      </c>
      <c r="AU43" s="95"/>
      <c r="AV43" s="95">
        <v>1.4528548597995059</v>
      </c>
      <c r="AW43" s="95">
        <v>76.28</v>
      </c>
      <c r="AX43" s="95"/>
      <c r="AY43" s="95">
        <v>1.444669170759896</v>
      </c>
      <c r="AZ43" s="95">
        <v>76.150000000000006</v>
      </c>
      <c r="BA43" s="95"/>
      <c r="BB43" s="95">
        <v>1.4461315979754157</v>
      </c>
      <c r="BC43" s="95">
        <v>76.069999999999993</v>
      </c>
      <c r="BD43" s="95"/>
      <c r="BE43" s="95">
        <v>1.4520110352838682</v>
      </c>
      <c r="BF43" s="95">
        <v>76.180000000000007</v>
      </c>
      <c r="BG43" s="95"/>
      <c r="BH43" s="95">
        <v>1.4524328249818446</v>
      </c>
      <c r="BI43" s="95">
        <v>76.22</v>
      </c>
      <c r="BJ43" s="95"/>
      <c r="BK43" s="95">
        <v>1.4541224371092047</v>
      </c>
      <c r="BL43" s="95">
        <v>75.94</v>
      </c>
      <c r="BM43" s="95"/>
      <c r="BN43" s="95"/>
      <c r="BO43" s="95"/>
      <c r="BP43" s="95"/>
      <c r="BQ43" s="95"/>
      <c r="BR43" s="95"/>
      <c r="BS43" s="95"/>
      <c r="BT43" s="95"/>
      <c r="BU43" s="95"/>
      <c r="BV43" s="228">
        <v>8</v>
      </c>
      <c r="BW43" s="229" t="s">
        <v>227</v>
      </c>
      <c r="BX43" s="230">
        <v>101.95</v>
      </c>
      <c r="BY43" s="230">
        <v>139.52000000000001</v>
      </c>
      <c r="BZ43" s="230">
        <v>115.6</v>
      </c>
      <c r="CA43" s="230">
        <v>124.25</v>
      </c>
      <c r="CB43" s="231">
        <v>188029.6</v>
      </c>
      <c r="CC43" s="230">
        <v>1930.87</v>
      </c>
      <c r="CD43" s="230">
        <v>76.47</v>
      </c>
      <c r="CE43" s="230">
        <v>81.66</v>
      </c>
      <c r="CF43" s="230">
        <v>11.9</v>
      </c>
      <c r="CG43" s="230">
        <v>11.8</v>
      </c>
      <c r="CH43" s="230">
        <v>16.68</v>
      </c>
      <c r="CI43" s="230">
        <v>16.12</v>
      </c>
      <c r="CJ43" s="230">
        <v>109.43</v>
      </c>
      <c r="CK43" s="230">
        <v>151.13999999999999</v>
      </c>
      <c r="CL43" s="230">
        <v>15.49</v>
      </c>
      <c r="CM43" s="230">
        <v>15.49</v>
      </c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</row>
    <row r="44" spans="1:170" s="96" customFormat="1" ht="15.75" x14ac:dyDescent="0.25">
      <c r="A44" s="97">
        <v>8</v>
      </c>
      <c r="B44" s="95" t="s">
        <v>26</v>
      </c>
      <c r="C44" s="95">
        <v>1.3722000000000001</v>
      </c>
      <c r="D44" s="95">
        <v>81.48</v>
      </c>
      <c r="E44" s="95"/>
      <c r="F44" s="95">
        <v>1.3497000000000001</v>
      </c>
      <c r="G44" s="95">
        <v>82.37</v>
      </c>
      <c r="H44" s="95"/>
      <c r="I44" s="95">
        <v>1.3515000000000001</v>
      </c>
      <c r="J44" s="95">
        <v>81.96</v>
      </c>
      <c r="K44" s="95"/>
      <c r="L44" s="95">
        <v>1.351</v>
      </c>
      <c r="M44" s="95">
        <v>82.03</v>
      </c>
      <c r="N44" s="95"/>
      <c r="O44" s="95">
        <v>1.3484</v>
      </c>
      <c r="P44" s="95">
        <v>81.3</v>
      </c>
      <c r="Q44" s="95"/>
      <c r="R44" s="95">
        <v>1.3401000000000001</v>
      </c>
      <c r="S44" s="95">
        <v>82.06</v>
      </c>
      <c r="T44" s="95"/>
      <c r="U44" s="95">
        <v>1.3473000000000002</v>
      </c>
      <c r="V44" s="95">
        <v>81.849999999999994</v>
      </c>
      <c r="W44" s="95"/>
      <c r="X44" s="95">
        <v>1.34</v>
      </c>
      <c r="Y44" s="95">
        <v>81.66</v>
      </c>
      <c r="Z44" s="95"/>
      <c r="AA44" s="95">
        <v>1.3456000000000001</v>
      </c>
      <c r="AB44" s="95">
        <v>81.239999999999995</v>
      </c>
      <c r="AC44" s="95"/>
      <c r="AD44" s="95">
        <v>1.3538000000000001</v>
      </c>
      <c r="AE44" s="95">
        <v>81.13</v>
      </c>
      <c r="AF44" s="95"/>
      <c r="AG44" s="95">
        <v>1.3652</v>
      </c>
      <c r="AH44" s="95">
        <v>80.98</v>
      </c>
      <c r="AI44" s="95"/>
      <c r="AJ44" s="95">
        <v>1.3566</v>
      </c>
      <c r="AK44" s="95">
        <v>80.88</v>
      </c>
      <c r="AL44" s="95"/>
      <c r="AM44" s="95">
        <v>1.3538000000000001</v>
      </c>
      <c r="AN44" s="95">
        <v>81.599999999999994</v>
      </c>
      <c r="AO44" s="95"/>
      <c r="AP44" s="95">
        <v>1.3529</v>
      </c>
      <c r="AQ44" s="95">
        <v>81.680000000000007</v>
      </c>
      <c r="AR44" s="95"/>
      <c r="AS44" s="95">
        <v>1.3579000000000001</v>
      </c>
      <c r="AT44" s="95">
        <v>81.62</v>
      </c>
      <c r="AU44" s="95"/>
      <c r="AV44" s="95">
        <v>1.3567</v>
      </c>
      <c r="AW44" s="95">
        <v>81.69</v>
      </c>
      <c r="AX44" s="95"/>
      <c r="AY44" s="95">
        <v>1.3526</v>
      </c>
      <c r="AZ44" s="95">
        <v>81.33</v>
      </c>
      <c r="BA44" s="95"/>
      <c r="BB44" s="95">
        <v>1.3566</v>
      </c>
      <c r="BC44" s="95">
        <v>81.09</v>
      </c>
      <c r="BD44" s="95"/>
      <c r="BE44" s="95">
        <v>1.3609</v>
      </c>
      <c r="BF44" s="95">
        <v>81.28</v>
      </c>
      <c r="BG44" s="95"/>
      <c r="BH44" s="95">
        <v>1.3645</v>
      </c>
      <c r="BI44" s="95">
        <v>81.13</v>
      </c>
      <c r="BJ44" s="95"/>
      <c r="BK44" s="95">
        <v>1.3656000000000001</v>
      </c>
      <c r="BL44" s="95">
        <v>80.86</v>
      </c>
      <c r="BM44" s="95"/>
      <c r="BN44" s="95"/>
      <c r="BO44" s="95"/>
      <c r="BP44" s="95"/>
      <c r="BQ44" s="95"/>
      <c r="BR44" s="95"/>
      <c r="BS44" s="95"/>
      <c r="BT44" s="95"/>
      <c r="BU44" s="95"/>
      <c r="BV44" s="228">
        <v>9</v>
      </c>
      <c r="BW44" s="229" t="s">
        <v>228</v>
      </c>
      <c r="BX44" s="230">
        <v>102.32</v>
      </c>
      <c r="BY44" s="230">
        <v>138.96</v>
      </c>
      <c r="BZ44" s="230">
        <v>116.22</v>
      </c>
      <c r="CA44" s="230">
        <v>124.31</v>
      </c>
      <c r="CB44" s="231">
        <v>189300.77</v>
      </c>
      <c r="CC44" s="230">
        <v>1953.91</v>
      </c>
      <c r="CD44" s="230">
        <v>75.97</v>
      </c>
      <c r="CE44" s="230">
        <v>81.239999999999995</v>
      </c>
      <c r="CF44" s="230">
        <v>11.9</v>
      </c>
      <c r="CG44" s="230">
        <v>11.68</v>
      </c>
      <c r="CH44" s="230">
        <v>16.71</v>
      </c>
      <c r="CI44" s="230">
        <v>16.11</v>
      </c>
      <c r="CJ44" s="230">
        <v>109.32</v>
      </c>
      <c r="CK44" s="230">
        <v>151.61000000000001</v>
      </c>
      <c r="CL44" s="230">
        <v>15.47</v>
      </c>
      <c r="CM44" s="230">
        <v>15.48</v>
      </c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</row>
    <row r="45" spans="1:170" s="96" customFormat="1" ht="15.75" x14ac:dyDescent="0.25">
      <c r="A45" s="97">
        <v>9</v>
      </c>
      <c r="B45" s="95" t="s">
        <v>13</v>
      </c>
      <c r="C45" s="95">
        <v>9.4167000000000005</v>
      </c>
      <c r="D45" s="95">
        <v>11.87</v>
      </c>
      <c r="E45" s="95"/>
      <c r="F45" s="95">
        <v>9.3269000000000002</v>
      </c>
      <c r="G45" s="95">
        <v>11.92</v>
      </c>
      <c r="H45" s="95"/>
      <c r="I45" s="95">
        <v>9.2972000000000001</v>
      </c>
      <c r="J45" s="95">
        <v>11.91</v>
      </c>
      <c r="K45" s="95"/>
      <c r="L45" s="95">
        <v>9.3184000000000005</v>
      </c>
      <c r="M45" s="95">
        <v>11.89</v>
      </c>
      <c r="N45" s="95"/>
      <c r="O45" s="95">
        <v>9.188600000000001</v>
      </c>
      <c r="P45" s="95">
        <v>11.93</v>
      </c>
      <c r="Q45" s="95"/>
      <c r="R45" s="95">
        <v>9.2026000000000003</v>
      </c>
      <c r="S45" s="95">
        <v>11.95</v>
      </c>
      <c r="T45" s="95"/>
      <c r="U45" s="95">
        <v>9.2705000000000002</v>
      </c>
      <c r="V45" s="95">
        <v>11.9</v>
      </c>
      <c r="W45" s="95"/>
      <c r="X45" s="95">
        <v>9.1974999999999998</v>
      </c>
      <c r="Y45" s="95">
        <v>11.9</v>
      </c>
      <c r="Z45" s="95"/>
      <c r="AA45" s="95">
        <v>9.1887000000000008</v>
      </c>
      <c r="AB45" s="95">
        <v>11.9</v>
      </c>
      <c r="AC45" s="95"/>
      <c r="AD45" s="95">
        <v>9.2721</v>
      </c>
      <c r="AE45" s="95">
        <v>11.85</v>
      </c>
      <c r="AF45" s="95"/>
      <c r="AG45" s="95">
        <v>9.3655000000000008</v>
      </c>
      <c r="AH45" s="95">
        <v>11.8</v>
      </c>
      <c r="AI45" s="95"/>
      <c r="AJ45" s="95">
        <v>9.2849000000000004</v>
      </c>
      <c r="AK45" s="95">
        <v>11.82</v>
      </c>
      <c r="AL45" s="95"/>
      <c r="AM45" s="95">
        <v>9.3663000000000007</v>
      </c>
      <c r="AN45" s="95">
        <v>11.79</v>
      </c>
      <c r="AO45" s="95"/>
      <c r="AP45" s="95">
        <v>9.3417000000000012</v>
      </c>
      <c r="AQ45" s="95">
        <v>11.83</v>
      </c>
      <c r="AR45" s="95"/>
      <c r="AS45" s="95">
        <v>9.4218000000000011</v>
      </c>
      <c r="AT45" s="95">
        <v>11.76</v>
      </c>
      <c r="AU45" s="95"/>
      <c r="AV45" s="95">
        <v>9.4023000000000003</v>
      </c>
      <c r="AW45" s="95">
        <v>11.79</v>
      </c>
      <c r="AX45" s="95"/>
      <c r="AY45" s="95">
        <v>9.3070000000000004</v>
      </c>
      <c r="AZ45" s="95">
        <v>11.82</v>
      </c>
      <c r="BA45" s="95"/>
      <c r="BB45" s="95">
        <v>9.3227000000000011</v>
      </c>
      <c r="BC45" s="95">
        <v>11.8</v>
      </c>
      <c r="BD45" s="95"/>
      <c r="BE45" s="95">
        <v>9.3240999999999996</v>
      </c>
      <c r="BF45" s="95">
        <v>11.86</v>
      </c>
      <c r="BG45" s="95"/>
      <c r="BH45" s="95">
        <v>9.3201999999999998</v>
      </c>
      <c r="BI45" s="95">
        <v>11.88</v>
      </c>
      <c r="BJ45" s="95"/>
      <c r="BK45" s="95">
        <v>9.3164999999999996</v>
      </c>
      <c r="BL45" s="95">
        <v>11.85</v>
      </c>
      <c r="BM45" s="95"/>
      <c r="BN45" s="95"/>
      <c r="BO45" s="95"/>
      <c r="BP45" s="95"/>
      <c r="BQ45" s="95"/>
      <c r="BR45" s="95"/>
      <c r="BS45" s="95"/>
      <c r="BT45" s="95"/>
      <c r="BU45" s="95"/>
      <c r="BV45" s="228">
        <v>10</v>
      </c>
      <c r="BW45" s="229" t="s">
        <v>229</v>
      </c>
      <c r="BX45" s="230">
        <v>102.2</v>
      </c>
      <c r="BY45" s="230">
        <v>138.74</v>
      </c>
      <c r="BZ45" s="230">
        <v>115.99</v>
      </c>
      <c r="CA45" s="230">
        <v>124.27</v>
      </c>
      <c r="CB45" s="231">
        <v>190307.3</v>
      </c>
      <c r="CC45" s="230">
        <v>1931.76</v>
      </c>
      <c r="CD45" s="230">
        <v>75.75</v>
      </c>
      <c r="CE45" s="230">
        <v>81.13</v>
      </c>
      <c r="CF45" s="230">
        <v>11.85</v>
      </c>
      <c r="CG45" s="230">
        <v>11.5</v>
      </c>
      <c r="CH45" s="230">
        <v>16.68</v>
      </c>
      <c r="CI45" s="230">
        <v>16.09</v>
      </c>
      <c r="CJ45" s="230">
        <v>109.84</v>
      </c>
      <c r="CK45" s="230">
        <v>152.30000000000001</v>
      </c>
      <c r="CL45" s="230">
        <v>15.52</v>
      </c>
      <c r="CM45" s="230">
        <v>15.53</v>
      </c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</row>
    <row r="46" spans="1:170" s="96" customFormat="1" ht="15.75" x14ac:dyDescent="0.25">
      <c r="A46" s="97">
        <v>10</v>
      </c>
      <c r="B46" s="95" t="s">
        <v>14</v>
      </c>
      <c r="C46" s="95">
        <v>9.6936</v>
      </c>
      <c r="D46" s="95">
        <v>11.53</v>
      </c>
      <c r="E46" s="95"/>
      <c r="F46" s="95">
        <v>9.5217000000000009</v>
      </c>
      <c r="G46" s="95">
        <v>11.68</v>
      </c>
      <c r="H46" s="95"/>
      <c r="I46" s="95">
        <v>9.4795999999999996</v>
      </c>
      <c r="J46" s="95">
        <v>11.69</v>
      </c>
      <c r="K46" s="95"/>
      <c r="L46" s="95">
        <v>9.4713000000000012</v>
      </c>
      <c r="M46" s="95">
        <v>11.7</v>
      </c>
      <c r="N46" s="95"/>
      <c r="O46" s="95">
        <v>9.3161000000000005</v>
      </c>
      <c r="P46" s="95">
        <v>11.77</v>
      </c>
      <c r="Q46" s="95"/>
      <c r="R46" s="95">
        <v>9.2716000000000012</v>
      </c>
      <c r="S46" s="95">
        <v>11.86</v>
      </c>
      <c r="T46" s="95"/>
      <c r="U46" s="95">
        <v>9.3536000000000001</v>
      </c>
      <c r="V46" s="95">
        <v>11.79</v>
      </c>
      <c r="W46" s="95"/>
      <c r="X46" s="95">
        <v>9.2762000000000011</v>
      </c>
      <c r="Y46" s="95">
        <v>11.8</v>
      </c>
      <c r="Z46" s="95"/>
      <c r="AA46" s="95">
        <v>9.3577000000000012</v>
      </c>
      <c r="AB46" s="95">
        <v>11.68</v>
      </c>
      <c r="AC46" s="95"/>
      <c r="AD46" s="95">
        <v>9.5516000000000005</v>
      </c>
      <c r="AE46" s="95">
        <v>11.5</v>
      </c>
      <c r="AF46" s="95"/>
      <c r="AG46" s="95">
        <v>9.7155000000000005</v>
      </c>
      <c r="AH46" s="95">
        <v>11.38</v>
      </c>
      <c r="AI46" s="95"/>
      <c r="AJ46" s="95">
        <v>9.5233000000000008</v>
      </c>
      <c r="AK46" s="95">
        <v>11.52</v>
      </c>
      <c r="AL46" s="95"/>
      <c r="AM46" s="95">
        <v>9.5563000000000002</v>
      </c>
      <c r="AN46" s="95">
        <v>11.56</v>
      </c>
      <c r="AO46" s="95"/>
      <c r="AP46" s="95">
        <v>9.460700000000001</v>
      </c>
      <c r="AQ46" s="95">
        <v>11.68</v>
      </c>
      <c r="AR46" s="95"/>
      <c r="AS46" s="95">
        <v>9.5462000000000007</v>
      </c>
      <c r="AT46" s="95">
        <v>11.61</v>
      </c>
      <c r="AU46" s="95"/>
      <c r="AV46" s="95">
        <v>9.5837000000000003</v>
      </c>
      <c r="AW46" s="95">
        <v>11.56</v>
      </c>
      <c r="AX46" s="95"/>
      <c r="AY46" s="95">
        <v>9.5205000000000002</v>
      </c>
      <c r="AZ46" s="95">
        <v>11.56</v>
      </c>
      <c r="BA46" s="95"/>
      <c r="BB46" s="95">
        <v>9.5747999999999998</v>
      </c>
      <c r="BC46" s="95">
        <v>11.49</v>
      </c>
      <c r="BD46" s="95"/>
      <c r="BE46" s="95">
        <v>9.6454000000000004</v>
      </c>
      <c r="BF46" s="95">
        <v>11.47</v>
      </c>
      <c r="BG46" s="95"/>
      <c r="BH46" s="95">
        <v>9.6684999999999999</v>
      </c>
      <c r="BI46" s="95">
        <v>11.45</v>
      </c>
      <c r="BJ46" s="95"/>
      <c r="BK46" s="95">
        <v>9.6776999999999997</v>
      </c>
      <c r="BL46" s="95">
        <v>11.41</v>
      </c>
      <c r="BM46" s="95"/>
      <c r="BN46" s="95"/>
      <c r="BO46" s="95"/>
      <c r="BP46" s="95"/>
      <c r="BQ46" s="95"/>
      <c r="BR46" s="95"/>
      <c r="BS46" s="95"/>
      <c r="BT46" s="95"/>
      <c r="BU46" s="95"/>
      <c r="BV46" s="228">
        <v>11</v>
      </c>
      <c r="BW46" s="229" t="s">
        <v>230</v>
      </c>
      <c r="BX46" s="230">
        <v>102.99</v>
      </c>
      <c r="BY46" s="230">
        <v>138.49</v>
      </c>
      <c r="BZ46" s="230">
        <v>116.22</v>
      </c>
      <c r="CA46" s="230">
        <v>124.29</v>
      </c>
      <c r="CB46" s="231">
        <v>189538.11</v>
      </c>
      <c r="CC46" s="230">
        <v>1897.24</v>
      </c>
      <c r="CD46" s="230">
        <v>75.23</v>
      </c>
      <c r="CE46" s="230">
        <v>80.98</v>
      </c>
      <c r="CF46" s="230">
        <v>11.8</v>
      </c>
      <c r="CG46" s="230">
        <v>11.38</v>
      </c>
      <c r="CH46" s="230">
        <v>16.68</v>
      </c>
      <c r="CI46" s="230">
        <v>16.170000000000002</v>
      </c>
      <c r="CJ46" s="230">
        <v>110.55</v>
      </c>
      <c r="CK46" s="230">
        <v>152.84</v>
      </c>
      <c r="CL46" s="230">
        <v>15.58</v>
      </c>
      <c r="CM46" s="230">
        <v>15.59</v>
      </c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</row>
    <row r="47" spans="1:170" s="96" customFormat="1" ht="15.75" x14ac:dyDescent="0.25">
      <c r="A47" s="97">
        <v>11</v>
      </c>
      <c r="B47" s="95" t="s">
        <v>15</v>
      </c>
      <c r="C47" s="95">
        <v>6.7057000000000002</v>
      </c>
      <c r="D47" s="95">
        <v>16.670000000000002</v>
      </c>
      <c r="E47" s="95"/>
      <c r="F47" s="95">
        <v>6.6629000000000005</v>
      </c>
      <c r="G47" s="95">
        <v>16.68</v>
      </c>
      <c r="H47" s="95"/>
      <c r="I47" s="95">
        <v>6.6453000000000007</v>
      </c>
      <c r="J47" s="95">
        <v>16.670000000000002</v>
      </c>
      <c r="K47" s="95"/>
      <c r="L47" s="95">
        <v>6.6510000000000007</v>
      </c>
      <c r="M47" s="95">
        <v>16.66</v>
      </c>
      <c r="N47" s="95"/>
      <c r="O47" s="95">
        <v>6.5804</v>
      </c>
      <c r="P47" s="95">
        <v>16.66</v>
      </c>
      <c r="Q47" s="95"/>
      <c r="R47" s="95">
        <v>6.6008000000000004</v>
      </c>
      <c r="S47" s="95">
        <v>16.66</v>
      </c>
      <c r="T47" s="95"/>
      <c r="U47" s="95">
        <v>6.6166</v>
      </c>
      <c r="V47" s="95">
        <v>16.670000000000002</v>
      </c>
      <c r="W47" s="95"/>
      <c r="X47" s="95">
        <v>6.5621</v>
      </c>
      <c r="Y47" s="95">
        <v>16.68</v>
      </c>
      <c r="Z47" s="95"/>
      <c r="AA47" s="95">
        <v>6.5438000000000001</v>
      </c>
      <c r="AB47" s="95">
        <v>16.71</v>
      </c>
      <c r="AC47" s="95"/>
      <c r="AD47" s="95">
        <v>6.5868000000000002</v>
      </c>
      <c r="AE47" s="95">
        <v>16.68</v>
      </c>
      <c r="AF47" s="95"/>
      <c r="AG47" s="95">
        <v>6.6272000000000002</v>
      </c>
      <c r="AH47" s="95">
        <v>16.68</v>
      </c>
      <c r="AI47" s="95"/>
      <c r="AJ47" s="95">
        <v>6.5794000000000006</v>
      </c>
      <c r="AK47" s="95">
        <v>16.68</v>
      </c>
      <c r="AL47" s="95"/>
      <c r="AM47" s="95">
        <v>6.6336000000000004</v>
      </c>
      <c r="AN47" s="95">
        <v>16.649999999999999</v>
      </c>
      <c r="AO47" s="95"/>
      <c r="AP47" s="95">
        <v>6.6230000000000002</v>
      </c>
      <c r="AQ47" s="95">
        <v>16.68</v>
      </c>
      <c r="AR47" s="95"/>
      <c r="AS47" s="95">
        <v>6.6487000000000007</v>
      </c>
      <c r="AT47" s="95">
        <v>16.670000000000002</v>
      </c>
      <c r="AU47" s="95"/>
      <c r="AV47" s="95">
        <v>6.6444000000000001</v>
      </c>
      <c r="AW47" s="95">
        <v>16.68</v>
      </c>
      <c r="AX47" s="95"/>
      <c r="AY47" s="95">
        <v>6.6053000000000006</v>
      </c>
      <c r="AZ47" s="95">
        <v>16.649999999999999</v>
      </c>
      <c r="BA47" s="95"/>
      <c r="BB47" s="95">
        <v>6.6004000000000005</v>
      </c>
      <c r="BC47" s="95">
        <v>16.670000000000002</v>
      </c>
      <c r="BD47" s="95"/>
      <c r="BE47" s="95">
        <v>6.6358000000000006</v>
      </c>
      <c r="BF47" s="95">
        <v>16.670000000000002</v>
      </c>
      <c r="BG47" s="95"/>
      <c r="BH47" s="95">
        <v>6.6409000000000002</v>
      </c>
      <c r="BI47" s="95">
        <v>16.670000000000002</v>
      </c>
      <c r="BJ47" s="95"/>
      <c r="BK47" s="95">
        <v>6.6176000000000004</v>
      </c>
      <c r="BL47" s="95">
        <v>16.690000000000001</v>
      </c>
      <c r="BM47" s="95"/>
      <c r="BN47" s="95"/>
      <c r="BO47" s="95"/>
      <c r="BP47" s="95"/>
      <c r="BQ47" s="95"/>
      <c r="BR47" s="95"/>
      <c r="BS47" s="95"/>
      <c r="BT47" s="95"/>
      <c r="BU47" s="95"/>
      <c r="BV47" s="228">
        <v>12</v>
      </c>
      <c r="BW47" s="229" t="s">
        <v>231</v>
      </c>
      <c r="BX47" s="230">
        <v>102.2</v>
      </c>
      <c r="BY47" s="230">
        <v>138.77000000000001</v>
      </c>
      <c r="BZ47" s="230">
        <v>115.84</v>
      </c>
      <c r="CA47" s="230">
        <v>124.25</v>
      </c>
      <c r="CB47" s="231">
        <v>189517.3</v>
      </c>
      <c r="CC47" s="230">
        <v>1908</v>
      </c>
      <c r="CD47" s="230">
        <v>75.95</v>
      </c>
      <c r="CE47" s="230">
        <v>80.88</v>
      </c>
      <c r="CF47" s="230">
        <v>11.82</v>
      </c>
      <c r="CG47" s="230">
        <v>11.52</v>
      </c>
      <c r="CH47" s="230">
        <v>16.68</v>
      </c>
      <c r="CI47" s="230">
        <v>16.05</v>
      </c>
      <c r="CJ47" s="230">
        <v>109.72</v>
      </c>
      <c r="CK47" s="230">
        <v>151.34</v>
      </c>
      <c r="CL47" s="230">
        <v>15.5</v>
      </c>
      <c r="CM47" s="230">
        <v>15.51</v>
      </c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</row>
    <row r="48" spans="1:170" s="96" customFormat="1" ht="15.75" x14ac:dyDescent="0.25">
      <c r="A48" s="97">
        <v>12</v>
      </c>
      <c r="B48" s="95" t="s">
        <v>34</v>
      </c>
      <c r="C48" s="95">
        <v>6.8193999999999999</v>
      </c>
      <c r="D48" s="95">
        <v>16.399999999999999</v>
      </c>
      <c r="E48" s="95"/>
      <c r="F48" s="95">
        <v>6.7708000000000004</v>
      </c>
      <c r="G48" s="95">
        <v>16.420000000000002</v>
      </c>
      <c r="H48" s="95"/>
      <c r="I48" s="95">
        <v>6.7439</v>
      </c>
      <c r="J48" s="95">
        <v>16.43</v>
      </c>
      <c r="K48" s="95"/>
      <c r="L48" s="95">
        <v>6.7655000000000003</v>
      </c>
      <c r="M48" s="95">
        <v>16.38</v>
      </c>
      <c r="N48" s="95"/>
      <c r="O48" s="95">
        <v>6.7704000000000004</v>
      </c>
      <c r="P48" s="95">
        <v>16.190000000000001</v>
      </c>
      <c r="Q48" s="95"/>
      <c r="R48" s="95">
        <v>6.7845000000000004</v>
      </c>
      <c r="S48" s="95">
        <v>16.21</v>
      </c>
      <c r="T48" s="95"/>
      <c r="U48" s="95">
        <v>6.7956000000000003</v>
      </c>
      <c r="V48" s="95">
        <v>16.23</v>
      </c>
      <c r="W48" s="95"/>
      <c r="X48" s="95">
        <v>6.7878000000000007</v>
      </c>
      <c r="Y48" s="95">
        <v>16.12</v>
      </c>
      <c r="Z48" s="95"/>
      <c r="AA48" s="95">
        <v>6.7864000000000004</v>
      </c>
      <c r="AB48" s="95">
        <v>16.11</v>
      </c>
      <c r="AC48" s="95"/>
      <c r="AD48" s="95">
        <v>6.8259000000000007</v>
      </c>
      <c r="AE48" s="95">
        <v>16.09</v>
      </c>
      <c r="AF48" s="95"/>
      <c r="AG48" s="95">
        <v>6.8368000000000002</v>
      </c>
      <c r="AH48" s="95">
        <v>16.170000000000002</v>
      </c>
      <c r="AI48" s="95"/>
      <c r="AJ48" s="95">
        <v>6.8369</v>
      </c>
      <c r="AK48" s="95">
        <v>16.05</v>
      </c>
      <c r="AL48" s="95"/>
      <c r="AM48" s="95">
        <v>6.8480000000000008</v>
      </c>
      <c r="AN48" s="95">
        <v>16.13</v>
      </c>
      <c r="AO48" s="95"/>
      <c r="AP48" s="95">
        <v>6.8577000000000004</v>
      </c>
      <c r="AQ48" s="95">
        <v>16.11</v>
      </c>
      <c r="AR48" s="95"/>
      <c r="AS48" s="95">
        <v>6.8549000000000007</v>
      </c>
      <c r="AT48" s="95">
        <v>16.170000000000002</v>
      </c>
      <c r="AU48" s="95"/>
      <c r="AV48" s="95">
        <v>6.8577000000000004</v>
      </c>
      <c r="AW48" s="95">
        <v>16.16</v>
      </c>
      <c r="AX48" s="95"/>
      <c r="AY48" s="95">
        <v>6.8577000000000004</v>
      </c>
      <c r="AZ48" s="95">
        <v>16.04</v>
      </c>
      <c r="BA48" s="95"/>
      <c r="BB48" s="95">
        <v>6.8566000000000003</v>
      </c>
      <c r="BC48" s="95">
        <v>16.04</v>
      </c>
      <c r="BD48" s="95"/>
      <c r="BE48" s="95">
        <v>6.8576000000000006</v>
      </c>
      <c r="BF48" s="95">
        <v>16.13</v>
      </c>
      <c r="BG48" s="95"/>
      <c r="BH48" s="95">
        <v>6.8549000000000007</v>
      </c>
      <c r="BI48" s="95">
        <v>16.149999999999999</v>
      </c>
      <c r="BJ48" s="95"/>
      <c r="BK48" s="95">
        <v>6.851</v>
      </c>
      <c r="BL48" s="95">
        <v>16.12</v>
      </c>
      <c r="BM48" s="95"/>
      <c r="BN48" s="95"/>
      <c r="BO48" s="95"/>
      <c r="BP48" s="95"/>
      <c r="BQ48" s="95"/>
      <c r="BR48" s="95"/>
      <c r="BS48" s="95"/>
      <c r="BT48" s="95"/>
      <c r="BU48" s="95"/>
      <c r="BV48" s="228">
        <v>13</v>
      </c>
      <c r="BW48" s="229" t="s">
        <v>232</v>
      </c>
      <c r="BX48" s="230">
        <v>102.91</v>
      </c>
      <c r="BY48" s="230">
        <v>138.58000000000001</v>
      </c>
      <c r="BZ48" s="230">
        <v>116.2</v>
      </c>
      <c r="CA48" s="230">
        <v>124.29</v>
      </c>
      <c r="CB48" s="231">
        <v>189744.37</v>
      </c>
      <c r="CC48" s="230">
        <v>1921.07</v>
      </c>
      <c r="CD48" s="230">
        <v>76.08</v>
      </c>
      <c r="CE48" s="230">
        <v>81.599999999999994</v>
      </c>
      <c r="CF48" s="230">
        <v>11.79</v>
      </c>
      <c r="CG48" s="230">
        <v>11.56</v>
      </c>
      <c r="CH48" s="230">
        <v>16.649999999999999</v>
      </c>
      <c r="CI48" s="230">
        <v>16.13</v>
      </c>
      <c r="CJ48" s="230">
        <v>110.47</v>
      </c>
      <c r="CK48" s="230">
        <v>152.85</v>
      </c>
      <c r="CL48" s="230">
        <v>15.59</v>
      </c>
      <c r="CM48" s="230">
        <v>15.6</v>
      </c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</row>
    <row r="49" spans="1:170" s="63" customFormat="1" x14ac:dyDescent="0.2">
      <c r="A49" s="108"/>
      <c r="B49" s="109"/>
      <c r="BU49" s="49"/>
      <c r="BV49" s="49"/>
      <c r="BW49" s="49"/>
      <c r="BX49" s="49"/>
      <c r="BY49" s="49"/>
      <c r="BZ49" s="49"/>
      <c r="CA49" s="50"/>
      <c r="CB49" s="49"/>
      <c r="CC49" s="49"/>
      <c r="CD49" s="49"/>
      <c r="CE49" s="49"/>
      <c r="CF49" s="49"/>
      <c r="CG49" s="49"/>
      <c r="CH49" s="49"/>
      <c r="CI49" s="51"/>
      <c r="CJ49" s="50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</row>
    <row r="50" spans="1:170" s="63" customFormat="1" x14ac:dyDescent="0.2">
      <c r="A50" s="108"/>
      <c r="B50" s="109"/>
      <c r="BU50" s="49"/>
      <c r="BV50" s="82"/>
      <c r="BW50" s="82"/>
      <c r="BX50" s="82"/>
      <c r="BY50" s="82"/>
      <c r="BZ50" s="82"/>
      <c r="CA50" s="82"/>
      <c r="CB50" s="82"/>
      <c r="CC50" s="83"/>
      <c r="CD50" s="83"/>
      <c r="CE50" s="83"/>
      <c r="CF50" s="83"/>
      <c r="CG50" s="83"/>
      <c r="CH50" s="83"/>
      <c r="CI50" s="84"/>
      <c r="CJ50" s="85"/>
      <c r="CK50" s="52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</row>
    <row r="51" spans="1:170" s="63" customFormat="1" x14ac:dyDescent="0.2">
      <c r="A51" s="108"/>
      <c r="B51" s="109"/>
      <c r="BU51" s="49"/>
      <c r="BV51" s="82"/>
      <c r="BW51" s="82"/>
      <c r="BX51" s="82"/>
      <c r="BY51" s="82"/>
      <c r="BZ51" s="82"/>
      <c r="CA51" s="82"/>
      <c r="CB51" s="82"/>
      <c r="CC51" s="83"/>
      <c r="CD51" s="83"/>
      <c r="CE51" s="83"/>
      <c r="CF51" s="83"/>
      <c r="CG51" s="83"/>
      <c r="CH51" s="83"/>
      <c r="CI51" s="84"/>
      <c r="CJ51" s="85"/>
      <c r="CK51" s="52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</row>
    <row r="52" spans="1:170" s="63" customFormat="1" x14ac:dyDescent="0.2">
      <c r="A52" s="108"/>
      <c r="B52" s="109"/>
      <c r="BU52" s="49"/>
      <c r="BV52" s="82"/>
      <c r="BW52" s="82"/>
      <c r="BX52" s="52"/>
      <c r="BY52" s="52"/>
      <c r="BZ52" s="52"/>
      <c r="CA52" s="52"/>
      <c r="CB52" s="50"/>
      <c r="CC52" s="49"/>
      <c r="CD52" s="49"/>
      <c r="CE52" s="49"/>
      <c r="CF52" s="49"/>
      <c r="CG52" s="49"/>
      <c r="CH52" s="49"/>
      <c r="CI52" s="51"/>
      <c r="CJ52" s="50"/>
      <c r="CK52" s="52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</row>
    <row r="53" spans="1:170" s="63" customFormat="1" x14ac:dyDescent="0.2">
      <c r="A53" s="108"/>
      <c r="B53" s="109"/>
      <c r="BU53" s="49"/>
      <c r="BV53" s="93"/>
      <c r="BW53" s="83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95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</row>
    <row r="54" spans="1:170" s="63" customFormat="1" x14ac:dyDescent="0.2">
      <c r="A54" s="108"/>
      <c r="B54" s="109"/>
      <c r="BU54" s="49"/>
      <c r="BV54" s="93"/>
      <c r="BW54" s="83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95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</row>
    <row r="55" spans="1:170" s="63" customFormat="1" x14ac:dyDescent="0.2">
      <c r="A55" s="108"/>
      <c r="B55" s="109"/>
      <c r="BU55" s="49"/>
      <c r="BV55" s="93"/>
      <c r="BW55" s="83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95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</row>
    <row r="56" spans="1:170" s="63" customFormat="1" x14ac:dyDescent="0.2">
      <c r="A56" s="108"/>
      <c r="B56" s="109"/>
      <c r="BU56" s="49"/>
      <c r="BV56" s="93"/>
      <c r="BW56" s="83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95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</row>
    <row r="57" spans="1:170" s="63" customFormat="1" x14ac:dyDescent="0.2">
      <c r="A57" s="108"/>
      <c r="B57" s="109"/>
      <c r="BU57" s="49"/>
      <c r="BV57" s="93"/>
      <c r="BW57" s="83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95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</row>
    <row r="58" spans="1:170" s="63" customFormat="1" x14ac:dyDescent="0.2">
      <c r="A58" s="108"/>
      <c r="B58" s="109"/>
      <c r="BU58" s="49"/>
      <c r="BV58" s="93"/>
      <c r="BW58" s="83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95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</row>
    <row r="59" spans="1:170" s="63" customFormat="1" x14ac:dyDescent="0.2">
      <c r="A59" s="108"/>
      <c r="B59" s="109"/>
      <c r="BU59" s="49"/>
      <c r="BV59" s="93"/>
      <c r="BW59" s="83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95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</row>
    <row r="60" spans="1:170" s="63" customFormat="1" x14ac:dyDescent="0.2">
      <c r="A60" s="108"/>
      <c r="B60" s="109"/>
      <c r="BU60" s="49"/>
      <c r="BV60" s="93"/>
      <c r="BW60" s="83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95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</row>
    <row r="61" spans="1:170" s="63" customFormat="1" x14ac:dyDescent="0.2">
      <c r="A61" s="108"/>
      <c r="B61" s="109"/>
      <c r="BU61" s="49"/>
      <c r="BV61" s="93"/>
      <c r="BW61" s="83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95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</row>
    <row r="62" spans="1:170" s="63" customFormat="1" x14ac:dyDescent="0.2">
      <c r="A62" s="108"/>
      <c r="B62" s="109"/>
      <c r="BU62" s="49"/>
      <c r="BV62" s="93"/>
      <c r="BW62" s="83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95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</row>
    <row r="63" spans="1:170" s="63" customFormat="1" x14ac:dyDescent="0.2">
      <c r="A63" s="108"/>
      <c r="B63" s="109"/>
      <c r="BU63" s="49"/>
      <c r="BV63" s="93"/>
      <c r="BW63" s="83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95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</row>
    <row r="64" spans="1:170" s="63" customFormat="1" x14ac:dyDescent="0.2">
      <c r="A64" s="108"/>
      <c r="B64" s="109"/>
      <c r="BU64" s="49"/>
      <c r="BV64" s="93"/>
      <c r="BW64" s="83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95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</row>
    <row r="65" spans="1:170" s="63" customFormat="1" x14ac:dyDescent="0.2">
      <c r="A65" s="108"/>
      <c r="B65" s="109"/>
      <c r="BU65" s="49"/>
      <c r="BV65" s="93"/>
      <c r="BW65" s="83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95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</row>
    <row r="66" spans="1:170" s="63" customFormat="1" x14ac:dyDescent="0.2">
      <c r="A66" s="108"/>
      <c r="B66" s="109"/>
      <c r="BU66" s="49"/>
      <c r="BV66" s="93"/>
      <c r="BW66" s="83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95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</row>
    <row r="67" spans="1:170" s="63" customFormat="1" x14ac:dyDescent="0.2">
      <c r="A67" s="108"/>
      <c r="B67" s="109"/>
      <c r="BU67" s="49"/>
      <c r="BV67" s="93"/>
      <c r="BW67" s="83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95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</row>
    <row r="68" spans="1:170" s="63" customFormat="1" x14ac:dyDescent="0.2">
      <c r="A68" s="108"/>
      <c r="B68" s="109"/>
      <c r="BU68" s="49"/>
      <c r="BV68" s="93"/>
      <c r="BW68" s="83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95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</row>
    <row r="69" spans="1:170" s="63" customFormat="1" x14ac:dyDescent="0.2">
      <c r="A69" s="108"/>
      <c r="B69" s="109"/>
      <c r="BU69" s="49"/>
      <c r="BV69" s="93"/>
      <c r="BW69" s="83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95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</row>
    <row r="70" spans="1:170" s="63" customFormat="1" x14ac:dyDescent="0.2">
      <c r="A70" s="108"/>
      <c r="B70" s="109"/>
      <c r="BU70" s="49"/>
      <c r="BV70" s="93"/>
      <c r="BW70" s="83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95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</row>
    <row r="71" spans="1:170" s="63" customFormat="1" x14ac:dyDescent="0.2">
      <c r="A71" s="108"/>
      <c r="B71" s="109"/>
      <c r="BU71" s="49"/>
      <c r="BV71" s="93"/>
      <c r="BW71" s="83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95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</row>
    <row r="72" spans="1:170" s="63" customFormat="1" x14ac:dyDescent="0.2">
      <c r="A72" s="108"/>
      <c r="B72" s="109"/>
      <c r="BU72" s="49"/>
      <c r="BV72" s="49"/>
      <c r="BW72" s="49"/>
      <c r="BX72" s="49"/>
      <c r="BY72" s="49"/>
      <c r="BZ72" s="49"/>
      <c r="CA72" s="50"/>
      <c r="CB72" s="49"/>
      <c r="CC72" s="49"/>
      <c r="CD72" s="49"/>
      <c r="CE72" s="49"/>
      <c r="CF72" s="49"/>
      <c r="CG72" s="49"/>
      <c r="CH72" s="49"/>
      <c r="CI72" s="51"/>
      <c r="CJ72" s="50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</row>
    <row r="73" spans="1:170" s="63" customFormat="1" x14ac:dyDescent="0.2">
      <c r="A73" s="108"/>
      <c r="B73" s="109"/>
      <c r="BU73" s="49"/>
      <c r="BV73" s="49"/>
      <c r="BW73" s="49"/>
      <c r="BX73" s="49"/>
      <c r="BY73" s="49"/>
      <c r="BZ73" s="49"/>
      <c r="CA73" s="50"/>
      <c r="CB73" s="49"/>
      <c r="CC73" s="49"/>
      <c r="CD73" s="49"/>
      <c r="CE73" s="49"/>
      <c r="CF73" s="49"/>
      <c r="CG73" s="49"/>
      <c r="CH73" s="49"/>
      <c r="CI73" s="51"/>
      <c r="CJ73" s="50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</row>
    <row r="74" spans="1:170" s="63" customFormat="1" x14ac:dyDescent="0.2">
      <c r="A74" s="108"/>
      <c r="B74" s="109"/>
      <c r="BU74" s="49"/>
      <c r="BV74" s="49"/>
      <c r="BW74" s="49"/>
      <c r="BX74" s="49"/>
      <c r="BY74" s="49"/>
      <c r="BZ74" s="49"/>
      <c r="CA74" s="50"/>
      <c r="CB74" s="49"/>
      <c r="CC74" s="49"/>
      <c r="CD74" s="49"/>
      <c r="CE74" s="49"/>
      <c r="CF74" s="49"/>
      <c r="CG74" s="49"/>
      <c r="CH74" s="49"/>
      <c r="CI74" s="51"/>
      <c r="CJ74" s="50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</row>
    <row r="75" spans="1:170" s="63" customFormat="1" x14ac:dyDescent="0.2">
      <c r="A75" s="108"/>
      <c r="B75" s="109"/>
      <c r="BU75" s="49"/>
      <c r="BV75" s="49"/>
      <c r="BW75" s="49"/>
      <c r="BX75" s="49"/>
      <c r="BY75" s="49"/>
      <c r="BZ75" s="49"/>
      <c r="CA75" s="50"/>
      <c r="CB75" s="49"/>
      <c r="CC75" s="49"/>
      <c r="CD75" s="49"/>
      <c r="CE75" s="49"/>
      <c r="CF75" s="49"/>
      <c r="CG75" s="49"/>
      <c r="CH75" s="49"/>
      <c r="CI75" s="51"/>
      <c r="CJ75" s="50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</row>
    <row r="76" spans="1:170" s="63" customFormat="1" x14ac:dyDescent="0.2">
      <c r="A76" s="108"/>
      <c r="B76" s="109"/>
      <c r="BU76" s="49"/>
      <c r="BV76" s="49"/>
      <c r="BW76" s="49"/>
      <c r="BX76" s="49"/>
      <c r="BY76" s="49"/>
      <c r="BZ76" s="49"/>
      <c r="CA76" s="50"/>
      <c r="CB76" s="49"/>
      <c r="CC76" s="49"/>
      <c r="CD76" s="49"/>
      <c r="CE76" s="49"/>
      <c r="CF76" s="49"/>
      <c r="CG76" s="49"/>
      <c r="CH76" s="49"/>
      <c r="CI76" s="51"/>
      <c r="CJ76" s="50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</row>
    <row r="77" spans="1:170" s="63" customFormat="1" x14ac:dyDescent="0.2">
      <c r="A77" s="108"/>
      <c r="B77" s="109"/>
      <c r="BU77" s="49"/>
      <c r="BV77" s="49"/>
      <c r="BW77" s="49"/>
      <c r="BX77" s="49"/>
      <c r="BY77" s="49"/>
      <c r="BZ77" s="49"/>
      <c r="CA77" s="50"/>
      <c r="CB77" s="49"/>
      <c r="CC77" s="49"/>
      <c r="CD77" s="49"/>
      <c r="CE77" s="49"/>
      <c r="CF77" s="49"/>
      <c r="CG77" s="49"/>
      <c r="CH77" s="49"/>
      <c r="CI77" s="51"/>
      <c r="CJ77" s="50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</row>
    <row r="78" spans="1:170" s="63" customFormat="1" x14ac:dyDescent="0.2">
      <c r="A78" s="108"/>
      <c r="B78" s="109"/>
      <c r="BU78" s="49"/>
      <c r="BV78" s="49"/>
      <c r="BW78" s="49"/>
      <c r="BX78" s="49"/>
      <c r="BY78" s="49"/>
      <c r="BZ78" s="49"/>
      <c r="CA78" s="50"/>
      <c r="CB78" s="49"/>
      <c r="CC78" s="49"/>
      <c r="CD78" s="49"/>
      <c r="CE78" s="49"/>
      <c r="CF78" s="49"/>
      <c r="CG78" s="49"/>
      <c r="CH78" s="49"/>
      <c r="CI78" s="51"/>
      <c r="CJ78" s="50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</row>
    <row r="79" spans="1:170" s="63" customFormat="1" x14ac:dyDescent="0.2">
      <c r="A79" s="108"/>
      <c r="B79" s="109"/>
      <c r="BU79" s="49"/>
      <c r="BV79" s="49"/>
      <c r="BW79" s="49"/>
      <c r="BX79" s="49"/>
      <c r="BY79" s="49"/>
      <c r="BZ79" s="49"/>
      <c r="CA79" s="50"/>
      <c r="CB79" s="49"/>
      <c r="CC79" s="49"/>
      <c r="CD79" s="49"/>
      <c r="CE79" s="49"/>
      <c r="CF79" s="49"/>
      <c r="CG79" s="49"/>
      <c r="CH79" s="49"/>
      <c r="CI79" s="51"/>
      <c r="CJ79" s="50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</row>
    <row r="80" spans="1:170" s="63" customFormat="1" x14ac:dyDescent="0.2">
      <c r="A80" s="108"/>
      <c r="B80" s="109"/>
      <c r="BU80" s="49"/>
      <c r="BV80" s="49"/>
      <c r="BW80" s="49"/>
      <c r="BX80" s="49"/>
      <c r="BY80" s="49"/>
      <c r="BZ80" s="49"/>
      <c r="CA80" s="50"/>
      <c r="CB80" s="49"/>
      <c r="CC80" s="49"/>
      <c r="CD80" s="49"/>
      <c r="CE80" s="49"/>
      <c r="CF80" s="49"/>
      <c r="CG80" s="49"/>
      <c r="CH80" s="49"/>
      <c r="CI80" s="51"/>
      <c r="CJ80" s="50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</row>
    <row r="81" spans="1:170" s="63" customFormat="1" x14ac:dyDescent="0.2">
      <c r="A81" s="108"/>
      <c r="B81" s="109"/>
      <c r="BU81" s="49"/>
      <c r="BV81" s="49"/>
      <c r="BW81" s="49"/>
      <c r="BX81" s="49"/>
      <c r="BY81" s="49"/>
      <c r="BZ81" s="49"/>
      <c r="CA81" s="50"/>
      <c r="CB81" s="49"/>
      <c r="CC81" s="49"/>
      <c r="CD81" s="49"/>
      <c r="CE81" s="49"/>
      <c r="CF81" s="49"/>
      <c r="CG81" s="49"/>
      <c r="CH81" s="49"/>
      <c r="CI81" s="51"/>
      <c r="CJ81" s="50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</row>
    <row r="82" spans="1:170" s="63" customFormat="1" x14ac:dyDescent="0.2">
      <c r="A82" s="108"/>
      <c r="B82" s="109"/>
      <c r="BU82" s="49"/>
      <c r="BV82" s="49"/>
      <c r="BW82" s="49"/>
      <c r="BX82" s="49"/>
      <c r="BY82" s="49"/>
      <c r="BZ82" s="49"/>
      <c r="CA82" s="50"/>
      <c r="CB82" s="49"/>
      <c r="CC82" s="49"/>
      <c r="CD82" s="49"/>
      <c r="CE82" s="49"/>
      <c r="CF82" s="49"/>
      <c r="CG82" s="49"/>
      <c r="CH82" s="49"/>
      <c r="CI82" s="51"/>
      <c r="CJ82" s="50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</row>
    <row r="83" spans="1:170" s="63" customFormat="1" x14ac:dyDescent="0.2">
      <c r="A83" s="108"/>
      <c r="B83" s="109"/>
      <c r="BU83" s="49"/>
      <c r="BV83" s="49"/>
      <c r="BW83" s="49"/>
      <c r="BX83" s="49"/>
      <c r="BY83" s="49"/>
      <c r="BZ83" s="49"/>
      <c r="CA83" s="50"/>
      <c r="CB83" s="49"/>
      <c r="CC83" s="49"/>
      <c r="CD83" s="49"/>
      <c r="CE83" s="49"/>
      <c r="CF83" s="49"/>
      <c r="CG83" s="49"/>
      <c r="CH83" s="49"/>
      <c r="CI83" s="51"/>
      <c r="CJ83" s="50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</row>
    <row r="84" spans="1:170" s="63" customFormat="1" x14ac:dyDescent="0.2">
      <c r="A84" s="108"/>
      <c r="B84" s="109"/>
      <c r="BU84" s="49"/>
      <c r="BV84" s="49"/>
      <c r="BW84" s="49"/>
      <c r="BX84" s="49"/>
      <c r="BY84" s="49"/>
      <c r="BZ84" s="49"/>
      <c r="CA84" s="50"/>
      <c r="CB84" s="49"/>
      <c r="CC84" s="49"/>
      <c r="CD84" s="49"/>
      <c r="CE84" s="49"/>
      <c r="CF84" s="49"/>
      <c r="CG84" s="49"/>
      <c r="CH84" s="49"/>
      <c r="CI84" s="51"/>
      <c r="CJ84" s="50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</row>
    <row r="85" spans="1:170" s="63" customFormat="1" x14ac:dyDescent="0.2">
      <c r="A85" s="108"/>
      <c r="B85" s="109"/>
      <c r="BU85" s="49"/>
      <c r="BV85" s="49"/>
      <c r="BW85" s="49"/>
      <c r="BX85" s="49"/>
      <c r="BY85" s="49"/>
      <c r="BZ85" s="49"/>
      <c r="CA85" s="50"/>
      <c r="CB85" s="49"/>
      <c r="CC85" s="49"/>
      <c r="CD85" s="49"/>
      <c r="CE85" s="49"/>
      <c r="CF85" s="49"/>
      <c r="CG85" s="49"/>
      <c r="CH85" s="49"/>
      <c r="CI85" s="51"/>
      <c r="CJ85" s="50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</row>
    <row r="86" spans="1:170" s="63" customFormat="1" x14ac:dyDescent="0.2">
      <c r="A86" s="108"/>
      <c r="B86" s="109"/>
      <c r="BU86" s="49"/>
      <c r="BV86" s="49"/>
      <c r="BW86" s="49"/>
      <c r="BX86" s="49"/>
      <c r="BY86" s="49"/>
      <c r="BZ86" s="49"/>
      <c r="CA86" s="50"/>
      <c r="CB86" s="49"/>
      <c r="CC86" s="49"/>
      <c r="CD86" s="49"/>
      <c r="CE86" s="49"/>
      <c r="CF86" s="49"/>
      <c r="CG86" s="49"/>
      <c r="CH86" s="49"/>
      <c r="CI86" s="51"/>
      <c r="CJ86" s="50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</row>
    <row r="87" spans="1:170" s="63" customFormat="1" x14ac:dyDescent="0.2">
      <c r="A87" s="108"/>
      <c r="B87" s="109"/>
      <c r="BU87" s="49"/>
      <c r="BV87" s="49"/>
      <c r="BW87" s="49"/>
      <c r="BX87" s="49"/>
      <c r="BY87" s="49"/>
      <c r="BZ87" s="49"/>
      <c r="CA87" s="50"/>
      <c r="CB87" s="49"/>
      <c r="CC87" s="49"/>
      <c r="CD87" s="49"/>
      <c r="CE87" s="49"/>
      <c r="CF87" s="49"/>
      <c r="CG87" s="49"/>
      <c r="CH87" s="49"/>
      <c r="CI87" s="51"/>
      <c r="CJ87" s="50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</row>
    <row r="88" spans="1:170" s="63" customFormat="1" x14ac:dyDescent="0.2">
      <c r="A88" s="108"/>
      <c r="B88" s="109"/>
      <c r="BU88" s="49"/>
      <c r="BV88" s="49"/>
      <c r="BW88" s="49"/>
      <c r="BX88" s="49"/>
      <c r="BY88" s="49"/>
      <c r="BZ88" s="49"/>
      <c r="CA88" s="50"/>
      <c r="CB88" s="49"/>
      <c r="CC88" s="49"/>
      <c r="CD88" s="49"/>
      <c r="CE88" s="49"/>
      <c r="CF88" s="49"/>
      <c r="CG88" s="49"/>
      <c r="CH88" s="49"/>
      <c r="CI88" s="51"/>
      <c r="CJ88" s="50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</row>
    <row r="89" spans="1:170" s="63" customFormat="1" x14ac:dyDescent="0.2">
      <c r="A89" s="108"/>
      <c r="B89" s="109"/>
      <c r="BU89" s="49"/>
      <c r="BV89" s="49"/>
      <c r="BW89" s="49"/>
      <c r="BX89" s="49"/>
      <c r="BY89" s="49"/>
      <c r="BZ89" s="49"/>
      <c r="CA89" s="50"/>
      <c r="CB89" s="49"/>
      <c r="CC89" s="49"/>
      <c r="CD89" s="49"/>
      <c r="CE89" s="49"/>
      <c r="CF89" s="49"/>
      <c r="CG89" s="49"/>
      <c r="CH89" s="49"/>
      <c r="CI89" s="51"/>
      <c r="CJ89" s="50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</row>
    <row r="90" spans="1:170" s="63" customFormat="1" x14ac:dyDescent="0.2">
      <c r="A90" s="108"/>
      <c r="B90" s="109"/>
      <c r="BU90" s="49"/>
      <c r="BV90" s="49"/>
      <c r="BW90" s="49"/>
      <c r="BX90" s="49"/>
      <c r="BY90" s="49"/>
      <c r="BZ90" s="49"/>
      <c r="CA90" s="50"/>
      <c r="CB90" s="49"/>
      <c r="CC90" s="49"/>
      <c r="CD90" s="49"/>
      <c r="CE90" s="49"/>
      <c r="CF90" s="49"/>
      <c r="CG90" s="49"/>
      <c r="CH90" s="49"/>
      <c r="CI90" s="51"/>
      <c r="CJ90" s="50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</row>
    <row r="91" spans="1:170" s="63" customFormat="1" x14ac:dyDescent="0.2">
      <c r="A91" s="108"/>
      <c r="B91" s="109"/>
      <c r="BU91" s="49"/>
      <c r="BV91" s="49"/>
      <c r="BW91" s="49"/>
      <c r="BX91" s="49"/>
      <c r="BY91" s="49"/>
      <c r="BZ91" s="49"/>
      <c r="CA91" s="50"/>
      <c r="CB91" s="49"/>
      <c r="CC91" s="49"/>
      <c r="CD91" s="49"/>
      <c r="CE91" s="49"/>
      <c r="CF91" s="49"/>
      <c r="CG91" s="49"/>
      <c r="CH91" s="49"/>
      <c r="CI91" s="51"/>
      <c r="CJ91" s="50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</row>
    <row r="92" spans="1:170" s="63" customFormat="1" x14ac:dyDescent="0.2">
      <c r="A92" s="108"/>
      <c r="B92" s="109"/>
      <c r="BU92" s="49"/>
      <c r="BV92" s="49"/>
      <c r="BW92" s="49"/>
      <c r="BX92" s="49"/>
      <c r="BY92" s="49"/>
      <c r="BZ92" s="49"/>
      <c r="CA92" s="50"/>
      <c r="CB92" s="49"/>
      <c r="CC92" s="49"/>
      <c r="CD92" s="49"/>
      <c r="CE92" s="49"/>
      <c r="CF92" s="49"/>
      <c r="CG92" s="49"/>
      <c r="CH92" s="49"/>
      <c r="CI92" s="51"/>
      <c r="CJ92" s="50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</row>
    <row r="93" spans="1:170" s="63" customFormat="1" x14ac:dyDescent="0.2">
      <c r="A93" s="108"/>
      <c r="B93" s="109"/>
      <c r="BU93" s="49"/>
      <c r="BV93" s="49"/>
      <c r="BW93" s="49"/>
      <c r="BX93" s="49"/>
      <c r="BY93" s="49"/>
      <c r="BZ93" s="49"/>
      <c r="CA93" s="50"/>
      <c r="CB93" s="49"/>
      <c r="CC93" s="49"/>
      <c r="CD93" s="49"/>
      <c r="CE93" s="49"/>
      <c r="CF93" s="49"/>
      <c r="CG93" s="49"/>
      <c r="CH93" s="49"/>
      <c r="CI93" s="51"/>
      <c r="CJ93" s="50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</row>
    <row r="94" spans="1:170" s="63" customFormat="1" x14ac:dyDescent="0.2">
      <c r="A94" s="108"/>
      <c r="B94" s="109"/>
      <c r="BU94" s="49"/>
      <c r="BV94" s="49"/>
      <c r="BW94" s="49"/>
      <c r="BX94" s="49"/>
      <c r="BY94" s="49"/>
      <c r="BZ94" s="49"/>
      <c r="CA94" s="50"/>
      <c r="CB94" s="49"/>
      <c r="CC94" s="49"/>
      <c r="CD94" s="49"/>
      <c r="CE94" s="49"/>
      <c r="CF94" s="49"/>
      <c r="CG94" s="49"/>
      <c r="CH94" s="49"/>
      <c r="CI94" s="51"/>
      <c r="CJ94" s="50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</row>
    <row r="95" spans="1:170" s="63" customFormat="1" x14ac:dyDescent="0.2">
      <c r="A95" s="108"/>
      <c r="B95" s="109"/>
      <c r="BU95" s="49"/>
      <c r="BV95" s="49"/>
      <c r="BW95" s="49"/>
      <c r="BX95" s="49"/>
      <c r="BY95" s="49"/>
      <c r="BZ95" s="49"/>
      <c r="CA95" s="50"/>
      <c r="CB95" s="49"/>
      <c r="CC95" s="49"/>
      <c r="CD95" s="49"/>
      <c r="CE95" s="49"/>
      <c r="CF95" s="49"/>
      <c r="CG95" s="49"/>
      <c r="CH95" s="49"/>
      <c r="CI95" s="51"/>
      <c r="CJ95" s="50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</row>
    <row r="96" spans="1:170" s="63" customFormat="1" x14ac:dyDescent="0.2">
      <c r="A96" s="108"/>
      <c r="B96" s="109"/>
      <c r="BU96" s="49"/>
      <c r="BV96" s="49"/>
      <c r="BW96" s="49"/>
      <c r="BX96" s="49"/>
      <c r="BY96" s="49"/>
      <c r="BZ96" s="49"/>
      <c r="CA96" s="50"/>
      <c r="CB96" s="49"/>
      <c r="CC96" s="49"/>
      <c r="CD96" s="49"/>
      <c r="CE96" s="49"/>
      <c r="CF96" s="49"/>
      <c r="CG96" s="49"/>
      <c r="CH96" s="49"/>
      <c r="CI96" s="51"/>
      <c r="CJ96" s="50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</row>
    <row r="97" spans="1:170" s="63" customFormat="1" x14ac:dyDescent="0.2">
      <c r="A97" s="108"/>
      <c r="B97" s="109"/>
      <c r="BU97" s="49"/>
      <c r="BV97" s="49"/>
      <c r="BW97" s="49"/>
      <c r="BX97" s="49"/>
      <c r="BY97" s="49"/>
      <c r="BZ97" s="49"/>
      <c r="CA97" s="50"/>
      <c r="CB97" s="49"/>
      <c r="CC97" s="49"/>
      <c r="CD97" s="49"/>
      <c r="CE97" s="49"/>
      <c r="CF97" s="49"/>
      <c r="CG97" s="49"/>
      <c r="CH97" s="49"/>
      <c r="CI97" s="51"/>
      <c r="CJ97" s="50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</row>
    <row r="98" spans="1:170" s="63" customFormat="1" x14ac:dyDescent="0.2">
      <c r="A98" s="108"/>
      <c r="B98" s="109"/>
      <c r="BU98" s="49"/>
      <c r="BV98" s="49"/>
      <c r="BW98" s="49"/>
      <c r="BX98" s="49"/>
      <c r="BY98" s="49"/>
      <c r="BZ98" s="49"/>
      <c r="CA98" s="50"/>
      <c r="CB98" s="49"/>
      <c r="CC98" s="49"/>
      <c r="CD98" s="49"/>
      <c r="CE98" s="49"/>
      <c r="CF98" s="49"/>
      <c r="CG98" s="49"/>
      <c r="CH98" s="49"/>
      <c r="CI98" s="51"/>
      <c r="CJ98" s="50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</row>
    <row r="99" spans="1:170" s="63" customFormat="1" x14ac:dyDescent="0.2">
      <c r="A99" s="108"/>
      <c r="B99" s="109"/>
      <c r="BU99" s="49"/>
      <c r="BV99" s="49"/>
      <c r="BW99" s="49"/>
      <c r="BX99" s="49"/>
      <c r="BY99" s="49"/>
      <c r="BZ99" s="49"/>
      <c r="CA99" s="50"/>
      <c r="CB99" s="49"/>
      <c r="CC99" s="49"/>
      <c r="CD99" s="49"/>
      <c r="CE99" s="49"/>
      <c r="CF99" s="49"/>
      <c r="CG99" s="49"/>
      <c r="CH99" s="49"/>
      <c r="CI99" s="51"/>
      <c r="CJ99" s="50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</row>
    <row r="100" spans="1:170" s="63" customFormat="1" x14ac:dyDescent="0.2">
      <c r="A100" s="108"/>
      <c r="B100" s="109"/>
      <c r="BU100" s="49"/>
      <c r="BV100" s="49"/>
      <c r="BW100" s="49"/>
      <c r="BX100" s="49"/>
      <c r="BY100" s="49"/>
      <c r="BZ100" s="49"/>
      <c r="CA100" s="50"/>
      <c r="CB100" s="49"/>
      <c r="CC100" s="49"/>
      <c r="CD100" s="49"/>
      <c r="CE100" s="49"/>
      <c r="CF100" s="49"/>
      <c r="CG100" s="49"/>
      <c r="CH100" s="49"/>
      <c r="CI100" s="51"/>
      <c r="CJ100" s="50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</row>
    <row r="101" spans="1:170" s="63" customFormat="1" x14ac:dyDescent="0.2">
      <c r="A101" s="108"/>
      <c r="B101" s="109"/>
      <c r="BU101" s="49"/>
      <c r="BV101" s="49"/>
      <c r="BW101" s="49"/>
      <c r="BX101" s="49"/>
      <c r="BY101" s="49"/>
      <c r="BZ101" s="49"/>
      <c r="CA101" s="50"/>
      <c r="CB101" s="49"/>
      <c r="CC101" s="49"/>
      <c r="CD101" s="49"/>
      <c r="CE101" s="49"/>
      <c r="CF101" s="49"/>
      <c r="CG101" s="49"/>
      <c r="CH101" s="49"/>
      <c r="CI101" s="51"/>
      <c r="CJ101" s="50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</row>
    <row r="102" spans="1:170" s="63" customFormat="1" x14ac:dyDescent="0.2">
      <c r="A102" s="108"/>
      <c r="B102" s="109"/>
      <c r="BU102" s="49"/>
      <c r="BV102" s="49"/>
      <c r="BW102" s="49"/>
      <c r="BX102" s="49"/>
      <c r="BY102" s="49"/>
      <c r="BZ102" s="49"/>
      <c r="CA102" s="50"/>
      <c r="CB102" s="49"/>
      <c r="CC102" s="49"/>
      <c r="CD102" s="49"/>
      <c r="CE102" s="49"/>
      <c r="CF102" s="49"/>
      <c r="CG102" s="49"/>
      <c r="CH102" s="49"/>
      <c r="CI102" s="51"/>
      <c r="CJ102" s="50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</row>
    <row r="103" spans="1:170" s="63" customFormat="1" x14ac:dyDescent="0.2">
      <c r="A103" s="108"/>
      <c r="B103" s="109"/>
      <c r="BU103" s="49"/>
      <c r="BV103" s="49"/>
      <c r="BW103" s="49"/>
      <c r="BX103" s="49"/>
      <c r="BY103" s="49"/>
      <c r="BZ103" s="49"/>
      <c r="CA103" s="50"/>
      <c r="CB103" s="49"/>
      <c r="CC103" s="49"/>
      <c r="CD103" s="49"/>
      <c r="CE103" s="49"/>
      <c r="CF103" s="49"/>
      <c r="CG103" s="49"/>
      <c r="CH103" s="49"/>
      <c r="CI103" s="51"/>
      <c r="CJ103" s="50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</row>
    <row r="104" spans="1:170" s="63" customFormat="1" x14ac:dyDescent="0.2">
      <c r="A104" s="108"/>
      <c r="B104" s="109"/>
      <c r="BU104" s="49"/>
      <c r="BV104" s="49"/>
      <c r="BW104" s="49"/>
      <c r="BX104" s="49"/>
      <c r="BY104" s="49"/>
      <c r="BZ104" s="49"/>
      <c r="CA104" s="50"/>
      <c r="CB104" s="49"/>
      <c r="CC104" s="49"/>
      <c r="CD104" s="49"/>
      <c r="CE104" s="49"/>
      <c r="CF104" s="49"/>
      <c r="CG104" s="49"/>
      <c r="CH104" s="49"/>
      <c r="CI104" s="51"/>
      <c r="CJ104" s="50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</row>
    <row r="105" spans="1:170" s="63" customFormat="1" x14ac:dyDescent="0.2">
      <c r="A105" s="108"/>
      <c r="B105" s="109"/>
      <c r="BU105" s="49"/>
      <c r="BV105" s="49"/>
      <c r="BW105" s="49"/>
      <c r="BX105" s="49"/>
      <c r="BY105" s="49"/>
      <c r="BZ105" s="49"/>
      <c r="CA105" s="50"/>
      <c r="CB105" s="49"/>
      <c r="CC105" s="49"/>
      <c r="CD105" s="49"/>
      <c r="CE105" s="49"/>
      <c r="CF105" s="49"/>
      <c r="CG105" s="49"/>
      <c r="CH105" s="49"/>
      <c r="CI105" s="51"/>
      <c r="CJ105" s="50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</row>
    <row r="106" spans="1:170" s="63" customFormat="1" x14ac:dyDescent="0.2">
      <c r="A106" s="108"/>
      <c r="B106" s="109"/>
      <c r="BU106" s="49"/>
      <c r="BV106" s="49"/>
      <c r="BW106" s="49"/>
      <c r="BX106" s="49"/>
      <c r="BY106" s="49"/>
      <c r="BZ106" s="49"/>
      <c r="CA106" s="50"/>
      <c r="CB106" s="49"/>
      <c r="CC106" s="49"/>
      <c r="CD106" s="49"/>
      <c r="CE106" s="49"/>
      <c r="CF106" s="49"/>
      <c r="CG106" s="49"/>
      <c r="CH106" s="49"/>
      <c r="CI106" s="51"/>
      <c r="CJ106" s="50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</row>
    <row r="107" spans="1:170" s="63" customFormat="1" x14ac:dyDescent="0.2">
      <c r="A107" s="108"/>
      <c r="B107" s="109"/>
      <c r="BU107" s="49"/>
      <c r="BV107" s="49"/>
      <c r="BW107" s="49"/>
      <c r="BX107" s="49"/>
      <c r="BY107" s="49"/>
      <c r="BZ107" s="49"/>
      <c r="CA107" s="50"/>
      <c r="CB107" s="49"/>
      <c r="CC107" s="49"/>
      <c r="CD107" s="49"/>
      <c r="CE107" s="49"/>
      <c r="CF107" s="49"/>
      <c r="CG107" s="49"/>
      <c r="CH107" s="49"/>
      <c r="CI107" s="51"/>
      <c r="CJ107" s="50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</row>
    <row r="108" spans="1:170" s="63" customFormat="1" x14ac:dyDescent="0.2">
      <c r="A108" s="108"/>
      <c r="B108" s="109"/>
      <c r="BU108" s="49"/>
      <c r="BV108" s="49"/>
      <c r="BW108" s="49"/>
      <c r="BX108" s="49"/>
      <c r="BY108" s="49"/>
      <c r="BZ108" s="49"/>
      <c r="CA108" s="50"/>
      <c r="CB108" s="49"/>
      <c r="CC108" s="49"/>
      <c r="CD108" s="49"/>
      <c r="CE108" s="49"/>
      <c r="CF108" s="49"/>
      <c r="CG108" s="49"/>
      <c r="CH108" s="49"/>
      <c r="CI108" s="51"/>
      <c r="CJ108" s="50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</row>
    <row r="109" spans="1:170" s="63" customFormat="1" x14ac:dyDescent="0.2">
      <c r="A109" s="108"/>
      <c r="B109" s="109"/>
      <c r="BU109" s="49"/>
      <c r="BV109" s="49"/>
      <c r="BW109" s="49"/>
      <c r="BX109" s="49"/>
      <c r="BY109" s="49"/>
      <c r="BZ109" s="49"/>
      <c r="CA109" s="50"/>
      <c r="CB109" s="49"/>
      <c r="CC109" s="49"/>
      <c r="CD109" s="49"/>
      <c r="CE109" s="49"/>
      <c r="CF109" s="49"/>
      <c r="CG109" s="49"/>
      <c r="CH109" s="49"/>
      <c r="CI109" s="51"/>
      <c r="CJ109" s="50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</row>
    <row r="110" spans="1:170" s="63" customFormat="1" x14ac:dyDescent="0.2">
      <c r="A110" s="108"/>
      <c r="B110" s="109"/>
      <c r="BU110" s="49"/>
      <c r="BV110" s="49"/>
      <c r="BW110" s="49"/>
      <c r="BX110" s="49"/>
      <c r="BY110" s="49"/>
      <c r="BZ110" s="49"/>
      <c r="CA110" s="50"/>
      <c r="CB110" s="49"/>
      <c r="CC110" s="49"/>
      <c r="CD110" s="49"/>
      <c r="CE110" s="49"/>
      <c r="CF110" s="49"/>
      <c r="CG110" s="49"/>
      <c r="CH110" s="49"/>
      <c r="CI110" s="51"/>
      <c r="CJ110" s="50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</row>
    <row r="111" spans="1:170" s="63" customFormat="1" x14ac:dyDescent="0.2">
      <c r="A111" s="108"/>
      <c r="B111" s="109"/>
      <c r="BU111" s="49"/>
      <c r="BV111" s="49"/>
      <c r="BW111" s="49"/>
      <c r="BX111" s="49"/>
      <c r="BY111" s="49"/>
      <c r="BZ111" s="49"/>
      <c r="CA111" s="50"/>
      <c r="CB111" s="49"/>
      <c r="CC111" s="49"/>
      <c r="CD111" s="49"/>
      <c r="CE111" s="49"/>
      <c r="CF111" s="49"/>
      <c r="CG111" s="49"/>
      <c r="CH111" s="49"/>
      <c r="CI111" s="51"/>
      <c r="CJ111" s="50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</row>
    <row r="112" spans="1:170" s="63" customFormat="1" x14ac:dyDescent="0.2">
      <c r="A112" s="108"/>
      <c r="B112" s="109"/>
      <c r="BU112" s="49"/>
      <c r="BV112" s="49"/>
      <c r="BW112" s="49"/>
      <c r="BX112" s="49"/>
      <c r="BY112" s="49"/>
      <c r="BZ112" s="49"/>
      <c r="CA112" s="50"/>
      <c r="CB112" s="49"/>
      <c r="CC112" s="49"/>
      <c r="CD112" s="49"/>
      <c r="CE112" s="49"/>
      <c r="CF112" s="49"/>
      <c r="CG112" s="49"/>
      <c r="CH112" s="49"/>
      <c r="CI112" s="51"/>
      <c r="CJ112" s="50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</row>
    <row r="113" spans="1:170" s="63" customFormat="1" x14ac:dyDescent="0.2">
      <c r="A113" s="108"/>
      <c r="B113" s="109"/>
      <c r="BU113" s="49"/>
      <c r="BV113" s="49"/>
      <c r="BW113" s="49"/>
      <c r="BX113" s="49"/>
      <c r="BY113" s="49"/>
      <c r="BZ113" s="49"/>
      <c r="CA113" s="50"/>
      <c r="CB113" s="49"/>
      <c r="CC113" s="49"/>
      <c r="CD113" s="49"/>
      <c r="CE113" s="49"/>
      <c r="CF113" s="49"/>
      <c r="CG113" s="49"/>
      <c r="CH113" s="49"/>
      <c r="CI113" s="51"/>
      <c r="CJ113" s="50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</row>
    <row r="114" spans="1:170" s="63" customFormat="1" x14ac:dyDescent="0.2">
      <c r="A114" s="108"/>
      <c r="B114" s="109"/>
      <c r="BU114" s="49"/>
      <c r="BV114" s="49"/>
      <c r="BW114" s="49"/>
      <c r="BX114" s="49"/>
      <c r="BY114" s="49"/>
      <c r="BZ114" s="49"/>
      <c r="CA114" s="50"/>
      <c r="CB114" s="49"/>
      <c r="CC114" s="49"/>
      <c r="CD114" s="49"/>
      <c r="CE114" s="49"/>
      <c r="CF114" s="49"/>
      <c r="CG114" s="49"/>
      <c r="CH114" s="49"/>
      <c r="CI114" s="51"/>
      <c r="CJ114" s="50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</row>
    <row r="115" spans="1:170" s="63" customFormat="1" x14ac:dyDescent="0.2">
      <c r="A115" s="108"/>
      <c r="B115" s="109"/>
      <c r="BU115" s="49"/>
      <c r="BV115" s="49"/>
      <c r="BW115" s="49"/>
      <c r="BX115" s="49"/>
      <c r="BY115" s="49"/>
      <c r="BZ115" s="49"/>
      <c r="CA115" s="50"/>
      <c r="CB115" s="49"/>
      <c r="CC115" s="49"/>
      <c r="CD115" s="49"/>
      <c r="CE115" s="49"/>
      <c r="CF115" s="49"/>
      <c r="CG115" s="49"/>
      <c r="CH115" s="49"/>
      <c r="CI115" s="51"/>
      <c r="CJ115" s="50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</row>
    <row r="116" spans="1:170" s="63" customFormat="1" x14ac:dyDescent="0.2">
      <c r="A116" s="108"/>
      <c r="B116" s="109"/>
      <c r="BU116" s="49"/>
      <c r="BV116" s="49"/>
      <c r="BW116" s="49"/>
      <c r="BX116" s="49"/>
      <c r="BY116" s="49"/>
      <c r="BZ116" s="49"/>
      <c r="CA116" s="50"/>
      <c r="CB116" s="49"/>
      <c r="CC116" s="49"/>
      <c r="CD116" s="49"/>
      <c r="CE116" s="49"/>
      <c r="CF116" s="49"/>
      <c r="CG116" s="49"/>
      <c r="CH116" s="49"/>
      <c r="CI116" s="51"/>
      <c r="CJ116" s="50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</row>
    <row r="117" spans="1:170" s="63" customFormat="1" x14ac:dyDescent="0.2">
      <c r="A117" s="108"/>
      <c r="B117" s="109"/>
      <c r="BU117" s="49"/>
      <c r="BV117" s="49"/>
      <c r="BW117" s="49"/>
      <c r="BX117" s="49"/>
      <c r="BY117" s="49"/>
      <c r="BZ117" s="49"/>
      <c r="CA117" s="50"/>
      <c r="CB117" s="49"/>
      <c r="CC117" s="49"/>
      <c r="CD117" s="49"/>
      <c r="CE117" s="49"/>
      <c r="CF117" s="49"/>
      <c r="CG117" s="49"/>
      <c r="CH117" s="49"/>
      <c r="CI117" s="51"/>
      <c r="CJ117" s="50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</row>
    <row r="118" spans="1:170" s="63" customFormat="1" x14ac:dyDescent="0.2">
      <c r="A118" s="108"/>
      <c r="B118" s="109"/>
      <c r="BU118" s="49"/>
      <c r="BV118" s="49"/>
      <c r="BW118" s="49"/>
      <c r="BX118" s="49"/>
      <c r="BY118" s="49"/>
      <c r="BZ118" s="49"/>
      <c r="CA118" s="50"/>
      <c r="CB118" s="49"/>
      <c r="CC118" s="49"/>
      <c r="CD118" s="49"/>
      <c r="CE118" s="49"/>
      <c r="CF118" s="49"/>
      <c r="CG118" s="49"/>
      <c r="CH118" s="49"/>
      <c r="CI118" s="51"/>
      <c r="CJ118" s="50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</row>
    <row r="119" spans="1:170" s="63" customFormat="1" x14ac:dyDescent="0.2">
      <c r="A119" s="108"/>
      <c r="B119" s="109"/>
      <c r="BU119" s="49"/>
      <c r="BV119" s="49"/>
      <c r="BW119" s="49"/>
      <c r="BX119" s="49"/>
      <c r="BY119" s="49"/>
      <c r="BZ119" s="49"/>
      <c r="CA119" s="50"/>
      <c r="CB119" s="49"/>
      <c r="CC119" s="49"/>
      <c r="CD119" s="49"/>
      <c r="CE119" s="49"/>
      <c r="CF119" s="49"/>
      <c r="CG119" s="49"/>
      <c r="CH119" s="49"/>
      <c r="CI119" s="51"/>
      <c r="CJ119" s="50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</row>
    <row r="120" spans="1:170" s="63" customFormat="1" x14ac:dyDescent="0.2">
      <c r="A120" s="108"/>
      <c r="B120" s="109"/>
      <c r="BU120" s="49"/>
      <c r="BV120" s="49"/>
      <c r="BW120" s="49"/>
      <c r="BX120" s="49"/>
      <c r="BY120" s="49"/>
      <c r="BZ120" s="49"/>
      <c r="CA120" s="50"/>
      <c r="CB120" s="49"/>
      <c r="CC120" s="49"/>
      <c r="CD120" s="49"/>
      <c r="CE120" s="49"/>
      <c r="CF120" s="49"/>
      <c r="CG120" s="49"/>
      <c r="CH120" s="49"/>
      <c r="CI120" s="51"/>
      <c r="CJ120" s="50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</row>
    <row r="121" spans="1:170" s="63" customFormat="1" x14ac:dyDescent="0.2">
      <c r="A121" s="108"/>
      <c r="B121" s="109"/>
      <c r="BU121" s="49"/>
      <c r="BV121" s="49"/>
      <c r="BW121" s="49"/>
      <c r="BX121" s="49"/>
      <c r="BY121" s="49"/>
      <c r="BZ121" s="49"/>
      <c r="CA121" s="50"/>
      <c r="CB121" s="49"/>
      <c r="CC121" s="49"/>
      <c r="CD121" s="49"/>
      <c r="CE121" s="49"/>
      <c r="CF121" s="49"/>
      <c r="CG121" s="49"/>
      <c r="CH121" s="49"/>
      <c r="CI121" s="51"/>
      <c r="CJ121" s="50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</row>
    <row r="122" spans="1:170" s="63" customFormat="1" x14ac:dyDescent="0.2">
      <c r="A122" s="108"/>
      <c r="B122" s="109"/>
      <c r="BU122" s="49"/>
      <c r="BV122" s="49"/>
      <c r="BW122" s="49"/>
      <c r="BX122" s="49"/>
      <c r="BY122" s="49"/>
      <c r="BZ122" s="49"/>
      <c r="CA122" s="50"/>
      <c r="CB122" s="49"/>
      <c r="CC122" s="49"/>
      <c r="CD122" s="49"/>
      <c r="CE122" s="49"/>
      <c r="CF122" s="49"/>
      <c r="CG122" s="49"/>
      <c r="CH122" s="49"/>
      <c r="CI122" s="51"/>
      <c r="CJ122" s="50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</row>
    <row r="123" spans="1:170" s="63" customFormat="1" x14ac:dyDescent="0.2">
      <c r="A123" s="108"/>
      <c r="B123" s="109"/>
      <c r="BU123" s="49"/>
      <c r="BV123" s="49"/>
      <c r="BW123" s="49"/>
      <c r="BX123" s="49"/>
      <c r="BY123" s="49"/>
      <c r="BZ123" s="49"/>
      <c r="CA123" s="50"/>
      <c r="CB123" s="49"/>
      <c r="CC123" s="49"/>
      <c r="CD123" s="49"/>
      <c r="CE123" s="49"/>
      <c r="CF123" s="49"/>
      <c r="CG123" s="49"/>
      <c r="CH123" s="49"/>
      <c r="CI123" s="51"/>
      <c r="CJ123" s="50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</row>
    <row r="124" spans="1:170" s="63" customFormat="1" x14ac:dyDescent="0.2">
      <c r="A124" s="108"/>
      <c r="B124" s="109"/>
      <c r="BU124" s="49"/>
      <c r="BV124" s="49"/>
      <c r="BW124" s="49"/>
      <c r="BX124" s="49"/>
      <c r="BY124" s="49"/>
      <c r="BZ124" s="49"/>
      <c r="CA124" s="50"/>
      <c r="CB124" s="49"/>
      <c r="CC124" s="49"/>
      <c r="CD124" s="49"/>
      <c r="CE124" s="49"/>
      <c r="CF124" s="49"/>
      <c r="CG124" s="49"/>
      <c r="CH124" s="49"/>
      <c r="CI124" s="51"/>
      <c r="CJ124" s="50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</row>
    <row r="125" spans="1:170" s="63" customFormat="1" x14ac:dyDescent="0.2">
      <c r="A125" s="108"/>
      <c r="B125" s="109"/>
      <c r="BU125" s="49"/>
      <c r="BV125" s="49"/>
      <c r="BW125" s="49"/>
      <c r="BX125" s="49"/>
      <c r="BY125" s="49"/>
      <c r="BZ125" s="49"/>
      <c r="CA125" s="50"/>
      <c r="CB125" s="49"/>
      <c r="CC125" s="49"/>
      <c r="CD125" s="49"/>
      <c r="CE125" s="49"/>
      <c r="CF125" s="49"/>
      <c r="CG125" s="49"/>
      <c r="CH125" s="49"/>
      <c r="CI125" s="51"/>
      <c r="CJ125" s="50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</row>
    <row r="126" spans="1:170" s="63" customFormat="1" x14ac:dyDescent="0.2">
      <c r="A126" s="108"/>
      <c r="B126" s="109"/>
      <c r="BU126" s="49"/>
      <c r="BV126" s="49"/>
      <c r="BW126" s="49"/>
      <c r="BX126" s="49"/>
      <c r="BY126" s="49"/>
      <c r="BZ126" s="49"/>
      <c r="CA126" s="50"/>
      <c r="CB126" s="49"/>
      <c r="CC126" s="49"/>
      <c r="CD126" s="49"/>
      <c r="CE126" s="49"/>
      <c r="CF126" s="49"/>
      <c r="CG126" s="49"/>
      <c r="CH126" s="49"/>
      <c r="CI126" s="51"/>
      <c r="CJ126" s="50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</row>
    <row r="127" spans="1:170" s="63" customFormat="1" x14ac:dyDescent="0.2">
      <c r="A127" s="108"/>
      <c r="B127" s="109"/>
      <c r="BU127" s="49"/>
      <c r="BV127" s="49"/>
      <c r="BW127" s="49"/>
      <c r="BX127" s="49"/>
      <c r="BY127" s="49"/>
      <c r="BZ127" s="49"/>
      <c r="CA127" s="50"/>
      <c r="CB127" s="49"/>
      <c r="CC127" s="49"/>
      <c r="CD127" s="49"/>
      <c r="CE127" s="49"/>
      <c r="CF127" s="49"/>
      <c r="CG127" s="49"/>
      <c r="CH127" s="49"/>
      <c r="CI127" s="51"/>
      <c r="CJ127" s="50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</row>
    <row r="128" spans="1:170" s="63" customFormat="1" x14ac:dyDescent="0.2">
      <c r="A128" s="108"/>
      <c r="B128" s="109"/>
      <c r="BU128" s="49"/>
      <c r="BV128" s="49"/>
      <c r="BW128" s="49"/>
      <c r="BX128" s="49"/>
      <c r="BY128" s="49"/>
      <c r="BZ128" s="49"/>
      <c r="CA128" s="50"/>
      <c r="CB128" s="49"/>
      <c r="CC128" s="49"/>
      <c r="CD128" s="49"/>
      <c r="CE128" s="49"/>
      <c r="CF128" s="49"/>
      <c r="CG128" s="49"/>
      <c r="CH128" s="49"/>
      <c r="CI128" s="51"/>
      <c r="CJ128" s="50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</row>
    <row r="129" spans="1:170" s="63" customFormat="1" x14ac:dyDescent="0.2">
      <c r="A129" s="108"/>
      <c r="B129" s="109"/>
      <c r="BU129" s="49"/>
      <c r="BV129" s="49"/>
      <c r="BW129" s="49"/>
      <c r="BX129" s="49"/>
      <c r="BY129" s="49"/>
      <c r="BZ129" s="49"/>
      <c r="CA129" s="50"/>
      <c r="CB129" s="49"/>
      <c r="CC129" s="49"/>
      <c r="CD129" s="49"/>
      <c r="CE129" s="49"/>
      <c r="CF129" s="49"/>
      <c r="CG129" s="49"/>
      <c r="CH129" s="49"/>
      <c r="CI129" s="51"/>
      <c r="CJ129" s="50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</row>
    <row r="130" spans="1:170" s="63" customFormat="1" x14ac:dyDescent="0.2">
      <c r="A130" s="108"/>
      <c r="B130" s="109"/>
      <c r="BU130" s="49"/>
      <c r="BV130" s="49"/>
      <c r="BW130" s="49"/>
      <c r="BX130" s="49"/>
      <c r="BY130" s="49"/>
      <c r="BZ130" s="49"/>
      <c r="CA130" s="50"/>
      <c r="CB130" s="49"/>
      <c r="CC130" s="49"/>
      <c r="CD130" s="49"/>
      <c r="CE130" s="49"/>
      <c r="CF130" s="49"/>
      <c r="CG130" s="49"/>
      <c r="CH130" s="49"/>
      <c r="CI130" s="51"/>
      <c r="CJ130" s="50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</row>
    <row r="131" spans="1:170" s="63" customFormat="1" x14ac:dyDescent="0.2">
      <c r="A131" s="108"/>
      <c r="B131" s="109"/>
      <c r="BU131" s="49"/>
      <c r="BV131" s="49"/>
      <c r="BW131" s="49"/>
      <c r="BX131" s="49"/>
      <c r="BY131" s="49"/>
      <c r="BZ131" s="49"/>
      <c r="CA131" s="50"/>
      <c r="CB131" s="49"/>
      <c r="CC131" s="49"/>
      <c r="CD131" s="49"/>
      <c r="CE131" s="49"/>
      <c r="CF131" s="49"/>
      <c r="CG131" s="49"/>
      <c r="CH131" s="49"/>
      <c r="CI131" s="51"/>
      <c r="CJ131" s="50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</row>
    <row r="132" spans="1:170" s="63" customFormat="1" x14ac:dyDescent="0.2">
      <c r="A132" s="108"/>
      <c r="B132" s="109"/>
      <c r="BU132" s="49"/>
      <c r="BV132" s="49"/>
      <c r="BW132" s="49"/>
      <c r="BX132" s="49"/>
      <c r="BY132" s="49"/>
      <c r="BZ132" s="49"/>
      <c r="CA132" s="50"/>
      <c r="CB132" s="49"/>
      <c r="CC132" s="49"/>
      <c r="CD132" s="49"/>
      <c r="CE132" s="49"/>
      <c r="CF132" s="49"/>
      <c r="CG132" s="49"/>
      <c r="CH132" s="49"/>
      <c r="CI132" s="51"/>
      <c r="CJ132" s="50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</row>
    <row r="133" spans="1:170" s="63" customFormat="1" x14ac:dyDescent="0.2">
      <c r="A133" s="108"/>
      <c r="B133" s="109"/>
      <c r="BU133" s="49"/>
      <c r="BV133" s="49"/>
      <c r="BW133" s="49"/>
      <c r="BX133" s="49"/>
      <c r="BY133" s="49"/>
      <c r="BZ133" s="49"/>
      <c r="CA133" s="50"/>
      <c r="CB133" s="49"/>
      <c r="CC133" s="49"/>
      <c r="CD133" s="49"/>
      <c r="CE133" s="49"/>
      <c r="CF133" s="49"/>
      <c r="CG133" s="49"/>
      <c r="CH133" s="49"/>
      <c r="CI133" s="51"/>
      <c r="CJ133" s="50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</row>
    <row r="134" spans="1:170" s="63" customFormat="1" x14ac:dyDescent="0.2">
      <c r="A134" s="108"/>
      <c r="B134" s="109"/>
      <c r="BU134" s="49"/>
      <c r="BV134" s="49"/>
      <c r="BW134" s="49"/>
      <c r="BX134" s="49"/>
      <c r="BY134" s="49"/>
      <c r="BZ134" s="49"/>
      <c r="CA134" s="50"/>
      <c r="CB134" s="49"/>
      <c r="CC134" s="49"/>
      <c r="CD134" s="49"/>
      <c r="CE134" s="49"/>
      <c r="CF134" s="49"/>
      <c r="CG134" s="49"/>
      <c r="CH134" s="49"/>
      <c r="CI134" s="51"/>
      <c r="CJ134" s="50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</row>
    <row r="135" spans="1:170" s="63" customFormat="1" x14ac:dyDescent="0.2">
      <c r="A135" s="108"/>
      <c r="B135" s="109"/>
      <c r="BU135" s="49"/>
      <c r="BV135" s="49"/>
      <c r="BW135" s="49"/>
      <c r="BX135" s="49"/>
      <c r="BY135" s="49"/>
      <c r="BZ135" s="49"/>
      <c r="CA135" s="50"/>
      <c r="CB135" s="49"/>
      <c r="CC135" s="49"/>
      <c r="CD135" s="49"/>
      <c r="CE135" s="49"/>
      <c r="CF135" s="49"/>
      <c r="CG135" s="49"/>
      <c r="CH135" s="49"/>
      <c r="CI135" s="51"/>
      <c r="CJ135" s="50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</row>
    <row r="136" spans="1:170" s="63" customFormat="1" x14ac:dyDescent="0.2">
      <c r="A136" s="108"/>
      <c r="B136" s="109"/>
      <c r="BU136" s="49"/>
      <c r="BV136" s="49"/>
      <c r="BW136" s="49"/>
      <c r="BX136" s="49"/>
      <c r="BY136" s="49"/>
      <c r="BZ136" s="49"/>
      <c r="CA136" s="50"/>
      <c r="CB136" s="49"/>
      <c r="CC136" s="49"/>
      <c r="CD136" s="49"/>
      <c r="CE136" s="49"/>
      <c r="CF136" s="49"/>
      <c r="CG136" s="49"/>
      <c r="CH136" s="49"/>
      <c r="CI136" s="51"/>
      <c r="CJ136" s="50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</row>
    <row r="137" spans="1:170" s="63" customFormat="1" x14ac:dyDescent="0.2">
      <c r="A137" s="108"/>
      <c r="B137" s="109"/>
      <c r="BU137" s="49"/>
      <c r="BV137" s="49"/>
      <c r="BW137" s="49"/>
      <c r="BX137" s="49"/>
      <c r="BY137" s="49"/>
      <c r="BZ137" s="49"/>
      <c r="CA137" s="50"/>
      <c r="CB137" s="49"/>
      <c r="CC137" s="49"/>
      <c r="CD137" s="49"/>
      <c r="CE137" s="49"/>
      <c r="CF137" s="49"/>
      <c r="CG137" s="49"/>
      <c r="CH137" s="49"/>
      <c r="CI137" s="51"/>
      <c r="CJ137" s="50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</row>
    <row r="138" spans="1:170" s="63" customFormat="1" x14ac:dyDescent="0.2">
      <c r="A138" s="108"/>
      <c r="B138" s="109"/>
      <c r="BU138" s="49"/>
      <c r="BV138" s="49"/>
      <c r="BW138" s="49"/>
      <c r="BX138" s="49"/>
      <c r="BY138" s="49"/>
      <c r="BZ138" s="49"/>
      <c r="CA138" s="50"/>
      <c r="CB138" s="49"/>
      <c r="CC138" s="49"/>
      <c r="CD138" s="49"/>
      <c r="CE138" s="49"/>
      <c r="CF138" s="49"/>
      <c r="CG138" s="49"/>
      <c r="CH138" s="49"/>
      <c r="CI138" s="51"/>
      <c r="CJ138" s="50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</row>
    <row r="139" spans="1:170" s="63" customFormat="1" x14ac:dyDescent="0.2">
      <c r="A139" s="108"/>
      <c r="B139" s="109"/>
      <c r="BU139" s="49"/>
      <c r="BV139" s="49"/>
      <c r="BW139" s="49"/>
      <c r="BX139" s="49"/>
      <c r="BY139" s="49"/>
      <c r="BZ139" s="49"/>
      <c r="CA139" s="50"/>
      <c r="CB139" s="49"/>
      <c r="CC139" s="49"/>
      <c r="CD139" s="49"/>
      <c r="CE139" s="49"/>
      <c r="CF139" s="49"/>
      <c r="CG139" s="49"/>
      <c r="CH139" s="49"/>
      <c r="CI139" s="51"/>
      <c r="CJ139" s="50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</row>
    <row r="140" spans="1:170" s="63" customFormat="1" x14ac:dyDescent="0.2">
      <c r="A140" s="108"/>
      <c r="B140" s="109"/>
      <c r="BU140" s="49"/>
      <c r="BV140" s="49"/>
      <c r="BW140" s="49"/>
      <c r="BX140" s="49"/>
      <c r="BY140" s="49"/>
      <c r="BZ140" s="49"/>
      <c r="CA140" s="50"/>
      <c r="CB140" s="49"/>
      <c r="CC140" s="49"/>
      <c r="CD140" s="49"/>
      <c r="CE140" s="49"/>
      <c r="CF140" s="49"/>
      <c r="CG140" s="49"/>
      <c r="CH140" s="49"/>
      <c r="CI140" s="51"/>
      <c r="CJ140" s="50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</row>
    <row r="141" spans="1:170" s="63" customFormat="1" x14ac:dyDescent="0.2">
      <c r="A141" s="108"/>
      <c r="B141" s="109"/>
      <c r="BU141" s="49"/>
      <c r="BV141" s="49"/>
      <c r="BW141" s="49"/>
      <c r="BX141" s="49"/>
      <c r="BY141" s="49"/>
      <c r="BZ141" s="49"/>
      <c r="CA141" s="50"/>
      <c r="CB141" s="49"/>
      <c r="CC141" s="49"/>
      <c r="CD141" s="49"/>
      <c r="CE141" s="49"/>
      <c r="CF141" s="49"/>
      <c r="CG141" s="49"/>
      <c r="CH141" s="49"/>
      <c r="CI141" s="51"/>
      <c r="CJ141" s="50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</row>
    <row r="142" spans="1:170" s="63" customFormat="1" x14ac:dyDescent="0.2">
      <c r="A142" s="108"/>
      <c r="B142" s="109"/>
      <c r="BU142" s="49"/>
      <c r="BV142" s="49"/>
      <c r="BW142" s="49"/>
      <c r="BX142" s="49"/>
      <c r="BY142" s="49"/>
      <c r="BZ142" s="49"/>
      <c r="CA142" s="50"/>
      <c r="CB142" s="49"/>
      <c r="CC142" s="49"/>
      <c r="CD142" s="49"/>
      <c r="CE142" s="49"/>
      <c r="CF142" s="49"/>
      <c r="CG142" s="49"/>
      <c r="CH142" s="49"/>
      <c r="CI142" s="51"/>
      <c r="CJ142" s="50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</row>
    <row r="143" spans="1:170" s="63" customFormat="1" x14ac:dyDescent="0.2">
      <c r="A143" s="108"/>
      <c r="B143" s="109"/>
      <c r="BU143" s="49"/>
      <c r="BV143" s="49"/>
      <c r="BW143" s="49"/>
      <c r="BX143" s="49"/>
      <c r="BY143" s="49"/>
      <c r="BZ143" s="49"/>
      <c r="CA143" s="50"/>
      <c r="CB143" s="49"/>
      <c r="CC143" s="49"/>
      <c r="CD143" s="49"/>
      <c r="CE143" s="49"/>
      <c r="CF143" s="49"/>
      <c r="CG143" s="49"/>
      <c r="CH143" s="49"/>
      <c r="CI143" s="51"/>
      <c r="CJ143" s="50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</row>
    <row r="144" spans="1:170" s="63" customFormat="1" x14ac:dyDescent="0.2">
      <c r="A144" s="108"/>
      <c r="B144" s="109"/>
      <c r="BU144" s="49"/>
      <c r="BV144" s="49"/>
      <c r="BW144" s="49"/>
      <c r="BX144" s="49"/>
      <c r="BY144" s="49"/>
      <c r="BZ144" s="49"/>
      <c r="CA144" s="50"/>
      <c r="CB144" s="49"/>
      <c r="CC144" s="49"/>
      <c r="CD144" s="49"/>
      <c r="CE144" s="49"/>
      <c r="CF144" s="49"/>
      <c r="CG144" s="49"/>
      <c r="CH144" s="49"/>
      <c r="CI144" s="51"/>
      <c r="CJ144" s="50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</row>
    <row r="145" spans="1:170" s="63" customFormat="1" x14ac:dyDescent="0.2">
      <c r="A145" s="108"/>
      <c r="B145" s="109"/>
      <c r="BU145" s="49"/>
      <c r="BV145" s="49"/>
      <c r="BW145" s="49"/>
      <c r="BX145" s="49"/>
      <c r="BY145" s="49"/>
      <c r="BZ145" s="49"/>
      <c r="CA145" s="50"/>
      <c r="CB145" s="49"/>
      <c r="CC145" s="49"/>
      <c r="CD145" s="49"/>
      <c r="CE145" s="49"/>
      <c r="CF145" s="49"/>
      <c r="CG145" s="49"/>
      <c r="CH145" s="49"/>
      <c r="CI145" s="51"/>
      <c r="CJ145" s="50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</row>
    <row r="146" spans="1:170" s="63" customFormat="1" x14ac:dyDescent="0.2">
      <c r="A146" s="108"/>
      <c r="B146" s="109"/>
      <c r="BU146" s="49"/>
      <c r="BV146" s="49"/>
      <c r="BW146" s="49"/>
      <c r="BX146" s="49"/>
      <c r="BY146" s="49"/>
      <c r="BZ146" s="49"/>
      <c r="CA146" s="50"/>
      <c r="CB146" s="49"/>
      <c r="CC146" s="49"/>
      <c r="CD146" s="49"/>
      <c r="CE146" s="49"/>
      <c r="CF146" s="49"/>
      <c r="CG146" s="49"/>
      <c r="CH146" s="49"/>
      <c r="CI146" s="51"/>
      <c r="CJ146" s="50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</row>
    <row r="147" spans="1:170" s="63" customFormat="1" x14ac:dyDescent="0.2">
      <c r="A147" s="108"/>
      <c r="B147" s="109"/>
      <c r="BU147" s="49"/>
      <c r="BV147" s="49"/>
      <c r="BW147" s="49"/>
      <c r="BX147" s="49"/>
      <c r="BY147" s="49"/>
      <c r="BZ147" s="49"/>
      <c r="CA147" s="50"/>
      <c r="CB147" s="49"/>
      <c r="CC147" s="49"/>
      <c r="CD147" s="49"/>
      <c r="CE147" s="49"/>
      <c r="CF147" s="49"/>
      <c r="CG147" s="49"/>
      <c r="CH147" s="49"/>
      <c r="CI147" s="51"/>
      <c r="CJ147" s="50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</row>
    <row r="148" spans="1:170" s="63" customFormat="1" x14ac:dyDescent="0.2">
      <c r="A148" s="108"/>
      <c r="B148" s="109"/>
      <c r="BU148" s="49"/>
      <c r="BV148" s="49"/>
      <c r="BW148" s="49"/>
      <c r="BX148" s="49"/>
      <c r="BY148" s="49"/>
      <c r="BZ148" s="49"/>
      <c r="CA148" s="50"/>
      <c r="CB148" s="49"/>
      <c r="CC148" s="49"/>
      <c r="CD148" s="49"/>
      <c r="CE148" s="49"/>
      <c r="CF148" s="49"/>
      <c r="CG148" s="49"/>
      <c r="CH148" s="49"/>
      <c r="CI148" s="51"/>
      <c r="CJ148" s="50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</row>
    <row r="149" spans="1:170" s="63" customFormat="1" x14ac:dyDescent="0.2">
      <c r="A149" s="108"/>
      <c r="B149" s="109"/>
      <c r="BU149" s="49"/>
      <c r="BV149" s="49"/>
      <c r="BW149" s="49"/>
      <c r="BX149" s="49"/>
      <c r="BY149" s="49"/>
      <c r="BZ149" s="49"/>
      <c r="CA149" s="50"/>
      <c r="CB149" s="49"/>
      <c r="CC149" s="49"/>
      <c r="CD149" s="49"/>
      <c r="CE149" s="49"/>
      <c r="CF149" s="49"/>
      <c r="CG149" s="49"/>
      <c r="CH149" s="49"/>
      <c r="CI149" s="51"/>
      <c r="CJ149" s="50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</row>
    <row r="150" spans="1:170" s="63" customFormat="1" x14ac:dyDescent="0.2">
      <c r="A150" s="108"/>
      <c r="B150" s="109"/>
      <c r="BU150" s="49"/>
      <c r="BV150" s="49"/>
      <c r="BW150" s="49"/>
      <c r="BX150" s="49"/>
      <c r="BY150" s="49"/>
      <c r="BZ150" s="49"/>
      <c r="CA150" s="50"/>
      <c r="CB150" s="49"/>
      <c r="CC150" s="49"/>
      <c r="CD150" s="49"/>
      <c r="CE150" s="49"/>
      <c r="CF150" s="49"/>
      <c r="CG150" s="49"/>
      <c r="CH150" s="49"/>
      <c r="CI150" s="51"/>
      <c r="CJ150" s="50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</row>
    <row r="151" spans="1:170" s="63" customFormat="1" x14ac:dyDescent="0.2">
      <c r="A151" s="108"/>
      <c r="B151" s="109"/>
      <c r="BU151" s="49"/>
      <c r="BV151" s="49"/>
      <c r="BW151" s="49"/>
      <c r="BX151" s="49"/>
      <c r="BY151" s="49"/>
      <c r="BZ151" s="49"/>
      <c r="CA151" s="50"/>
      <c r="CB151" s="49"/>
      <c r="CC151" s="49"/>
      <c r="CD151" s="49"/>
      <c r="CE151" s="49"/>
      <c r="CF151" s="49"/>
      <c r="CG151" s="49"/>
      <c r="CH151" s="49"/>
      <c r="CI151" s="51"/>
      <c r="CJ151" s="50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</row>
    <row r="152" spans="1:170" s="63" customFormat="1" x14ac:dyDescent="0.2">
      <c r="A152" s="108"/>
      <c r="B152" s="109"/>
      <c r="BU152" s="49"/>
      <c r="BV152" s="49"/>
      <c r="BW152" s="49"/>
      <c r="BX152" s="49"/>
      <c r="BY152" s="49"/>
      <c r="BZ152" s="49"/>
      <c r="CA152" s="50"/>
      <c r="CB152" s="49"/>
      <c r="CC152" s="49"/>
      <c r="CD152" s="49"/>
      <c r="CE152" s="49"/>
      <c r="CF152" s="49"/>
      <c r="CG152" s="49"/>
      <c r="CH152" s="49"/>
      <c r="CI152" s="51"/>
      <c r="CJ152" s="50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</row>
    <row r="153" spans="1:170" s="63" customFormat="1" x14ac:dyDescent="0.2">
      <c r="A153" s="108"/>
      <c r="B153" s="109"/>
      <c r="BU153" s="49"/>
      <c r="BV153" s="49"/>
      <c r="BW153" s="49"/>
      <c r="BX153" s="49"/>
      <c r="BY153" s="49"/>
      <c r="BZ153" s="49"/>
      <c r="CA153" s="50"/>
      <c r="CB153" s="49"/>
      <c r="CC153" s="49"/>
      <c r="CD153" s="49"/>
      <c r="CE153" s="49"/>
      <c r="CF153" s="49"/>
      <c r="CG153" s="49"/>
      <c r="CH153" s="49"/>
      <c r="CI153" s="51"/>
      <c r="CJ153" s="50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</row>
    <row r="154" spans="1:170" s="63" customFormat="1" x14ac:dyDescent="0.2">
      <c r="A154" s="108"/>
      <c r="B154" s="109"/>
      <c r="BU154" s="49"/>
      <c r="BV154" s="49"/>
      <c r="BW154" s="49"/>
      <c r="BX154" s="49"/>
      <c r="BY154" s="49"/>
      <c r="BZ154" s="49"/>
      <c r="CA154" s="50"/>
      <c r="CB154" s="49"/>
      <c r="CC154" s="49"/>
      <c r="CD154" s="49"/>
      <c r="CE154" s="49"/>
      <c r="CF154" s="49"/>
      <c r="CG154" s="49"/>
      <c r="CH154" s="49"/>
      <c r="CI154" s="51"/>
      <c r="CJ154" s="50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</row>
    <row r="155" spans="1:170" s="63" customFormat="1" x14ac:dyDescent="0.2">
      <c r="A155" s="108"/>
      <c r="B155" s="109"/>
      <c r="BU155" s="49"/>
      <c r="BV155" s="49"/>
      <c r="BW155" s="49"/>
      <c r="BX155" s="49"/>
      <c r="BY155" s="49"/>
      <c r="BZ155" s="49"/>
      <c r="CA155" s="50"/>
      <c r="CB155" s="49"/>
      <c r="CC155" s="49"/>
      <c r="CD155" s="49"/>
      <c r="CE155" s="49"/>
      <c r="CF155" s="49"/>
      <c r="CG155" s="49"/>
      <c r="CH155" s="49"/>
      <c r="CI155" s="51"/>
      <c r="CJ155" s="50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</row>
    <row r="156" spans="1:170" s="63" customFormat="1" x14ac:dyDescent="0.2">
      <c r="A156" s="108"/>
      <c r="B156" s="109"/>
      <c r="BU156" s="49"/>
      <c r="BV156" s="49"/>
      <c r="BW156" s="49"/>
      <c r="BX156" s="49"/>
      <c r="BY156" s="49"/>
      <c r="BZ156" s="49"/>
      <c r="CA156" s="50"/>
      <c r="CB156" s="49"/>
      <c r="CC156" s="49"/>
      <c r="CD156" s="49"/>
      <c r="CE156" s="49"/>
      <c r="CF156" s="49"/>
      <c r="CG156" s="49"/>
      <c r="CH156" s="49"/>
      <c r="CI156" s="51"/>
      <c r="CJ156" s="50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</row>
    <row r="157" spans="1:170" s="63" customFormat="1" x14ac:dyDescent="0.2">
      <c r="A157" s="108"/>
      <c r="B157" s="109"/>
      <c r="BU157" s="49"/>
      <c r="BV157" s="49"/>
      <c r="BW157" s="49"/>
      <c r="BX157" s="49"/>
      <c r="BY157" s="49"/>
      <c r="BZ157" s="49"/>
      <c r="CA157" s="50"/>
      <c r="CB157" s="49"/>
      <c r="CC157" s="49"/>
      <c r="CD157" s="49"/>
      <c r="CE157" s="49"/>
      <c r="CF157" s="49"/>
      <c r="CG157" s="49"/>
      <c r="CH157" s="49"/>
      <c r="CI157" s="51"/>
      <c r="CJ157" s="50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</row>
    <row r="158" spans="1:170" s="63" customFormat="1" x14ac:dyDescent="0.2">
      <c r="A158" s="108"/>
      <c r="B158" s="109"/>
      <c r="BU158" s="49"/>
      <c r="BV158" s="49"/>
      <c r="BW158" s="49"/>
      <c r="BX158" s="49"/>
      <c r="BY158" s="49"/>
      <c r="BZ158" s="49"/>
      <c r="CA158" s="50"/>
      <c r="CB158" s="49"/>
      <c r="CC158" s="49"/>
      <c r="CD158" s="49"/>
      <c r="CE158" s="49"/>
      <c r="CF158" s="49"/>
      <c r="CG158" s="49"/>
      <c r="CH158" s="49"/>
      <c r="CI158" s="51"/>
      <c r="CJ158" s="50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</row>
    <row r="159" spans="1:170" s="63" customFormat="1" x14ac:dyDescent="0.2">
      <c r="A159" s="108"/>
      <c r="B159" s="109"/>
      <c r="BU159" s="49"/>
      <c r="BV159" s="49"/>
      <c r="BW159" s="49"/>
      <c r="BX159" s="49"/>
      <c r="BY159" s="49"/>
      <c r="BZ159" s="49"/>
      <c r="CA159" s="50"/>
      <c r="CB159" s="49"/>
      <c r="CC159" s="49"/>
      <c r="CD159" s="49"/>
      <c r="CE159" s="49"/>
      <c r="CF159" s="49"/>
      <c r="CG159" s="49"/>
      <c r="CH159" s="49"/>
      <c r="CI159" s="51"/>
      <c r="CJ159" s="50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</row>
    <row r="160" spans="1:170" s="63" customFormat="1" x14ac:dyDescent="0.2">
      <c r="A160" s="108"/>
      <c r="B160" s="109"/>
      <c r="BU160" s="49"/>
      <c r="BV160" s="49"/>
      <c r="BW160" s="49"/>
      <c r="BX160" s="49"/>
      <c r="BY160" s="49"/>
      <c r="BZ160" s="49"/>
      <c r="CA160" s="50"/>
      <c r="CB160" s="49"/>
      <c r="CC160" s="49"/>
      <c r="CD160" s="49"/>
      <c r="CE160" s="49"/>
      <c r="CF160" s="49"/>
      <c r="CG160" s="49"/>
      <c r="CH160" s="49"/>
      <c r="CI160" s="51"/>
      <c r="CJ160" s="50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</row>
    <row r="161" spans="1:170" s="63" customFormat="1" x14ac:dyDescent="0.2">
      <c r="A161" s="108"/>
      <c r="B161" s="109"/>
      <c r="BU161" s="49"/>
      <c r="BV161" s="49"/>
      <c r="BW161" s="49"/>
      <c r="BX161" s="49"/>
      <c r="BY161" s="49"/>
      <c r="BZ161" s="49"/>
      <c r="CA161" s="50"/>
      <c r="CB161" s="49"/>
      <c r="CC161" s="49"/>
      <c r="CD161" s="49"/>
      <c r="CE161" s="49"/>
      <c r="CF161" s="49"/>
      <c r="CG161" s="49"/>
      <c r="CH161" s="49"/>
      <c r="CI161" s="51"/>
      <c r="CJ161" s="50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</row>
    <row r="162" spans="1:170" s="63" customFormat="1" x14ac:dyDescent="0.2">
      <c r="A162" s="108"/>
      <c r="B162" s="109"/>
      <c r="BU162" s="49"/>
      <c r="BV162" s="49"/>
      <c r="BW162" s="49"/>
      <c r="BX162" s="49"/>
      <c r="BY162" s="49"/>
      <c r="BZ162" s="49"/>
      <c r="CA162" s="50"/>
      <c r="CB162" s="49"/>
      <c r="CC162" s="49"/>
      <c r="CD162" s="49"/>
      <c r="CE162" s="49"/>
      <c r="CF162" s="49"/>
      <c r="CG162" s="49"/>
      <c r="CH162" s="49"/>
      <c r="CI162" s="51"/>
      <c r="CJ162" s="50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</row>
    <row r="163" spans="1:170" s="63" customFormat="1" x14ac:dyDescent="0.2">
      <c r="A163" s="108"/>
      <c r="B163" s="109"/>
      <c r="BU163" s="49"/>
      <c r="BV163" s="49"/>
      <c r="BW163" s="49"/>
      <c r="BX163" s="49"/>
      <c r="BY163" s="49"/>
      <c r="BZ163" s="49"/>
      <c r="CA163" s="50"/>
      <c r="CB163" s="49"/>
      <c r="CC163" s="49"/>
      <c r="CD163" s="49"/>
      <c r="CE163" s="49"/>
      <c r="CF163" s="49"/>
      <c r="CG163" s="49"/>
      <c r="CH163" s="49"/>
      <c r="CI163" s="51"/>
      <c r="CJ163" s="50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</row>
    <row r="164" spans="1:170" s="63" customFormat="1" x14ac:dyDescent="0.2">
      <c r="A164" s="108"/>
      <c r="B164" s="109"/>
      <c r="BU164" s="49"/>
      <c r="BV164" s="49"/>
      <c r="BW164" s="49"/>
      <c r="BX164" s="49"/>
      <c r="BY164" s="49"/>
      <c r="BZ164" s="49"/>
      <c r="CA164" s="50"/>
      <c r="CB164" s="49"/>
      <c r="CC164" s="49"/>
      <c r="CD164" s="49"/>
      <c r="CE164" s="49"/>
      <c r="CF164" s="49"/>
      <c r="CG164" s="49"/>
      <c r="CH164" s="49"/>
      <c r="CI164" s="51"/>
      <c r="CJ164" s="50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</row>
    <row r="165" spans="1:170" s="63" customFormat="1" x14ac:dyDescent="0.2">
      <c r="A165" s="108"/>
      <c r="B165" s="109"/>
      <c r="BU165" s="49"/>
      <c r="BV165" s="49"/>
      <c r="BW165" s="49"/>
      <c r="BX165" s="49"/>
      <c r="BY165" s="49"/>
      <c r="BZ165" s="49"/>
      <c r="CA165" s="50"/>
      <c r="CB165" s="49"/>
      <c r="CC165" s="49"/>
      <c r="CD165" s="49"/>
      <c r="CE165" s="49"/>
      <c r="CF165" s="49"/>
      <c r="CG165" s="49"/>
      <c r="CH165" s="49"/>
      <c r="CI165" s="51"/>
      <c r="CJ165" s="50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</row>
    <row r="166" spans="1:170" s="63" customFormat="1" x14ac:dyDescent="0.2">
      <c r="A166" s="108"/>
      <c r="B166" s="109"/>
      <c r="BU166" s="49"/>
      <c r="BV166" s="49"/>
      <c r="BW166" s="49"/>
      <c r="BX166" s="49"/>
      <c r="BY166" s="49"/>
      <c r="BZ166" s="49"/>
      <c r="CA166" s="50"/>
      <c r="CB166" s="49"/>
      <c r="CC166" s="49"/>
      <c r="CD166" s="49"/>
      <c r="CE166" s="49"/>
      <c r="CF166" s="49"/>
      <c r="CG166" s="49"/>
      <c r="CH166" s="49"/>
      <c r="CI166" s="51"/>
      <c r="CJ166" s="50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</row>
    <row r="167" spans="1:170" s="63" customFormat="1" x14ac:dyDescent="0.2">
      <c r="A167" s="108"/>
      <c r="B167" s="109"/>
      <c r="BU167" s="49"/>
      <c r="BV167" s="49"/>
      <c r="BW167" s="49"/>
      <c r="BX167" s="49"/>
      <c r="BY167" s="49"/>
      <c r="BZ167" s="49"/>
      <c r="CA167" s="50"/>
      <c r="CB167" s="49"/>
      <c r="CC167" s="49"/>
      <c r="CD167" s="49"/>
      <c r="CE167" s="49"/>
      <c r="CF167" s="49"/>
      <c r="CG167" s="49"/>
      <c r="CH167" s="49"/>
      <c r="CI167" s="51"/>
      <c r="CJ167" s="50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</row>
    <row r="168" spans="1:170" s="63" customFormat="1" x14ac:dyDescent="0.2">
      <c r="A168" s="108"/>
      <c r="B168" s="109"/>
      <c r="BU168" s="49"/>
      <c r="BV168" s="49"/>
      <c r="BW168" s="49"/>
      <c r="BX168" s="49"/>
      <c r="BY168" s="49"/>
      <c r="BZ168" s="49"/>
      <c r="CA168" s="50"/>
      <c r="CB168" s="49"/>
      <c r="CC168" s="49"/>
      <c r="CD168" s="49"/>
      <c r="CE168" s="49"/>
      <c r="CF168" s="49"/>
      <c r="CG168" s="49"/>
      <c r="CH168" s="49"/>
      <c r="CI168" s="51"/>
      <c r="CJ168" s="50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</row>
    <row r="169" spans="1:170" s="63" customFormat="1" x14ac:dyDescent="0.2">
      <c r="A169" s="108"/>
      <c r="B169" s="109"/>
      <c r="BU169" s="49"/>
      <c r="BV169" s="49"/>
      <c r="BW169" s="49"/>
      <c r="BX169" s="49"/>
      <c r="BY169" s="49"/>
      <c r="BZ169" s="49"/>
      <c r="CA169" s="50"/>
      <c r="CB169" s="49"/>
      <c r="CC169" s="49"/>
      <c r="CD169" s="49"/>
      <c r="CE169" s="49"/>
      <c r="CF169" s="49"/>
      <c r="CG169" s="49"/>
      <c r="CH169" s="49"/>
      <c r="CI169" s="51"/>
      <c r="CJ169" s="50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</row>
    <row r="170" spans="1:170" s="63" customFormat="1" x14ac:dyDescent="0.2">
      <c r="A170" s="108"/>
      <c r="B170" s="109"/>
      <c r="BU170" s="49"/>
      <c r="BV170" s="49"/>
      <c r="BW170" s="49"/>
      <c r="BX170" s="49"/>
      <c r="BY170" s="49"/>
      <c r="BZ170" s="49"/>
      <c r="CA170" s="50"/>
      <c r="CB170" s="49"/>
      <c r="CC170" s="49"/>
      <c r="CD170" s="49"/>
      <c r="CE170" s="49"/>
      <c r="CF170" s="49"/>
      <c r="CG170" s="49"/>
      <c r="CH170" s="49"/>
      <c r="CI170" s="51"/>
      <c r="CJ170" s="50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</row>
    <row r="171" spans="1:170" s="63" customFormat="1" x14ac:dyDescent="0.2">
      <c r="A171" s="108"/>
      <c r="B171" s="109"/>
      <c r="BU171" s="49"/>
      <c r="BV171" s="49"/>
      <c r="BW171" s="49"/>
      <c r="BX171" s="49"/>
      <c r="BY171" s="49"/>
      <c r="BZ171" s="49"/>
      <c r="CA171" s="50"/>
      <c r="CB171" s="49"/>
      <c r="CC171" s="49"/>
      <c r="CD171" s="49"/>
      <c r="CE171" s="49"/>
      <c r="CF171" s="49"/>
      <c r="CG171" s="49"/>
      <c r="CH171" s="49"/>
      <c r="CI171" s="51"/>
      <c r="CJ171" s="50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</row>
    <row r="172" spans="1:170" s="63" customFormat="1" x14ac:dyDescent="0.2">
      <c r="A172" s="108"/>
      <c r="B172" s="109"/>
      <c r="BU172" s="49"/>
      <c r="BV172" s="49"/>
      <c r="BW172" s="49"/>
      <c r="BX172" s="49"/>
      <c r="BY172" s="49"/>
      <c r="BZ172" s="49"/>
      <c r="CA172" s="50"/>
      <c r="CB172" s="49"/>
      <c r="CC172" s="49"/>
      <c r="CD172" s="49"/>
      <c r="CE172" s="49"/>
      <c r="CF172" s="49"/>
      <c r="CG172" s="49"/>
      <c r="CH172" s="49"/>
      <c r="CI172" s="51"/>
      <c r="CJ172" s="50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</row>
    <row r="173" spans="1:170" s="63" customFormat="1" x14ac:dyDescent="0.2">
      <c r="A173" s="108"/>
      <c r="B173" s="109"/>
      <c r="BU173" s="49"/>
      <c r="BV173" s="49"/>
      <c r="BW173" s="49"/>
      <c r="BX173" s="49"/>
      <c r="BY173" s="49"/>
      <c r="BZ173" s="49"/>
      <c r="CA173" s="50"/>
      <c r="CB173" s="49"/>
      <c r="CC173" s="49"/>
      <c r="CD173" s="49"/>
      <c r="CE173" s="49"/>
      <c r="CF173" s="49"/>
      <c r="CG173" s="49"/>
      <c r="CH173" s="49"/>
      <c r="CI173" s="51"/>
      <c r="CJ173" s="50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</row>
    <row r="174" spans="1:170" s="63" customFormat="1" x14ac:dyDescent="0.2">
      <c r="A174" s="108"/>
      <c r="B174" s="109"/>
      <c r="BU174" s="49"/>
      <c r="BV174" s="49"/>
      <c r="BW174" s="49"/>
      <c r="BX174" s="49"/>
      <c r="BY174" s="49"/>
      <c r="BZ174" s="49"/>
      <c r="CA174" s="50"/>
      <c r="CB174" s="49"/>
      <c r="CC174" s="49"/>
      <c r="CD174" s="49"/>
      <c r="CE174" s="49"/>
      <c r="CF174" s="49"/>
      <c r="CG174" s="49"/>
      <c r="CH174" s="49"/>
      <c r="CI174" s="51"/>
      <c r="CJ174" s="50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</row>
    <row r="175" spans="1:170" s="63" customFormat="1" x14ac:dyDescent="0.2">
      <c r="A175" s="108"/>
      <c r="B175" s="109"/>
      <c r="BU175" s="49"/>
      <c r="BV175" s="49"/>
      <c r="BW175" s="49"/>
      <c r="BX175" s="49"/>
      <c r="BY175" s="49"/>
      <c r="BZ175" s="49"/>
      <c r="CA175" s="50"/>
      <c r="CB175" s="49"/>
      <c r="CC175" s="49"/>
      <c r="CD175" s="49"/>
      <c r="CE175" s="49"/>
      <c r="CF175" s="49"/>
      <c r="CG175" s="49"/>
      <c r="CH175" s="49"/>
      <c r="CI175" s="51"/>
      <c r="CJ175" s="50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</row>
    <row r="176" spans="1:170" s="63" customFormat="1" x14ac:dyDescent="0.2">
      <c r="A176" s="108"/>
      <c r="B176" s="109"/>
      <c r="BU176" s="49"/>
      <c r="BV176" s="49"/>
      <c r="BW176" s="49"/>
      <c r="BX176" s="49"/>
      <c r="BY176" s="49"/>
      <c r="BZ176" s="49"/>
      <c r="CA176" s="50"/>
      <c r="CB176" s="49"/>
      <c r="CC176" s="49"/>
      <c r="CD176" s="49"/>
      <c r="CE176" s="49"/>
      <c r="CF176" s="49"/>
      <c r="CG176" s="49"/>
      <c r="CH176" s="49"/>
      <c r="CI176" s="51"/>
      <c r="CJ176" s="50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</row>
    <row r="177" spans="1:170" s="63" customFormat="1" x14ac:dyDescent="0.2">
      <c r="A177" s="108"/>
      <c r="B177" s="109"/>
      <c r="BU177" s="49"/>
      <c r="BV177" s="49"/>
      <c r="BW177" s="49"/>
      <c r="BX177" s="49"/>
      <c r="BY177" s="49"/>
      <c r="BZ177" s="49"/>
      <c r="CA177" s="50"/>
      <c r="CB177" s="49"/>
      <c r="CC177" s="49"/>
      <c r="CD177" s="49"/>
      <c r="CE177" s="49"/>
      <c r="CF177" s="49"/>
      <c r="CG177" s="49"/>
      <c r="CH177" s="49"/>
      <c r="CI177" s="51"/>
      <c r="CJ177" s="50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</row>
    <row r="178" spans="1:170" s="63" customFormat="1" x14ac:dyDescent="0.2">
      <c r="A178" s="108"/>
      <c r="B178" s="109"/>
      <c r="BU178" s="49"/>
      <c r="BV178" s="49"/>
      <c r="BW178" s="49"/>
      <c r="BX178" s="49"/>
      <c r="BY178" s="49"/>
      <c r="BZ178" s="49"/>
      <c r="CA178" s="50"/>
      <c r="CB178" s="49"/>
      <c r="CC178" s="49"/>
      <c r="CD178" s="49"/>
      <c r="CE178" s="49"/>
      <c r="CF178" s="49"/>
      <c r="CG178" s="49"/>
      <c r="CH178" s="49"/>
      <c r="CI178" s="51"/>
      <c r="CJ178" s="50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</row>
    <row r="179" spans="1:170" s="63" customFormat="1" x14ac:dyDescent="0.2">
      <c r="A179" s="108"/>
      <c r="B179" s="109"/>
      <c r="BU179" s="49"/>
      <c r="BV179" s="49"/>
      <c r="BW179" s="49"/>
      <c r="BX179" s="49"/>
      <c r="BY179" s="49"/>
      <c r="BZ179" s="49"/>
      <c r="CA179" s="50"/>
      <c r="CB179" s="49"/>
      <c r="CC179" s="49"/>
      <c r="CD179" s="49"/>
      <c r="CE179" s="49"/>
      <c r="CF179" s="49"/>
      <c r="CG179" s="49"/>
      <c r="CH179" s="49"/>
      <c r="CI179" s="51"/>
      <c r="CJ179" s="50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</row>
    <row r="180" spans="1:170" s="63" customFormat="1" x14ac:dyDescent="0.2">
      <c r="A180" s="108"/>
      <c r="B180" s="109"/>
      <c r="BU180" s="49"/>
      <c r="BV180" s="49"/>
      <c r="BW180" s="49"/>
      <c r="BX180" s="49"/>
      <c r="BY180" s="49"/>
      <c r="BZ180" s="49"/>
      <c r="CA180" s="50"/>
      <c r="CB180" s="49"/>
      <c r="CC180" s="49"/>
      <c r="CD180" s="49"/>
      <c r="CE180" s="49"/>
      <c r="CF180" s="49"/>
      <c r="CG180" s="49"/>
      <c r="CH180" s="49"/>
      <c r="CI180" s="51"/>
      <c r="CJ180" s="50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</row>
    <row r="181" spans="1:170" s="63" customFormat="1" x14ac:dyDescent="0.2">
      <c r="A181" s="108"/>
      <c r="B181" s="109"/>
      <c r="BU181" s="49"/>
      <c r="BV181" s="49"/>
      <c r="BW181" s="49"/>
      <c r="BX181" s="49"/>
      <c r="BY181" s="49"/>
      <c r="BZ181" s="49"/>
      <c r="CA181" s="50"/>
      <c r="CB181" s="49"/>
      <c r="CC181" s="49"/>
      <c r="CD181" s="49"/>
      <c r="CE181" s="49"/>
      <c r="CF181" s="49"/>
      <c r="CG181" s="49"/>
      <c r="CH181" s="49"/>
      <c r="CI181" s="51"/>
      <c r="CJ181" s="50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</row>
    <row r="182" spans="1:170" s="63" customFormat="1" x14ac:dyDescent="0.2">
      <c r="A182" s="108"/>
      <c r="B182" s="109"/>
      <c r="BU182" s="49"/>
      <c r="BV182" s="49"/>
      <c r="BW182" s="49"/>
      <c r="BX182" s="49"/>
      <c r="BY182" s="49"/>
      <c r="BZ182" s="49"/>
      <c r="CA182" s="50"/>
      <c r="CB182" s="49"/>
      <c r="CC182" s="49"/>
      <c r="CD182" s="49"/>
      <c r="CE182" s="49"/>
      <c r="CF182" s="49"/>
      <c r="CG182" s="49"/>
      <c r="CH182" s="49"/>
      <c r="CI182" s="51"/>
      <c r="CJ182" s="50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</row>
    <row r="183" spans="1:170" s="63" customFormat="1" x14ac:dyDescent="0.2">
      <c r="A183" s="108"/>
      <c r="B183" s="109"/>
      <c r="BU183" s="49"/>
      <c r="BV183" s="49"/>
      <c r="BW183" s="49"/>
      <c r="BX183" s="49"/>
      <c r="BY183" s="49"/>
      <c r="BZ183" s="49"/>
      <c r="CA183" s="50"/>
      <c r="CB183" s="49"/>
      <c r="CC183" s="49"/>
      <c r="CD183" s="49"/>
      <c r="CE183" s="49"/>
      <c r="CF183" s="49"/>
      <c r="CG183" s="49"/>
      <c r="CH183" s="49"/>
      <c r="CI183" s="51"/>
      <c r="CJ183" s="50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</row>
    <row r="184" spans="1:170" s="63" customFormat="1" x14ac:dyDescent="0.2">
      <c r="A184" s="108"/>
      <c r="B184" s="109"/>
      <c r="BU184" s="49"/>
      <c r="BV184" s="49"/>
      <c r="BW184" s="49"/>
      <c r="BX184" s="49"/>
      <c r="BY184" s="49"/>
      <c r="BZ184" s="49"/>
      <c r="CA184" s="50"/>
      <c r="CB184" s="49"/>
      <c r="CC184" s="49"/>
      <c r="CD184" s="49"/>
      <c r="CE184" s="49"/>
      <c r="CF184" s="49"/>
      <c r="CG184" s="49"/>
      <c r="CH184" s="49"/>
      <c r="CI184" s="51"/>
      <c r="CJ184" s="50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</row>
    <row r="185" spans="1:170" s="63" customFormat="1" x14ac:dyDescent="0.2">
      <c r="A185" s="108"/>
      <c r="B185" s="109"/>
      <c r="BU185" s="49"/>
      <c r="BV185" s="49"/>
      <c r="BW185" s="49"/>
      <c r="BX185" s="49"/>
      <c r="BY185" s="49"/>
      <c r="BZ185" s="49"/>
      <c r="CA185" s="50"/>
      <c r="CB185" s="49"/>
      <c r="CC185" s="49"/>
      <c r="CD185" s="49"/>
      <c r="CE185" s="49"/>
      <c r="CF185" s="49"/>
      <c r="CG185" s="49"/>
      <c r="CH185" s="49"/>
      <c r="CI185" s="51"/>
      <c r="CJ185" s="50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</row>
    <row r="186" spans="1:170" s="63" customFormat="1" x14ac:dyDescent="0.2">
      <c r="A186" s="108"/>
      <c r="B186" s="109"/>
      <c r="BU186" s="49"/>
      <c r="BV186" s="49"/>
      <c r="BW186" s="49"/>
      <c r="BX186" s="49"/>
      <c r="BY186" s="49"/>
      <c r="BZ186" s="49"/>
      <c r="CA186" s="50"/>
      <c r="CB186" s="49"/>
      <c r="CC186" s="49"/>
      <c r="CD186" s="49"/>
      <c r="CE186" s="49"/>
      <c r="CF186" s="49"/>
      <c r="CG186" s="49"/>
      <c r="CH186" s="49"/>
      <c r="CI186" s="51"/>
      <c r="CJ186" s="50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</row>
    <row r="187" spans="1:170" s="63" customFormat="1" x14ac:dyDescent="0.2">
      <c r="A187" s="108"/>
      <c r="B187" s="109"/>
      <c r="BU187" s="49"/>
      <c r="BV187" s="49"/>
      <c r="BW187" s="49"/>
      <c r="BX187" s="49"/>
      <c r="BY187" s="49"/>
      <c r="BZ187" s="49"/>
      <c r="CA187" s="50"/>
      <c r="CB187" s="49"/>
      <c r="CC187" s="49"/>
      <c r="CD187" s="49"/>
      <c r="CE187" s="49"/>
      <c r="CF187" s="49"/>
      <c r="CG187" s="49"/>
      <c r="CH187" s="49"/>
      <c r="CI187" s="51"/>
      <c r="CJ187" s="50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</row>
    <row r="188" spans="1:170" s="63" customFormat="1" x14ac:dyDescent="0.2">
      <c r="A188" s="108"/>
      <c r="B188" s="109"/>
      <c r="BU188" s="49"/>
      <c r="BV188" s="49"/>
      <c r="BW188" s="49"/>
      <c r="BX188" s="49"/>
      <c r="BY188" s="49"/>
      <c r="BZ188" s="49"/>
      <c r="CA188" s="50"/>
      <c r="CB188" s="49"/>
      <c r="CC188" s="49"/>
      <c r="CD188" s="49"/>
      <c r="CE188" s="49"/>
      <c r="CF188" s="49"/>
      <c r="CG188" s="49"/>
      <c r="CH188" s="49"/>
      <c r="CI188" s="51"/>
      <c r="CJ188" s="50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</row>
    <row r="189" spans="1:170" s="63" customFormat="1" x14ac:dyDescent="0.2">
      <c r="A189" s="108"/>
      <c r="B189" s="109"/>
      <c r="BU189" s="49"/>
      <c r="BV189" s="49"/>
      <c r="BW189" s="49"/>
      <c r="BX189" s="49"/>
      <c r="BY189" s="49"/>
      <c r="BZ189" s="49"/>
      <c r="CA189" s="50"/>
      <c r="CB189" s="49"/>
      <c r="CC189" s="49"/>
      <c r="CD189" s="49"/>
      <c r="CE189" s="49"/>
      <c r="CF189" s="49"/>
      <c r="CG189" s="49"/>
      <c r="CH189" s="49"/>
      <c r="CI189" s="51"/>
      <c r="CJ189" s="50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</row>
    <row r="190" spans="1:170" s="63" customFormat="1" x14ac:dyDescent="0.2">
      <c r="A190" s="108"/>
      <c r="B190" s="109"/>
      <c r="BU190" s="49"/>
      <c r="BV190" s="49"/>
      <c r="BW190" s="49"/>
      <c r="BX190" s="49"/>
      <c r="BY190" s="49"/>
      <c r="BZ190" s="49"/>
      <c r="CA190" s="50"/>
      <c r="CB190" s="49"/>
      <c r="CC190" s="49"/>
      <c r="CD190" s="49"/>
      <c r="CE190" s="49"/>
      <c r="CF190" s="49"/>
      <c r="CG190" s="49"/>
      <c r="CH190" s="49"/>
      <c r="CI190" s="51"/>
      <c r="CJ190" s="50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</row>
    <row r="191" spans="1:170" s="63" customFormat="1" x14ac:dyDescent="0.2">
      <c r="A191" s="108"/>
      <c r="B191" s="109"/>
      <c r="BU191" s="49"/>
      <c r="BV191" s="49"/>
      <c r="BW191" s="49"/>
      <c r="BX191" s="49"/>
      <c r="BY191" s="49"/>
      <c r="BZ191" s="49"/>
      <c r="CA191" s="50"/>
      <c r="CB191" s="49"/>
      <c r="CC191" s="49"/>
      <c r="CD191" s="49"/>
      <c r="CE191" s="49"/>
      <c r="CF191" s="49"/>
      <c r="CG191" s="49"/>
      <c r="CH191" s="49"/>
      <c r="CI191" s="51"/>
      <c r="CJ191" s="50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</row>
    <row r="192" spans="1:170" s="63" customFormat="1" x14ac:dyDescent="0.2">
      <c r="A192" s="108"/>
      <c r="B192" s="109"/>
      <c r="BU192" s="49"/>
      <c r="BV192" s="49"/>
      <c r="BW192" s="49"/>
      <c r="BX192" s="49"/>
      <c r="BY192" s="49"/>
      <c r="BZ192" s="49"/>
      <c r="CA192" s="50"/>
      <c r="CB192" s="49"/>
      <c r="CC192" s="49"/>
      <c r="CD192" s="49"/>
      <c r="CE192" s="49"/>
      <c r="CF192" s="49"/>
      <c r="CG192" s="49"/>
      <c r="CH192" s="49"/>
      <c r="CI192" s="51"/>
      <c r="CJ192" s="50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</row>
    <row r="193" spans="1:170" s="63" customFormat="1" x14ac:dyDescent="0.2">
      <c r="A193" s="108"/>
      <c r="B193" s="109"/>
      <c r="BU193" s="49"/>
      <c r="BV193" s="49"/>
      <c r="BW193" s="49"/>
      <c r="BX193" s="49"/>
      <c r="BY193" s="49"/>
      <c r="BZ193" s="49"/>
      <c r="CA193" s="50"/>
      <c r="CB193" s="49"/>
      <c r="CC193" s="49"/>
      <c r="CD193" s="49"/>
      <c r="CE193" s="49"/>
      <c r="CF193" s="49"/>
      <c r="CG193" s="49"/>
      <c r="CH193" s="49"/>
      <c r="CI193" s="51"/>
      <c r="CJ193" s="50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</row>
    <row r="194" spans="1:170" s="63" customFormat="1" x14ac:dyDescent="0.2">
      <c r="A194" s="108"/>
      <c r="B194" s="109"/>
      <c r="BU194" s="49"/>
      <c r="BV194" s="49"/>
      <c r="BW194" s="49"/>
      <c r="BX194" s="49"/>
      <c r="BY194" s="49"/>
      <c r="BZ194" s="49"/>
      <c r="CA194" s="50"/>
      <c r="CB194" s="49"/>
      <c r="CC194" s="49"/>
      <c r="CD194" s="49"/>
      <c r="CE194" s="49"/>
      <c r="CF194" s="49"/>
      <c r="CG194" s="49"/>
      <c r="CH194" s="49"/>
      <c r="CI194" s="51"/>
      <c r="CJ194" s="50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</row>
    <row r="195" spans="1:170" s="63" customFormat="1" x14ac:dyDescent="0.2">
      <c r="A195" s="108"/>
      <c r="B195" s="109"/>
      <c r="BU195" s="49"/>
      <c r="BV195" s="49"/>
      <c r="BW195" s="49"/>
      <c r="BX195" s="49"/>
      <c r="BY195" s="49"/>
      <c r="BZ195" s="49"/>
      <c r="CA195" s="50"/>
      <c r="CB195" s="49"/>
      <c r="CC195" s="49"/>
      <c r="CD195" s="49"/>
      <c r="CE195" s="49"/>
      <c r="CF195" s="49"/>
      <c r="CG195" s="49"/>
      <c r="CH195" s="49"/>
      <c r="CI195" s="51"/>
      <c r="CJ195" s="50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</row>
    <row r="196" spans="1:170" s="63" customFormat="1" x14ac:dyDescent="0.2">
      <c r="A196" s="108"/>
      <c r="B196" s="109"/>
      <c r="BU196" s="49"/>
      <c r="BV196" s="49"/>
      <c r="BW196" s="49"/>
      <c r="BX196" s="49"/>
      <c r="BY196" s="49"/>
      <c r="BZ196" s="49"/>
      <c r="CA196" s="50"/>
      <c r="CB196" s="49"/>
      <c r="CC196" s="49"/>
      <c r="CD196" s="49"/>
      <c r="CE196" s="49"/>
      <c r="CF196" s="49"/>
      <c r="CG196" s="49"/>
      <c r="CH196" s="49"/>
      <c r="CI196" s="51"/>
      <c r="CJ196" s="50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</row>
    <row r="197" spans="1:170" s="63" customFormat="1" x14ac:dyDescent="0.2">
      <c r="A197" s="108"/>
      <c r="B197" s="109"/>
      <c r="BU197" s="49"/>
      <c r="BV197" s="49"/>
      <c r="BW197" s="49"/>
      <c r="BX197" s="49"/>
      <c r="BY197" s="49"/>
      <c r="BZ197" s="49"/>
      <c r="CA197" s="50"/>
      <c r="CB197" s="49"/>
      <c r="CC197" s="49"/>
      <c r="CD197" s="49"/>
      <c r="CE197" s="49"/>
      <c r="CF197" s="49"/>
      <c r="CG197" s="49"/>
      <c r="CH197" s="49"/>
      <c r="CI197" s="51"/>
      <c r="CJ197" s="50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</row>
    <row r="198" spans="1:170" s="63" customFormat="1" x14ac:dyDescent="0.2">
      <c r="A198" s="108"/>
      <c r="B198" s="109"/>
      <c r="BU198" s="49"/>
      <c r="BV198" s="49"/>
      <c r="BW198" s="49"/>
      <c r="BX198" s="49"/>
      <c r="BY198" s="49"/>
      <c r="BZ198" s="49"/>
      <c r="CA198" s="50"/>
      <c r="CB198" s="49"/>
      <c r="CC198" s="49"/>
      <c r="CD198" s="49"/>
      <c r="CE198" s="49"/>
      <c r="CF198" s="49"/>
      <c r="CG198" s="49"/>
      <c r="CH198" s="49"/>
      <c r="CI198" s="51"/>
      <c r="CJ198" s="50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</row>
    <row r="199" spans="1:170" s="63" customFormat="1" x14ac:dyDescent="0.2">
      <c r="A199" s="108"/>
      <c r="B199" s="109"/>
      <c r="BU199" s="49"/>
      <c r="BV199" s="49"/>
      <c r="BW199" s="49"/>
      <c r="BX199" s="49"/>
      <c r="BY199" s="49"/>
      <c r="BZ199" s="49"/>
      <c r="CA199" s="50"/>
      <c r="CB199" s="49"/>
      <c r="CC199" s="49"/>
      <c r="CD199" s="49"/>
      <c r="CE199" s="49"/>
      <c r="CF199" s="49"/>
      <c r="CG199" s="49"/>
      <c r="CH199" s="49"/>
      <c r="CI199" s="51"/>
      <c r="CJ199" s="50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</row>
    <row r="200" spans="1:170" s="63" customFormat="1" x14ac:dyDescent="0.2">
      <c r="A200" s="108"/>
      <c r="B200" s="109"/>
      <c r="BU200" s="49"/>
      <c r="BV200" s="49"/>
      <c r="BW200" s="49"/>
      <c r="BX200" s="49"/>
      <c r="BY200" s="49"/>
      <c r="BZ200" s="49"/>
      <c r="CA200" s="50"/>
      <c r="CB200" s="49"/>
      <c r="CC200" s="49"/>
      <c r="CD200" s="49"/>
      <c r="CE200" s="49"/>
      <c r="CF200" s="49"/>
      <c r="CG200" s="49"/>
      <c r="CH200" s="49"/>
      <c r="CI200" s="51"/>
      <c r="CJ200" s="50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</row>
    <row r="201" spans="1:170" s="63" customFormat="1" x14ac:dyDescent="0.2">
      <c r="A201" s="108"/>
      <c r="B201" s="109"/>
      <c r="BU201" s="49"/>
      <c r="BV201" s="49"/>
      <c r="BW201" s="49"/>
      <c r="BX201" s="49"/>
      <c r="BY201" s="49"/>
      <c r="BZ201" s="49"/>
      <c r="CA201" s="50"/>
      <c r="CB201" s="49"/>
      <c r="CC201" s="49"/>
      <c r="CD201" s="49"/>
      <c r="CE201" s="49"/>
      <c r="CF201" s="49"/>
      <c r="CG201" s="49"/>
      <c r="CH201" s="49"/>
      <c r="CI201" s="51"/>
      <c r="CJ201" s="50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</row>
    <row r="202" spans="1:170" s="63" customFormat="1" x14ac:dyDescent="0.2">
      <c r="A202" s="108"/>
      <c r="B202" s="109"/>
      <c r="BU202" s="49"/>
      <c r="BV202" s="49"/>
      <c r="BW202" s="49"/>
      <c r="BX202" s="49"/>
      <c r="BY202" s="49"/>
      <c r="BZ202" s="49"/>
      <c r="CA202" s="50"/>
      <c r="CB202" s="49"/>
      <c r="CC202" s="49"/>
      <c r="CD202" s="49"/>
      <c r="CE202" s="49"/>
      <c r="CF202" s="49"/>
      <c r="CG202" s="49"/>
      <c r="CH202" s="49"/>
      <c r="CI202" s="51"/>
      <c r="CJ202" s="50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</row>
    <row r="203" spans="1:170" s="63" customFormat="1" x14ac:dyDescent="0.2">
      <c r="A203" s="108"/>
      <c r="B203" s="109"/>
      <c r="BU203" s="49"/>
      <c r="BV203" s="49"/>
      <c r="BW203" s="49"/>
      <c r="BX203" s="49"/>
      <c r="BY203" s="49"/>
      <c r="BZ203" s="49"/>
      <c r="CA203" s="50"/>
      <c r="CB203" s="49"/>
      <c r="CC203" s="49"/>
      <c r="CD203" s="49"/>
      <c r="CE203" s="49"/>
      <c r="CF203" s="49"/>
      <c r="CG203" s="49"/>
      <c r="CH203" s="49"/>
      <c r="CI203" s="51"/>
      <c r="CJ203" s="50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</row>
    <row r="204" spans="1:170" s="63" customFormat="1" x14ac:dyDescent="0.2">
      <c r="A204" s="108"/>
      <c r="B204" s="109"/>
      <c r="BU204" s="49"/>
      <c r="BV204" s="49"/>
      <c r="BW204" s="49"/>
      <c r="BX204" s="49"/>
      <c r="BY204" s="49"/>
      <c r="BZ204" s="49"/>
      <c r="CA204" s="50"/>
      <c r="CB204" s="49"/>
      <c r="CC204" s="49"/>
      <c r="CD204" s="49"/>
      <c r="CE204" s="49"/>
      <c r="CF204" s="49"/>
      <c r="CG204" s="49"/>
      <c r="CH204" s="49"/>
      <c r="CI204" s="51"/>
      <c r="CJ204" s="50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</row>
    <row r="205" spans="1:170" s="63" customFormat="1" x14ac:dyDescent="0.2">
      <c r="A205" s="108"/>
      <c r="B205" s="109"/>
      <c r="BU205" s="49"/>
      <c r="BV205" s="49"/>
      <c r="BW205" s="49"/>
      <c r="BX205" s="49"/>
      <c r="BY205" s="49"/>
      <c r="BZ205" s="49"/>
      <c r="CA205" s="50"/>
      <c r="CB205" s="49"/>
      <c r="CC205" s="49"/>
      <c r="CD205" s="49"/>
      <c r="CE205" s="49"/>
      <c r="CF205" s="49"/>
      <c r="CG205" s="49"/>
      <c r="CH205" s="49"/>
      <c r="CI205" s="51"/>
      <c r="CJ205" s="50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</row>
    <row r="206" spans="1:170" s="63" customFormat="1" x14ac:dyDescent="0.2">
      <c r="A206" s="108"/>
      <c r="B206" s="109"/>
      <c r="BU206" s="49"/>
      <c r="BV206" s="49"/>
      <c r="BW206" s="49"/>
      <c r="BX206" s="49"/>
      <c r="BY206" s="49"/>
      <c r="BZ206" s="49"/>
      <c r="CA206" s="50"/>
      <c r="CB206" s="49"/>
      <c r="CC206" s="49"/>
      <c r="CD206" s="49"/>
      <c r="CE206" s="49"/>
      <c r="CF206" s="49"/>
      <c r="CG206" s="49"/>
      <c r="CH206" s="49"/>
      <c r="CI206" s="51"/>
      <c r="CJ206" s="50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</row>
    <row r="207" spans="1:170" s="63" customFormat="1" x14ac:dyDescent="0.2">
      <c r="A207" s="108"/>
      <c r="B207" s="109"/>
      <c r="BU207" s="49"/>
      <c r="BV207" s="49"/>
      <c r="BW207" s="49"/>
      <c r="BX207" s="49"/>
      <c r="BY207" s="49"/>
      <c r="BZ207" s="49"/>
      <c r="CA207" s="50"/>
      <c r="CB207" s="49"/>
      <c r="CC207" s="49"/>
      <c r="CD207" s="49"/>
      <c r="CE207" s="49"/>
      <c r="CF207" s="49"/>
      <c r="CG207" s="49"/>
      <c r="CH207" s="49"/>
      <c r="CI207" s="51"/>
      <c r="CJ207" s="50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</row>
    <row r="208" spans="1:170" s="63" customFormat="1" x14ac:dyDescent="0.2">
      <c r="A208" s="108"/>
      <c r="B208" s="109"/>
      <c r="BU208" s="49"/>
      <c r="BV208" s="49"/>
      <c r="BW208" s="49"/>
      <c r="BX208" s="49"/>
      <c r="BY208" s="49"/>
      <c r="BZ208" s="49"/>
      <c r="CA208" s="50"/>
      <c r="CB208" s="49"/>
      <c r="CC208" s="49"/>
      <c r="CD208" s="49"/>
      <c r="CE208" s="49"/>
      <c r="CF208" s="49"/>
      <c r="CG208" s="49"/>
      <c r="CH208" s="49"/>
      <c r="CI208" s="51"/>
      <c r="CJ208" s="50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</row>
    <row r="209" spans="1:170" s="63" customFormat="1" x14ac:dyDescent="0.2">
      <c r="A209" s="108"/>
      <c r="B209" s="109"/>
      <c r="BU209" s="49"/>
      <c r="BV209" s="49"/>
      <c r="BW209" s="49"/>
      <c r="BX209" s="49"/>
      <c r="BY209" s="49"/>
      <c r="BZ209" s="49"/>
      <c r="CA209" s="50"/>
      <c r="CB209" s="49"/>
      <c r="CC209" s="49"/>
      <c r="CD209" s="49"/>
      <c r="CE209" s="49"/>
      <c r="CF209" s="49"/>
      <c r="CG209" s="49"/>
      <c r="CH209" s="49"/>
      <c r="CI209" s="51"/>
      <c r="CJ209" s="50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</row>
    <row r="210" spans="1:170" s="63" customFormat="1" x14ac:dyDescent="0.2">
      <c r="A210" s="108"/>
      <c r="B210" s="109"/>
      <c r="BU210" s="49"/>
      <c r="BV210" s="49"/>
      <c r="BW210" s="49"/>
      <c r="BX210" s="49"/>
      <c r="BY210" s="49"/>
      <c r="BZ210" s="49"/>
      <c r="CA210" s="50"/>
      <c r="CB210" s="49"/>
      <c r="CC210" s="49"/>
      <c r="CD210" s="49"/>
      <c r="CE210" s="49"/>
      <c r="CF210" s="49"/>
      <c r="CG210" s="49"/>
      <c r="CH210" s="49"/>
      <c r="CI210" s="51"/>
      <c r="CJ210" s="50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</row>
    <row r="211" spans="1:170" s="63" customFormat="1" x14ac:dyDescent="0.2">
      <c r="A211" s="108"/>
      <c r="B211" s="109"/>
      <c r="BU211" s="49"/>
      <c r="BV211" s="49"/>
      <c r="BW211" s="49"/>
      <c r="BX211" s="49"/>
      <c r="BY211" s="49"/>
      <c r="BZ211" s="49"/>
      <c r="CA211" s="50"/>
      <c r="CB211" s="49"/>
      <c r="CC211" s="49"/>
      <c r="CD211" s="49"/>
      <c r="CE211" s="49"/>
      <c r="CF211" s="49"/>
      <c r="CG211" s="49"/>
      <c r="CH211" s="49"/>
      <c r="CI211" s="51"/>
      <c r="CJ211" s="50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</row>
    <row r="212" spans="1:170" s="63" customFormat="1" x14ac:dyDescent="0.2">
      <c r="A212" s="108"/>
      <c r="B212" s="109"/>
      <c r="BU212" s="49"/>
      <c r="BV212" s="49"/>
      <c r="BW212" s="49"/>
      <c r="BX212" s="49"/>
      <c r="BY212" s="49"/>
      <c r="BZ212" s="49"/>
      <c r="CA212" s="50"/>
      <c r="CB212" s="49"/>
      <c r="CC212" s="49"/>
      <c r="CD212" s="49"/>
      <c r="CE212" s="49"/>
      <c r="CF212" s="49"/>
      <c r="CG212" s="49"/>
      <c r="CH212" s="49"/>
      <c r="CI212" s="51"/>
      <c r="CJ212" s="50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</row>
    <row r="213" spans="1:170" s="63" customFormat="1" x14ac:dyDescent="0.2">
      <c r="A213" s="108"/>
      <c r="B213" s="109"/>
      <c r="BU213" s="49"/>
      <c r="BV213" s="49"/>
      <c r="BW213" s="49"/>
      <c r="BX213" s="49"/>
      <c r="BY213" s="49"/>
      <c r="BZ213" s="49"/>
      <c r="CA213" s="50"/>
      <c r="CB213" s="49"/>
      <c r="CC213" s="49"/>
      <c r="CD213" s="49"/>
      <c r="CE213" s="49"/>
      <c r="CF213" s="49"/>
      <c r="CG213" s="49"/>
      <c r="CH213" s="49"/>
      <c r="CI213" s="51"/>
      <c r="CJ213" s="50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</row>
    <row r="214" spans="1:170" s="63" customFormat="1" x14ac:dyDescent="0.2">
      <c r="A214" s="108"/>
      <c r="B214" s="109"/>
      <c r="BU214" s="49"/>
      <c r="BV214" s="49"/>
      <c r="BW214" s="49"/>
      <c r="BX214" s="49"/>
      <c r="BY214" s="49"/>
      <c r="BZ214" s="49"/>
      <c r="CA214" s="50"/>
      <c r="CB214" s="49"/>
      <c r="CC214" s="49"/>
      <c r="CD214" s="49"/>
      <c r="CE214" s="49"/>
      <c r="CF214" s="49"/>
      <c r="CG214" s="49"/>
      <c r="CH214" s="49"/>
      <c r="CI214" s="51"/>
      <c r="CJ214" s="50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</row>
    <row r="215" spans="1:170" s="63" customFormat="1" x14ac:dyDescent="0.2">
      <c r="A215" s="108"/>
      <c r="B215" s="109"/>
      <c r="BU215" s="49"/>
      <c r="BV215" s="49"/>
      <c r="BW215" s="49"/>
      <c r="BX215" s="49"/>
      <c r="BY215" s="49"/>
      <c r="BZ215" s="49"/>
      <c r="CA215" s="50"/>
      <c r="CB215" s="49"/>
      <c r="CC215" s="49"/>
      <c r="CD215" s="49"/>
      <c r="CE215" s="49"/>
      <c r="CF215" s="49"/>
      <c r="CG215" s="49"/>
      <c r="CH215" s="49"/>
      <c r="CI215" s="51"/>
      <c r="CJ215" s="50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</row>
    <row r="216" spans="1:170" s="63" customFormat="1" x14ac:dyDescent="0.2">
      <c r="A216" s="108"/>
      <c r="B216" s="109"/>
      <c r="BU216" s="49"/>
      <c r="BV216" s="49"/>
      <c r="BW216" s="49"/>
      <c r="BX216" s="49"/>
      <c r="BY216" s="49"/>
      <c r="BZ216" s="49"/>
      <c r="CA216" s="50"/>
      <c r="CB216" s="49"/>
      <c r="CC216" s="49"/>
      <c r="CD216" s="49"/>
      <c r="CE216" s="49"/>
      <c r="CF216" s="49"/>
      <c r="CG216" s="49"/>
      <c r="CH216" s="49"/>
      <c r="CI216" s="51"/>
      <c r="CJ216" s="50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</row>
    <row r="217" spans="1:170" s="63" customFormat="1" x14ac:dyDescent="0.2">
      <c r="A217" s="108"/>
      <c r="B217" s="109"/>
      <c r="BU217" s="49"/>
      <c r="BV217" s="49"/>
      <c r="BW217" s="49"/>
      <c r="BX217" s="49"/>
      <c r="BY217" s="49"/>
      <c r="BZ217" s="49"/>
      <c r="CA217" s="50"/>
      <c r="CB217" s="49"/>
      <c r="CC217" s="49"/>
      <c r="CD217" s="49"/>
      <c r="CE217" s="49"/>
      <c r="CF217" s="49"/>
      <c r="CG217" s="49"/>
      <c r="CH217" s="49"/>
      <c r="CI217" s="51"/>
      <c r="CJ217" s="50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</row>
    <row r="218" spans="1:170" s="63" customFormat="1" x14ac:dyDescent="0.2">
      <c r="A218" s="108"/>
      <c r="B218" s="109"/>
      <c r="BU218" s="49"/>
      <c r="BV218" s="49"/>
      <c r="BW218" s="49"/>
      <c r="BX218" s="49"/>
      <c r="BY218" s="49"/>
      <c r="BZ218" s="49"/>
      <c r="CA218" s="50"/>
      <c r="CB218" s="49"/>
      <c r="CC218" s="49"/>
      <c r="CD218" s="49"/>
      <c r="CE218" s="49"/>
      <c r="CF218" s="49"/>
      <c r="CG218" s="49"/>
      <c r="CH218" s="49"/>
      <c r="CI218" s="51"/>
      <c r="CJ218" s="50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</row>
    <row r="219" spans="1:170" s="63" customFormat="1" x14ac:dyDescent="0.2">
      <c r="A219" s="108"/>
      <c r="B219" s="109"/>
      <c r="BU219" s="49"/>
      <c r="BV219" s="49"/>
      <c r="BW219" s="49"/>
      <c r="BX219" s="49"/>
      <c r="BY219" s="49"/>
      <c r="BZ219" s="49"/>
      <c r="CA219" s="50"/>
      <c r="CB219" s="49"/>
      <c r="CC219" s="49"/>
      <c r="CD219" s="49"/>
      <c r="CE219" s="49"/>
      <c r="CF219" s="49"/>
      <c r="CG219" s="49"/>
      <c r="CH219" s="49"/>
      <c r="CI219" s="51"/>
      <c r="CJ219" s="50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</row>
    <row r="220" spans="1:170" s="63" customFormat="1" x14ac:dyDescent="0.2">
      <c r="A220" s="108"/>
      <c r="B220" s="109"/>
      <c r="BU220" s="49"/>
      <c r="BV220" s="49"/>
      <c r="BW220" s="49"/>
      <c r="BX220" s="49"/>
      <c r="BY220" s="49"/>
      <c r="BZ220" s="49"/>
      <c r="CA220" s="50"/>
      <c r="CB220" s="49"/>
      <c r="CC220" s="49"/>
      <c r="CD220" s="49"/>
      <c r="CE220" s="49"/>
      <c r="CF220" s="49"/>
      <c r="CG220" s="49"/>
      <c r="CH220" s="49"/>
      <c r="CI220" s="51"/>
      <c r="CJ220" s="50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</row>
    <row r="221" spans="1:170" s="63" customFormat="1" x14ac:dyDescent="0.2">
      <c r="A221" s="108"/>
      <c r="B221" s="109"/>
      <c r="BU221" s="49"/>
      <c r="BV221" s="49"/>
      <c r="BW221" s="49"/>
      <c r="BX221" s="49"/>
      <c r="BY221" s="49"/>
      <c r="BZ221" s="49"/>
      <c r="CA221" s="50"/>
      <c r="CB221" s="49"/>
      <c r="CC221" s="49"/>
      <c r="CD221" s="49"/>
      <c r="CE221" s="49"/>
      <c r="CF221" s="49"/>
      <c r="CG221" s="49"/>
      <c r="CH221" s="49"/>
      <c r="CI221" s="51"/>
      <c r="CJ221" s="50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</row>
    <row r="222" spans="1:170" s="63" customFormat="1" x14ac:dyDescent="0.2">
      <c r="A222" s="108"/>
      <c r="B222" s="109"/>
      <c r="BU222" s="49"/>
      <c r="BV222" s="49"/>
      <c r="BW222" s="49"/>
      <c r="BX222" s="49"/>
      <c r="BY222" s="49"/>
      <c r="BZ222" s="49"/>
      <c r="CA222" s="50"/>
      <c r="CB222" s="49"/>
      <c r="CC222" s="49"/>
      <c r="CD222" s="49"/>
      <c r="CE222" s="49"/>
      <c r="CF222" s="49"/>
      <c r="CG222" s="49"/>
      <c r="CH222" s="49"/>
      <c r="CI222" s="51"/>
      <c r="CJ222" s="50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</row>
    <row r="223" spans="1:170" s="63" customFormat="1" x14ac:dyDescent="0.2">
      <c r="A223" s="108"/>
      <c r="B223" s="109"/>
      <c r="BU223" s="49"/>
      <c r="BV223" s="49"/>
      <c r="BW223" s="49"/>
      <c r="BX223" s="49"/>
      <c r="BY223" s="49"/>
      <c r="BZ223" s="49"/>
      <c r="CA223" s="50"/>
      <c r="CB223" s="49"/>
      <c r="CC223" s="49"/>
      <c r="CD223" s="49"/>
      <c r="CE223" s="49"/>
      <c r="CF223" s="49"/>
      <c r="CG223" s="49"/>
      <c r="CH223" s="49"/>
      <c r="CI223" s="51"/>
      <c r="CJ223" s="50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</row>
    <row r="224" spans="1:170" s="63" customFormat="1" x14ac:dyDescent="0.2">
      <c r="A224" s="108"/>
      <c r="B224" s="109"/>
      <c r="BU224" s="49"/>
      <c r="BV224" s="49"/>
      <c r="BW224" s="49"/>
      <c r="BX224" s="49"/>
      <c r="BY224" s="49"/>
      <c r="BZ224" s="49"/>
      <c r="CA224" s="50"/>
      <c r="CB224" s="49"/>
      <c r="CC224" s="49"/>
      <c r="CD224" s="49"/>
      <c r="CE224" s="49"/>
      <c r="CF224" s="49"/>
      <c r="CG224" s="49"/>
      <c r="CH224" s="49"/>
      <c r="CI224" s="51"/>
      <c r="CJ224" s="50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</row>
    <row r="225" spans="1:170" s="63" customFormat="1" x14ac:dyDescent="0.2">
      <c r="A225" s="108"/>
      <c r="B225" s="109"/>
      <c r="BU225" s="49"/>
      <c r="BV225" s="49"/>
      <c r="BW225" s="49"/>
      <c r="BX225" s="49"/>
      <c r="BY225" s="49"/>
      <c r="BZ225" s="49"/>
      <c r="CA225" s="50"/>
      <c r="CB225" s="49"/>
      <c r="CC225" s="49"/>
      <c r="CD225" s="49"/>
      <c r="CE225" s="49"/>
      <c r="CF225" s="49"/>
      <c r="CG225" s="49"/>
      <c r="CH225" s="49"/>
      <c r="CI225" s="51"/>
      <c r="CJ225" s="50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</row>
    <row r="226" spans="1:170" s="63" customFormat="1" x14ac:dyDescent="0.2">
      <c r="A226" s="108"/>
      <c r="B226" s="109"/>
      <c r="BU226" s="49"/>
      <c r="BV226" s="49"/>
      <c r="BW226" s="49"/>
      <c r="BX226" s="49"/>
      <c r="BY226" s="49"/>
      <c r="BZ226" s="49"/>
      <c r="CA226" s="50"/>
      <c r="CB226" s="49"/>
      <c r="CC226" s="49"/>
      <c r="CD226" s="49"/>
      <c r="CE226" s="49"/>
      <c r="CF226" s="49"/>
      <c r="CG226" s="49"/>
      <c r="CH226" s="49"/>
      <c r="CI226" s="51"/>
      <c r="CJ226" s="50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</row>
    <row r="227" spans="1:170" s="63" customFormat="1" x14ac:dyDescent="0.2">
      <c r="A227" s="108"/>
      <c r="B227" s="109"/>
      <c r="BU227" s="49"/>
      <c r="BV227" s="49"/>
      <c r="BW227" s="49"/>
      <c r="BX227" s="49"/>
      <c r="BY227" s="49"/>
      <c r="BZ227" s="49"/>
      <c r="CA227" s="50"/>
      <c r="CB227" s="49"/>
      <c r="CC227" s="49"/>
      <c r="CD227" s="49"/>
      <c r="CE227" s="49"/>
      <c r="CF227" s="49"/>
      <c r="CG227" s="49"/>
      <c r="CH227" s="49"/>
      <c r="CI227" s="51"/>
      <c r="CJ227" s="50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</row>
    <row r="228" spans="1:170" s="63" customFormat="1" x14ac:dyDescent="0.2">
      <c r="A228" s="108"/>
      <c r="B228" s="109"/>
      <c r="BU228" s="49"/>
      <c r="BV228" s="49"/>
      <c r="BW228" s="49"/>
      <c r="BX228" s="49"/>
      <c r="BY228" s="49"/>
      <c r="BZ228" s="49"/>
      <c r="CA228" s="50"/>
      <c r="CB228" s="49"/>
      <c r="CC228" s="49"/>
      <c r="CD228" s="49"/>
      <c r="CE228" s="49"/>
      <c r="CF228" s="49"/>
      <c r="CG228" s="49"/>
      <c r="CH228" s="49"/>
      <c r="CI228" s="51"/>
      <c r="CJ228" s="50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</row>
    <row r="229" spans="1:170" s="63" customFormat="1" x14ac:dyDescent="0.2">
      <c r="A229" s="108"/>
      <c r="B229" s="109"/>
      <c r="BU229" s="49"/>
      <c r="BV229" s="49"/>
      <c r="BW229" s="49"/>
      <c r="BX229" s="49"/>
      <c r="BY229" s="49"/>
      <c r="BZ229" s="49"/>
      <c r="CA229" s="50"/>
      <c r="CB229" s="49"/>
      <c r="CC229" s="49"/>
      <c r="CD229" s="49"/>
      <c r="CE229" s="49"/>
      <c r="CF229" s="49"/>
      <c r="CG229" s="49"/>
      <c r="CH229" s="49"/>
      <c r="CI229" s="51"/>
      <c r="CJ229" s="50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</row>
    <row r="230" spans="1:170" s="63" customFormat="1" x14ac:dyDescent="0.2">
      <c r="A230" s="108"/>
      <c r="B230" s="109"/>
      <c r="BU230" s="49"/>
      <c r="BV230" s="49"/>
      <c r="BW230" s="49"/>
      <c r="BX230" s="49"/>
      <c r="BY230" s="49"/>
      <c r="BZ230" s="49"/>
      <c r="CA230" s="50"/>
      <c r="CB230" s="49"/>
      <c r="CC230" s="49"/>
      <c r="CD230" s="49"/>
      <c r="CE230" s="49"/>
      <c r="CF230" s="49"/>
      <c r="CG230" s="49"/>
      <c r="CH230" s="49"/>
      <c r="CI230" s="51"/>
      <c r="CJ230" s="50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</row>
    <row r="231" spans="1:170" s="63" customFormat="1" x14ac:dyDescent="0.2">
      <c r="A231" s="108"/>
      <c r="B231" s="109"/>
      <c r="BU231" s="49"/>
      <c r="BV231" s="49"/>
      <c r="BW231" s="49"/>
      <c r="BX231" s="49"/>
      <c r="BY231" s="49"/>
      <c r="BZ231" s="49"/>
      <c r="CA231" s="50"/>
      <c r="CB231" s="49"/>
      <c r="CC231" s="49"/>
      <c r="CD231" s="49"/>
      <c r="CE231" s="49"/>
      <c r="CF231" s="49"/>
      <c r="CG231" s="49"/>
      <c r="CH231" s="49"/>
      <c r="CI231" s="51"/>
      <c r="CJ231" s="50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</row>
    <row r="232" spans="1:170" s="63" customFormat="1" x14ac:dyDescent="0.2">
      <c r="A232" s="108"/>
      <c r="B232" s="109"/>
      <c r="BU232" s="49"/>
      <c r="BV232" s="49"/>
      <c r="BW232" s="49"/>
      <c r="BX232" s="49"/>
      <c r="BY232" s="49"/>
      <c r="BZ232" s="49"/>
      <c r="CA232" s="50"/>
      <c r="CB232" s="49"/>
      <c r="CC232" s="49"/>
      <c r="CD232" s="49"/>
      <c r="CE232" s="49"/>
      <c r="CF232" s="49"/>
      <c r="CG232" s="49"/>
      <c r="CH232" s="49"/>
      <c r="CI232" s="51"/>
      <c r="CJ232" s="50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</row>
    <row r="233" spans="1:170" s="63" customFormat="1" x14ac:dyDescent="0.2">
      <c r="A233" s="108"/>
      <c r="B233" s="109"/>
      <c r="BU233" s="49"/>
      <c r="BV233" s="49"/>
      <c r="BW233" s="49"/>
      <c r="BX233" s="49"/>
      <c r="BY233" s="49"/>
      <c r="BZ233" s="49"/>
      <c r="CA233" s="50"/>
      <c r="CB233" s="49"/>
      <c r="CC233" s="49"/>
      <c r="CD233" s="49"/>
      <c r="CE233" s="49"/>
      <c r="CF233" s="49"/>
      <c r="CG233" s="49"/>
      <c r="CH233" s="49"/>
      <c r="CI233" s="51"/>
      <c r="CJ233" s="50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</row>
    <row r="234" spans="1:170" s="63" customFormat="1" x14ac:dyDescent="0.2">
      <c r="A234" s="108"/>
      <c r="B234" s="109"/>
      <c r="BU234" s="49"/>
      <c r="BV234" s="49"/>
      <c r="BW234" s="49"/>
      <c r="BX234" s="49"/>
      <c r="BY234" s="49"/>
      <c r="BZ234" s="49"/>
      <c r="CA234" s="50"/>
      <c r="CB234" s="49"/>
      <c r="CC234" s="49"/>
      <c r="CD234" s="49"/>
      <c r="CE234" s="49"/>
      <c r="CF234" s="49"/>
      <c r="CG234" s="49"/>
      <c r="CH234" s="49"/>
      <c r="CI234" s="51"/>
      <c r="CJ234" s="50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</row>
    <row r="235" spans="1:170" s="63" customFormat="1" x14ac:dyDescent="0.2">
      <c r="A235" s="108"/>
      <c r="B235" s="109"/>
      <c r="BU235" s="49"/>
      <c r="BV235" s="49"/>
      <c r="BW235" s="49"/>
      <c r="BX235" s="49"/>
      <c r="BY235" s="49"/>
      <c r="BZ235" s="49"/>
      <c r="CA235" s="50"/>
      <c r="CB235" s="49"/>
      <c r="CC235" s="49"/>
      <c r="CD235" s="49"/>
      <c r="CE235" s="49"/>
      <c r="CF235" s="49"/>
      <c r="CG235" s="49"/>
      <c r="CH235" s="49"/>
      <c r="CI235" s="51"/>
      <c r="CJ235" s="50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</row>
    <row r="236" spans="1:170" s="63" customFormat="1" x14ac:dyDescent="0.2">
      <c r="A236" s="108"/>
      <c r="B236" s="109"/>
      <c r="BU236" s="49"/>
      <c r="BV236" s="49"/>
      <c r="BW236" s="49"/>
      <c r="BX236" s="49"/>
      <c r="BY236" s="49"/>
      <c r="BZ236" s="49"/>
      <c r="CA236" s="50"/>
      <c r="CB236" s="49"/>
      <c r="CC236" s="49"/>
      <c r="CD236" s="49"/>
      <c r="CE236" s="49"/>
      <c r="CF236" s="49"/>
      <c r="CG236" s="49"/>
      <c r="CH236" s="49"/>
      <c r="CI236" s="51"/>
      <c r="CJ236" s="50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</row>
    <row r="237" spans="1:170" s="63" customFormat="1" x14ac:dyDescent="0.2">
      <c r="A237" s="108"/>
      <c r="B237" s="109"/>
      <c r="BU237" s="49"/>
      <c r="BV237" s="49"/>
      <c r="BW237" s="49"/>
      <c r="BX237" s="49"/>
      <c r="BY237" s="49"/>
      <c r="BZ237" s="49"/>
      <c r="CA237" s="50"/>
      <c r="CB237" s="49"/>
      <c r="CC237" s="49"/>
      <c r="CD237" s="49"/>
      <c r="CE237" s="49"/>
      <c r="CF237" s="49"/>
      <c r="CG237" s="49"/>
      <c r="CH237" s="49"/>
      <c r="CI237" s="51"/>
      <c r="CJ237" s="50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</row>
    <row r="238" spans="1:170" s="63" customFormat="1" x14ac:dyDescent="0.2">
      <c r="A238" s="108"/>
      <c r="B238" s="109"/>
      <c r="BU238" s="49"/>
      <c r="BV238" s="49"/>
      <c r="BW238" s="49"/>
      <c r="BX238" s="49"/>
      <c r="BY238" s="49"/>
      <c r="BZ238" s="49"/>
      <c r="CA238" s="50"/>
      <c r="CB238" s="49"/>
      <c r="CC238" s="49"/>
      <c r="CD238" s="49"/>
      <c r="CE238" s="49"/>
      <c r="CF238" s="49"/>
      <c r="CG238" s="49"/>
      <c r="CH238" s="49"/>
      <c r="CI238" s="51"/>
      <c r="CJ238" s="50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</row>
    <row r="239" spans="1:170" s="63" customFormat="1" x14ac:dyDescent="0.2">
      <c r="A239" s="108"/>
      <c r="B239" s="109"/>
      <c r="BU239" s="49"/>
      <c r="BV239" s="49"/>
      <c r="BW239" s="49"/>
      <c r="BX239" s="49"/>
      <c r="BY239" s="49"/>
      <c r="BZ239" s="49"/>
      <c r="CA239" s="50"/>
      <c r="CB239" s="49"/>
      <c r="CC239" s="49"/>
      <c r="CD239" s="49"/>
      <c r="CE239" s="49"/>
      <c r="CF239" s="49"/>
      <c r="CG239" s="49"/>
      <c r="CH239" s="49"/>
      <c r="CI239" s="51"/>
      <c r="CJ239" s="50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</row>
    <row r="240" spans="1:170" s="63" customFormat="1" x14ac:dyDescent="0.2">
      <c r="A240" s="108"/>
      <c r="B240" s="109"/>
      <c r="BU240" s="49"/>
      <c r="BV240" s="49"/>
      <c r="BW240" s="49"/>
      <c r="BX240" s="49"/>
      <c r="BY240" s="49"/>
      <c r="BZ240" s="49"/>
      <c r="CA240" s="50"/>
      <c r="CB240" s="49"/>
      <c r="CC240" s="49"/>
      <c r="CD240" s="49"/>
      <c r="CE240" s="49"/>
      <c r="CF240" s="49"/>
      <c r="CG240" s="49"/>
      <c r="CH240" s="49"/>
      <c r="CI240" s="51"/>
      <c r="CJ240" s="50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</row>
    <row r="241" spans="1:170" s="63" customFormat="1" x14ac:dyDescent="0.2">
      <c r="A241" s="108"/>
      <c r="B241" s="109"/>
      <c r="BU241" s="49"/>
      <c r="BV241" s="49"/>
      <c r="BW241" s="49"/>
      <c r="BX241" s="49"/>
      <c r="BY241" s="49"/>
      <c r="BZ241" s="49"/>
      <c r="CA241" s="50"/>
      <c r="CB241" s="49"/>
      <c r="CC241" s="49"/>
      <c r="CD241" s="49"/>
      <c r="CE241" s="49"/>
      <c r="CF241" s="49"/>
      <c r="CG241" s="49"/>
      <c r="CH241" s="49"/>
      <c r="CI241" s="51"/>
      <c r="CJ241" s="50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</row>
    <row r="251" spans="1:170" s="63" customFormat="1" x14ac:dyDescent="0.2">
      <c r="A251" s="108"/>
      <c r="B251" s="109"/>
      <c r="BU251" s="49"/>
      <c r="BV251" s="49"/>
      <c r="BW251" s="49"/>
      <c r="BX251" s="49"/>
      <c r="BY251" s="49"/>
      <c r="BZ251" s="49"/>
      <c r="CA251" s="50"/>
      <c r="CB251" s="49"/>
      <c r="CC251" s="49"/>
      <c r="CD251" s="49"/>
      <c r="CE251" s="49"/>
      <c r="CF251" s="49"/>
      <c r="CG251" s="49"/>
      <c r="CH251" s="49"/>
      <c r="CI251" s="51"/>
      <c r="CJ251" s="50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</row>
  </sheetData>
  <mergeCells count="23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Q6:BR6"/>
    <mergeCell ref="AM6:AN6"/>
    <mergeCell ref="AP6:AQ6"/>
    <mergeCell ref="AS6:AT6"/>
    <mergeCell ref="AV6:AW6"/>
    <mergeCell ref="AY6:AZ6"/>
    <mergeCell ref="BB6:BC6"/>
    <mergeCell ref="BH6:BI6"/>
    <mergeCell ref="BK6:BL6"/>
    <mergeCell ref="BN6:BO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252"/>
  <sheetViews>
    <sheetView zoomScale="60" zoomScaleNormal="60" workbookViewId="0">
      <pane xSplit="2" ySplit="13" topLeftCell="BD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3.42578125" style="2" customWidth="1"/>
    <col min="4" max="4" width="17.7109375" style="2" customWidth="1"/>
    <col min="5" max="5" width="9.42578125" style="2" customWidth="1"/>
    <col min="6" max="6" width="17.7109375" style="2" customWidth="1"/>
    <col min="7" max="7" width="20.42578125" style="2" customWidth="1"/>
    <col min="8" max="8" width="8.7109375" style="2" customWidth="1"/>
    <col min="9" max="9" width="20.42578125" style="2" customWidth="1"/>
    <col min="10" max="10" width="18.42578125" style="2" customWidth="1"/>
    <col min="11" max="11" width="6.5703125" style="2" customWidth="1"/>
    <col min="12" max="13" width="16.5703125" style="2" bestFit="1" customWidth="1"/>
    <col min="14" max="14" width="11" style="2" customWidth="1"/>
    <col min="15" max="16" width="16.5703125" style="2" bestFit="1" customWidth="1"/>
    <col min="17" max="17" width="8" style="2" customWidth="1"/>
    <col min="18" max="19" width="16.5703125" style="2" bestFit="1" customWidth="1"/>
    <col min="20" max="20" width="9.85546875" style="2" customWidth="1"/>
    <col min="21" max="22" width="16.5703125" style="2" bestFit="1" customWidth="1"/>
    <col min="23" max="23" width="8.140625" style="2" customWidth="1"/>
    <col min="24" max="24" width="19.5703125" style="2" customWidth="1"/>
    <col min="25" max="25" width="18.42578125" style="2" customWidth="1"/>
    <col min="26" max="26" width="7" style="2" customWidth="1"/>
    <col min="27" max="28" width="18.42578125" style="2" customWidth="1"/>
    <col min="29" max="29" width="7.7109375" style="2" customWidth="1"/>
    <col min="30" max="30" width="19.5703125" style="2" customWidth="1"/>
    <col min="31" max="31" width="18.42578125" style="2" customWidth="1"/>
    <col min="32" max="32" width="8" style="2" customWidth="1"/>
    <col min="33" max="33" width="20.42578125" style="2" customWidth="1"/>
    <col min="34" max="34" width="19.42578125" style="2" customWidth="1"/>
    <col min="35" max="35" width="9.140625" style="2" customWidth="1"/>
    <col min="36" max="36" width="20.42578125" style="2" customWidth="1"/>
    <col min="37" max="37" width="17.5703125" style="2" customWidth="1"/>
    <col min="38" max="38" width="6.140625" style="2" customWidth="1"/>
    <col min="39" max="39" width="18.42578125" style="2" customWidth="1"/>
    <col min="40" max="40" width="17.28515625" style="2" customWidth="1"/>
    <col min="41" max="41" width="6.140625" style="2" customWidth="1"/>
    <col min="42" max="42" width="20.28515625" style="2" customWidth="1"/>
    <col min="43" max="43" width="18.5703125" style="2" customWidth="1"/>
    <col min="44" max="44" width="5.2851562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5.140625" style="2" bestFit="1" customWidth="1"/>
    <col min="49" max="49" width="16.5703125" style="2" bestFit="1" customWidth="1"/>
    <col min="50" max="50" width="10" style="2" customWidth="1"/>
    <col min="51" max="52" width="19.7109375" style="2" customWidth="1"/>
    <col min="53" max="53" width="10.5703125" style="2" customWidth="1"/>
    <col min="54" max="54" width="18" style="2" customWidth="1"/>
    <col min="55" max="58" width="16.28515625" style="2" customWidth="1"/>
    <col min="59" max="59" width="10.7109375" style="2" customWidth="1"/>
    <col min="60" max="60" width="19.140625" style="2" customWidth="1"/>
    <col min="61" max="61" width="18.28515625" style="2" customWidth="1"/>
    <col min="62" max="62" width="13" style="2" customWidth="1"/>
    <col min="63" max="63" width="20" style="2" customWidth="1"/>
    <col min="64" max="64" width="18.28515625" style="2" customWidth="1"/>
    <col min="65" max="65" width="11.28515625" style="2" customWidth="1"/>
    <col min="66" max="67" width="18.28515625" style="2" customWidth="1"/>
    <col min="68" max="68" width="11.5703125" style="2" customWidth="1"/>
    <col min="69" max="69" width="18.5703125" style="2" customWidth="1"/>
    <col min="70" max="70" width="16.5703125" style="2" customWidth="1"/>
    <col min="71" max="72" width="20.42578125" style="2" customWidth="1"/>
    <col min="73" max="73" width="14.5703125" style="3" customWidth="1"/>
    <col min="74" max="74" width="14.28515625" style="3" customWidth="1"/>
    <col min="75" max="75" width="21.85546875" style="3" customWidth="1"/>
    <col min="76" max="76" width="22.7109375" style="3" customWidth="1"/>
    <col min="77" max="77" width="10.7109375" style="3" customWidth="1"/>
    <col min="78" max="78" width="10.42578125" style="3" customWidth="1"/>
    <col min="79" max="79" width="10.85546875" style="113" bestFit="1" customWidth="1"/>
    <col min="80" max="80" width="17.7109375" style="3" customWidth="1"/>
    <col min="81" max="81" width="13.28515625" style="3" customWidth="1"/>
    <col min="82" max="82" width="11.42578125" style="3" customWidth="1"/>
    <col min="83" max="86" width="11.5703125" style="3" customWidth="1"/>
    <col min="87" max="87" width="12.5703125" style="114" customWidth="1"/>
    <col min="88" max="88" width="14" style="113" customWidth="1"/>
    <col min="89" max="89" width="24.42578125" style="3" customWidth="1"/>
    <col min="90" max="90" width="25.140625" style="3" customWidth="1"/>
    <col min="91" max="91" width="26.85546875" style="3" customWidth="1"/>
    <col min="92" max="170" width="13.42578125" style="3" customWidth="1"/>
    <col min="171" max="16384" width="9.28515625" style="2"/>
  </cols>
  <sheetData>
    <row r="1" spans="1:173" x14ac:dyDescent="0.2">
      <c r="B1" s="3"/>
      <c r="BU1" s="2"/>
      <c r="BV1" s="2"/>
      <c r="CA1" s="3"/>
      <c r="CC1" s="113"/>
      <c r="CI1" s="3"/>
      <c r="CJ1" s="3"/>
      <c r="CK1" s="114"/>
      <c r="CL1" s="113"/>
      <c r="FO1" s="3"/>
      <c r="FP1" s="3"/>
      <c r="FQ1" s="3"/>
    </row>
    <row r="2" spans="1:173" x14ac:dyDescent="0.2">
      <c r="B2" s="3"/>
      <c r="BU2" s="2"/>
      <c r="BV2" s="2"/>
      <c r="CA2" s="3"/>
      <c r="CC2" s="113"/>
      <c r="CI2" s="3"/>
      <c r="CJ2" s="3"/>
      <c r="CK2" s="114"/>
      <c r="CL2" s="113"/>
      <c r="FO2" s="3"/>
      <c r="FP2" s="3"/>
      <c r="FQ2" s="3"/>
    </row>
    <row r="3" spans="1:173" ht="15.75" x14ac:dyDescent="0.25">
      <c r="A3" s="213" t="s">
        <v>31</v>
      </c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 t="s">
        <v>0</v>
      </c>
      <c r="AO3" s="215"/>
      <c r="AP3" s="215"/>
      <c r="AQ3" s="215"/>
      <c r="AR3" s="215"/>
      <c r="AS3" s="215"/>
      <c r="AT3" s="216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7"/>
      <c r="BR3" s="217"/>
      <c r="BS3" s="3"/>
      <c r="BT3" s="3"/>
      <c r="CA3" s="3"/>
      <c r="CB3" s="113"/>
    </row>
    <row r="4" spans="1:173" ht="15.75" x14ac:dyDescent="0.25">
      <c r="A4" s="213"/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6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7"/>
      <c r="BR4" s="217"/>
      <c r="BS4" s="3"/>
      <c r="BT4" s="3"/>
      <c r="CA4" s="3"/>
      <c r="CB4" s="113"/>
    </row>
    <row r="5" spans="1:173" ht="15.75" x14ac:dyDescent="0.25">
      <c r="A5" s="186"/>
      <c r="B5" s="218" t="s">
        <v>233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219"/>
      <c r="BR5" s="219"/>
      <c r="BS5" s="18"/>
      <c r="BT5" s="18"/>
      <c r="BU5" s="18"/>
      <c r="BV5" s="117"/>
      <c r="BW5" s="117"/>
      <c r="BX5" s="117"/>
      <c r="BY5" s="117"/>
      <c r="CA5" s="3"/>
      <c r="CB5" s="113"/>
    </row>
    <row r="6" spans="1:173" s="6" customFormat="1" ht="16.5" thickBot="1" x14ac:dyDescent="0.3">
      <c r="A6" s="220" t="s">
        <v>1</v>
      </c>
      <c r="B6" s="211"/>
      <c r="C6" s="314" t="s">
        <v>234</v>
      </c>
      <c r="D6" s="314"/>
      <c r="E6" s="227"/>
      <c r="F6" s="314" t="s">
        <v>235</v>
      </c>
      <c r="G6" s="314"/>
      <c r="H6" s="222"/>
      <c r="I6" s="314" t="s">
        <v>236</v>
      </c>
      <c r="J6" s="314"/>
      <c r="K6" s="222"/>
      <c r="L6" s="314" t="s">
        <v>248</v>
      </c>
      <c r="M6" s="314"/>
      <c r="N6" s="223"/>
      <c r="O6" s="314" t="s">
        <v>249</v>
      </c>
      <c r="P6" s="314"/>
      <c r="Q6" s="227"/>
      <c r="R6" s="314" t="s">
        <v>237</v>
      </c>
      <c r="S6" s="314"/>
      <c r="T6" s="227"/>
      <c r="U6" s="314" t="s">
        <v>238</v>
      </c>
      <c r="V6" s="314"/>
      <c r="W6" s="222"/>
      <c r="X6" s="314" t="s">
        <v>239</v>
      </c>
      <c r="Y6" s="314"/>
      <c r="Z6" s="227"/>
      <c r="AA6" s="314" t="s">
        <v>250</v>
      </c>
      <c r="AB6" s="314"/>
      <c r="AC6" s="222"/>
      <c r="AD6" s="314" t="s">
        <v>251</v>
      </c>
      <c r="AE6" s="314"/>
      <c r="AF6" s="223"/>
      <c r="AG6" s="314" t="s">
        <v>240</v>
      </c>
      <c r="AH6" s="314"/>
      <c r="AI6" s="223"/>
      <c r="AJ6" s="314" t="s">
        <v>241</v>
      </c>
      <c r="AK6" s="314"/>
      <c r="AL6" s="222"/>
      <c r="AM6" s="314" t="s">
        <v>242</v>
      </c>
      <c r="AN6" s="314"/>
      <c r="AO6" s="222"/>
      <c r="AP6" s="314" t="s">
        <v>252</v>
      </c>
      <c r="AQ6" s="314"/>
      <c r="AR6" s="222"/>
      <c r="AS6" s="314" t="s">
        <v>253</v>
      </c>
      <c r="AT6" s="314"/>
      <c r="AU6" s="222"/>
      <c r="AV6" s="314" t="s">
        <v>243</v>
      </c>
      <c r="AW6" s="314"/>
      <c r="AX6" s="227"/>
      <c r="AY6" s="314" t="s">
        <v>244</v>
      </c>
      <c r="AZ6" s="314"/>
      <c r="BA6" s="222"/>
      <c r="BB6" s="314" t="s">
        <v>245</v>
      </c>
      <c r="BC6" s="314"/>
      <c r="BD6" s="227"/>
      <c r="BE6" s="314" t="s">
        <v>254</v>
      </c>
      <c r="BF6" s="314"/>
      <c r="BG6" s="227"/>
      <c r="BH6" s="314" t="s">
        <v>255</v>
      </c>
      <c r="BI6" s="314"/>
      <c r="BJ6" s="227"/>
      <c r="BK6" s="314" t="s">
        <v>246</v>
      </c>
      <c r="BL6" s="314"/>
      <c r="BM6" s="227"/>
      <c r="BN6" s="314" t="s">
        <v>247</v>
      </c>
      <c r="BO6" s="314"/>
      <c r="BP6" s="222"/>
      <c r="BQ6" s="314" t="s">
        <v>2</v>
      </c>
      <c r="BR6" s="314"/>
      <c r="BS6" s="23"/>
      <c r="BT6" s="23"/>
      <c r="BU6" s="121"/>
      <c r="BV6" s="18"/>
      <c r="BW6" s="18"/>
      <c r="BX6" s="18"/>
      <c r="BY6" s="18"/>
      <c r="BZ6" s="18"/>
      <c r="CA6" s="117"/>
      <c r="CB6" s="113"/>
      <c r="CC6" s="3"/>
      <c r="CD6" s="3"/>
      <c r="CE6" s="3"/>
      <c r="CF6" s="3"/>
      <c r="CG6" s="3"/>
      <c r="CH6" s="3"/>
      <c r="CI6" s="114"/>
      <c r="CJ6" s="11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</row>
    <row r="7" spans="1:173" ht="16.5" thickTop="1" x14ac:dyDescent="0.25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9"/>
      <c r="BR7" s="189"/>
      <c r="BS7" s="26"/>
      <c r="BT7" s="26"/>
      <c r="BU7" s="26"/>
      <c r="BV7" s="117"/>
      <c r="BW7" s="117"/>
      <c r="BX7" s="117"/>
      <c r="BY7" s="117"/>
      <c r="BZ7" s="117"/>
      <c r="CA7" s="117"/>
      <c r="CB7" s="113"/>
    </row>
    <row r="8" spans="1:173" ht="15.75" x14ac:dyDescent="0.25">
      <c r="A8" s="186"/>
      <c r="B8" s="187"/>
      <c r="C8" s="189"/>
      <c r="D8" s="189" t="s">
        <v>3</v>
      </c>
      <c r="E8" s="189"/>
      <c r="F8" s="189"/>
      <c r="G8" s="189" t="s">
        <v>3</v>
      </c>
      <c r="H8" s="188"/>
      <c r="I8" s="189"/>
      <c r="J8" s="189" t="s">
        <v>3</v>
      </c>
      <c r="K8" s="188"/>
      <c r="L8" s="189"/>
      <c r="M8" s="189" t="s">
        <v>3</v>
      </c>
      <c r="N8" s="188"/>
      <c r="O8" s="189"/>
      <c r="P8" s="189" t="s">
        <v>3</v>
      </c>
      <c r="Q8" s="189"/>
      <c r="R8" s="189"/>
      <c r="S8" s="189" t="s">
        <v>3</v>
      </c>
      <c r="T8" s="189"/>
      <c r="U8" s="189"/>
      <c r="V8" s="189" t="s">
        <v>3</v>
      </c>
      <c r="W8" s="188"/>
      <c r="X8" s="189"/>
      <c r="Y8" s="189" t="s">
        <v>3</v>
      </c>
      <c r="Z8" s="189"/>
      <c r="AA8" s="189"/>
      <c r="AB8" s="189" t="s">
        <v>3</v>
      </c>
      <c r="AC8" s="188"/>
      <c r="AD8" s="189"/>
      <c r="AE8" s="189" t="s">
        <v>3</v>
      </c>
      <c r="AF8" s="188"/>
      <c r="AG8" s="189"/>
      <c r="AH8" s="189" t="s">
        <v>3</v>
      </c>
      <c r="AI8" s="188"/>
      <c r="AJ8" s="189"/>
      <c r="AK8" s="189" t="s">
        <v>3</v>
      </c>
      <c r="AL8" s="188"/>
      <c r="AM8" s="189"/>
      <c r="AN8" s="189" t="s">
        <v>3</v>
      </c>
      <c r="AO8" s="188"/>
      <c r="AP8" s="189"/>
      <c r="AQ8" s="189" t="s">
        <v>3</v>
      </c>
      <c r="AR8" s="188"/>
      <c r="AS8" s="189"/>
      <c r="AT8" s="189" t="s">
        <v>3</v>
      </c>
      <c r="AU8" s="188"/>
      <c r="AV8" s="189"/>
      <c r="AW8" s="189" t="s">
        <v>3</v>
      </c>
      <c r="AX8" s="189"/>
      <c r="AY8" s="189"/>
      <c r="AZ8" s="189" t="s">
        <v>3</v>
      </c>
      <c r="BA8" s="188"/>
      <c r="BB8" s="189"/>
      <c r="BC8" s="189" t="s">
        <v>3</v>
      </c>
      <c r="BD8" s="189"/>
      <c r="BE8" s="189"/>
      <c r="BF8" s="189" t="s">
        <v>3</v>
      </c>
      <c r="BG8" s="189"/>
      <c r="BH8" s="189"/>
      <c r="BI8" s="189" t="s">
        <v>3</v>
      </c>
      <c r="BJ8" s="189"/>
      <c r="BK8" s="189"/>
      <c r="BL8" s="189" t="s">
        <v>3</v>
      </c>
      <c r="BM8" s="189"/>
      <c r="BN8" s="189"/>
      <c r="BO8" s="189" t="s">
        <v>3</v>
      </c>
      <c r="BP8" s="188"/>
      <c r="BQ8" s="189"/>
      <c r="BR8" s="189" t="s">
        <v>3</v>
      </c>
      <c r="BS8" s="26"/>
      <c r="BT8" s="26"/>
      <c r="BU8" s="26"/>
      <c r="BV8" s="117"/>
      <c r="BW8" s="117"/>
      <c r="BX8" s="117"/>
      <c r="BY8" s="117"/>
      <c r="BZ8" s="117"/>
      <c r="CA8" s="117"/>
      <c r="CB8" s="113"/>
    </row>
    <row r="9" spans="1:173" ht="15.75" x14ac:dyDescent="0.25">
      <c r="A9" s="190"/>
      <c r="B9" s="187"/>
      <c r="C9" s="189" t="s">
        <v>3</v>
      </c>
      <c r="D9" s="189" t="s">
        <v>19</v>
      </c>
      <c r="E9" s="189"/>
      <c r="F9" s="189" t="s">
        <v>3</v>
      </c>
      <c r="G9" s="189" t="s">
        <v>19</v>
      </c>
      <c r="H9" s="189"/>
      <c r="I9" s="189" t="s">
        <v>3</v>
      </c>
      <c r="J9" s="189" t="s">
        <v>19</v>
      </c>
      <c r="K9" s="189"/>
      <c r="L9" s="189" t="s">
        <v>3</v>
      </c>
      <c r="M9" s="189" t="s">
        <v>19</v>
      </c>
      <c r="N9" s="189"/>
      <c r="O9" s="189" t="s">
        <v>3</v>
      </c>
      <c r="P9" s="189" t="s">
        <v>19</v>
      </c>
      <c r="Q9" s="189"/>
      <c r="R9" s="189" t="s">
        <v>3</v>
      </c>
      <c r="S9" s="189" t="s">
        <v>19</v>
      </c>
      <c r="T9" s="189"/>
      <c r="U9" s="189" t="s">
        <v>3</v>
      </c>
      <c r="V9" s="189" t="s">
        <v>19</v>
      </c>
      <c r="W9" s="189"/>
      <c r="X9" s="189" t="s">
        <v>3</v>
      </c>
      <c r="Y9" s="189" t="s">
        <v>19</v>
      </c>
      <c r="Z9" s="189"/>
      <c r="AA9" s="189" t="s">
        <v>3</v>
      </c>
      <c r="AB9" s="189" t="s">
        <v>19</v>
      </c>
      <c r="AC9" s="189"/>
      <c r="AD9" s="189" t="s">
        <v>3</v>
      </c>
      <c r="AE9" s="189" t="s">
        <v>19</v>
      </c>
      <c r="AF9" s="189"/>
      <c r="AG9" s="189" t="s">
        <v>3</v>
      </c>
      <c r="AH9" s="189" t="s">
        <v>19</v>
      </c>
      <c r="AI9" s="189"/>
      <c r="AJ9" s="189" t="s">
        <v>3</v>
      </c>
      <c r="AK9" s="189" t="s">
        <v>19</v>
      </c>
      <c r="AL9" s="189"/>
      <c r="AM9" s="189" t="s">
        <v>3</v>
      </c>
      <c r="AN9" s="189" t="s">
        <v>19</v>
      </c>
      <c r="AO9" s="189"/>
      <c r="AP9" s="189" t="s">
        <v>3</v>
      </c>
      <c r="AQ9" s="189" t="s">
        <v>19</v>
      </c>
      <c r="AR9" s="189"/>
      <c r="AS9" s="189" t="s">
        <v>3</v>
      </c>
      <c r="AT9" s="189" t="s">
        <v>19</v>
      </c>
      <c r="AU9" s="189"/>
      <c r="AV9" s="189" t="s">
        <v>3</v>
      </c>
      <c r="AW9" s="189" t="s">
        <v>19</v>
      </c>
      <c r="AX9" s="189"/>
      <c r="AY9" s="189" t="s">
        <v>3</v>
      </c>
      <c r="AZ9" s="189" t="s">
        <v>19</v>
      </c>
      <c r="BA9" s="189"/>
      <c r="BB9" s="189" t="s">
        <v>3</v>
      </c>
      <c r="BC9" s="189" t="s">
        <v>19</v>
      </c>
      <c r="BD9" s="189"/>
      <c r="BE9" s="189" t="s">
        <v>3</v>
      </c>
      <c r="BF9" s="189" t="s">
        <v>19</v>
      </c>
      <c r="BG9" s="189"/>
      <c r="BH9" s="189" t="s">
        <v>3</v>
      </c>
      <c r="BI9" s="189" t="s">
        <v>19</v>
      </c>
      <c r="BJ9" s="189"/>
      <c r="BK9" s="189" t="s">
        <v>3</v>
      </c>
      <c r="BL9" s="189" t="s">
        <v>19</v>
      </c>
      <c r="BM9" s="189"/>
      <c r="BN9" s="189" t="s">
        <v>3</v>
      </c>
      <c r="BO9" s="189" t="s">
        <v>19</v>
      </c>
      <c r="BP9" s="189"/>
      <c r="BQ9" s="189" t="s">
        <v>3</v>
      </c>
      <c r="BR9" s="189" t="s">
        <v>19</v>
      </c>
      <c r="BS9" s="26"/>
      <c r="BT9" s="26"/>
      <c r="BU9" s="26"/>
      <c r="BV9" s="26"/>
      <c r="BW9" s="26"/>
      <c r="BX9" s="26"/>
      <c r="BY9" s="26"/>
      <c r="BZ9" s="26"/>
      <c r="CA9" s="26"/>
      <c r="CB9" s="113"/>
    </row>
    <row r="10" spans="1:173" ht="15.75" x14ac:dyDescent="0.25">
      <c r="A10" s="186"/>
      <c r="B10" s="191" t="s">
        <v>20</v>
      </c>
      <c r="C10" s="189" t="s">
        <v>23</v>
      </c>
      <c r="D10" s="189" t="s">
        <v>21</v>
      </c>
      <c r="E10" s="189"/>
      <c r="F10" s="189" t="s">
        <v>23</v>
      </c>
      <c r="G10" s="189" t="s">
        <v>21</v>
      </c>
      <c r="H10" s="189"/>
      <c r="I10" s="189" t="s">
        <v>23</v>
      </c>
      <c r="J10" s="189" t="s">
        <v>21</v>
      </c>
      <c r="K10" s="189"/>
      <c r="L10" s="189" t="s">
        <v>23</v>
      </c>
      <c r="M10" s="189" t="s">
        <v>21</v>
      </c>
      <c r="N10" s="189"/>
      <c r="O10" s="189" t="s">
        <v>23</v>
      </c>
      <c r="P10" s="189" t="s">
        <v>21</v>
      </c>
      <c r="Q10" s="189"/>
      <c r="R10" s="189" t="s">
        <v>23</v>
      </c>
      <c r="S10" s="189" t="s">
        <v>21</v>
      </c>
      <c r="T10" s="189"/>
      <c r="U10" s="189" t="s">
        <v>23</v>
      </c>
      <c r="V10" s="189" t="s">
        <v>21</v>
      </c>
      <c r="W10" s="189"/>
      <c r="X10" s="189" t="s">
        <v>23</v>
      </c>
      <c r="Y10" s="189" t="s">
        <v>21</v>
      </c>
      <c r="Z10" s="189"/>
      <c r="AA10" s="189" t="s">
        <v>23</v>
      </c>
      <c r="AB10" s="189" t="s">
        <v>21</v>
      </c>
      <c r="AC10" s="189"/>
      <c r="AD10" s="189" t="s">
        <v>23</v>
      </c>
      <c r="AE10" s="189" t="s">
        <v>21</v>
      </c>
      <c r="AF10" s="189"/>
      <c r="AG10" s="189" t="s">
        <v>23</v>
      </c>
      <c r="AH10" s="189" t="s">
        <v>21</v>
      </c>
      <c r="AI10" s="189"/>
      <c r="AJ10" s="189" t="s">
        <v>23</v>
      </c>
      <c r="AK10" s="189" t="s">
        <v>21</v>
      </c>
      <c r="AL10" s="189"/>
      <c r="AM10" s="189" t="s">
        <v>23</v>
      </c>
      <c r="AN10" s="189" t="s">
        <v>21</v>
      </c>
      <c r="AO10" s="189"/>
      <c r="AP10" s="189" t="s">
        <v>23</v>
      </c>
      <c r="AQ10" s="189" t="s">
        <v>21</v>
      </c>
      <c r="AR10" s="189"/>
      <c r="AS10" s="189" t="s">
        <v>23</v>
      </c>
      <c r="AT10" s="189" t="s">
        <v>21</v>
      </c>
      <c r="AU10" s="189"/>
      <c r="AV10" s="189" t="s">
        <v>23</v>
      </c>
      <c r="AW10" s="189" t="s">
        <v>21</v>
      </c>
      <c r="AX10" s="189"/>
      <c r="AY10" s="189" t="s">
        <v>23</v>
      </c>
      <c r="AZ10" s="189" t="s">
        <v>21</v>
      </c>
      <c r="BA10" s="189"/>
      <c r="BB10" s="189" t="s">
        <v>23</v>
      </c>
      <c r="BC10" s="189" t="s">
        <v>21</v>
      </c>
      <c r="BD10" s="189"/>
      <c r="BE10" s="189" t="s">
        <v>23</v>
      </c>
      <c r="BF10" s="189" t="s">
        <v>21</v>
      </c>
      <c r="BG10" s="189"/>
      <c r="BH10" s="189" t="s">
        <v>23</v>
      </c>
      <c r="BI10" s="189" t="s">
        <v>21</v>
      </c>
      <c r="BJ10" s="189"/>
      <c r="BK10" s="189" t="s">
        <v>23</v>
      </c>
      <c r="BL10" s="189" t="s">
        <v>21</v>
      </c>
      <c r="BM10" s="189"/>
      <c r="BN10" s="189" t="s">
        <v>23</v>
      </c>
      <c r="BO10" s="189" t="s">
        <v>21</v>
      </c>
      <c r="BP10" s="189"/>
      <c r="BQ10" s="189" t="s">
        <v>24</v>
      </c>
      <c r="BR10" s="189" t="s">
        <v>21</v>
      </c>
      <c r="BS10" s="26"/>
      <c r="BT10" s="26"/>
      <c r="BU10" s="26"/>
      <c r="BV10" s="26"/>
      <c r="BW10" s="26"/>
      <c r="BX10" s="26"/>
      <c r="BY10" s="26"/>
      <c r="BZ10" s="26"/>
      <c r="CA10" s="26"/>
      <c r="CB10" s="113"/>
    </row>
    <row r="11" spans="1:173" s="9" customFormat="1" ht="15.75" customHeight="1" x14ac:dyDescent="0.25">
      <c r="A11" s="192"/>
      <c r="B11" s="193"/>
      <c r="C11" s="189"/>
      <c r="D11" s="189" t="s">
        <v>22</v>
      </c>
      <c r="E11" s="189"/>
      <c r="F11" s="189"/>
      <c r="G11" s="189" t="s">
        <v>22</v>
      </c>
      <c r="H11" s="189"/>
      <c r="I11" s="189"/>
      <c r="J11" s="189" t="s">
        <v>22</v>
      </c>
      <c r="K11" s="189"/>
      <c r="L11" s="189"/>
      <c r="M11" s="189" t="s">
        <v>22</v>
      </c>
      <c r="N11" s="189"/>
      <c r="O11" s="189"/>
      <c r="P11" s="189" t="s">
        <v>22</v>
      </c>
      <c r="Q11" s="189"/>
      <c r="R11" s="189"/>
      <c r="S11" s="189" t="s">
        <v>22</v>
      </c>
      <c r="T11" s="189"/>
      <c r="U11" s="189"/>
      <c r="V11" s="189" t="s">
        <v>22</v>
      </c>
      <c r="W11" s="189"/>
      <c r="X11" s="189"/>
      <c r="Y11" s="189" t="s">
        <v>22</v>
      </c>
      <c r="Z11" s="189"/>
      <c r="AA11" s="189"/>
      <c r="AB11" s="189" t="s">
        <v>22</v>
      </c>
      <c r="AC11" s="189"/>
      <c r="AD11" s="189"/>
      <c r="AE11" s="189" t="s">
        <v>22</v>
      </c>
      <c r="AF11" s="189"/>
      <c r="AG11" s="189"/>
      <c r="AH11" s="189" t="s">
        <v>22</v>
      </c>
      <c r="AI11" s="189"/>
      <c r="AJ11" s="189"/>
      <c r="AK11" s="189" t="s">
        <v>22</v>
      </c>
      <c r="AL11" s="189"/>
      <c r="AM11" s="189"/>
      <c r="AN11" s="189" t="s">
        <v>22</v>
      </c>
      <c r="AO11" s="189"/>
      <c r="AP11" s="189"/>
      <c r="AQ11" s="189" t="s">
        <v>22</v>
      </c>
      <c r="AR11" s="189"/>
      <c r="AS11" s="189"/>
      <c r="AT11" s="189" t="s">
        <v>22</v>
      </c>
      <c r="AU11" s="189"/>
      <c r="AV11" s="189"/>
      <c r="AW11" s="189" t="s">
        <v>22</v>
      </c>
      <c r="AX11" s="189"/>
      <c r="AY11" s="189"/>
      <c r="AZ11" s="189" t="s">
        <v>22</v>
      </c>
      <c r="BA11" s="189"/>
      <c r="BB11" s="189"/>
      <c r="BC11" s="189" t="s">
        <v>22</v>
      </c>
      <c r="BD11" s="189"/>
      <c r="BE11" s="189"/>
      <c r="BF11" s="189" t="s">
        <v>22</v>
      </c>
      <c r="BG11" s="189"/>
      <c r="BH11" s="189"/>
      <c r="BI11" s="189" t="s">
        <v>22</v>
      </c>
      <c r="BJ11" s="189"/>
      <c r="BK11" s="189"/>
      <c r="BL11" s="189" t="s">
        <v>22</v>
      </c>
      <c r="BM11" s="189"/>
      <c r="BN11" s="189"/>
      <c r="BO11" s="189" t="s">
        <v>22</v>
      </c>
      <c r="BP11" s="189"/>
      <c r="BQ11" s="189"/>
      <c r="BR11" s="189" t="s">
        <v>22</v>
      </c>
      <c r="BS11" s="26"/>
      <c r="BT11" s="26"/>
      <c r="BU11" s="26"/>
      <c r="BV11" s="26"/>
      <c r="BW11" s="26"/>
      <c r="BX11" s="26"/>
      <c r="BY11" s="26"/>
      <c r="BZ11" s="26"/>
      <c r="CA11" s="26"/>
      <c r="CB11" s="124"/>
      <c r="CC11" s="10"/>
      <c r="CD11" s="10"/>
      <c r="CE11" s="10"/>
      <c r="CF11" s="10"/>
      <c r="CG11" s="10"/>
      <c r="CH11" s="10"/>
      <c r="CI11" s="125"/>
      <c r="CJ11" s="124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</row>
    <row r="12" spans="1:173" ht="15.75" x14ac:dyDescent="0.25">
      <c r="A12" s="186"/>
      <c r="B12" s="187"/>
      <c r="C12" s="189"/>
      <c r="D12" s="189" t="s">
        <v>4</v>
      </c>
      <c r="E12" s="189"/>
      <c r="F12" s="189"/>
      <c r="G12" s="189" t="s">
        <v>4</v>
      </c>
      <c r="H12" s="189"/>
      <c r="I12" s="189"/>
      <c r="J12" s="189" t="s">
        <v>4</v>
      </c>
      <c r="K12" s="189"/>
      <c r="L12" s="189"/>
      <c r="M12" s="189" t="s">
        <v>4</v>
      </c>
      <c r="N12" s="188"/>
      <c r="O12" s="189"/>
      <c r="P12" s="189" t="s">
        <v>4</v>
      </c>
      <c r="Q12" s="189"/>
      <c r="R12" s="189"/>
      <c r="S12" s="189" t="s">
        <v>4</v>
      </c>
      <c r="T12" s="189"/>
      <c r="U12" s="189"/>
      <c r="V12" s="189" t="s">
        <v>4</v>
      </c>
      <c r="W12" s="189"/>
      <c r="X12" s="189"/>
      <c r="Y12" s="189" t="s">
        <v>4</v>
      </c>
      <c r="Z12" s="189"/>
      <c r="AA12" s="189"/>
      <c r="AB12" s="189" t="s">
        <v>4</v>
      </c>
      <c r="AC12" s="189"/>
      <c r="AD12" s="189"/>
      <c r="AE12" s="189" t="s">
        <v>4</v>
      </c>
      <c r="AF12" s="189"/>
      <c r="AG12" s="189"/>
      <c r="AH12" s="189" t="s">
        <v>4</v>
      </c>
      <c r="AI12" s="189"/>
      <c r="AJ12" s="189"/>
      <c r="AK12" s="189" t="s">
        <v>4</v>
      </c>
      <c r="AL12" s="189"/>
      <c r="AM12" s="189"/>
      <c r="AN12" s="189" t="s">
        <v>4</v>
      </c>
      <c r="AO12" s="189"/>
      <c r="AP12" s="189"/>
      <c r="AQ12" s="189" t="s">
        <v>4</v>
      </c>
      <c r="AR12" s="189"/>
      <c r="AS12" s="189"/>
      <c r="AT12" s="189" t="s">
        <v>4</v>
      </c>
      <c r="AU12" s="189"/>
      <c r="AV12" s="189"/>
      <c r="AW12" s="189" t="s">
        <v>4</v>
      </c>
      <c r="AX12" s="189"/>
      <c r="AY12" s="189"/>
      <c r="AZ12" s="189" t="s">
        <v>4</v>
      </c>
      <c r="BA12" s="189"/>
      <c r="BB12" s="189"/>
      <c r="BC12" s="189" t="s">
        <v>4</v>
      </c>
      <c r="BD12" s="189"/>
      <c r="BE12" s="189"/>
      <c r="BF12" s="189" t="s">
        <v>4</v>
      </c>
      <c r="BG12" s="189"/>
      <c r="BH12" s="189"/>
      <c r="BI12" s="189" t="s">
        <v>4</v>
      </c>
      <c r="BJ12" s="189"/>
      <c r="BK12" s="189"/>
      <c r="BL12" s="189" t="s">
        <v>4</v>
      </c>
      <c r="BM12" s="189"/>
      <c r="BN12" s="189"/>
      <c r="BO12" s="189" t="s">
        <v>4</v>
      </c>
      <c r="BP12" s="189"/>
      <c r="BQ12" s="189"/>
      <c r="BR12" s="189" t="s">
        <v>4</v>
      </c>
      <c r="BS12" s="26"/>
      <c r="BT12" s="26"/>
      <c r="BU12" s="26"/>
      <c r="BV12" s="117"/>
      <c r="BW12" s="26"/>
      <c r="BX12" s="26"/>
      <c r="BY12" s="26"/>
      <c r="BZ12" s="26"/>
      <c r="CA12" s="26"/>
      <c r="CB12" s="126"/>
    </row>
    <row r="13" spans="1:173" s="8" customFormat="1" ht="15.75" x14ac:dyDescent="0.25">
      <c r="A13" s="194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7"/>
      <c r="BS13" s="26"/>
      <c r="BT13" s="26"/>
      <c r="BU13" s="26"/>
      <c r="BV13" s="117"/>
      <c r="BW13" s="117"/>
      <c r="BX13" s="117"/>
      <c r="BY13" s="117"/>
      <c r="BZ13" s="117"/>
      <c r="CA13" s="117"/>
      <c r="CB13" s="113"/>
      <c r="CC13" s="3"/>
      <c r="CD13" s="3"/>
      <c r="CE13" s="3"/>
      <c r="CF13" s="3"/>
      <c r="CG13" s="3"/>
      <c r="CH13" s="3"/>
      <c r="CI13" s="114"/>
      <c r="CJ13" s="11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</row>
    <row r="14" spans="1:173" ht="15.75" x14ac:dyDescent="0.25">
      <c r="A14" s="198" t="s">
        <v>1</v>
      </c>
      <c r="B14" s="187"/>
      <c r="C14" s="199"/>
      <c r="D14" s="188"/>
      <c r="E14" s="188"/>
      <c r="F14" s="188"/>
      <c r="G14" s="188"/>
      <c r="H14" s="188"/>
      <c r="I14" s="199"/>
      <c r="J14" s="188"/>
      <c r="K14" s="188"/>
      <c r="L14" s="199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200"/>
      <c r="BR14" s="201"/>
      <c r="BS14" s="26"/>
      <c r="BT14" s="26"/>
      <c r="BU14" s="26"/>
      <c r="BV14" s="117"/>
      <c r="BW14" s="117"/>
      <c r="BX14" s="117"/>
      <c r="BY14" s="117"/>
      <c r="BZ14" s="117"/>
      <c r="CA14" s="117"/>
      <c r="CB14" s="113"/>
    </row>
    <row r="15" spans="1:173" ht="15.75" x14ac:dyDescent="0.25">
      <c r="A15" s="202">
        <v>1</v>
      </c>
      <c r="B15" s="203" t="s">
        <v>5</v>
      </c>
      <c r="C15" s="200">
        <v>107.54</v>
      </c>
      <c r="D15" s="204">
        <v>103</v>
      </c>
      <c r="E15" s="204"/>
      <c r="F15" s="200">
        <v>107.39</v>
      </c>
      <c r="G15" s="204">
        <v>102.58</v>
      </c>
      <c r="H15" s="188"/>
      <c r="I15" s="200">
        <v>107.47</v>
      </c>
      <c r="J15" s="204">
        <v>102.91</v>
      </c>
      <c r="K15" s="188"/>
      <c r="L15" s="200">
        <v>107.57000000000001</v>
      </c>
      <c r="M15" s="204">
        <v>102.3</v>
      </c>
      <c r="N15" s="188"/>
      <c r="O15" s="200">
        <v>107.77</v>
      </c>
      <c r="P15" s="204">
        <v>102.09</v>
      </c>
      <c r="Q15" s="204"/>
      <c r="R15" s="200">
        <v>107.53</v>
      </c>
      <c r="S15" s="204">
        <v>102.29</v>
      </c>
      <c r="T15" s="200"/>
      <c r="U15" s="204">
        <v>107.31</v>
      </c>
      <c r="V15" s="204">
        <v>102.08</v>
      </c>
      <c r="W15" s="188"/>
      <c r="X15" s="200">
        <v>106.77</v>
      </c>
      <c r="Y15" s="204">
        <v>102.97</v>
      </c>
      <c r="Z15" s="204"/>
      <c r="AA15" s="200">
        <v>107.04</v>
      </c>
      <c r="AB15" s="204">
        <v>102.44</v>
      </c>
      <c r="AC15" s="188"/>
      <c r="AD15" s="200">
        <v>107.32000000000001</v>
      </c>
      <c r="AE15" s="204">
        <v>101.88</v>
      </c>
      <c r="AF15" s="188"/>
      <c r="AG15" s="200">
        <v>106.92</v>
      </c>
      <c r="AH15" s="204">
        <v>101.69</v>
      </c>
      <c r="AI15" s="188"/>
      <c r="AJ15" s="200">
        <v>107.02</v>
      </c>
      <c r="AK15" s="204">
        <v>101.88</v>
      </c>
      <c r="AL15" s="188"/>
      <c r="AM15" s="200">
        <v>107.16</v>
      </c>
      <c r="AN15" s="204">
        <v>101.66</v>
      </c>
      <c r="AO15" s="188"/>
      <c r="AP15" s="200">
        <v>107.22</v>
      </c>
      <c r="AQ15" s="204">
        <v>101.07</v>
      </c>
      <c r="AR15" s="188"/>
      <c r="AS15" s="200">
        <v>107.24000000000001</v>
      </c>
      <c r="AT15" s="204">
        <v>101.05</v>
      </c>
      <c r="AU15" s="188"/>
      <c r="AV15" s="200">
        <v>107</v>
      </c>
      <c r="AW15" s="204">
        <v>100.37</v>
      </c>
      <c r="AX15" s="204"/>
      <c r="AY15" s="200">
        <v>107.15</v>
      </c>
      <c r="AZ15" s="204">
        <v>99.78</v>
      </c>
      <c r="BA15" s="188"/>
      <c r="BB15" s="200">
        <v>106.35000000000001</v>
      </c>
      <c r="BC15" s="204">
        <v>100.36</v>
      </c>
      <c r="BD15" s="204"/>
      <c r="BE15" s="200">
        <v>105.4</v>
      </c>
      <c r="BF15" s="204">
        <v>100.45</v>
      </c>
      <c r="BG15" s="204"/>
      <c r="BH15" s="200">
        <v>105.3</v>
      </c>
      <c r="BI15" s="204">
        <v>100.4</v>
      </c>
      <c r="BJ15" s="204"/>
      <c r="BK15" s="200">
        <v>104.94</v>
      </c>
      <c r="BL15" s="204">
        <v>100.56</v>
      </c>
      <c r="BM15" s="204"/>
      <c r="BN15" s="204">
        <v>105</v>
      </c>
      <c r="BO15" s="204">
        <v>100.58</v>
      </c>
      <c r="BP15" s="188"/>
      <c r="BQ15" s="200">
        <f>(C15+F15+I15+L15+O15+R15+U15+X15+AA15+AD15+AG15+AJ15+AM15+AP15+AS15+AV15+AY15+BB15+BE15+BH15+BK15+BN15)/22</f>
        <v>106.8368181818182</v>
      </c>
      <c r="BR15" s="201">
        <f>(D15+G15+J15+M15+P15+S15+V15+Y15+AB15+AE15+AH15+AK15+AN15+AQ15+AT15+AW15+AZ15+BC15+BF15+BI15+BL15+BO15)/22</f>
        <v>101.56318181818183</v>
      </c>
      <c r="BS15" s="129"/>
      <c r="BT15" s="40"/>
      <c r="BU15" s="40"/>
      <c r="BV15" s="130"/>
      <c r="BW15" s="130"/>
      <c r="BX15" s="117"/>
      <c r="BY15" s="131"/>
      <c r="BZ15" s="131"/>
      <c r="CA15" s="117"/>
      <c r="CB15" s="113"/>
    </row>
    <row r="16" spans="1:173" s="3" customFormat="1" ht="15.75" x14ac:dyDescent="0.25">
      <c r="A16" s="202">
        <v>2</v>
      </c>
      <c r="B16" s="203" t="s">
        <v>6</v>
      </c>
      <c r="C16" s="200">
        <v>0.80658170672689145</v>
      </c>
      <c r="D16" s="204">
        <v>137.33000000000001</v>
      </c>
      <c r="E16" s="204"/>
      <c r="F16" s="200">
        <v>0.79872204472843455</v>
      </c>
      <c r="G16" s="204">
        <v>137.91999999999999</v>
      </c>
      <c r="H16" s="188"/>
      <c r="I16" s="200">
        <v>0.80372930397042275</v>
      </c>
      <c r="J16" s="204">
        <v>137.61000000000001</v>
      </c>
      <c r="K16" s="188"/>
      <c r="L16" s="200">
        <v>0.80025608194622277</v>
      </c>
      <c r="M16" s="204">
        <v>137.51</v>
      </c>
      <c r="N16" s="188"/>
      <c r="O16" s="200">
        <v>0.80192461908580581</v>
      </c>
      <c r="P16" s="204">
        <v>137.19</v>
      </c>
      <c r="Q16" s="204"/>
      <c r="R16" s="200">
        <v>0.79872204472843455</v>
      </c>
      <c r="S16" s="204">
        <v>137.71</v>
      </c>
      <c r="T16" s="200"/>
      <c r="U16" s="204">
        <v>0.79013906447534765</v>
      </c>
      <c r="V16" s="204">
        <v>138.63</v>
      </c>
      <c r="W16" s="188"/>
      <c r="X16" s="200">
        <v>0.79302141157811257</v>
      </c>
      <c r="Y16" s="204">
        <v>138.63</v>
      </c>
      <c r="Z16" s="204"/>
      <c r="AA16" s="200">
        <v>0.7940289026520565</v>
      </c>
      <c r="AB16" s="204">
        <v>138.09</v>
      </c>
      <c r="AC16" s="188"/>
      <c r="AD16" s="200">
        <v>0.7989773090444231</v>
      </c>
      <c r="AE16" s="204">
        <v>136.85</v>
      </c>
      <c r="AF16" s="188"/>
      <c r="AG16" s="200">
        <v>0.79377678996666134</v>
      </c>
      <c r="AH16" s="204">
        <v>136.97999999999999</v>
      </c>
      <c r="AI16" s="188"/>
      <c r="AJ16" s="200">
        <v>0.7970667941973536</v>
      </c>
      <c r="AK16" s="204">
        <v>136.79</v>
      </c>
      <c r="AL16" s="188"/>
      <c r="AM16" s="200">
        <v>0.79636855936927609</v>
      </c>
      <c r="AN16" s="204">
        <v>136.80000000000001</v>
      </c>
      <c r="AO16" s="188"/>
      <c r="AP16" s="200">
        <v>0.79434426880610043</v>
      </c>
      <c r="AQ16" s="204">
        <v>136.43</v>
      </c>
      <c r="AR16" s="188"/>
      <c r="AS16" s="200">
        <v>0.78845698967121347</v>
      </c>
      <c r="AT16" s="204">
        <v>137.44999999999999</v>
      </c>
      <c r="AU16" s="188"/>
      <c r="AV16" s="200">
        <v>0.79001422025596457</v>
      </c>
      <c r="AW16" s="204">
        <v>135.94999999999999</v>
      </c>
      <c r="AX16" s="204"/>
      <c r="AY16" s="200">
        <v>0.785607667530835</v>
      </c>
      <c r="AZ16" s="204">
        <v>136.09</v>
      </c>
      <c r="BA16" s="188"/>
      <c r="BB16" s="200">
        <v>0.78511423412106462</v>
      </c>
      <c r="BC16" s="204">
        <v>135.94</v>
      </c>
      <c r="BD16" s="204"/>
      <c r="BE16" s="200">
        <v>0.77845243655612639</v>
      </c>
      <c r="BF16" s="204">
        <v>136</v>
      </c>
      <c r="BG16" s="204"/>
      <c r="BH16" s="200">
        <v>0.77621671970814254</v>
      </c>
      <c r="BI16" s="204">
        <v>136.19999999999999</v>
      </c>
      <c r="BJ16" s="204"/>
      <c r="BK16" s="200">
        <v>0.77148588180836286</v>
      </c>
      <c r="BL16" s="204">
        <v>136.79</v>
      </c>
      <c r="BM16" s="204"/>
      <c r="BN16" s="204">
        <v>0.76911244423934777</v>
      </c>
      <c r="BO16" s="204">
        <v>137.31</v>
      </c>
      <c r="BP16" s="188"/>
      <c r="BQ16" s="200">
        <f t="shared" ref="BQ16:BQ30" si="0">(C16+F16+I16+L16+O16+R16+U16+X16+AA16+AD16+AG16+AJ16+AM16+AP16+AS16+AV16+AY16+BB16+BE16+BH16+BK16+BN16)/22</f>
        <v>0.79145997705302706</v>
      </c>
      <c r="BR16" s="201">
        <f t="shared" ref="BR16:BR30" si="1">(D16+G16+J16+M16+P16+S16+V16+Y16+AB16+AE16+AH16+AK16+AN16+AQ16+AT16+AW16+AZ16+BC16+BF16+BI16+BL16+BO16)/22</f>
        <v>137.09999999999997</v>
      </c>
      <c r="BS16" s="129"/>
      <c r="BT16" s="40"/>
      <c r="BU16" s="40"/>
      <c r="BV16" s="130"/>
      <c r="BW16" s="130"/>
      <c r="BX16" s="117"/>
      <c r="BY16" s="131"/>
      <c r="BZ16" s="131"/>
      <c r="CA16" s="117"/>
      <c r="CB16" s="113"/>
      <c r="CI16" s="114"/>
      <c r="CJ16" s="113"/>
    </row>
    <row r="17" spans="1:170" ht="15.75" x14ac:dyDescent="0.25">
      <c r="A17" s="202">
        <v>3</v>
      </c>
      <c r="B17" s="203" t="s">
        <v>7</v>
      </c>
      <c r="C17" s="200">
        <v>0.94750000000000001</v>
      </c>
      <c r="D17" s="204">
        <v>116.91</v>
      </c>
      <c r="E17" s="204"/>
      <c r="F17" s="200">
        <v>0.94330000000000003</v>
      </c>
      <c r="G17" s="204">
        <v>116.78</v>
      </c>
      <c r="H17" s="188"/>
      <c r="I17" s="200">
        <v>0.9466</v>
      </c>
      <c r="J17" s="204">
        <v>116.84</v>
      </c>
      <c r="K17" s="188"/>
      <c r="L17" s="200">
        <v>0.94220000000000004</v>
      </c>
      <c r="M17" s="204">
        <v>116.79</v>
      </c>
      <c r="N17" s="188"/>
      <c r="O17" s="200">
        <v>0.94490000000000007</v>
      </c>
      <c r="P17" s="204">
        <v>116.44</v>
      </c>
      <c r="Q17" s="204"/>
      <c r="R17" s="200">
        <v>0.94159999999999999</v>
      </c>
      <c r="S17" s="204">
        <v>116.81</v>
      </c>
      <c r="T17" s="200"/>
      <c r="U17" s="204">
        <v>0.93800000000000006</v>
      </c>
      <c r="V17" s="204">
        <v>116.78</v>
      </c>
      <c r="W17" s="188"/>
      <c r="X17" s="200">
        <v>0.9415</v>
      </c>
      <c r="Y17" s="204">
        <v>116.77</v>
      </c>
      <c r="Z17" s="204"/>
      <c r="AA17" s="200">
        <v>0.94190000000000007</v>
      </c>
      <c r="AB17" s="204">
        <v>116.41</v>
      </c>
      <c r="AC17" s="188"/>
      <c r="AD17" s="200">
        <v>0.93910000000000005</v>
      </c>
      <c r="AE17" s="204">
        <v>116.43</v>
      </c>
      <c r="AF17" s="188"/>
      <c r="AG17" s="200">
        <v>0.93900000000000006</v>
      </c>
      <c r="AH17" s="204">
        <v>115.79</v>
      </c>
      <c r="AI17" s="188"/>
      <c r="AJ17" s="200">
        <v>0.9447000000000001</v>
      </c>
      <c r="AK17" s="204">
        <v>115.41</v>
      </c>
      <c r="AL17" s="188"/>
      <c r="AM17" s="200">
        <v>0.94210000000000005</v>
      </c>
      <c r="AN17" s="204">
        <v>115.64</v>
      </c>
      <c r="AO17" s="188"/>
      <c r="AP17" s="200">
        <v>0.93930000000000002</v>
      </c>
      <c r="AQ17" s="204">
        <v>115.37</v>
      </c>
      <c r="AR17" s="188"/>
      <c r="AS17" s="200">
        <v>0.93830000000000002</v>
      </c>
      <c r="AT17" s="204">
        <v>115.5</v>
      </c>
      <c r="AU17" s="188"/>
      <c r="AV17" s="200">
        <v>0.93310000000000004</v>
      </c>
      <c r="AW17" s="204">
        <v>115.1</v>
      </c>
      <c r="AX17" s="204"/>
      <c r="AY17" s="200">
        <v>0.92730000000000001</v>
      </c>
      <c r="AZ17" s="204">
        <v>115.29</v>
      </c>
      <c r="BA17" s="188"/>
      <c r="BB17" s="200">
        <v>0.92480000000000007</v>
      </c>
      <c r="BC17" s="204">
        <v>115.41</v>
      </c>
      <c r="BD17" s="204"/>
      <c r="BE17" s="200">
        <v>0.92060000000000008</v>
      </c>
      <c r="BF17" s="204">
        <v>115</v>
      </c>
      <c r="BG17" s="204"/>
      <c r="BH17" s="200">
        <v>0.91980000000000006</v>
      </c>
      <c r="BI17" s="204">
        <v>114.94</v>
      </c>
      <c r="BJ17" s="204"/>
      <c r="BK17" s="200">
        <v>0.91600000000000004</v>
      </c>
      <c r="BL17" s="204">
        <v>115.21</v>
      </c>
      <c r="BM17" s="204"/>
      <c r="BN17" s="204">
        <v>0.91460000000000008</v>
      </c>
      <c r="BO17" s="204">
        <v>115.47</v>
      </c>
      <c r="BP17" s="188"/>
      <c r="BQ17" s="200">
        <f t="shared" si="0"/>
        <v>0.9357363636363637</v>
      </c>
      <c r="BR17" s="201">
        <f t="shared" si="1"/>
        <v>115.95863636363634</v>
      </c>
      <c r="BS17" s="129"/>
      <c r="BT17" s="40"/>
      <c r="BU17" s="40"/>
      <c r="BV17" s="130"/>
      <c r="BW17" s="130"/>
      <c r="BX17" s="117"/>
      <c r="BY17" s="131"/>
      <c r="BZ17" s="131"/>
      <c r="CA17" s="117"/>
      <c r="CB17" s="113"/>
    </row>
    <row r="18" spans="1:170" ht="15.75" x14ac:dyDescent="0.25">
      <c r="A18" s="202">
        <v>4</v>
      </c>
      <c r="B18" s="203" t="s">
        <v>8</v>
      </c>
      <c r="C18" s="200">
        <v>0.89102735453978432</v>
      </c>
      <c r="D18" s="204">
        <v>124.33</v>
      </c>
      <c r="E18" s="204"/>
      <c r="F18" s="200">
        <v>0.8857395925597874</v>
      </c>
      <c r="G18" s="204">
        <v>124.27</v>
      </c>
      <c r="H18" s="188"/>
      <c r="I18" s="200">
        <v>0.89063056644104022</v>
      </c>
      <c r="J18" s="204">
        <v>124.22</v>
      </c>
      <c r="K18" s="188"/>
      <c r="L18" s="200">
        <v>0.88613203367301718</v>
      </c>
      <c r="M18" s="204">
        <v>124.15</v>
      </c>
      <c r="N18" s="188"/>
      <c r="O18" s="200">
        <v>0.88778409090909083</v>
      </c>
      <c r="P18" s="204">
        <v>124.07</v>
      </c>
      <c r="Q18" s="204"/>
      <c r="R18" s="200">
        <v>0.88699662941280821</v>
      </c>
      <c r="S18" s="204">
        <v>124.03</v>
      </c>
      <c r="T18" s="200"/>
      <c r="U18" s="204">
        <v>0.88261253309796994</v>
      </c>
      <c r="V18" s="204">
        <v>124.09</v>
      </c>
      <c r="W18" s="188"/>
      <c r="X18" s="200">
        <v>0.88558271342543393</v>
      </c>
      <c r="Y18" s="204">
        <v>124.1</v>
      </c>
      <c r="Z18" s="204"/>
      <c r="AA18" s="200">
        <v>0.88393883143286489</v>
      </c>
      <c r="AB18" s="204">
        <v>124.06</v>
      </c>
      <c r="AC18" s="188"/>
      <c r="AD18" s="200">
        <v>0.88043669660151425</v>
      </c>
      <c r="AE18" s="204">
        <v>124.05</v>
      </c>
      <c r="AF18" s="188"/>
      <c r="AG18" s="200">
        <v>0.87489063867016625</v>
      </c>
      <c r="AH18" s="204">
        <v>124.18</v>
      </c>
      <c r="AI18" s="188"/>
      <c r="AJ18" s="200">
        <v>0.87765490609092511</v>
      </c>
      <c r="AK18" s="204">
        <v>124.21</v>
      </c>
      <c r="AL18" s="188"/>
      <c r="AM18" s="200">
        <v>0.87588683542086354</v>
      </c>
      <c r="AN18" s="204">
        <v>124.23</v>
      </c>
      <c r="AO18" s="188"/>
      <c r="AP18" s="200">
        <v>0.87298123090353563</v>
      </c>
      <c r="AQ18" s="204">
        <v>124.06</v>
      </c>
      <c r="AR18" s="188"/>
      <c r="AS18" s="200">
        <v>0.87412587412587406</v>
      </c>
      <c r="AT18" s="204">
        <v>123.83</v>
      </c>
      <c r="AU18" s="188"/>
      <c r="AV18" s="200">
        <v>0.86700190740419636</v>
      </c>
      <c r="AW18" s="204">
        <v>123.72</v>
      </c>
      <c r="AX18" s="204"/>
      <c r="AY18" s="200">
        <v>0.86273833146406698</v>
      </c>
      <c r="AZ18" s="204">
        <v>123.76</v>
      </c>
      <c r="BA18" s="188"/>
      <c r="BB18" s="200">
        <v>0.86147484493452786</v>
      </c>
      <c r="BC18" s="204">
        <v>123.78</v>
      </c>
      <c r="BD18" s="204"/>
      <c r="BE18" s="200">
        <v>0.85506626763574178</v>
      </c>
      <c r="BF18" s="204">
        <v>123.71</v>
      </c>
      <c r="BG18" s="204"/>
      <c r="BH18" s="200">
        <v>0.85309674117044865</v>
      </c>
      <c r="BI18" s="204">
        <v>123.8</v>
      </c>
      <c r="BJ18" s="204"/>
      <c r="BK18" s="200">
        <v>0.85164367228751481</v>
      </c>
      <c r="BL18" s="204">
        <v>123.88</v>
      </c>
      <c r="BM18" s="204"/>
      <c r="BN18" s="204">
        <v>0.85091899251191283</v>
      </c>
      <c r="BO18" s="204">
        <v>123.95</v>
      </c>
      <c r="BP18" s="188"/>
      <c r="BQ18" s="200">
        <f t="shared" si="0"/>
        <v>0.87447096748695852</v>
      </c>
      <c r="BR18" s="201">
        <f t="shared" si="1"/>
        <v>124.0218181818182</v>
      </c>
      <c r="BS18" s="129"/>
      <c r="BT18" s="40"/>
      <c r="BU18" s="40"/>
      <c r="BV18" s="130"/>
      <c r="BW18" s="130"/>
      <c r="BX18" s="117"/>
      <c r="BY18" s="131"/>
      <c r="BZ18" s="131"/>
      <c r="CA18" s="117"/>
      <c r="CB18" s="113"/>
    </row>
    <row r="19" spans="1:170" ht="15.75" x14ac:dyDescent="0.25">
      <c r="A19" s="202">
        <v>5</v>
      </c>
      <c r="B19" s="203" t="s">
        <v>9</v>
      </c>
      <c r="C19" s="200">
        <v>1787.4775000000002</v>
      </c>
      <c r="D19" s="205">
        <v>197998.88</v>
      </c>
      <c r="E19" s="205"/>
      <c r="F19" s="206">
        <v>1771.1185</v>
      </c>
      <c r="G19" s="205">
        <v>195106.41</v>
      </c>
      <c r="H19" s="188"/>
      <c r="I19" s="200">
        <v>1774.6971000000001</v>
      </c>
      <c r="J19" s="205">
        <v>196281.5</v>
      </c>
      <c r="K19" s="188"/>
      <c r="L19" s="200">
        <v>1775.3157000000001</v>
      </c>
      <c r="M19" s="205">
        <v>195355.74</v>
      </c>
      <c r="N19" s="188"/>
      <c r="O19" s="200">
        <v>1773.5482000000002</v>
      </c>
      <c r="P19" s="205">
        <v>195125.77</v>
      </c>
      <c r="Q19" s="205"/>
      <c r="R19" s="206">
        <v>1800.6053000000002</v>
      </c>
      <c r="S19" s="205">
        <v>198048.58</v>
      </c>
      <c r="T19" s="206"/>
      <c r="U19" s="205">
        <v>1812.88</v>
      </c>
      <c r="V19" s="205">
        <v>198582.88</v>
      </c>
      <c r="W19" s="188"/>
      <c r="X19" s="200">
        <v>1805.8615</v>
      </c>
      <c r="Y19" s="205">
        <v>198536.41</v>
      </c>
      <c r="Z19" s="205"/>
      <c r="AA19" s="200">
        <v>1808.6271000000002</v>
      </c>
      <c r="AB19" s="205">
        <v>198315.96</v>
      </c>
      <c r="AC19" s="188"/>
      <c r="AD19" s="200">
        <v>1799.2711000000002</v>
      </c>
      <c r="AE19" s="205">
        <v>196732.3</v>
      </c>
      <c r="AF19" s="188"/>
      <c r="AG19" s="200">
        <v>1809.4370000000001</v>
      </c>
      <c r="AH19" s="205">
        <v>196740.09</v>
      </c>
      <c r="AI19" s="188"/>
      <c r="AJ19" s="200">
        <v>1804.6953000000001</v>
      </c>
      <c r="AK19" s="205">
        <v>196765.93</v>
      </c>
      <c r="AL19" s="188"/>
      <c r="AM19" s="200">
        <v>1802.14</v>
      </c>
      <c r="AN19" s="205">
        <v>196325.13</v>
      </c>
      <c r="AO19" s="188"/>
      <c r="AP19" s="200">
        <v>1810.5963000000002</v>
      </c>
      <c r="AQ19" s="205">
        <v>196214.32</v>
      </c>
      <c r="AR19" s="188"/>
      <c r="AS19" s="200">
        <v>1823.0503000000001</v>
      </c>
      <c r="AT19" s="205">
        <v>197563.96</v>
      </c>
      <c r="AU19" s="188"/>
      <c r="AV19" s="200">
        <v>1851.7971</v>
      </c>
      <c r="AW19" s="205">
        <v>198883.01</v>
      </c>
      <c r="AX19" s="205"/>
      <c r="AY19" s="206">
        <v>1882.6547</v>
      </c>
      <c r="AZ19" s="205">
        <v>201274.61</v>
      </c>
      <c r="BA19" s="188"/>
      <c r="BB19" s="206">
        <v>1892.7246</v>
      </c>
      <c r="BC19" s="205">
        <v>202010.5</v>
      </c>
      <c r="BD19" s="205"/>
      <c r="BE19" s="206">
        <v>1938.8856000000001</v>
      </c>
      <c r="BF19" s="205">
        <v>205269.82</v>
      </c>
      <c r="BG19" s="205"/>
      <c r="BH19" s="206">
        <v>1932.5244</v>
      </c>
      <c r="BI19" s="205">
        <v>204306.48</v>
      </c>
      <c r="BJ19" s="205"/>
      <c r="BK19" s="206">
        <v>1954.5774000000001</v>
      </c>
      <c r="BL19" s="205">
        <v>206266.55</v>
      </c>
      <c r="BM19" s="205"/>
      <c r="BN19" s="205">
        <v>1953.4213000000002</v>
      </c>
      <c r="BO19" s="205">
        <v>206300.82</v>
      </c>
      <c r="BP19" s="188"/>
      <c r="BQ19" s="200">
        <f t="shared" si="0"/>
        <v>1834.8139090909096</v>
      </c>
      <c r="BR19" s="201">
        <f t="shared" si="1"/>
        <v>199000.25681818181</v>
      </c>
      <c r="BS19" s="129"/>
      <c r="BT19" s="40"/>
      <c r="BU19" s="40"/>
      <c r="BV19" s="130"/>
      <c r="BW19" s="130"/>
      <c r="BX19" s="132"/>
      <c r="BY19" s="131"/>
      <c r="BZ19" s="131"/>
      <c r="CA19" s="117"/>
      <c r="CB19" s="113"/>
    </row>
    <row r="20" spans="1:170" ht="15.75" x14ac:dyDescent="0.25">
      <c r="A20" s="202">
        <v>6</v>
      </c>
      <c r="B20" s="203" t="s">
        <v>10</v>
      </c>
      <c r="C20" s="200">
        <v>18.372400000000003</v>
      </c>
      <c r="D20" s="204">
        <v>2035.11</v>
      </c>
      <c r="E20" s="204"/>
      <c r="F20" s="200">
        <v>17.923300000000001</v>
      </c>
      <c r="G20" s="204">
        <v>1974.43</v>
      </c>
      <c r="H20" s="188"/>
      <c r="I20" s="200">
        <v>17.9575</v>
      </c>
      <c r="J20" s="204">
        <v>1986.1</v>
      </c>
      <c r="K20" s="188"/>
      <c r="L20" s="200">
        <v>18.113400000000002</v>
      </c>
      <c r="M20" s="204">
        <v>1993.2</v>
      </c>
      <c r="N20" s="188"/>
      <c r="O20" s="200">
        <v>18.049099999999999</v>
      </c>
      <c r="P20" s="204">
        <v>1985.76</v>
      </c>
      <c r="Q20" s="204"/>
      <c r="R20" s="200">
        <v>18.418200000000002</v>
      </c>
      <c r="S20" s="204">
        <v>2025.82</v>
      </c>
      <c r="T20" s="200"/>
      <c r="U20" s="204">
        <v>18.982500000000002</v>
      </c>
      <c r="V20" s="204">
        <v>2079.34</v>
      </c>
      <c r="W20" s="188"/>
      <c r="X20" s="200">
        <v>18.743400000000001</v>
      </c>
      <c r="Y20" s="204">
        <v>2060.65</v>
      </c>
      <c r="Z20" s="204"/>
      <c r="AA20" s="200">
        <v>19.091000000000001</v>
      </c>
      <c r="AB20" s="204">
        <v>2093.33</v>
      </c>
      <c r="AC20" s="188"/>
      <c r="AD20" s="200">
        <v>19.006700000000002</v>
      </c>
      <c r="AE20" s="204">
        <v>2078.19</v>
      </c>
      <c r="AF20" s="188"/>
      <c r="AG20" s="200">
        <v>19.3001</v>
      </c>
      <c r="AH20" s="204">
        <v>2098.5</v>
      </c>
      <c r="AI20" s="188"/>
      <c r="AJ20" s="200">
        <v>19.195900000000002</v>
      </c>
      <c r="AK20" s="204">
        <v>2092.9299999999998</v>
      </c>
      <c r="AL20" s="188"/>
      <c r="AM20" s="200">
        <v>19.095700000000001</v>
      </c>
      <c r="AN20" s="204">
        <v>2080.29</v>
      </c>
      <c r="AO20" s="188"/>
      <c r="AP20" s="200">
        <v>19.408799999999999</v>
      </c>
      <c r="AQ20" s="204">
        <v>2103.33</v>
      </c>
      <c r="AR20" s="188"/>
      <c r="AS20" s="200">
        <v>20.380000000000003</v>
      </c>
      <c r="AT20" s="204">
        <v>2208.58</v>
      </c>
      <c r="AU20" s="188"/>
      <c r="AV20" s="200">
        <v>21.777699999999999</v>
      </c>
      <c r="AW20" s="204">
        <v>2338.92</v>
      </c>
      <c r="AX20" s="204"/>
      <c r="AY20" s="200">
        <v>22.8307</v>
      </c>
      <c r="AZ20" s="204">
        <v>2440.83</v>
      </c>
      <c r="BA20" s="188"/>
      <c r="BB20" s="200">
        <v>22.6206</v>
      </c>
      <c r="BC20" s="204">
        <v>2414.3000000000002</v>
      </c>
      <c r="BD20" s="204"/>
      <c r="BE20" s="200">
        <v>24.073900000000002</v>
      </c>
      <c r="BF20" s="204">
        <v>2548.6999999999998</v>
      </c>
      <c r="BG20" s="204"/>
      <c r="BH20" s="200">
        <v>23.8185</v>
      </c>
      <c r="BI20" s="204">
        <v>2518.09</v>
      </c>
      <c r="BJ20" s="204"/>
      <c r="BK20" s="200">
        <v>24.3034</v>
      </c>
      <c r="BL20" s="204">
        <v>2564.7399999999998</v>
      </c>
      <c r="BM20" s="204"/>
      <c r="BN20" s="204">
        <v>23.5444</v>
      </c>
      <c r="BO20" s="204">
        <v>2486.52</v>
      </c>
      <c r="BP20" s="188"/>
      <c r="BQ20" s="200">
        <f t="shared" si="0"/>
        <v>20.227599999999999</v>
      </c>
      <c r="BR20" s="201">
        <f t="shared" si="1"/>
        <v>2191.2572727272723</v>
      </c>
      <c r="BS20" s="129"/>
      <c r="BT20" s="40"/>
      <c r="BU20" s="40"/>
      <c r="BV20" s="130"/>
      <c r="BW20" s="130"/>
      <c r="BX20" s="117"/>
      <c r="BY20" s="131"/>
      <c r="BZ20" s="131"/>
      <c r="CA20" s="117"/>
      <c r="CB20" s="113"/>
    </row>
    <row r="21" spans="1:170" ht="15.75" x14ac:dyDescent="0.25">
      <c r="A21" s="202">
        <v>7</v>
      </c>
      <c r="B21" s="203" t="s">
        <v>25</v>
      </c>
      <c r="C21" s="200">
        <v>1.4480162177816391</v>
      </c>
      <c r="D21" s="204">
        <v>76.5</v>
      </c>
      <c r="E21" s="204"/>
      <c r="F21" s="200">
        <v>1.4436263894904</v>
      </c>
      <c r="G21" s="204">
        <v>76.31</v>
      </c>
      <c r="H21" s="188"/>
      <c r="I21" s="200">
        <v>1.442169022209403</v>
      </c>
      <c r="J21" s="204">
        <v>76.69</v>
      </c>
      <c r="K21" s="188"/>
      <c r="L21" s="200">
        <v>1.4374011786689664</v>
      </c>
      <c r="M21" s="204">
        <v>76.55</v>
      </c>
      <c r="N21" s="188"/>
      <c r="O21" s="200">
        <v>1.4440433212996391</v>
      </c>
      <c r="P21" s="204">
        <v>76.19</v>
      </c>
      <c r="Q21" s="204"/>
      <c r="R21" s="200">
        <v>1.4411298457991064</v>
      </c>
      <c r="S21" s="204">
        <v>76.319999999999993</v>
      </c>
      <c r="T21" s="200"/>
      <c r="U21" s="204">
        <v>1.43184421534937</v>
      </c>
      <c r="V21" s="204">
        <v>76.5</v>
      </c>
      <c r="W21" s="188"/>
      <c r="X21" s="200">
        <v>1.4380212827149841</v>
      </c>
      <c r="Y21" s="204">
        <v>76.45</v>
      </c>
      <c r="Z21" s="204"/>
      <c r="AA21" s="200">
        <v>1.4357501794687724</v>
      </c>
      <c r="AB21" s="204">
        <v>76.37</v>
      </c>
      <c r="AC21" s="188"/>
      <c r="AD21" s="200">
        <v>1.4390559792775937</v>
      </c>
      <c r="AE21" s="204">
        <v>75.98</v>
      </c>
      <c r="AF21" s="188"/>
      <c r="AG21" s="200">
        <v>1.4291839359725598</v>
      </c>
      <c r="AH21" s="204">
        <v>76.08</v>
      </c>
      <c r="AI21" s="188"/>
      <c r="AJ21" s="200">
        <v>1.4324595330181922</v>
      </c>
      <c r="AK21" s="204">
        <v>76.11</v>
      </c>
      <c r="AL21" s="188"/>
      <c r="AM21" s="200">
        <v>1.4306151645207439</v>
      </c>
      <c r="AN21" s="204">
        <v>76.150000000000006</v>
      </c>
      <c r="AO21" s="188"/>
      <c r="AP21" s="200">
        <v>1.4304105278214847</v>
      </c>
      <c r="AQ21" s="204">
        <v>75.760000000000005</v>
      </c>
      <c r="AR21" s="188"/>
      <c r="AS21" s="200">
        <v>1.4148273910582909</v>
      </c>
      <c r="AT21" s="204">
        <v>76.599999999999994</v>
      </c>
      <c r="AU21" s="188"/>
      <c r="AV21" s="200">
        <v>1.4015416958654519</v>
      </c>
      <c r="AW21" s="204">
        <v>76.63</v>
      </c>
      <c r="AX21" s="204"/>
      <c r="AY21" s="200">
        <v>1.3999720005599887</v>
      </c>
      <c r="AZ21" s="204">
        <v>76.37</v>
      </c>
      <c r="BA21" s="188"/>
      <c r="BB21" s="200">
        <v>1.4120304998587969</v>
      </c>
      <c r="BC21" s="204">
        <v>75.59</v>
      </c>
      <c r="BD21" s="204"/>
      <c r="BE21" s="200">
        <v>1.4033118158854898</v>
      </c>
      <c r="BF21" s="204">
        <v>75.44</v>
      </c>
      <c r="BG21" s="204"/>
      <c r="BH21" s="200">
        <v>1.4005602240896358</v>
      </c>
      <c r="BI21" s="204">
        <v>75.48</v>
      </c>
      <c r="BJ21" s="204"/>
      <c r="BK21" s="200">
        <v>1.3927576601671308</v>
      </c>
      <c r="BL21" s="204">
        <v>75.77</v>
      </c>
      <c r="BM21" s="204"/>
      <c r="BN21" s="204">
        <v>1.3986013986013985</v>
      </c>
      <c r="BO21" s="204">
        <v>75.510000000000005</v>
      </c>
      <c r="BP21" s="188"/>
      <c r="BQ21" s="200">
        <f t="shared" si="0"/>
        <v>1.4248786127035928</v>
      </c>
      <c r="BR21" s="201">
        <f t="shared" si="1"/>
        <v>76.152272727272717</v>
      </c>
      <c r="BS21" s="129"/>
      <c r="BT21" s="40"/>
      <c r="BU21" s="40"/>
      <c r="BV21" s="130"/>
      <c r="BW21" s="130"/>
      <c r="BX21" s="117"/>
      <c r="BY21" s="131"/>
      <c r="BZ21" s="131"/>
      <c r="CA21" s="117"/>
      <c r="CB21" s="113"/>
    </row>
    <row r="22" spans="1:170" ht="15.75" x14ac:dyDescent="0.25">
      <c r="A22" s="202">
        <v>8</v>
      </c>
      <c r="B22" s="203" t="s">
        <v>26</v>
      </c>
      <c r="C22" s="200">
        <v>1.3557000000000001</v>
      </c>
      <c r="D22" s="204">
        <v>81.709999999999994</v>
      </c>
      <c r="E22" s="204"/>
      <c r="F22" s="200">
        <v>1.3587</v>
      </c>
      <c r="G22" s="204">
        <v>81.08</v>
      </c>
      <c r="H22" s="188"/>
      <c r="I22" s="200">
        <v>1.3567</v>
      </c>
      <c r="J22" s="204">
        <v>81.52</v>
      </c>
      <c r="K22" s="188"/>
      <c r="L22" s="200">
        <v>1.3553000000000002</v>
      </c>
      <c r="M22" s="204">
        <v>81.19</v>
      </c>
      <c r="N22" s="188"/>
      <c r="O22" s="200">
        <v>1.3574000000000002</v>
      </c>
      <c r="P22" s="204">
        <v>81.05</v>
      </c>
      <c r="Q22" s="204"/>
      <c r="R22" s="200">
        <v>1.3601000000000001</v>
      </c>
      <c r="S22" s="204">
        <v>80.87</v>
      </c>
      <c r="T22" s="200"/>
      <c r="U22" s="204">
        <v>1.3495000000000001</v>
      </c>
      <c r="V22" s="204">
        <v>81.17</v>
      </c>
      <c r="W22" s="188"/>
      <c r="X22" s="200">
        <v>1.3602000000000001</v>
      </c>
      <c r="Y22" s="204">
        <v>80.83</v>
      </c>
      <c r="Z22" s="204"/>
      <c r="AA22" s="200">
        <v>1.3566</v>
      </c>
      <c r="AB22" s="204">
        <v>80.83</v>
      </c>
      <c r="AC22" s="188"/>
      <c r="AD22" s="200">
        <v>1.3622000000000001</v>
      </c>
      <c r="AE22" s="204">
        <v>80.27</v>
      </c>
      <c r="AF22" s="188"/>
      <c r="AG22" s="200">
        <v>1.3578000000000001</v>
      </c>
      <c r="AH22" s="204">
        <v>80.08</v>
      </c>
      <c r="AI22" s="188"/>
      <c r="AJ22" s="200">
        <v>1.3529</v>
      </c>
      <c r="AK22" s="204">
        <v>80.59</v>
      </c>
      <c r="AL22" s="188"/>
      <c r="AM22" s="200">
        <v>1.3576000000000001</v>
      </c>
      <c r="AN22" s="204">
        <v>80.239999999999995</v>
      </c>
      <c r="AO22" s="188"/>
      <c r="AP22" s="200">
        <v>1.3569</v>
      </c>
      <c r="AQ22" s="204">
        <v>79.87</v>
      </c>
      <c r="AR22" s="188"/>
      <c r="AS22" s="200">
        <v>1.3484</v>
      </c>
      <c r="AT22" s="204">
        <v>80.37</v>
      </c>
      <c r="AU22" s="188"/>
      <c r="AV22" s="200">
        <v>1.3462000000000001</v>
      </c>
      <c r="AW22" s="204">
        <v>79.78</v>
      </c>
      <c r="AX22" s="204"/>
      <c r="AY22" s="200">
        <v>1.3377000000000001</v>
      </c>
      <c r="AZ22" s="204">
        <v>79.92</v>
      </c>
      <c r="BA22" s="188"/>
      <c r="BB22" s="200">
        <v>1.3418000000000001</v>
      </c>
      <c r="BC22" s="204">
        <v>79.540000000000006</v>
      </c>
      <c r="BD22" s="204"/>
      <c r="BE22" s="200">
        <v>1.3384</v>
      </c>
      <c r="BF22" s="204">
        <v>79.099999999999994</v>
      </c>
      <c r="BG22" s="204"/>
      <c r="BH22" s="200">
        <v>1.3379000000000001</v>
      </c>
      <c r="BI22" s="204">
        <v>79.02</v>
      </c>
      <c r="BJ22" s="204"/>
      <c r="BK22" s="200">
        <v>1.3343</v>
      </c>
      <c r="BL22" s="204">
        <v>79.09</v>
      </c>
      <c r="BM22" s="204"/>
      <c r="BN22" s="204">
        <v>1.3405</v>
      </c>
      <c r="BO22" s="204">
        <v>78.78</v>
      </c>
      <c r="BP22" s="188"/>
      <c r="BQ22" s="200">
        <f t="shared" si="0"/>
        <v>1.351036363636364</v>
      </c>
      <c r="BR22" s="201">
        <f t="shared" si="1"/>
        <v>80.313636363636363</v>
      </c>
      <c r="BS22" s="129"/>
      <c r="BT22" s="40"/>
      <c r="BU22" s="40"/>
      <c r="BV22" s="130"/>
      <c r="BW22" s="130"/>
      <c r="BX22" s="117"/>
      <c r="BY22" s="131"/>
      <c r="BZ22" s="131"/>
      <c r="CA22" s="117"/>
      <c r="CB22" s="113"/>
    </row>
    <row r="23" spans="1:170" ht="15.75" x14ac:dyDescent="0.25">
      <c r="A23" s="202">
        <v>9</v>
      </c>
      <c r="B23" s="203" t="s">
        <v>13</v>
      </c>
      <c r="C23" s="200">
        <v>9.3148999999999997</v>
      </c>
      <c r="D23" s="204">
        <v>11.89</v>
      </c>
      <c r="E23" s="204"/>
      <c r="F23" s="200">
        <v>9.2545000000000002</v>
      </c>
      <c r="G23" s="204">
        <v>11.9</v>
      </c>
      <c r="H23" s="188"/>
      <c r="I23" s="200">
        <v>9.323500000000001</v>
      </c>
      <c r="J23" s="204">
        <v>11.86</v>
      </c>
      <c r="K23" s="188"/>
      <c r="L23" s="200">
        <v>9.2899000000000012</v>
      </c>
      <c r="M23" s="204">
        <v>11.85</v>
      </c>
      <c r="N23" s="188"/>
      <c r="O23" s="200">
        <v>9.2981999999999996</v>
      </c>
      <c r="P23" s="204">
        <v>11.83</v>
      </c>
      <c r="Q23" s="204"/>
      <c r="R23" s="200">
        <v>9.2576000000000001</v>
      </c>
      <c r="S23" s="204">
        <v>11.88</v>
      </c>
      <c r="T23" s="200"/>
      <c r="U23" s="204">
        <v>9.1773000000000007</v>
      </c>
      <c r="V23" s="204">
        <v>11.94</v>
      </c>
      <c r="W23" s="188"/>
      <c r="X23" s="200">
        <v>9.2089999999999996</v>
      </c>
      <c r="Y23" s="204">
        <v>11.94</v>
      </c>
      <c r="Z23" s="204"/>
      <c r="AA23" s="200">
        <v>9.1783000000000001</v>
      </c>
      <c r="AB23" s="204">
        <v>11.95</v>
      </c>
      <c r="AC23" s="188"/>
      <c r="AD23" s="200">
        <v>9.1560000000000006</v>
      </c>
      <c r="AE23" s="204">
        <v>11.94</v>
      </c>
      <c r="AF23" s="188"/>
      <c r="AG23" s="200">
        <v>9.0612000000000013</v>
      </c>
      <c r="AH23" s="204">
        <v>12</v>
      </c>
      <c r="AI23" s="188"/>
      <c r="AJ23" s="200">
        <v>9.0884999999999998</v>
      </c>
      <c r="AK23" s="204">
        <v>12</v>
      </c>
      <c r="AL23" s="188"/>
      <c r="AM23" s="200">
        <v>9.0487000000000002</v>
      </c>
      <c r="AN23" s="204">
        <v>12.04</v>
      </c>
      <c r="AO23" s="188"/>
      <c r="AP23" s="200">
        <v>8.9992999999999999</v>
      </c>
      <c r="AQ23" s="204">
        <v>12.04</v>
      </c>
      <c r="AR23" s="188"/>
      <c r="AS23" s="200">
        <v>8.9558999999999997</v>
      </c>
      <c r="AT23" s="204">
        <v>12.1</v>
      </c>
      <c r="AU23" s="188"/>
      <c r="AV23" s="200">
        <v>8.8943000000000012</v>
      </c>
      <c r="AW23" s="204">
        <v>12.08</v>
      </c>
      <c r="AX23" s="204"/>
      <c r="AY23" s="200">
        <v>8.8406000000000002</v>
      </c>
      <c r="AZ23" s="204">
        <v>12.09</v>
      </c>
      <c r="BA23" s="188"/>
      <c r="BB23" s="200">
        <v>8.8532000000000011</v>
      </c>
      <c r="BC23" s="204">
        <v>12.06</v>
      </c>
      <c r="BD23" s="204"/>
      <c r="BE23" s="200">
        <v>8.7695000000000007</v>
      </c>
      <c r="BF23" s="204">
        <v>12.07</v>
      </c>
      <c r="BG23" s="204"/>
      <c r="BH23" s="200">
        <v>8.7695000000000007</v>
      </c>
      <c r="BI23" s="204">
        <v>12.06</v>
      </c>
      <c r="BJ23" s="204"/>
      <c r="BK23" s="200">
        <v>8.7455999999999996</v>
      </c>
      <c r="BL23" s="204">
        <v>12.07</v>
      </c>
      <c r="BM23" s="204"/>
      <c r="BN23" s="204">
        <v>8.7622999999999998</v>
      </c>
      <c r="BO23" s="204">
        <v>12.05</v>
      </c>
      <c r="BP23" s="188"/>
      <c r="BQ23" s="200">
        <f t="shared" si="0"/>
        <v>9.0567181818181819</v>
      </c>
      <c r="BR23" s="201">
        <f t="shared" si="1"/>
        <v>11.983636363636363</v>
      </c>
      <c r="BS23" s="129"/>
      <c r="BT23" s="40"/>
      <c r="BU23" s="40"/>
      <c r="BV23" s="130"/>
      <c r="BW23" s="130"/>
      <c r="BX23" s="117"/>
      <c r="BY23" s="131"/>
      <c r="BZ23" s="131"/>
      <c r="CA23" s="117"/>
      <c r="CB23" s="113"/>
    </row>
    <row r="24" spans="1:170" ht="15.75" x14ac:dyDescent="0.25">
      <c r="A24" s="202">
        <v>10</v>
      </c>
      <c r="B24" s="203" t="s">
        <v>14</v>
      </c>
      <c r="C24" s="200">
        <v>9.5370000000000008</v>
      </c>
      <c r="D24" s="204">
        <v>11.61</v>
      </c>
      <c r="E24" s="204"/>
      <c r="F24" s="200">
        <v>9.4519000000000002</v>
      </c>
      <c r="G24" s="204">
        <v>11.65</v>
      </c>
      <c r="H24" s="188"/>
      <c r="I24" s="200">
        <v>9.5185000000000013</v>
      </c>
      <c r="J24" s="204">
        <v>11.62</v>
      </c>
      <c r="K24" s="188"/>
      <c r="L24" s="200">
        <v>9.4219000000000008</v>
      </c>
      <c r="M24" s="204">
        <v>11.68</v>
      </c>
      <c r="N24" s="188"/>
      <c r="O24" s="200">
        <v>9.4612999999999996</v>
      </c>
      <c r="P24" s="204">
        <v>11.63</v>
      </c>
      <c r="Q24" s="204"/>
      <c r="R24" s="200">
        <v>9.4931000000000001</v>
      </c>
      <c r="S24" s="204">
        <v>11.59</v>
      </c>
      <c r="T24" s="200"/>
      <c r="U24" s="204">
        <v>9.3737000000000013</v>
      </c>
      <c r="V24" s="204">
        <v>11.69</v>
      </c>
      <c r="W24" s="188"/>
      <c r="X24" s="200">
        <v>9.4817999999999998</v>
      </c>
      <c r="Y24" s="204">
        <v>11.59</v>
      </c>
      <c r="Z24" s="204"/>
      <c r="AA24" s="200">
        <v>9.4367000000000001</v>
      </c>
      <c r="AB24" s="204">
        <v>11.62</v>
      </c>
      <c r="AC24" s="188"/>
      <c r="AD24" s="200">
        <v>9.4417000000000009</v>
      </c>
      <c r="AE24" s="204">
        <v>11.58</v>
      </c>
      <c r="AF24" s="188"/>
      <c r="AG24" s="200">
        <v>9.3269000000000002</v>
      </c>
      <c r="AH24" s="204">
        <v>11.66</v>
      </c>
      <c r="AI24" s="188"/>
      <c r="AJ24" s="200">
        <v>9.3377999999999997</v>
      </c>
      <c r="AK24" s="204">
        <v>11.68</v>
      </c>
      <c r="AL24" s="188"/>
      <c r="AM24" s="200">
        <v>9.2825000000000006</v>
      </c>
      <c r="AN24" s="204">
        <v>11.74</v>
      </c>
      <c r="AO24" s="188"/>
      <c r="AP24" s="200">
        <v>9.2563000000000013</v>
      </c>
      <c r="AQ24" s="204">
        <v>11.71</v>
      </c>
      <c r="AR24" s="188"/>
      <c r="AS24" s="200">
        <v>9.1819000000000006</v>
      </c>
      <c r="AT24" s="204">
        <v>11.8</v>
      </c>
      <c r="AU24" s="188"/>
      <c r="AV24" s="200">
        <v>9.1631</v>
      </c>
      <c r="AW24" s="204">
        <v>11.72</v>
      </c>
      <c r="AX24" s="204"/>
      <c r="AY24" s="200">
        <v>9.1209000000000007</v>
      </c>
      <c r="AZ24" s="204">
        <v>11.72</v>
      </c>
      <c r="BA24" s="188"/>
      <c r="BB24" s="200">
        <v>9.2089999999999996</v>
      </c>
      <c r="BC24" s="204">
        <v>11.59</v>
      </c>
      <c r="BD24" s="204"/>
      <c r="BE24" s="200">
        <v>9.094100000000001</v>
      </c>
      <c r="BF24" s="204">
        <v>11.64</v>
      </c>
      <c r="BG24" s="204"/>
      <c r="BH24" s="200">
        <v>9.1212</v>
      </c>
      <c r="BI24" s="204">
        <v>11.59</v>
      </c>
      <c r="BJ24" s="204"/>
      <c r="BK24" s="200">
        <v>9.0815000000000001</v>
      </c>
      <c r="BL24" s="204">
        <v>11.62</v>
      </c>
      <c r="BM24" s="204"/>
      <c r="BN24" s="204">
        <v>9.1035000000000004</v>
      </c>
      <c r="BO24" s="204">
        <v>11.6</v>
      </c>
      <c r="BP24" s="188"/>
      <c r="BQ24" s="200">
        <f t="shared" si="0"/>
        <v>9.3134681818181821</v>
      </c>
      <c r="BR24" s="201">
        <f t="shared" si="1"/>
        <v>11.651363636363639</v>
      </c>
      <c r="BS24" s="129"/>
      <c r="BT24" s="40"/>
      <c r="BU24" s="40"/>
      <c r="BV24" s="130"/>
      <c r="BW24" s="130"/>
      <c r="BX24" s="117"/>
      <c r="BY24" s="131"/>
      <c r="BZ24" s="131"/>
      <c r="CA24" s="117"/>
      <c r="CB24" s="113"/>
    </row>
    <row r="25" spans="1:170" ht="15.75" x14ac:dyDescent="0.25">
      <c r="A25" s="202">
        <v>11</v>
      </c>
      <c r="B25" s="203" t="s">
        <v>15</v>
      </c>
      <c r="C25" s="200">
        <v>6.6398000000000001</v>
      </c>
      <c r="D25" s="204">
        <v>16.68</v>
      </c>
      <c r="E25" s="204"/>
      <c r="F25" s="200">
        <v>6.5979000000000001</v>
      </c>
      <c r="G25" s="204">
        <v>16.7</v>
      </c>
      <c r="H25" s="188"/>
      <c r="I25" s="200">
        <v>6.6356000000000002</v>
      </c>
      <c r="J25" s="204">
        <v>16.670000000000002</v>
      </c>
      <c r="K25" s="188"/>
      <c r="L25" s="200">
        <v>6.6024000000000003</v>
      </c>
      <c r="M25" s="204">
        <v>16.670000000000002</v>
      </c>
      <c r="N25" s="188"/>
      <c r="O25" s="200">
        <v>6.6161000000000003</v>
      </c>
      <c r="P25" s="204">
        <v>16.63</v>
      </c>
      <c r="Q25" s="204"/>
      <c r="R25" s="200">
        <v>6.6074000000000002</v>
      </c>
      <c r="S25" s="204">
        <v>16.649999999999999</v>
      </c>
      <c r="T25" s="200"/>
      <c r="U25" s="204">
        <v>6.5754000000000001</v>
      </c>
      <c r="V25" s="204">
        <v>16.66</v>
      </c>
      <c r="W25" s="188"/>
      <c r="X25" s="200">
        <v>6.5956000000000001</v>
      </c>
      <c r="Y25" s="204">
        <v>16.670000000000002</v>
      </c>
      <c r="Z25" s="204"/>
      <c r="AA25" s="200">
        <v>6.5801000000000007</v>
      </c>
      <c r="AB25" s="204">
        <v>16.66</v>
      </c>
      <c r="AC25" s="188"/>
      <c r="AD25" s="200">
        <v>6.5538000000000007</v>
      </c>
      <c r="AE25" s="204">
        <v>16.68</v>
      </c>
      <c r="AF25" s="188"/>
      <c r="AG25" s="200">
        <v>6.5141</v>
      </c>
      <c r="AH25" s="204">
        <v>16.690000000000001</v>
      </c>
      <c r="AI25" s="188"/>
      <c r="AJ25" s="200">
        <v>6.5335000000000001</v>
      </c>
      <c r="AK25" s="204">
        <v>16.690000000000001</v>
      </c>
      <c r="AL25" s="188"/>
      <c r="AM25" s="200">
        <v>6.5195000000000007</v>
      </c>
      <c r="AN25" s="204">
        <v>16.71</v>
      </c>
      <c r="AO25" s="188"/>
      <c r="AP25" s="200">
        <v>6.5009000000000006</v>
      </c>
      <c r="AQ25" s="204">
        <v>16.670000000000002</v>
      </c>
      <c r="AR25" s="188"/>
      <c r="AS25" s="200">
        <v>6.5062000000000006</v>
      </c>
      <c r="AT25" s="204">
        <v>16.66</v>
      </c>
      <c r="AU25" s="188"/>
      <c r="AV25" s="200">
        <v>6.4521000000000006</v>
      </c>
      <c r="AW25" s="204">
        <v>16.649999999999999</v>
      </c>
      <c r="AX25" s="204"/>
      <c r="AY25" s="200">
        <v>6.4207000000000001</v>
      </c>
      <c r="AZ25" s="204">
        <v>16.649999999999999</v>
      </c>
      <c r="BA25" s="188"/>
      <c r="BB25" s="200">
        <v>6.4118000000000004</v>
      </c>
      <c r="BC25" s="204">
        <v>16.649999999999999</v>
      </c>
      <c r="BD25" s="204"/>
      <c r="BE25" s="200">
        <v>6.3638000000000003</v>
      </c>
      <c r="BF25" s="204">
        <v>16.64</v>
      </c>
      <c r="BG25" s="204"/>
      <c r="BH25" s="200">
        <v>6.3483000000000001</v>
      </c>
      <c r="BI25" s="204">
        <v>16.649999999999999</v>
      </c>
      <c r="BJ25" s="204"/>
      <c r="BK25" s="200">
        <v>6.3376999999999999</v>
      </c>
      <c r="BL25" s="204">
        <v>16.649999999999999</v>
      </c>
      <c r="BM25" s="204"/>
      <c r="BN25" s="204">
        <v>6.3321000000000005</v>
      </c>
      <c r="BO25" s="204">
        <v>16.68</v>
      </c>
      <c r="BP25" s="188"/>
      <c r="BQ25" s="200">
        <f t="shared" si="0"/>
        <v>6.5111272727272738</v>
      </c>
      <c r="BR25" s="201">
        <f t="shared" si="1"/>
        <v>16.666363636363631</v>
      </c>
      <c r="BS25" s="129"/>
      <c r="BT25" s="40"/>
      <c r="BU25" s="40"/>
      <c r="BV25" s="130"/>
      <c r="BW25" s="130"/>
      <c r="BX25" s="117"/>
      <c r="BY25" s="131"/>
      <c r="BZ25" s="131"/>
      <c r="CA25" s="117"/>
      <c r="CB25" s="113"/>
    </row>
    <row r="26" spans="1:170" ht="15.75" x14ac:dyDescent="0.25">
      <c r="A26" s="202">
        <v>12</v>
      </c>
      <c r="B26" s="203" t="s">
        <v>34</v>
      </c>
      <c r="C26" s="200">
        <v>6.8552</v>
      </c>
      <c r="D26" s="204">
        <v>16.16</v>
      </c>
      <c r="E26" s="204"/>
      <c r="F26" s="200">
        <v>6.8549000000000007</v>
      </c>
      <c r="G26" s="204">
        <v>16.07</v>
      </c>
      <c r="H26" s="188"/>
      <c r="I26" s="200">
        <v>6.8547000000000002</v>
      </c>
      <c r="J26" s="204">
        <v>16.13</v>
      </c>
      <c r="K26" s="188"/>
      <c r="L26" s="200">
        <v>6.8646000000000003</v>
      </c>
      <c r="M26" s="204">
        <v>16.03</v>
      </c>
      <c r="N26" s="188"/>
      <c r="O26" s="200">
        <v>6.8651</v>
      </c>
      <c r="P26" s="204">
        <v>16.03</v>
      </c>
      <c r="Q26" s="204"/>
      <c r="R26" s="200">
        <v>6.8646000000000003</v>
      </c>
      <c r="S26" s="204">
        <v>16.02</v>
      </c>
      <c r="T26" s="200"/>
      <c r="U26" s="204">
        <v>6.8657000000000004</v>
      </c>
      <c r="V26" s="204">
        <v>15.95</v>
      </c>
      <c r="W26" s="188"/>
      <c r="X26" s="200">
        <v>6.8648000000000007</v>
      </c>
      <c r="Y26" s="204">
        <v>16.02</v>
      </c>
      <c r="Z26" s="204"/>
      <c r="AA26" s="200">
        <v>6.8651</v>
      </c>
      <c r="AB26" s="204">
        <v>15.97</v>
      </c>
      <c r="AC26" s="188"/>
      <c r="AD26" s="200">
        <v>6.8650000000000002</v>
      </c>
      <c r="AE26" s="204">
        <v>15.93</v>
      </c>
      <c r="AF26" s="188"/>
      <c r="AG26" s="200">
        <v>6.8631000000000002</v>
      </c>
      <c r="AH26" s="204">
        <v>15.84</v>
      </c>
      <c r="AI26" s="188"/>
      <c r="AJ26" s="200">
        <v>6.8573000000000004</v>
      </c>
      <c r="AK26" s="204">
        <v>15.9</v>
      </c>
      <c r="AL26" s="188"/>
      <c r="AM26" s="200">
        <v>6.8607000000000005</v>
      </c>
      <c r="AN26" s="204">
        <v>15.88</v>
      </c>
      <c r="AO26" s="188"/>
      <c r="AP26" s="200">
        <v>6.8573000000000004</v>
      </c>
      <c r="AQ26" s="204">
        <v>15.8</v>
      </c>
      <c r="AR26" s="188"/>
      <c r="AS26" s="200">
        <v>6.8571</v>
      </c>
      <c r="AT26" s="204">
        <v>15.8</v>
      </c>
      <c r="AU26" s="188"/>
      <c r="AV26" s="200">
        <v>6.8494999999999999</v>
      </c>
      <c r="AW26" s="204">
        <v>15.68</v>
      </c>
      <c r="AX26" s="204"/>
      <c r="AY26" s="200">
        <v>6.8482000000000003</v>
      </c>
      <c r="AZ26" s="204">
        <v>15.61</v>
      </c>
      <c r="BA26" s="188"/>
      <c r="BB26" s="200">
        <v>6.8491</v>
      </c>
      <c r="BC26" s="204">
        <v>15.58</v>
      </c>
      <c r="BD26" s="204"/>
      <c r="BE26" s="200">
        <v>6.8474000000000004</v>
      </c>
      <c r="BF26" s="204">
        <v>15.46</v>
      </c>
      <c r="BG26" s="204"/>
      <c r="BH26" s="200">
        <v>6.9010000000000007</v>
      </c>
      <c r="BI26" s="204">
        <v>15.32</v>
      </c>
      <c r="BJ26" s="204"/>
      <c r="BK26" s="200">
        <v>6.9588000000000001</v>
      </c>
      <c r="BL26" s="204">
        <v>15.16</v>
      </c>
      <c r="BM26" s="204"/>
      <c r="BN26" s="204">
        <v>6.9857000000000005</v>
      </c>
      <c r="BO26" s="204">
        <v>15.12</v>
      </c>
      <c r="BP26" s="188"/>
      <c r="BQ26" s="200">
        <f t="shared" si="0"/>
        <v>6.8706772727272725</v>
      </c>
      <c r="BR26" s="201">
        <f t="shared" si="1"/>
        <v>15.793636363636365</v>
      </c>
      <c r="BS26" s="129"/>
      <c r="BT26" s="40"/>
      <c r="BU26" s="40"/>
      <c r="BV26" s="130"/>
      <c r="BW26" s="130"/>
      <c r="BX26" s="117"/>
      <c r="BY26" s="131"/>
      <c r="BZ26" s="131"/>
      <c r="CA26" s="117"/>
      <c r="CB26" s="113"/>
    </row>
    <row r="27" spans="1:170" ht="15.75" x14ac:dyDescent="0.25">
      <c r="A27" s="202">
        <v>13</v>
      </c>
      <c r="B27" s="203" t="s">
        <v>17</v>
      </c>
      <c r="C27" s="200">
        <v>1</v>
      </c>
      <c r="D27" s="204">
        <v>110.77</v>
      </c>
      <c r="E27" s="204"/>
      <c r="F27" s="200">
        <v>1</v>
      </c>
      <c r="G27" s="204">
        <v>110.16</v>
      </c>
      <c r="H27" s="204"/>
      <c r="I27" s="200">
        <v>1</v>
      </c>
      <c r="J27" s="204">
        <v>110.6</v>
      </c>
      <c r="K27" s="204"/>
      <c r="L27" s="200">
        <v>1</v>
      </c>
      <c r="M27" s="204">
        <v>110.04</v>
      </c>
      <c r="N27" s="204"/>
      <c r="O27" s="200">
        <v>1</v>
      </c>
      <c r="P27" s="204">
        <v>110.02</v>
      </c>
      <c r="Q27" s="204"/>
      <c r="R27" s="200">
        <v>1</v>
      </c>
      <c r="S27" s="204">
        <v>109.99</v>
      </c>
      <c r="T27" s="200"/>
      <c r="U27" s="204">
        <v>1</v>
      </c>
      <c r="V27" s="204">
        <v>109.54</v>
      </c>
      <c r="W27" s="204"/>
      <c r="X27" s="200">
        <v>1</v>
      </c>
      <c r="Y27" s="204">
        <v>109.94</v>
      </c>
      <c r="Z27" s="204"/>
      <c r="AA27" s="200">
        <v>1</v>
      </c>
      <c r="AB27" s="204">
        <v>109.65</v>
      </c>
      <c r="AC27" s="204"/>
      <c r="AD27" s="200">
        <v>1</v>
      </c>
      <c r="AE27" s="204">
        <v>109.34</v>
      </c>
      <c r="AF27" s="204"/>
      <c r="AG27" s="200">
        <v>1</v>
      </c>
      <c r="AH27" s="204">
        <v>108.73</v>
      </c>
      <c r="AI27" s="204"/>
      <c r="AJ27" s="200">
        <v>1</v>
      </c>
      <c r="AK27" s="204">
        <v>109.03</v>
      </c>
      <c r="AL27" s="204"/>
      <c r="AM27" s="200">
        <v>1</v>
      </c>
      <c r="AN27" s="204">
        <v>108.94</v>
      </c>
      <c r="AO27" s="204"/>
      <c r="AP27" s="200">
        <v>1</v>
      </c>
      <c r="AQ27" s="204">
        <v>108.37</v>
      </c>
      <c r="AR27" s="204"/>
      <c r="AS27" s="200">
        <v>1</v>
      </c>
      <c r="AT27" s="204">
        <v>108.37</v>
      </c>
      <c r="AU27" s="204"/>
      <c r="AV27" s="200">
        <v>1</v>
      </c>
      <c r="AW27" s="204">
        <v>107.4</v>
      </c>
      <c r="AX27" s="204"/>
      <c r="AY27" s="200">
        <v>1</v>
      </c>
      <c r="AZ27" s="204">
        <v>106.91</v>
      </c>
      <c r="BA27" s="204"/>
      <c r="BB27" s="200">
        <v>1</v>
      </c>
      <c r="BC27" s="204">
        <v>106.73</v>
      </c>
      <c r="BD27" s="204"/>
      <c r="BE27" s="200">
        <v>1</v>
      </c>
      <c r="BF27" s="204">
        <v>105.87</v>
      </c>
      <c r="BG27" s="204"/>
      <c r="BH27" s="200">
        <v>1</v>
      </c>
      <c r="BI27" s="204">
        <v>105.72</v>
      </c>
      <c r="BJ27" s="204"/>
      <c r="BK27" s="200">
        <v>1</v>
      </c>
      <c r="BL27" s="204">
        <v>105.53</v>
      </c>
      <c r="BM27" s="204"/>
      <c r="BN27" s="204">
        <v>1</v>
      </c>
      <c r="BO27" s="204">
        <v>105.61</v>
      </c>
      <c r="BP27" s="204"/>
      <c r="BQ27" s="200">
        <f t="shared" si="0"/>
        <v>1</v>
      </c>
      <c r="BR27" s="201">
        <f t="shared" si="1"/>
        <v>108.51181818181819</v>
      </c>
      <c r="BS27" s="129"/>
      <c r="BT27" s="40"/>
      <c r="BU27" s="40"/>
      <c r="BV27" s="130"/>
      <c r="BW27" s="130"/>
      <c r="BX27" s="117"/>
      <c r="BY27" s="131"/>
      <c r="BZ27" s="131"/>
      <c r="CA27" s="117"/>
      <c r="CB27" s="113"/>
    </row>
    <row r="28" spans="1:170" ht="15.75" x14ac:dyDescent="0.25">
      <c r="A28" s="202">
        <v>14</v>
      </c>
      <c r="B28" s="203" t="s">
        <v>27</v>
      </c>
      <c r="C28" s="200">
        <v>0.72690266773279066</v>
      </c>
      <c r="D28" s="204">
        <v>152.38999999999999</v>
      </c>
      <c r="E28" s="204"/>
      <c r="F28" s="200">
        <v>0.72617949704808038</v>
      </c>
      <c r="G28" s="204">
        <v>151.69999999999999</v>
      </c>
      <c r="H28" s="204"/>
      <c r="I28" s="200">
        <v>0.72421259985081232</v>
      </c>
      <c r="J28" s="204">
        <v>152.72</v>
      </c>
      <c r="K28" s="188"/>
      <c r="L28" s="200">
        <v>0.7253314764847536</v>
      </c>
      <c r="M28" s="204">
        <v>151.71</v>
      </c>
      <c r="N28" s="188"/>
      <c r="O28" s="200">
        <v>0.7253314764847536</v>
      </c>
      <c r="P28" s="204">
        <v>151.68</v>
      </c>
      <c r="Q28" s="204"/>
      <c r="R28" s="200">
        <v>0.72394521182636906</v>
      </c>
      <c r="S28" s="204">
        <v>151.93</v>
      </c>
      <c r="T28" s="200"/>
      <c r="U28" s="204">
        <v>0.72348430039068157</v>
      </c>
      <c r="V28" s="204">
        <v>151.41</v>
      </c>
      <c r="W28" s="188"/>
      <c r="X28" s="200">
        <v>0.72175067844563778</v>
      </c>
      <c r="Y28" s="204">
        <v>152.32</v>
      </c>
      <c r="Z28" s="204"/>
      <c r="AA28" s="200">
        <v>0.72230328070150096</v>
      </c>
      <c r="AB28" s="204">
        <v>151.81</v>
      </c>
      <c r="AC28" s="188"/>
      <c r="AD28" s="200">
        <v>0.72175067844563778</v>
      </c>
      <c r="AE28" s="204">
        <v>151.49</v>
      </c>
      <c r="AF28" s="204"/>
      <c r="AG28" s="200">
        <v>0.72169858980095558</v>
      </c>
      <c r="AH28" s="204">
        <v>150.66</v>
      </c>
      <c r="AI28" s="188"/>
      <c r="AJ28" s="200">
        <v>0.71922783699420301</v>
      </c>
      <c r="AK28" s="204">
        <v>151.59</v>
      </c>
      <c r="AL28" s="188"/>
      <c r="AM28" s="200">
        <v>0.72078825403461222</v>
      </c>
      <c r="AN28" s="204">
        <v>151.13999999999999</v>
      </c>
      <c r="AO28" s="188"/>
      <c r="AP28" s="200">
        <v>0.7200046080294914</v>
      </c>
      <c r="AQ28" s="204">
        <v>150.51</v>
      </c>
      <c r="AR28" s="188"/>
      <c r="AS28" s="200">
        <v>0.71921231866859414</v>
      </c>
      <c r="AT28" s="204">
        <v>150.68</v>
      </c>
      <c r="AU28" s="188"/>
      <c r="AV28" s="200">
        <v>0.71915025206216332</v>
      </c>
      <c r="AW28" s="204">
        <v>149.34</v>
      </c>
      <c r="AX28" s="204"/>
      <c r="AY28" s="200">
        <v>0.71645041804881893</v>
      </c>
      <c r="AZ28" s="204">
        <v>149.22</v>
      </c>
      <c r="BA28" s="188"/>
      <c r="BB28" s="200">
        <v>0.71628619931379789</v>
      </c>
      <c r="BC28" s="204">
        <v>149</v>
      </c>
      <c r="BD28" s="204"/>
      <c r="BE28" s="200">
        <v>0.71600925083952083</v>
      </c>
      <c r="BF28" s="204">
        <v>147.86000000000001</v>
      </c>
      <c r="BG28" s="204"/>
      <c r="BH28" s="200">
        <v>0.71181470039719263</v>
      </c>
      <c r="BI28" s="204">
        <v>148.52000000000001</v>
      </c>
      <c r="BJ28" s="204"/>
      <c r="BK28" s="200">
        <v>0.71147538650900377</v>
      </c>
      <c r="BL28" s="204">
        <v>148.33000000000001</v>
      </c>
      <c r="BM28" s="204"/>
      <c r="BN28" s="204">
        <v>0.71083814926179456</v>
      </c>
      <c r="BO28" s="204">
        <v>148.57</v>
      </c>
      <c r="BP28" s="188"/>
      <c r="BQ28" s="200">
        <f t="shared" si="0"/>
        <v>0.72018853778959857</v>
      </c>
      <c r="BR28" s="201">
        <f t="shared" si="1"/>
        <v>150.6627272727273</v>
      </c>
      <c r="BS28" s="129"/>
      <c r="BT28" s="40"/>
      <c r="BU28" s="40"/>
      <c r="BV28" s="130"/>
      <c r="BW28" s="130"/>
      <c r="BX28" s="117"/>
      <c r="BY28" s="131"/>
      <c r="BZ28" s="131"/>
      <c r="CA28" s="117"/>
      <c r="CB28" s="113"/>
    </row>
    <row r="29" spans="1:170" ht="15.75" x14ac:dyDescent="0.25">
      <c r="A29" s="202">
        <v>15</v>
      </c>
      <c r="B29" s="203" t="s">
        <v>32</v>
      </c>
      <c r="C29" s="200">
        <v>7.0609000000000002</v>
      </c>
      <c r="D29" s="204">
        <v>15.69</v>
      </c>
      <c r="E29" s="204"/>
      <c r="F29" s="200">
        <v>7.0659000000000001</v>
      </c>
      <c r="G29" s="204">
        <v>15.59</v>
      </c>
      <c r="H29" s="204"/>
      <c r="I29" s="200">
        <v>7.0664000000000007</v>
      </c>
      <c r="J29" s="204">
        <v>15.65</v>
      </c>
      <c r="K29" s="188"/>
      <c r="L29" s="200">
        <v>7.0297000000000001</v>
      </c>
      <c r="M29" s="204">
        <v>15.65</v>
      </c>
      <c r="N29" s="188"/>
      <c r="O29" s="200">
        <v>7.0246000000000004</v>
      </c>
      <c r="P29" s="204">
        <v>15.66</v>
      </c>
      <c r="Q29" s="204"/>
      <c r="R29" s="200">
        <v>7.0165000000000006</v>
      </c>
      <c r="S29" s="204">
        <v>15.68</v>
      </c>
      <c r="T29" s="200"/>
      <c r="U29" s="204">
        <v>6.9850000000000003</v>
      </c>
      <c r="V29" s="204">
        <v>15.68</v>
      </c>
      <c r="W29" s="188"/>
      <c r="X29" s="200">
        <v>7.0030000000000001</v>
      </c>
      <c r="Y29" s="204">
        <v>15.7</v>
      </c>
      <c r="Z29" s="204"/>
      <c r="AA29" s="200">
        <v>7.0020000000000007</v>
      </c>
      <c r="AB29" s="204">
        <v>15.66</v>
      </c>
      <c r="AC29" s="188"/>
      <c r="AD29" s="200">
        <v>7.0165000000000006</v>
      </c>
      <c r="AE29" s="204">
        <v>15.58</v>
      </c>
      <c r="AF29" s="204"/>
      <c r="AG29" s="200">
        <v>6.9880000000000004</v>
      </c>
      <c r="AH29" s="204">
        <v>15.56</v>
      </c>
      <c r="AI29" s="188"/>
      <c r="AJ29" s="200">
        <v>6.9984000000000002</v>
      </c>
      <c r="AK29" s="204">
        <v>15.58</v>
      </c>
      <c r="AL29" s="188"/>
      <c r="AM29" s="200">
        <v>6.9977</v>
      </c>
      <c r="AN29" s="204">
        <v>15.57</v>
      </c>
      <c r="AO29" s="188"/>
      <c r="AP29" s="200">
        <v>6.9877000000000002</v>
      </c>
      <c r="AQ29" s="204">
        <v>15.51</v>
      </c>
      <c r="AR29" s="188"/>
      <c r="AS29" s="200">
        <v>6.9890000000000008</v>
      </c>
      <c r="AT29" s="204">
        <v>15.51</v>
      </c>
      <c r="AU29" s="188"/>
      <c r="AV29" s="200">
        <v>7.0014000000000003</v>
      </c>
      <c r="AW29" s="204">
        <v>15.34</v>
      </c>
      <c r="AX29" s="204"/>
      <c r="AY29" s="200">
        <v>6.9974000000000007</v>
      </c>
      <c r="AZ29" s="204">
        <v>15.28</v>
      </c>
      <c r="BA29" s="188"/>
      <c r="BB29" s="200">
        <v>7.0154000000000005</v>
      </c>
      <c r="BC29" s="204">
        <v>15.21</v>
      </c>
      <c r="BD29" s="204"/>
      <c r="BE29" s="200">
        <v>7.0023</v>
      </c>
      <c r="BF29" s="204">
        <v>15.12</v>
      </c>
      <c r="BG29" s="204"/>
      <c r="BH29" s="200">
        <v>7.0020000000000007</v>
      </c>
      <c r="BI29" s="204">
        <v>15.1</v>
      </c>
      <c r="BJ29" s="204"/>
      <c r="BK29" s="200">
        <v>6.9978000000000007</v>
      </c>
      <c r="BL29" s="204">
        <v>15.08</v>
      </c>
      <c r="BM29" s="204"/>
      <c r="BN29" s="204">
        <v>7.0040000000000004</v>
      </c>
      <c r="BO29" s="204">
        <v>15.08</v>
      </c>
      <c r="BP29" s="188"/>
      <c r="BQ29" s="200">
        <f t="shared" si="0"/>
        <v>7.0114363636363644</v>
      </c>
      <c r="BR29" s="201">
        <f t="shared" si="1"/>
        <v>15.476363636363635</v>
      </c>
      <c r="BS29" s="129"/>
      <c r="BT29" s="40"/>
      <c r="BU29" s="40"/>
      <c r="BV29" s="130"/>
      <c r="BW29" s="130"/>
      <c r="BX29" s="117"/>
      <c r="BY29" s="131"/>
      <c r="BZ29" s="131"/>
      <c r="CA29" s="117"/>
      <c r="CB29" s="113"/>
    </row>
    <row r="30" spans="1:170" s="6" customFormat="1" ht="16.5" thickBot="1" x14ac:dyDescent="0.3">
      <c r="A30" s="207">
        <v>16</v>
      </c>
      <c r="B30" s="208" t="s">
        <v>33</v>
      </c>
      <c r="C30" s="209">
        <v>7.0630000000000006</v>
      </c>
      <c r="D30" s="210">
        <v>15.68</v>
      </c>
      <c r="E30" s="210"/>
      <c r="F30" s="209">
        <v>7.0693999999999999</v>
      </c>
      <c r="G30" s="210">
        <v>15.58</v>
      </c>
      <c r="H30" s="210"/>
      <c r="I30" s="209">
        <v>7.0688000000000004</v>
      </c>
      <c r="J30" s="210">
        <v>15.65</v>
      </c>
      <c r="K30" s="211"/>
      <c r="L30" s="209">
        <v>7.0296000000000003</v>
      </c>
      <c r="M30" s="210">
        <v>15.65</v>
      </c>
      <c r="N30" s="211"/>
      <c r="O30" s="209">
        <v>7.0254000000000003</v>
      </c>
      <c r="P30" s="210">
        <v>15.66</v>
      </c>
      <c r="Q30" s="210"/>
      <c r="R30" s="209">
        <v>7.0186000000000002</v>
      </c>
      <c r="S30" s="210">
        <v>15.67</v>
      </c>
      <c r="T30" s="209"/>
      <c r="U30" s="210">
        <v>6.9853000000000005</v>
      </c>
      <c r="V30" s="210">
        <v>15.68</v>
      </c>
      <c r="W30" s="211"/>
      <c r="X30" s="209">
        <v>7.0039000000000007</v>
      </c>
      <c r="Y30" s="210">
        <v>15.7</v>
      </c>
      <c r="Z30" s="210"/>
      <c r="AA30" s="209">
        <v>7.0026000000000002</v>
      </c>
      <c r="AB30" s="210">
        <v>15.66</v>
      </c>
      <c r="AC30" s="211"/>
      <c r="AD30" s="209">
        <v>7.0184000000000006</v>
      </c>
      <c r="AE30" s="210">
        <v>15.58</v>
      </c>
      <c r="AF30" s="210"/>
      <c r="AG30" s="209">
        <v>6.9889000000000001</v>
      </c>
      <c r="AH30" s="210">
        <v>15.56</v>
      </c>
      <c r="AI30" s="211"/>
      <c r="AJ30" s="209">
        <v>6.9984999999999999</v>
      </c>
      <c r="AK30" s="210">
        <v>15.58</v>
      </c>
      <c r="AL30" s="211"/>
      <c r="AM30" s="209">
        <v>6.9956000000000005</v>
      </c>
      <c r="AN30" s="210">
        <v>15.57</v>
      </c>
      <c r="AO30" s="211"/>
      <c r="AP30" s="209">
        <v>6.9877000000000002</v>
      </c>
      <c r="AQ30" s="210">
        <v>15.51</v>
      </c>
      <c r="AR30" s="211"/>
      <c r="AS30" s="209">
        <v>6.9885999999999999</v>
      </c>
      <c r="AT30" s="210">
        <v>15.51</v>
      </c>
      <c r="AU30" s="211"/>
      <c r="AV30" s="209">
        <v>7.0013000000000005</v>
      </c>
      <c r="AW30" s="210">
        <v>15.34</v>
      </c>
      <c r="AX30" s="210"/>
      <c r="AY30" s="209">
        <v>7.0015000000000001</v>
      </c>
      <c r="AZ30" s="210">
        <v>15.27</v>
      </c>
      <c r="BA30" s="211"/>
      <c r="BB30" s="209">
        <v>7.0228999999999999</v>
      </c>
      <c r="BC30" s="210">
        <v>15.2</v>
      </c>
      <c r="BD30" s="210"/>
      <c r="BE30" s="209">
        <v>7.0055000000000005</v>
      </c>
      <c r="BF30" s="210">
        <v>15.11</v>
      </c>
      <c r="BG30" s="210"/>
      <c r="BH30" s="209">
        <v>7.0043000000000006</v>
      </c>
      <c r="BI30" s="210">
        <v>15.09</v>
      </c>
      <c r="BJ30" s="210"/>
      <c r="BK30" s="209">
        <v>6.9978000000000007</v>
      </c>
      <c r="BL30" s="210">
        <v>15.08</v>
      </c>
      <c r="BM30" s="210"/>
      <c r="BN30" s="210">
        <v>7.0083000000000002</v>
      </c>
      <c r="BO30" s="210">
        <v>15.07</v>
      </c>
      <c r="BP30" s="211"/>
      <c r="BQ30" s="209">
        <f t="shared" si="0"/>
        <v>7.0129954545454556</v>
      </c>
      <c r="BR30" s="212">
        <f t="shared" si="1"/>
        <v>15.472727272727271</v>
      </c>
      <c r="BS30" s="129"/>
      <c r="BT30" s="40"/>
      <c r="BU30" s="40"/>
      <c r="BV30" s="130"/>
      <c r="BW30" s="130"/>
      <c r="BX30" s="117"/>
      <c r="BY30" s="131"/>
      <c r="BZ30" s="131"/>
      <c r="CA30" s="117"/>
      <c r="CB30" s="113"/>
      <c r="CC30" s="3"/>
      <c r="CD30" s="3"/>
      <c r="CE30" s="3"/>
      <c r="CF30" s="3"/>
      <c r="CG30" s="3"/>
      <c r="CH30" s="3"/>
      <c r="CI30" s="114"/>
      <c r="CJ30" s="11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</row>
    <row r="31" spans="1:170" ht="13.5" thickTop="1" x14ac:dyDescent="0.2">
      <c r="A31" s="122"/>
      <c r="B31" s="18"/>
      <c r="C31" s="117"/>
      <c r="D31" s="117"/>
      <c r="E31" s="117"/>
      <c r="F31" s="117"/>
      <c r="G31" s="117"/>
      <c r="H31" s="126"/>
      <c r="I31" s="117"/>
      <c r="J31" s="126"/>
      <c r="K31" s="126"/>
      <c r="L31" s="126"/>
      <c r="M31" s="126"/>
      <c r="N31" s="117"/>
      <c r="O31" s="126"/>
      <c r="P31" s="126"/>
      <c r="Q31" s="126"/>
      <c r="R31" s="126"/>
      <c r="S31" s="126"/>
      <c r="T31" s="126"/>
      <c r="U31" s="126"/>
      <c r="V31" s="126"/>
      <c r="W31" s="117"/>
      <c r="X31" s="126"/>
      <c r="Y31" s="126"/>
      <c r="Z31" s="126"/>
      <c r="AA31" s="126"/>
      <c r="AB31" s="126"/>
      <c r="AC31" s="117"/>
      <c r="AD31" s="117"/>
      <c r="AE31" s="126"/>
      <c r="AF31" s="126"/>
      <c r="AG31" s="126"/>
      <c r="AH31" s="126"/>
      <c r="AI31" s="117"/>
      <c r="AJ31" s="126"/>
      <c r="AK31" s="126"/>
      <c r="AL31" s="117"/>
      <c r="AM31" s="126"/>
      <c r="AN31" s="126"/>
      <c r="AO31" s="117"/>
      <c r="AP31" s="126"/>
      <c r="AQ31" s="126"/>
      <c r="AR31" s="117"/>
      <c r="AS31" s="126"/>
      <c r="AT31" s="126"/>
      <c r="AU31" s="117"/>
      <c r="AV31" s="126"/>
      <c r="AW31" s="126"/>
      <c r="AX31" s="126"/>
      <c r="AY31" s="126"/>
      <c r="AZ31" s="126"/>
      <c r="BA31" s="117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17"/>
      <c r="BQ31" s="129"/>
      <c r="BR31" s="117"/>
      <c r="BS31" s="117"/>
      <c r="BT31" s="117"/>
      <c r="BU31" s="117"/>
      <c r="BW31" s="117"/>
      <c r="BX31" s="117"/>
      <c r="BY31" s="131"/>
      <c r="BZ31" s="131"/>
      <c r="CA31" s="117"/>
      <c r="CB31" s="113"/>
    </row>
    <row r="32" spans="1:170" s="63" customFormat="1" x14ac:dyDescent="0.2">
      <c r="A32" s="78"/>
      <c r="B32" s="53"/>
      <c r="C32" s="58"/>
      <c r="D32" s="58"/>
      <c r="E32" s="58"/>
      <c r="F32" s="58"/>
      <c r="G32" s="58"/>
      <c r="H32" s="58"/>
      <c r="I32" s="52"/>
      <c r="J32" s="52"/>
      <c r="K32" s="52"/>
      <c r="L32" s="58"/>
      <c r="M32" s="58"/>
      <c r="N32" s="52"/>
      <c r="O32" s="58"/>
      <c r="P32" s="58"/>
      <c r="Q32" s="58"/>
      <c r="R32" s="58"/>
      <c r="S32" s="58"/>
      <c r="T32" s="58"/>
      <c r="U32" s="58"/>
      <c r="V32" s="58"/>
      <c r="W32" s="52"/>
      <c r="X32" s="58"/>
      <c r="Y32" s="58"/>
      <c r="Z32" s="58"/>
      <c r="AA32" s="58"/>
      <c r="AB32" s="58"/>
      <c r="AC32" s="52"/>
      <c r="AD32" s="52"/>
      <c r="AE32" s="52"/>
      <c r="AF32" s="52"/>
      <c r="AG32" s="58"/>
      <c r="AH32" s="58"/>
      <c r="AI32" s="52"/>
      <c r="AJ32" s="58"/>
      <c r="AK32" s="58"/>
      <c r="AL32" s="52"/>
      <c r="AM32" s="58"/>
      <c r="AN32" s="58"/>
      <c r="AO32" s="52"/>
      <c r="AP32" s="58"/>
      <c r="AQ32" s="58"/>
      <c r="AR32" s="52"/>
      <c r="AS32" s="58"/>
      <c r="AT32" s="58"/>
      <c r="AU32" s="52"/>
      <c r="AV32" s="58"/>
      <c r="AW32" s="58"/>
      <c r="AX32" s="58"/>
      <c r="AY32" s="58"/>
      <c r="AZ32" s="58"/>
      <c r="BA32" s="52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2"/>
      <c r="BQ32" s="52"/>
      <c r="BR32" s="52"/>
      <c r="BS32" s="52"/>
      <c r="BT32" s="52"/>
      <c r="BU32" s="52"/>
      <c r="BV32" s="49"/>
      <c r="BW32" s="52"/>
      <c r="BX32" s="52"/>
      <c r="BY32" s="59"/>
      <c r="BZ32" s="59"/>
      <c r="CA32" s="52"/>
      <c r="CB32" s="50"/>
      <c r="CC32" s="49"/>
      <c r="CD32" s="49"/>
      <c r="CE32" s="49"/>
      <c r="CF32" s="49"/>
      <c r="CG32" s="49"/>
      <c r="CH32" s="49"/>
      <c r="CI32" s="51"/>
      <c r="CJ32" s="50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</row>
    <row r="33" spans="1:170" s="63" customFormat="1" x14ac:dyDescent="0.2">
      <c r="A33" s="183"/>
      <c r="B33" s="53" t="s">
        <v>27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49"/>
      <c r="BR33" s="49"/>
      <c r="BS33" s="49"/>
      <c r="BT33" s="49"/>
      <c r="BU33" s="49"/>
      <c r="BV33" s="49"/>
      <c r="BW33" s="82" t="s">
        <v>28</v>
      </c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51"/>
      <c r="CJ33" s="50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4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</row>
    <row r="34" spans="1:170" s="63" customFormat="1" x14ac:dyDescent="0.2">
      <c r="A34" s="183"/>
      <c r="B34" s="53" t="s">
        <v>17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49"/>
      <c r="BR34" s="49"/>
      <c r="BS34" s="49"/>
      <c r="BT34" s="49"/>
      <c r="BU34" s="49"/>
      <c r="BV34" s="49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51"/>
      <c r="CJ34" s="50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4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</row>
    <row r="35" spans="1:170" s="63" customFormat="1" ht="15.75" customHeight="1" x14ac:dyDescent="0.25">
      <c r="A35" s="183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49"/>
      <c r="BW35" s="230"/>
      <c r="BX35" s="52" t="s">
        <v>5</v>
      </c>
      <c r="BY35" s="52" t="s">
        <v>6</v>
      </c>
      <c r="BZ35" s="52" t="s">
        <v>7</v>
      </c>
      <c r="CA35" s="52" t="s">
        <v>8</v>
      </c>
      <c r="CB35" s="50" t="s">
        <v>9</v>
      </c>
      <c r="CC35" s="49" t="s">
        <v>10</v>
      </c>
      <c r="CD35" s="49" t="s">
        <v>25</v>
      </c>
      <c r="CE35" s="49" t="s">
        <v>26</v>
      </c>
      <c r="CF35" s="49" t="s">
        <v>13</v>
      </c>
      <c r="CG35" s="49" t="s">
        <v>14</v>
      </c>
      <c r="CH35" s="49" t="s">
        <v>15</v>
      </c>
      <c r="CI35" s="49" t="s">
        <v>34</v>
      </c>
      <c r="CJ35" s="50" t="s">
        <v>17</v>
      </c>
      <c r="CK35" s="51" t="s">
        <v>27</v>
      </c>
      <c r="CL35" s="88" t="s">
        <v>32</v>
      </c>
      <c r="CM35" s="88" t="s">
        <v>33</v>
      </c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4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</row>
    <row r="36" spans="1:170" s="96" customFormat="1" ht="15.75" x14ac:dyDescent="0.25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228">
        <v>1</v>
      </c>
      <c r="BW36" s="232" t="s">
        <v>256</v>
      </c>
      <c r="BX36" s="230">
        <v>103</v>
      </c>
      <c r="BY36" s="230">
        <v>137.33000000000001</v>
      </c>
      <c r="BZ36" s="230">
        <v>116.91</v>
      </c>
      <c r="CA36" s="230">
        <v>124.33</v>
      </c>
      <c r="CB36" s="231">
        <v>197998.88</v>
      </c>
      <c r="CC36" s="230">
        <v>2035.11</v>
      </c>
      <c r="CD36" s="230">
        <v>76.5</v>
      </c>
      <c r="CE36" s="230">
        <v>81.709999999999994</v>
      </c>
      <c r="CF36" s="230">
        <v>11.89</v>
      </c>
      <c r="CG36" s="230">
        <v>11.61</v>
      </c>
      <c r="CH36" s="230">
        <v>16.68</v>
      </c>
      <c r="CI36" s="230">
        <v>16.16</v>
      </c>
      <c r="CJ36" s="230">
        <v>110.77</v>
      </c>
      <c r="CK36" s="230">
        <v>152.38999999999999</v>
      </c>
      <c r="CL36" s="230">
        <v>15.69</v>
      </c>
      <c r="CM36" s="230">
        <v>15.68</v>
      </c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</row>
    <row r="37" spans="1:170" s="96" customFormat="1" ht="15.75" x14ac:dyDescent="0.25">
      <c r="A37" s="97">
        <v>1</v>
      </c>
      <c r="B37" s="95" t="s">
        <v>5</v>
      </c>
      <c r="C37" s="95">
        <v>107.59</v>
      </c>
      <c r="D37" s="95">
        <v>103.92</v>
      </c>
      <c r="E37" s="95"/>
      <c r="F37" s="95">
        <v>107.72</v>
      </c>
      <c r="G37" s="95">
        <v>103.2</v>
      </c>
      <c r="H37" s="95"/>
      <c r="I37" s="95">
        <v>108.75</v>
      </c>
      <c r="J37" s="95">
        <v>101.86</v>
      </c>
      <c r="K37" s="95"/>
      <c r="L37" s="95">
        <v>108.93</v>
      </c>
      <c r="M37" s="95">
        <v>101.74</v>
      </c>
      <c r="N37" s="95"/>
      <c r="O37" s="95">
        <v>109.25</v>
      </c>
      <c r="P37" s="95">
        <v>100.34</v>
      </c>
      <c r="Q37" s="95"/>
      <c r="R37" s="95">
        <v>109.43</v>
      </c>
      <c r="S37" s="95">
        <v>100.49</v>
      </c>
      <c r="T37" s="95"/>
      <c r="U37" s="95">
        <v>107.85000000000001</v>
      </c>
      <c r="V37" s="95">
        <v>102.25</v>
      </c>
      <c r="W37" s="95"/>
      <c r="X37" s="95">
        <v>107.34</v>
      </c>
      <c r="Y37" s="95">
        <v>101.95</v>
      </c>
      <c r="Z37" s="95"/>
      <c r="AA37" s="95">
        <v>106.84</v>
      </c>
      <c r="AB37" s="95">
        <v>102.32</v>
      </c>
      <c r="AC37" s="95"/>
      <c r="AD37" s="95">
        <v>107.48</v>
      </c>
      <c r="AE37" s="95">
        <v>102.2</v>
      </c>
      <c r="AF37" s="95"/>
      <c r="AG37" s="95">
        <v>107.34</v>
      </c>
      <c r="AH37" s="95">
        <v>102.99</v>
      </c>
      <c r="AI37" s="95"/>
      <c r="AJ37" s="95">
        <v>107.36</v>
      </c>
      <c r="AK37" s="95">
        <v>102.2</v>
      </c>
      <c r="AL37" s="95"/>
      <c r="AM37" s="95">
        <v>107.35000000000001</v>
      </c>
      <c r="AN37" s="95">
        <v>102.91</v>
      </c>
      <c r="AO37" s="95"/>
      <c r="AP37" s="95">
        <v>106.99000000000001</v>
      </c>
      <c r="AQ37" s="95">
        <v>103.28</v>
      </c>
      <c r="AR37" s="95"/>
      <c r="AS37" s="95">
        <v>106.92</v>
      </c>
      <c r="AT37" s="95">
        <v>103.66</v>
      </c>
      <c r="AU37" s="95"/>
      <c r="AV37" s="95">
        <v>106.94</v>
      </c>
      <c r="AW37" s="95">
        <v>103.64</v>
      </c>
      <c r="AX37" s="95"/>
      <c r="AY37" s="95">
        <v>107.08</v>
      </c>
      <c r="AZ37" s="95">
        <v>102.74</v>
      </c>
      <c r="BA37" s="95"/>
      <c r="BB37" s="95">
        <v>106.52</v>
      </c>
      <c r="BC37" s="95">
        <v>103.28</v>
      </c>
      <c r="BD37" s="95"/>
      <c r="BE37" s="95">
        <v>107.22</v>
      </c>
      <c r="BF37" s="95">
        <v>103.17</v>
      </c>
      <c r="BG37" s="95"/>
      <c r="BH37" s="95">
        <v>106.89</v>
      </c>
      <c r="BI37" s="95">
        <v>103.56</v>
      </c>
      <c r="BJ37" s="95"/>
      <c r="BK37" s="95">
        <v>107.23</v>
      </c>
      <c r="BL37" s="95">
        <v>102.97</v>
      </c>
      <c r="BM37" s="95"/>
      <c r="BN37" s="95"/>
      <c r="BO37" s="95"/>
      <c r="BP37" s="95"/>
      <c r="BQ37" s="91"/>
      <c r="BR37" s="91"/>
      <c r="BS37" s="91"/>
      <c r="BT37" s="91"/>
      <c r="BU37" s="91"/>
      <c r="BV37" s="228">
        <v>2</v>
      </c>
      <c r="BW37" s="232" t="s">
        <v>257</v>
      </c>
      <c r="BX37" s="230">
        <v>102.58</v>
      </c>
      <c r="BY37" s="230">
        <v>137.91999999999999</v>
      </c>
      <c r="BZ37" s="230">
        <v>116.78</v>
      </c>
      <c r="CA37" s="230">
        <v>124.27</v>
      </c>
      <c r="CB37" s="231">
        <v>195106.41</v>
      </c>
      <c r="CC37" s="230">
        <v>1974.43</v>
      </c>
      <c r="CD37" s="230">
        <v>76.31</v>
      </c>
      <c r="CE37" s="230">
        <v>81.08</v>
      </c>
      <c r="CF37" s="230">
        <v>11.9</v>
      </c>
      <c r="CG37" s="230">
        <v>11.65</v>
      </c>
      <c r="CH37" s="230">
        <v>16.7</v>
      </c>
      <c r="CI37" s="230">
        <v>16.07</v>
      </c>
      <c r="CJ37" s="230">
        <v>110.16</v>
      </c>
      <c r="CK37" s="230">
        <v>151.69999999999999</v>
      </c>
      <c r="CL37" s="230">
        <v>15.59</v>
      </c>
      <c r="CM37" s="230">
        <v>15.58</v>
      </c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</row>
    <row r="38" spans="1:170" s="96" customFormat="1" ht="15.75" x14ac:dyDescent="0.25">
      <c r="A38" s="97">
        <v>2</v>
      </c>
      <c r="B38" s="95" t="s">
        <v>6</v>
      </c>
      <c r="C38" s="95">
        <v>0.807297973682086</v>
      </c>
      <c r="D38" s="95">
        <v>138.5</v>
      </c>
      <c r="E38" s="95"/>
      <c r="F38" s="95">
        <v>0.79579818558013682</v>
      </c>
      <c r="G38" s="95">
        <v>139.69999999999999</v>
      </c>
      <c r="H38" s="95"/>
      <c r="I38" s="95">
        <v>0.79465988556897649</v>
      </c>
      <c r="J38" s="95">
        <v>139.38999999999999</v>
      </c>
      <c r="K38" s="95"/>
      <c r="L38" s="95">
        <v>0.7977662544874351</v>
      </c>
      <c r="M38" s="95">
        <v>138.91</v>
      </c>
      <c r="N38" s="95"/>
      <c r="O38" s="95">
        <v>0.79164027865737807</v>
      </c>
      <c r="P38" s="95">
        <v>138.47</v>
      </c>
      <c r="Q38" s="95"/>
      <c r="R38" s="95">
        <v>0.78895463510848118</v>
      </c>
      <c r="S38" s="95">
        <v>139.38999999999999</v>
      </c>
      <c r="T38" s="95"/>
      <c r="U38" s="95">
        <v>0.79095151467215064</v>
      </c>
      <c r="V38" s="95">
        <v>139.43</v>
      </c>
      <c r="W38" s="95"/>
      <c r="X38" s="95">
        <v>0.78431372549019596</v>
      </c>
      <c r="Y38" s="95">
        <v>139.52000000000001</v>
      </c>
      <c r="Z38" s="95"/>
      <c r="AA38" s="95">
        <v>0.78672016363779396</v>
      </c>
      <c r="AB38" s="95">
        <v>138.96</v>
      </c>
      <c r="AC38" s="95"/>
      <c r="AD38" s="95">
        <v>0.79170295305201477</v>
      </c>
      <c r="AE38" s="95">
        <v>138.74</v>
      </c>
      <c r="AF38" s="95"/>
      <c r="AG38" s="95">
        <v>0.79827572443521988</v>
      </c>
      <c r="AH38" s="95">
        <v>138.49</v>
      </c>
      <c r="AI38" s="95"/>
      <c r="AJ38" s="95">
        <v>0.79063883617963304</v>
      </c>
      <c r="AK38" s="95">
        <v>138.77000000000001</v>
      </c>
      <c r="AL38" s="95"/>
      <c r="AM38" s="95">
        <v>0.79713033080908713</v>
      </c>
      <c r="AN38" s="95">
        <v>138.58000000000001</v>
      </c>
      <c r="AO38" s="95"/>
      <c r="AP38" s="95">
        <v>0.7999360051195904</v>
      </c>
      <c r="AQ38" s="95">
        <v>138.13999999999999</v>
      </c>
      <c r="AR38" s="95"/>
      <c r="AS38" s="95">
        <v>0.80547724526782116</v>
      </c>
      <c r="AT38" s="95">
        <v>137.6</v>
      </c>
      <c r="AU38" s="95"/>
      <c r="AV38" s="95">
        <v>0.8050233456770246</v>
      </c>
      <c r="AW38" s="95">
        <v>137.66999999999999</v>
      </c>
      <c r="AX38" s="95"/>
      <c r="AY38" s="95">
        <v>0.80340644331967537</v>
      </c>
      <c r="AZ38" s="95">
        <v>136.93</v>
      </c>
      <c r="BA38" s="95"/>
      <c r="BB38" s="95">
        <v>0.79929661897530169</v>
      </c>
      <c r="BC38" s="95">
        <v>137.63</v>
      </c>
      <c r="BD38" s="95"/>
      <c r="BE38" s="95">
        <v>0.80327737167643976</v>
      </c>
      <c r="BF38" s="95">
        <v>137.71</v>
      </c>
      <c r="BG38" s="95"/>
      <c r="BH38" s="95">
        <v>0.80612656187021348</v>
      </c>
      <c r="BI38" s="95">
        <v>137.32</v>
      </c>
      <c r="BJ38" s="95"/>
      <c r="BK38" s="95">
        <v>0.81135902636916823</v>
      </c>
      <c r="BL38" s="95">
        <v>136.09</v>
      </c>
      <c r="BM38" s="95"/>
      <c r="BN38" s="95"/>
      <c r="BO38" s="95"/>
      <c r="BP38" s="95"/>
      <c r="BQ38" s="95"/>
      <c r="BR38" s="95"/>
      <c r="BS38" s="95"/>
      <c r="BT38" s="95"/>
      <c r="BU38" s="95"/>
      <c r="BV38" s="228">
        <v>3</v>
      </c>
      <c r="BW38" s="232" t="s">
        <v>258</v>
      </c>
      <c r="BX38" s="230">
        <v>102.91</v>
      </c>
      <c r="BY38" s="230">
        <v>137.61000000000001</v>
      </c>
      <c r="BZ38" s="230">
        <v>116.84</v>
      </c>
      <c r="CA38" s="230">
        <v>124.22</v>
      </c>
      <c r="CB38" s="231">
        <v>196281.5</v>
      </c>
      <c r="CC38" s="230">
        <v>1986.1</v>
      </c>
      <c r="CD38" s="230">
        <v>76.69</v>
      </c>
      <c r="CE38" s="230">
        <v>81.52</v>
      </c>
      <c r="CF38" s="230">
        <v>11.86</v>
      </c>
      <c r="CG38" s="230">
        <v>11.62</v>
      </c>
      <c r="CH38" s="230">
        <v>16.670000000000002</v>
      </c>
      <c r="CI38" s="230">
        <v>16.13</v>
      </c>
      <c r="CJ38" s="230">
        <v>110.6</v>
      </c>
      <c r="CK38" s="230">
        <v>152.72</v>
      </c>
      <c r="CL38" s="230">
        <v>15.65</v>
      </c>
      <c r="CM38" s="230">
        <v>15.65</v>
      </c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</row>
    <row r="39" spans="1:170" s="96" customFormat="1" ht="15.75" x14ac:dyDescent="0.25">
      <c r="A39" s="97">
        <v>3</v>
      </c>
      <c r="B39" s="95" t="s">
        <v>7</v>
      </c>
      <c r="C39" s="95">
        <v>0.9607</v>
      </c>
      <c r="D39" s="95">
        <v>116.38</v>
      </c>
      <c r="E39" s="95"/>
      <c r="F39" s="95">
        <v>0.96040000000000003</v>
      </c>
      <c r="G39" s="95">
        <v>115.75</v>
      </c>
      <c r="H39" s="95"/>
      <c r="I39" s="95">
        <v>0.96220000000000006</v>
      </c>
      <c r="J39" s="95">
        <v>115.12</v>
      </c>
      <c r="K39" s="95"/>
      <c r="L39" s="95">
        <v>0.95940000000000003</v>
      </c>
      <c r="M39" s="95">
        <v>115.51</v>
      </c>
      <c r="N39" s="95"/>
      <c r="O39" s="95">
        <v>0.95730000000000004</v>
      </c>
      <c r="P39" s="95">
        <v>114.51</v>
      </c>
      <c r="Q39" s="95"/>
      <c r="R39" s="95">
        <v>0.96240000000000003</v>
      </c>
      <c r="S39" s="95">
        <v>114.27</v>
      </c>
      <c r="T39" s="95"/>
      <c r="U39" s="95">
        <v>0.95400000000000007</v>
      </c>
      <c r="V39" s="95">
        <v>115.6</v>
      </c>
      <c r="W39" s="95"/>
      <c r="X39" s="95">
        <v>0.9466</v>
      </c>
      <c r="Y39" s="95">
        <v>115.6</v>
      </c>
      <c r="Z39" s="95"/>
      <c r="AA39" s="95">
        <v>0.94059999999999999</v>
      </c>
      <c r="AB39" s="95">
        <v>116.22</v>
      </c>
      <c r="AC39" s="95"/>
      <c r="AD39" s="95">
        <v>0.94700000000000006</v>
      </c>
      <c r="AE39" s="95">
        <v>115.99</v>
      </c>
      <c r="AF39" s="95"/>
      <c r="AG39" s="95">
        <v>0.95120000000000005</v>
      </c>
      <c r="AH39" s="95">
        <v>116.22</v>
      </c>
      <c r="AI39" s="95"/>
      <c r="AJ39" s="95">
        <v>0.94720000000000004</v>
      </c>
      <c r="AK39" s="95">
        <v>115.84</v>
      </c>
      <c r="AL39" s="95"/>
      <c r="AM39" s="95">
        <v>0.9507000000000001</v>
      </c>
      <c r="AN39" s="95">
        <v>116.2</v>
      </c>
      <c r="AO39" s="95"/>
      <c r="AP39" s="95">
        <v>0.94880000000000009</v>
      </c>
      <c r="AQ39" s="95">
        <v>116.46</v>
      </c>
      <c r="AR39" s="95"/>
      <c r="AS39" s="95">
        <v>0.95120000000000005</v>
      </c>
      <c r="AT39" s="95">
        <v>116.52</v>
      </c>
      <c r="AU39" s="95"/>
      <c r="AV39" s="95">
        <v>0.9497000000000001</v>
      </c>
      <c r="AW39" s="95">
        <v>116.7</v>
      </c>
      <c r="AX39" s="95"/>
      <c r="AY39" s="95">
        <v>0.94520000000000004</v>
      </c>
      <c r="AZ39" s="95">
        <v>116.39</v>
      </c>
      <c r="BA39" s="95"/>
      <c r="BB39" s="95">
        <v>0.94480000000000008</v>
      </c>
      <c r="BC39" s="95">
        <v>116.44</v>
      </c>
      <c r="BD39" s="95"/>
      <c r="BE39" s="95">
        <v>0.94810000000000005</v>
      </c>
      <c r="BF39" s="95">
        <v>116.68</v>
      </c>
      <c r="BG39" s="95"/>
      <c r="BH39" s="95">
        <v>0.94750000000000001</v>
      </c>
      <c r="BI39" s="95">
        <v>116.83</v>
      </c>
      <c r="BJ39" s="95"/>
      <c r="BK39" s="95">
        <v>0.94620000000000004</v>
      </c>
      <c r="BL39" s="95">
        <v>116.7</v>
      </c>
      <c r="BM39" s="95"/>
      <c r="BN39" s="95"/>
      <c r="BO39" s="95"/>
      <c r="BP39" s="95"/>
      <c r="BQ39" s="95"/>
      <c r="BR39" s="95"/>
      <c r="BS39" s="95"/>
      <c r="BT39" s="95"/>
      <c r="BU39" s="95"/>
      <c r="BV39" s="228">
        <v>4</v>
      </c>
      <c r="BW39" s="232" t="s">
        <v>259</v>
      </c>
      <c r="BX39" s="230">
        <v>102.3</v>
      </c>
      <c r="BY39" s="230">
        <v>137.51</v>
      </c>
      <c r="BZ39" s="230">
        <v>116.79</v>
      </c>
      <c r="CA39" s="230">
        <v>124.15</v>
      </c>
      <c r="CB39" s="231">
        <v>195355.74</v>
      </c>
      <c r="CC39" s="230">
        <v>1993.2</v>
      </c>
      <c r="CD39" s="230">
        <v>76.55</v>
      </c>
      <c r="CE39" s="230">
        <v>81.19</v>
      </c>
      <c r="CF39" s="230">
        <v>11.85</v>
      </c>
      <c r="CG39" s="230">
        <v>11.68</v>
      </c>
      <c r="CH39" s="230">
        <v>16.670000000000002</v>
      </c>
      <c r="CI39" s="230">
        <v>16.03</v>
      </c>
      <c r="CJ39" s="230">
        <v>110.04</v>
      </c>
      <c r="CK39" s="230">
        <v>151.71</v>
      </c>
      <c r="CL39" s="230">
        <v>15.65</v>
      </c>
      <c r="CM39" s="230">
        <v>15.65</v>
      </c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</row>
    <row r="40" spans="1:170" s="96" customFormat="1" ht="15.75" x14ac:dyDescent="0.25">
      <c r="A40" s="97">
        <v>4</v>
      </c>
      <c r="B40" s="95" t="s">
        <v>8</v>
      </c>
      <c r="C40" s="95">
        <v>0.89976606082418575</v>
      </c>
      <c r="D40" s="95">
        <v>124.25</v>
      </c>
      <c r="E40" s="95"/>
      <c r="F40" s="95">
        <v>0.89405453732677687</v>
      </c>
      <c r="G40" s="95">
        <v>124.14</v>
      </c>
      <c r="H40" s="95"/>
      <c r="I40" s="95">
        <v>0.89166295140436902</v>
      </c>
      <c r="J40" s="95">
        <v>124.08</v>
      </c>
      <c r="K40" s="95"/>
      <c r="L40" s="95">
        <v>0.89221984296930767</v>
      </c>
      <c r="M40" s="95">
        <v>124.09</v>
      </c>
      <c r="N40" s="95"/>
      <c r="O40" s="95">
        <v>0.88276836158192085</v>
      </c>
      <c r="P40" s="95">
        <v>124.11</v>
      </c>
      <c r="Q40" s="95"/>
      <c r="R40" s="95">
        <v>0.88550429469582925</v>
      </c>
      <c r="S40" s="95">
        <v>124.15</v>
      </c>
      <c r="T40" s="95"/>
      <c r="U40" s="95">
        <v>0.88770528184642694</v>
      </c>
      <c r="V40" s="95">
        <v>124.16</v>
      </c>
      <c r="W40" s="95"/>
      <c r="X40" s="95">
        <v>0.88035918654811152</v>
      </c>
      <c r="Y40" s="95">
        <v>124.25</v>
      </c>
      <c r="Z40" s="95"/>
      <c r="AA40" s="95">
        <v>0.87796312554872691</v>
      </c>
      <c r="AB40" s="95">
        <v>124.31</v>
      </c>
      <c r="AC40" s="95"/>
      <c r="AD40" s="95">
        <v>0.88370448921880507</v>
      </c>
      <c r="AE40" s="95">
        <v>124.27</v>
      </c>
      <c r="AF40" s="95"/>
      <c r="AG40" s="95">
        <v>0.88888888888888884</v>
      </c>
      <c r="AH40" s="95">
        <v>124.29</v>
      </c>
      <c r="AI40" s="95"/>
      <c r="AJ40" s="95">
        <v>0.88261253309796994</v>
      </c>
      <c r="AK40" s="95">
        <v>124.25</v>
      </c>
      <c r="AL40" s="95"/>
      <c r="AM40" s="95">
        <v>0.88983804947499545</v>
      </c>
      <c r="AN40" s="95">
        <v>124.29</v>
      </c>
      <c r="AO40" s="95"/>
      <c r="AP40" s="95">
        <v>0.88841506751954502</v>
      </c>
      <c r="AQ40" s="95">
        <v>124.31</v>
      </c>
      <c r="AR40" s="95"/>
      <c r="AS40" s="95">
        <v>0.89182199233033088</v>
      </c>
      <c r="AT40" s="95">
        <v>124.31</v>
      </c>
      <c r="AU40" s="95"/>
      <c r="AV40" s="95">
        <v>0.89142449634515941</v>
      </c>
      <c r="AW40" s="95">
        <v>124.23</v>
      </c>
      <c r="AX40" s="95"/>
      <c r="AY40" s="95">
        <v>0.88628910750686862</v>
      </c>
      <c r="AZ40" s="95">
        <v>124.1</v>
      </c>
      <c r="BA40" s="95"/>
      <c r="BB40" s="95">
        <v>0.88589652728561297</v>
      </c>
      <c r="BC40" s="95">
        <v>124.14</v>
      </c>
      <c r="BD40" s="95"/>
      <c r="BE40" s="95">
        <v>0.89039266316445553</v>
      </c>
      <c r="BF40" s="95">
        <v>124.27</v>
      </c>
      <c r="BG40" s="95"/>
      <c r="BH40" s="95">
        <v>0.89110675458919975</v>
      </c>
      <c r="BI40" s="95">
        <v>124.23</v>
      </c>
      <c r="BJ40" s="95"/>
      <c r="BK40" s="95">
        <v>0.88809946714031962</v>
      </c>
      <c r="BL40" s="95">
        <v>124.27</v>
      </c>
      <c r="BM40" s="95"/>
      <c r="BN40" s="95"/>
      <c r="BO40" s="95"/>
      <c r="BP40" s="95"/>
      <c r="BQ40" s="95"/>
      <c r="BR40" s="95"/>
      <c r="BS40" s="95"/>
      <c r="BT40" s="95"/>
      <c r="BU40" s="95"/>
      <c r="BV40" s="228">
        <v>5</v>
      </c>
      <c r="BW40" s="232" t="s">
        <v>260</v>
      </c>
      <c r="BX40" s="230">
        <v>102.09</v>
      </c>
      <c r="BY40" s="230">
        <v>137.19</v>
      </c>
      <c r="BZ40" s="230">
        <v>116.44</v>
      </c>
      <c r="CA40" s="230">
        <v>124.07</v>
      </c>
      <c r="CB40" s="231">
        <v>195125.77</v>
      </c>
      <c r="CC40" s="230">
        <v>1985.76</v>
      </c>
      <c r="CD40" s="230">
        <v>76.19</v>
      </c>
      <c r="CE40" s="230">
        <v>81.05</v>
      </c>
      <c r="CF40" s="230">
        <v>11.83</v>
      </c>
      <c r="CG40" s="230">
        <v>11.63</v>
      </c>
      <c r="CH40" s="230">
        <v>16.63</v>
      </c>
      <c r="CI40" s="230">
        <v>16.03</v>
      </c>
      <c r="CJ40" s="230">
        <v>110.02</v>
      </c>
      <c r="CK40" s="230">
        <v>151.68</v>
      </c>
      <c r="CL40" s="230">
        <v>15.66</v>
      </c>
      <c r="CM40" s="230">
        <v>15.66</v>
      </c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</row>
    <row r="41" spans="1:170" s="96" customFormat="1" ht="15.75" x14ac:dyDescent="0.25">
      <c r="A41" s="97">
        <v>5</v>
      </c>
      <c r="B41" s="95" t="s">
        <v>9</v>
      </c>
      <c r="C41" s="95">
        <v>1736.2139000000002</v>
      </c>
      <c r="D41" s="95">
        <v>194126.07999999999</v>
      </c>
      <c r="E41" s="95"/>
      <c r="F41" s="95">
        <v>1738.0140000000001</v>
      </c>
      <c r="G41" s="95">
        <v>193215.02</v>
      </c>
      <c r="H41" s="95"/>
      <c r="I41" s="95">
        <v>1718.19</v>
      </c>
      <c r="J41" s="95">
        <v>190323.91</v>
      </c>
      <c r="K41" s="95"/>
      <c r="L41" s="95">
        <v>1708.1464000000001</v>
      </c>
      <c r="M41" s="95">
        <v>189296.78</v>
      </c>
      <c r="N41" s="95"/>
      <c r="O41" s="95">
        <v>1707.8214</v>
      </c>
      <c r="P41" s="95">
        <v>187211.38</v>
      </c>
      <c r="Q41" s="95"/>
      <c r="R41" s="95">
        <v>1693.1100000000001</v>
      </c>
      <c r="S41" s="95">
        <v>186191.31</v>
      </c>
      <c r="T41" s="95"/>
      <c r="U41" s="95">
        <v>1708.8500000000001</v>
      </c>
      <c r="V41" s="95">
        <v>188451.98</v>
      </c>
      <c r="W41" s="95"/>
      <c r="X41" s="95">
        <v>1718.2637</v>
      </c>
      <c r="Y41" s="95">
        <v>188029.6</v>
      </c>
      <c r="Z41" s="95"/>
      <c r="AA41" s="95">
        <v>1731.6207000000002</v>
      </c>
      <c r="AB41" s="95">
        <v>189300.77</v>
      </c>
      <c r="AC41" s="95"/>
      <c r="AD41" s="95">
        <v>1732.5865000000001</v>
      </c>
      <c r="AE41" s="95">
        <v>190307.3</v>
      </c>
      <c r="AF41" s="95"/>
      <c r="AG41" s="95">
        <v>1714.5012000000002</v>
      </c>
      <c r="AH41" s="95">
        <v>189538.11</v>
      </c>
      <c r="AI41" s="95"/>
      <c r="AJ41" s="95">
        <v>1727.2813000000001</v>
      </c>
      <c r="AK41" s="95">
        <v>189517.3</v>
      </c>
      <c r="AL41" s="95"/>
      <c r="AM41" s="95">
        <v>1717.6099000000002</v>
      </c>
      <c r="AN41" s="95">
        <v>189744.37</v>
      </c>
      <c r="AO41" s="95"/>
      <c r="AP41" s="95">
        <v>1727.3690000000001</v>
      </c>
      <c r="AQ41" s="95">
        <v>190874.27</v>
      </c>
      <c r="AR41" s="95"/>
      <c r="AS41" s="95">
        <v>1728.7013000000002</v>
      </c>
      <c r="AT41" s="95">
        <v>191591.97</v>
      </c>
      <c r="AU41" s="95"/>
      <c r="AV41" s="95">
        <v>1747.7778000000001</v>
      </c>
      <c r="AW41" s="95">
        <v>193706.21</v>
      </c>
      <c r="AX41" s="95"/>
      <c r="AY41" s="95">
        <v>1756.7769000000001</v>
      </c>
      <c r="AZ41" s="95">
        <v>193263.03</v>
      </c>
      <c r="BA41" s="95"/>
      <c r="BB41" s="95">
        <v>1775.7065</v>
      </c>
      <c r="BC41" s="95">
        <v>195345.47</v>
      </c>
      <c r="BD41" s="95"/>
      <c r="BE41" s="95">
        <v>1762.7836</v>
      </c>
      <c r="BF41" s="95">
        <v>194999.12</v>
      </c>
      <c r="BG41" s="95"/>
      <c r="BH41" s="95">
        <v>1762.1014</v>
      </c>
      <c r="BI41" s="95">
        <v>195064.62</v>
      </c>
      <c r="BJ41" s="95"/>
      <c r="BK41" s="95">
        <v>1768.5073</v>
      </c>
      <c r="BL41" s="95">
        <v>195278.58</v>
      </c>
      <c r="BM41" s="95"/>
      <c r="BN41" s="95"/>
      <c r="BO41" s="95"/>
      <c r="BP41" s="95"/>
      <c r="BQ41" s="95"/>
      <c r="BR41" s="95"/>
      <c r="BS41" s="95"/>
      <c r="BT41" s="95"/>
      <c r="BU41" s="95"/>
      <c r="BV41" s="228">
        <v>6</v>
      </c>
      <c r="BW41" s="232" t="s">
        <v>261</v>
      </c>
      <c r="BX41" s="230">
        <v>102.29</v>
      </c>
      <c r="BY41" s="230">
        <v>137.71</v>
      </c>
      <c r="BZ41" s="230">
        <v>116.81</v>
      </c>
      <c r="CA41" s="230">
        <v>124.03</v>
      </c>
      <c r="CB41" s="231">
        <v>198048.58</v>
      </c>
      <c r="CC41" s="230">
        <v>2025.82</v>
      </c>
      <c r="CD41" s="230">
        <v>76.319999999999993</v>
      </c>
      <c r="CE41" s="230">
        <v>80.87</v>
      </c>
      <c r="CF41" s="230">
        <v>11.88</v>
      </c>
      <c r="CG41" s="230">
        <v>11.59</v>
      </c>
      <c r="CH41" s="230">
        <v>16.649999999999999</v>
      </c>
      <c r="CI41" s="230">
        <v>16.02</v>
      </c>
      <c r="CJ41" s="230">
        <v>109.99</v>
      </c>
      <c r="CK41" s="230">
        <v>151.93</v>
      </c>
      <c r="CL41" s="230">
        <v>15.68</v>
      </c>
      <c r="CM41" s="230">
        <v>15.67</v>
      </c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</row>
    <row r="42" spans="1:170" s="96" customFormat="1" ht="15.75" x14ac:dyDescent="0.25">
      <c r="A42" s="97">
        <v>6</v>
      </c>
      <c r="B42" s="95" t="s">
        <v>10</v>
      </c>
      <c r="C42" s="95">
        <v>18.186299999999999</v>
      </c>
      <c r="D42" s="95">
        <v>2033.41</v>
      </c>
      <c r="E42" s="95"/>
      <c r="F42" s="95">
        <v>18.260000000000002</v>
      </c>
      <c r="G42" s="95">
        <v>2029.96</v>
      </c>
      <c r="H42" s="95"/>
      <c r="I42" s="95">
        <v>17.831099999999999</v>
      </c>
      <c r="J42" s="95">
        <v>1975.15</v>
      </c>
      <c r="K42" s="95"/>
      <c r="L42" s="95">
        <v>17.696200000000001</v>
      </c>
      <c r="M42" s="95">
        <v>1961.09</v>
      </c>
      <c r="N42" s="95"/>
      <c r="O42" s="95">
        <v>17.6511</v>
      </c>
      <c r="P42" s="95">
        <v>1934.91</v>
      </c>
      <c r="Q42" s="95"/>
      <c r="R42" s="95">
        <v>17.687900000000003</v>
      </c>
      <c r="S42" s="95">
        <v>1945.14</v>
      </c>
      <c r="T42" s="95"/>
      <c r="U42" s="95">
        <v>17.601100000000002</v>
      </c>
      <c r="V42" s="95">
        <v>1941.05</v>
      </c>
      <c r="W42" s="95"/>
      <c r="X42" s="95">
        <v>17.6448</v>
      </c>
      <c r="Y42" s="95">
        <v>1930.87</v>
      </c>
      <c r="Z42" s="95"/>
      <c r="AA42" s="95">
        <v>17.8733</v>
      </c>
      <c r="AB42" s="95">
        <v>1953.91</v>
      </c>
      <c r="AC42" s="95"/>
      <c r="AD42" s="95">
        <v>17.587</v>
      </c>
      <c r="AE42" s="95">
        <v>1931.76</v>
      </c>
      <c r="AF42" s="95"/>
      <c r="AG42" s="95">
        <v>17.161799999999999</v>
      </c>
      <c r="AH42" s="95">
        <v>1897.24</v>
      </c>
      <c r="AI42" s="95"/>
      <c r="AJ42" s="95">
        <v>17.389700000000001</v>
      </c>
      <c r="AK42" s="95">
        <v>1908</v>
      </c>
      <c r="AL42" s="95"/>
      <c r="AM42" s="95">
        <v>17.39</v>
      </c>
      <c r="AN42" s="95">
        <v>1921.07</v>
      </c>
      <c r="AO42" s="95"/>
      <c r="AP42" s="95">
        <v>17.5886</v>
      </c>
      <c r="AQ42" s="95">
        <v>1943.54</v>
      </c>
      <c r="AR42" s="95"/>
      <c r="AS42" s="95">
        <v>17.511100000000003</v>
      </c>
      <c r="AT42" s="95">
        <v>1940.76</v>
      </c>
      <c r="AU42" s="95"/>
      <c r="AV42" s="95">
        <v>17.9084</v>
      </c>
      <c r="AW42" s="95">
        <v>1984.79</v>
      </c>
      <c r="AX42" s="95"/>
      <c r="AY42" s="95">
        <v>17.837500000000002</v>
      </c>
      <c r="AZ42" s="95">
        <v>1962.3</v>
      </c>
      <c r="BA42" s="95"/>
      <c r="BB42" s="95">
        <v>17.929100000000002</v>
      </c>
      <c r="BC42" s="95">
        <v>1972.38</v>
      </c>
      <c r="BD42" s="95"/>
      <c r="BE42" s="95">
        <v>17.594100000000001</v>
      </c>
      <c r="BF42" s="95">
        <v>1946.26</v>
      </c>
      <c r="BG42" s="95"/>
      <c r="BH42" s="95">
        <v>17.8126</v>
      </c>
      <c r="BI42" s="95">
        <v>1971.85</v>
      </c>
      <c r="BJ42" s="95"/>
      <c r="BK42" s="95">
        <v>17.810000000000002</v>
      </c>
      <c r="BL42" s="95">
        <v>1966.58</v>
      </c>
      <c r="BM42" s="95"/>
      <c r="BN42" s="95"/>
      <c r="BO42" s="95"/>
      <c r="BP42" s="95"/>
      <c r="BQ42" s="95"/>
      <c r="BR42" s="95"/>
      <c r="BS42" s="95"/>
      <c r="BT42" s="95"/>
      <c r="BU42" s="95"/>
      <c r="BV42" s="228">
        <v>7</v>
      </c>
      <c r="BW42" s="232" t="s">
        <v>262</v>
      </c>
      <c r="BX42" s="230">
        <v>102.08</v>
      </c>
      <c r="BY42" s="230">
        <v>138.63</v>
      </c>
      <c r="BZ42" s="230">
        <v>116.78</v>
      </c>
      <c r="CA42" s="230">
        <v>124.09</v>
      </c>
      <c r="CB42" s="231">
        <v>198582.88</v>
      </c>
      <c r="CC42" s="230">
        <v>2079.34</v>
      </c>
      <c r="CD42" s="230">
        <v>76.5</v>
      </c>
      <c r="CE42" s="230">
        <v>81.17</v>
      </c>
      <c r="CF42" s="230">
        <v>11.94</v>
      </c>
      <c r="CG42" s="230">
        <v>11.69</v>
      </c>
      <c r="CH42" s="230">
        <v>16.66</v>
      </c>
      <c r="CI42" s="230">
        <v>15.95</v>
      </c>
      <c r="CJ42" s="230">
        <v>109.54</v>
      </c>
      <c r="CK42" s="230">
        <v>151.41</v>
      </c>
      <c r="CL42" s="230">
        <v>15.68</v>
      </c>
      <c r="CM42" s="230">
        <v>15.68</v>
      </c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</row>
    <row r="43" spans="1:170" s="96" customFormat="1" ht="15.75" x14ac:dyDescent="0.25">
      <c r="A43" s="97">
        <v>7</v>
      </c>
      <c r="B43" s="95" t="s">
        <v>25</v>
      </c>
      <c r="C43" s="95">
        <v>1.4863258026159332</v>
      </c>
      <c r="D43" s="95">
        <v>75.23</v>
      </c>
      <c r="E43" s="95"/>
      <c r="F43" s="95">
        <v>1.4560279557367499</v>
      </c>
      <c r="G43" s="95">
        <v>76.349999999999994</v>
      </c>
      <c r="H43" s="95"/>
      <c r="I43" s="95">
        <v>1.4499057561258519</v>
      </c>
      <c r="J43" s="95">
        <v>76.400000000000006</v>
      </c>
      <c r="K43" s="95"/>
      <c r="L43" s="95">
        <v>1.4499057561258519</v>
      </c>
      <c r="M43" s="95">
        <v>76.430000000000007</v>
      </c>
      <c r="N43" s="95"/>
      <c r="O43" s="95">
        <v>1.4334862385321101</v>
      </c>
      <c r="P43" s="95">
        <v>76.47</v>
      </c>
      <c r="Q43" s="95"/>
      <c r="R43" s="95">
        <v>1.4316392269148175</v>
      </c>
      <c r="S43" s="95">
        <v>76.81</v>
      </c>
      <c r="T43" s="95"/>
      <c r="U43" s="95">
        <v>1.4465499783017504</v>
      </c>
      <c r="V43" s="95">
        <v>76.239999999999995</v>
      </c>
      <c r="W43" s="95"/>
      <c r="X43" s="95">
        <v>1.4310246136233542</v>
      </c>
      <c r="Y43" s="95">
        <v>76.47</v>
      </c>
      <c r="Z43" s="95"/>
      <c r="AA43" s="95">
        <v>1.4390559792775937</v>
      </c>
      <c r="AB43" s="95">
        <v>75.97</v>
      </c>
      <c r="AC43" s="95"/>
      <c r="AD43" s="95">
        <v>1.4501160092807426</v>
      </c>
      <c r="AE43" s="95">
        <v>75.75</v>
      </c>
      <c r="AF43" s="95"/>
      <c r="AG43" s="95">
        <v>1.4695077149155034</v>
      </c>
      <c r="AH43" s="95">
        <v>75.23</v>
      </c>
      <c r="AI43" s="95"/>
      <c r="AJ43" s="95">
        <v>1.444669170759896</v>
      </c>
      <c r="AK43" s="95">
        <v>75.95</v>
      </c>
      <c r="AL43" s="95"/>
      <c r="AM43" s="95">
        <v>1.4520110352838682</v>
      </c>
      <c r="AN43" s="95">
        <v>76.08</v>
      </c>
      <c r="AO43" s="95"/>
      <c r="AP43" s="95">
        <v>1.4530659691950014</v>
      </c>
      <c r="AQ43" s="95">
        <v>76.05</v>
      </c>
      <c r="AR43" s="95"/>
      <c r="AS43" s="95">
        <v>1.4549687181725592</v>
      </c>
      <c r="AT43" s="95">
        <v>76.17</v>
      </c>
      <c r="AU43" s="95"/>
      <c r="AV43" s="95">
        <v>1.4528548597995059</v>
      </c>
      <c r="AW43" s="95">
        <v>76.28</v>
      </c>
      <c r="AX43" s="95"/>
      <c r="AY43" s="95">
        <v>1.444669170759896</v>
      </c>
      <c r="AZ43" s="95">
        <v>76.150000000000006</v>
      </c>
      <c r="BA43" s="95"/>
      <c r="BB43" s="95">
        <v>1.4461315979754157</v>
      </c>
      <c r="BC43" s="95">
        <v>76.069999999999993</v>
      </c>
      <c r="BD43" s="95"/>
      <c r="BE43" s="95">
        <v>1.4520110352838682</v>
      </c>
      <c r="BF43" s="95">
        <v>76.180000000000007</v>
      </c>
      <c r="BG43" s="95"/>
      <c r="BH43" s="95">
        <v>1.4524328249818446</v>
      </c>
      <c r="BI43" s="95">
        <v>76.22</v>
      </c>
      <c r="BJ43" s="95"/>
      <c r="BK43" s="95">
        <v>1.4541224371092047</v>
      </c>
      <c r="BL43" s="95">
        <v>75.94</v>
      </c>
      <c r="BM43" s="95"/>
      <c r="BN43" s="95"/>
      <c r="BO43" s="95"/>
      <c r="BP43" s="95"/>
      <c r="BQ43" s="95"/>
      <c r="BR43" s="95"/>
      <c r="BS43" s="95"/>
      <c r="BT43" s="95"/>
      <c r="BU43" s="95"/>
      <c r="BV43" s="228">
        <v>8</v>
      </c>
      <c r="BW43" s="232" t="s">
        <v>263</v>
      </c>
      <c r="BX43" s="230">
        <v>102.97</v>
      </c>
      <c r="BY43" s="230">
        <v>138.63</v>
      </c>
      <c r="BZ43" s="230">
        <v>116.77</v>
      </c>
      <c r="CA43" s="230">
        <v>124.1</v>
      </c>
      <c r="CB43" s="231">
        <v>198536.41</v>
      </c>
      <c r="CC43" s="230">
        <v>2060.65</v>
      </c>
      <c r="CD43" s="230">
        <v>76.45</v>
      </c>
      <c r="CE43" s="230">
        <v>80.83</v>
      </c>
      <c r="CF43" s="230">
        <v>11.94</v>
      </c>
      <c r="CG43" s="230">
        <v>11.59</v>
      </c>
      <c r="CH43" s="230">
        <v>16.670000000000002</v>
      </c>
      <c r="CI43" s="230">
        <v>16.02</v>
      </c>
      <c r="CJ43" s="230">
        <v>109.94</v>
      </c>
      <c r="CK43" s="230">
        <v>152.32</v>
      </c>
      <c r="CL43" s="230">
        <v>15.7</v>
      </c>
      <c r="CM43" s="230">
        <v>15.7</v>
      </c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</row>
    <row r="44" spans="1:170" s="96" customFormat="1" ht="15.75" x14ac:dyDescent="0.25">
      <c r="A44" s="97">
        <v>8</v>
      </c>
      <c r="B44" s="95" t="s">
        <v>26</v>
      </c>
      <c r="C44" s="95">
        <v>1.3722000000000001</v>
      </c>
      <c r="D44" s="95">
        <v>81.48</v>
      </c>
      <c r="E44" s="95"/>
      <c r="F44" s="95">
        <v>1.3497000000000001</v>
      </c>
      <c r="G44" s="95">
        <v>82.37</v>
      </c>
      <c r="H44" s="95"/>
      <c r="I44" s="95">
        <v>1.3515000000000001</v>
      </c>
      <c r="J44" s="95">
        <v>81.96</v>
      </c>
      <c r="K44" s="95"/>
      <c r="L44" s="95">
        <v>1.351</v>
      </c>
      <c r="M44" s="95">
        <v>82.03</v>
      </c>
      <c r="N44" s="95"/>
      <c r="O44" s="95">
        <v>1.3484</v>
      </c>
      <c r="P44" s="95">
        <v>81.3</v>
      </c>
      <c r="Q44" s="95"/>
      <c r="R44" s="95">
        <v>1.3401000000000001</v>
      </c>
      <c r="S44" s="95">
        <v>82.06</v>
      </c>
      <c r="T44" s="95"/>
      <c r="U44" s="95">
        <v>1.3473000000000002</v>
      </c>
      <c r="V44" s="95">
        <v>81.849999999999994</v>
      </c>
      <c r="W44" s="95"/>
      <c r="X44" s="95">
        <v>1.34</v>
      </c>
      <c r="Y44" s="95">
        <v>81.66</v>
      </c>
      <c r="Z44" s="95"/>
      <c r="AA44" s="95">
        <v>1.3456000000000001</v>
      </c>
      <c r="AB44" s="95">
        <v>81.239999999999995</v>
      </c>
      <c r="AC44" s="95"/>
      <c r="AD44" s="95">
        <v>1.3538000000000001</v>
      </c>
      <c r="AE44" s="95">
        <v>81.13</v>
      </c>
      <c r="AF44" s="95"/>
      <c r="AG44" s="95">
        <v>1.3652</v>
      </c>
      <c r="AH44" s="95">
        <v>80.98</v>
      </c>
      <c r="AI44" s="95"/>
      <c r="AJ44" s="95">
        <v>1.3566</v>
      </c>
      <c r="AK44" s="95">
        <v>80.88</v>
      </c>
      <c r="AL44" s="95"/>
      <c r="AM44" s="95">
        <v>1.3538000000000001</v>
      </c>
      <c r="AN44" s="95">
        <v>81.599999999999994</v>
      </c>
      <c r="AO44" s="95"/>
      <c r="AP44" s="95">
        <v>1.3529</v>
      </c>
      <c r="AQ44" s="95">
        <v>81.680000000000007</v>
      </c>
      <c r="AR44" s="95"/>
      <c r="AS44" s="95">
        <v>1.3579000000000001</v>
      </c>
      <c r="AT44" s="95">
        <v>81.62</v>
      </c>
      <c r="AU44" s="95"/>
      <c r="AV44" s="95">
        <v>1.3567</v>
      </c>
      <c r="AW44" s="95">
        <v>81.69</v>
      </c>
      <c r="AX44" s="95"/>
      <c r="AY44" s="95">
        <v>1.3526</v>
      </c>
      <c r="AZ44" s="95">
        <v>81.33</v>
      </c>
      <c r="BA44" s="95"/>
      <c r="BB44" s="95">
        <v>1.3566</v>
      </c>
      <c r="BC44" s="95">
        <v>81.09</v>
      </c>
      <c r="BD44" s="95"/>
      <c r="BE44" s="95">
        <v>1.3609</v>
      </c>
      <c r="BF44" s="95">
        <v>81.28</v>
      </c>
      <c r="BG44" s="95"/>
      <c r="BH44" s="95">
        <v>1.3645</v>
      </c>
      <c r="BI44" s="95">
        <v>81.13</v>
      </c>
      <c r="BJ44" s="95"/>
      <c r="BK44" s="95">
        <v>1.3656000000000001</v>
      </c>
      <c r="BL44" s="95">
        <v>80.86</v>
      </c>
      <c r="BM44" s="95"/>
      <c r="BN44" s="95"/>
      <c r="BO44" s="95"/>
      <c r="BP44" s="95"/>
      <c r="BQ44" s="95"/>
      <c r="BR44" s="95"/>
      <c r="BS44" s="95"/>
      <c r="BT44" s="95"/>
      <c r="BU44" s="95"/>
      <c r="BV44" s="228">
        <v>9</v>
      </c>
      <c r="BW44" s="232" t="s">
        <v>264</v>
      </c>
      <c r="BX44" s="230">
        <v>102.44</v>
      </c>
      <c r="BY44" s="230">
        <v>138.09</v>
      </c>
      <c r="BZ44" s="230">
        <v>116.41</v>
      </c>
      <c r="CA44" s="230">
        <v>124.06</v>
      </c>
      <c r="CB44" s="231">
        <v>198315.96</v>
      </c>
      <c r="CC44" s="230">
        <v>2093.33</v>
      </c>
      <c r="CD44" s="230">
        <v>76.37</v>
      </c>
      <c r="CE44" s="230">
        <v>80.83</v>
      </c>
      <c r="CF44" s="230">
        <v>11.95</v>
      </c>
      <c r="CG44" s="230">
        <v>11.62</v>
      </c>
      <c r="CH44" s="230">
        <v>16.66</v>
      </c>
      <c r="CI44" s="230">
        <v>15.97</v>
      </c>
      <c r="CJ44" s="230">
        <v>109.65</v>
      </c>
      <c r="CK44" s="230">
        <v>151.81</v>
      </c>
      <c r="CL44" s="230">
        <v>15.66</v>
      </c>
      <c r="CM44" s="230">
        <v>15.66</v>
      </c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</row>
    <row r="45" spans="1:170" s="96" customFormat="1" ht="15.75" x14ac:dyDescent="0.25">
      <c r="A45" s="97">
        <v>9</v>
      </c>
      <c r="B45" s="95" t="s">
        <v>13</v>
      </c>
      <c r="C45" s="95">
        <v>9.4167000000000005</v>
      </c>
      <c r="D45" s="95">
        <v>11.87</v>
      </c>
      <c r="E45" s="95"/>
      <c r="F45" s="95">
        <v>9.3269000000000002</v>
      </c>
      <c r="G45" s="95">
        <v>11.92</v>
      </c>
      <c r="H45" s="95"/>
      <c r="I45" s="95">
        <v>9.2972000000000001</v>
      </c>
      <c r="J45" s="95">
        <v>11.91</v>
      </c>
      <c r="K45" s="95"/>
      <c r="L45" s="95">
        <v>9.3184000000000005</v>
      </c>
      <c r="M45" s="95">
        <v>11.89</v>
      </c>
      <c r="N45" s="95"/>
      <c r="O45" s="95">
        <v>9.188600000000001</v>
      </c>
      <c r="P45" s="95">
        <v>11.93</v>
      </c>
      <c r="Q45" s="95"/>
      <c r="R45" s="95">
        <v>9.2026000000000003</v>
      </c>
      <c r="S45" s="95">
        <v>11.95</v>
      </c>
      <c r="T45" s="95"/>
      <c r="U45" s="95">
        <v>9.2705000000000002</v>
      </c>
      <c r="V45" s="95">
        <v>11.9</v>
      </c>
      <c r="W45" s="95"/>
      <c r="X45" s="95">
        <v>9.1974999999999998</v>
      </c>
      <c r="Y45" s="95">
        <v>11.9</v>
      </c>
      <c r="Z45" s="95"/>
      <c r="AA45" s="95">
        <v>9.1887000000000008</v>
      </c>
      <c r="AB45" s="95">
        <v>11.9</v>
      </c>
      <c r="AC45" s="95"/>
      <c r="AD45" s="95">
        <v>9.2721</v>
      </c>
      <c r="AE45" s="95">
        <v>11.85</v>
      </c>
      <c r="AF45" s="95"/>
      <c r="AG45" s="95">
        <v>9.3655000000000008</v>
      </c>
      <c r="AH45" s="95">
        <v>11.8</v>
      </c>
      <c r="AI45" s="95"/>
      <c r="AJ45" s="95">
        <v>9.2849000000000004</v>
      </c>
      <c r="AK45" s="95">
        <v>11.82</v>
      </c>
      <c r="AL45" s="95"/>
      <c r="AM45" s="95">
        <v>9.3663000000000007</v>
      </c>
      <c r="AN45" s="95">
        <v>11.79</v>
      </c>
      <c r="AO45" s="95"/>
      <c r="AP45" s="95">
        <v>9.3417000000000012</v>
      </c>
      <c r="AQ45" s="95">
        <v>11.83</v>
      </c>
      <c r="AR45" s="95"/>
      <c r="AS45" s="95">
        <v>9.4218000000000011</v>
      </c>
      <c r="AT45" s="95">
        <v>11.76</v>
      </c>
      <c r="AU45" s="95"/>
      <c r="AV45" s="95">
        <v>9.4023000000000003</v>
      </c>
      <c r="AW45" s="95">
        <v>11.79</v>
      </c>
      <c r="AX45" s="95"/>
      <c r="AY45" s="95">
        <v>9.3070000000000004</v>
      </c>
      <c r="AZ45" s="95">
        <v>11.82</v>
      </c>
      <c r="BA45" s="95"/>
      <c r="BB45" s="95">
        <v>9.3227000000000011</v>
      </c>
      <c r="BC45" s="95">
        <v>11.8</v>
      </c>
      <c r="BD45" s="95"/>
      <c r="BE45" s="95">
        <v>9.3240999999999996</v>
      </c>
      <c r="BF45" s="95">
        <v>11.86</v>
      </c>
      <c r="BG45" s="95"/>
      <c r="BH45" s="95">
        <v>9.3201999999999998</v>
      </c>
      <c r="BI45" s="95">
        <v>11.88</v>
      </c>
      <c r="BJ45" s="95"/>
      <c r="BK45" s="95">
        <v>9.3164999999999996</v>
      </c>
      <c r="BL45" s="95">
        <v>11.85</v>
      </c>
      <c r="BM45" s="95"/>
      <c r="BN45" s="95"/>
      <c r="BO45" s="95"/>
      <c r="BP45" s="95"/>
      <c r="BQ45" s="95"/>
      <c r="BR45" s="95"/>
      <c r="BS45" s="95"/>
      <c r="BT45" s="95"/>
      <c r="BU45" s="95"/>
      <c r="BV45" s="228">
        <v>10</v>
      </c>
      <c r="BW45" s="232" t="s">
        <v>265</v>
      </c>
      <c r="BX45" s="230">
        <v>101.88</v>
      </c>
      <c r="BY45" s="230">
        <v>136.85</v>
      </c>
      <c r="BZ45" s="230">
        <v>116.43</v>
      </c>
      <c r="CA45" s="230">
        <v>124.05</v>
      </c>
      <c r="CB45" s="231">
        <v>196732.3</v>
      </c>
      <c r="CC45" s="230">
        <v>2078.19</v>
      </c>
      <c r="CD45" s="230">
        <v>75.98</v>
      </c>
      <c r="CE45" s="230">
        <v>80.27</v>
      </c>
      <c r="CF45" s="230">
        <v>11.94</v>
      </c>
      <c r="CG45" s="230">
        <v>11.58</v>
      </c>
      <c r="CH45" s="230">
        <v>16.68</v>
      </c>
      <c r="CI45" s="230">
        <v>15.93</v>
      </c>
      <c r="CJ45" s="230">
        <v>109.34</v>
      </c>
      <c r="CK45" s="230">
        <v>151.49</v>
      </c>
      <c r="CL45" s="230">
        <v>15.58</v>
      </c>
      <c r="CM45" s="230">
        <v>15.58</v>
      </c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</row>
    <row r="46" spans="1:170" s="96" customFormat="1" ht="15.75" x14ac:dyDescent="0.25">
      <c r="A46" s="97">
        <v>10</v>
      </c>
      <c r="B46" s="95" t="s">
        <v>14</v>
      </c>
      <c r="C46" s="95">
        <v>9.6936</v>
      </c>
      <c r="D46" s="95">
        <v>11.53</v>
      </c>
      <c r="E46" s="95"/>
      <c r="F46" s="95">
        <v>9.5217000000000009</v>
      </c>
      <c r="G46" s="95">
        <v>11.68</v>
      </c>
      <c r="H46" s="95"/>
      <c r="I46" s="95">
        <v>9.4795999999999996</v>
      </c>
      <c r="J46" s="95">
        <v>11.69</v>
      </c>
      <c r="K46" s="95"/>
      <c r="L46" s="95">
        <v>9.4713000000000012</v>
      </c>
      <c r="M46" s="95">
        <v>11.7</v>
      </c>
      <c r="N46" s="95"/>
      <c r="O46" s="95">
        <v>9.3161000000000005</v>
      </c>
      <c r="P46" s="95">
        <v>11.77</v>
      </c>
      <c r="Q46" s="95"/>
      <c r="R46" s="95">
        <v>9.2716000000000012</v>
      </c>
      <c r="S46" s="95">
        <v>11.86</v>
      </c>
      <c r="T46" s="95"/>
      <c r="U46" s="95">
        <v>9.3536000000000001</v>
      </c>
      <c r="V46" s="95">
        <v>11.79</v>
      </c>
      <c r="W46" s="95"/>
      <c r="X46" s="95">
        <v>9.2762000000000011</v>
      </c>
      <c r="Y46" s="95">
        <v>11.8</v>
      </c>
      <c r="Z46" s="95"/>
      <c r="AA46" s="95">
        <v>9.3577000000000012</v>
      </c>
      <c r="AB46" s="95">
        <v>11.68</v>
      </c>
      <c r="AC46" s="95"/>
      <c r="AD46" s="95">
        <v>9.5516000000000005</v>
      </c>
      <c r="AE46" s="95">
        <v>11.5</v>
      </c>
      <c r="AF46" s="95"/>
      <c r="AG46" s="95">
        <v>9.7155000000000005</v>
      </c>
      <c r="AH46" s="95">
        <v>11.38</v>
      </c>
      <c r="AI46" s="95"/>
      <c r="AJ46" s="95">
        <v>9.5233000000000008</v>
      </c>
      <c r="AK46" s="95">
        <v>11.52</v>
      </c>
      <c r="AL46" s="95"/>
      <c r="AM46" s="95">
        <v>9.5563000000000002</v>
      </c>
      <c r="AN46" s="95">
        <v>11.56</v>
      </c>
      <c r="AO46" s="95"/>
      <c r="AP46" s="95">
        <v>9.460700000000001</v>
      </c>
      <c r="AQ46" s="95">
        <v>11.68</v>
      </c>
      <c r="AR46" s="95"/>
      <c r="AS46" s="95">
        <v>9.5462000000000007</v>
      </c>
      <c r="AT46" s="95">
        <v>11.61</v>
      </c>
      <c r="AU46" s="95"/>
      <c r="AV46" s="95">
        <v>9.5837000000000003</v>
      </c>
      <c r="AW46" s="95">
        <v>11.56</v>
      </c>
      <c r="AX46" s="95"/>
      <c r="AY46" s="95">
        <v>9.5205000000000002</v>
      </c>
      <c r="AZ46" s="95">
        <v>11.56</v>
      </c>
      <c r="BA46" s="95"/>
      <c r="BB46" s="95">
        <v>9.5747999999999998</v>
      </c>
      <c r="BC46" s="95">
        <v>11.49</v>
      </c>
      <c r="BD46" s="95"/>
      <c r="BE46" s="95">
        <v>9.6454000000000004</v>
      </c>
      <c r="BF46" s="95">
        <v>11.47</v>
      </c>
      <c r="BG46" s="95"/>
      <c r="BH46" s="95">
        <v>9.6684999999999999</v>
      </c>
      <c r="BI46" s="95">
        <v>11.45</v>
      </c>
      <c r="BJ46" s="95"/>
      <c r="BK46" s="95">
        <v>9.6776999999999997</v>
      </c>
      <c r="BL46" s="95">
        <v>11.41</v>
      </c>
      <c r="BM46" s="95"/>
      <c r="BN46" s="95"/>
      <c r="BO46" s="95"/>
      <c r="BP46" s="95"/>
      <c r="BQ46" s="95"/>
      <c r="BR46" s="95"/>
      <c r="BS46" s="95"/>
      <c r="BT46" s="95"/>
      <c r="BU46" s="95"/>
      <c r="BV46" s="228">
        <v>11</v>
      </c>
      <c r="BW46" s="232" t="s">
        <v>266</v>
      </c>
      <c r="BX46" s="230">
        <v>101.69</v>
      </c>
      <c r="BY46" s="230">
        <v>136.97999999999999</v>
      </c>
      <c r="BZ46" s="230">
        <v>115.79</v>
      </c>
      <c r="CA46" s="230">
        <v>124.18</v>
      </c>
      <c r="CB46" s="231">
        <v>196740.09</v>
      </c>
      <c r="CC46" s="230">
        <v>2098.5</v>
      </c>
      <c r="CD46" s="230">
        <v>76.08</v>
      </c>
      <c r="CE46" s="230">
        <v>80.08</v>
      </c>
      <c r="CF46" s="230">
        <v>12</v>
      </c>
      <c r="CG46" s="230">
        <v>11.66</v>
      </c>
      <c r="CH46" s="230">
        <v>16.690000000000001</v>
      </c>
      <c r="CI46" s="230">
        <v>15.84</v>
      </c>
      <c r="CJ46" s="230">
        <v>108.73</v>
      </c>
      <c r="CK46" s="230">
        <v>150.66</v>
      </c>
      <c r="CL46" s="230">
        <v>15.56</v>
      </c>
      <c r="CM46" s="230">
        <v>15.56</v>
      </c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</row>
    <row r="47" spans="1:170" s="96" customFormat="1" ht="15.75" x14ac:dyDescent="0.25">
      <c r="A47" s="97">
        <v>11</v>
      </c>
      <c r="B47" s="95" t="s">
        <v>15</v>
      </c>
      <c r="C47" s="95">
        <v>6.7057000000000002</v>
      </c>
      <c r="D47" s="95">
        <v>16.670000000000002</v>
      </c>
      <c r="E47" s="95"/>
      <c r="F47" s="95">
        <v>6.6629000000000005</v>
      </c>
      <c r="G47" s="95">
        <v>16.68</v>
      </c>
      <c r="H47" s="95"/>
      <c r="I47" s="95">
        <v>6.6453000000000007</v>
      </c>
      <c r="J47" s="95">
        <v>16.670000000000002</v>
      </c>
      <c r="K47" s="95"/>
      <c r="L47" s="95">
        <v>6.6510000000000007</v>
      </c>
      <c r="M47" s="95">
        <v>16.66</v>
      </c>
      <c r="N47" s="95"/>
      <c r="O47" s="95">
        <v>6.5804</v>
      </c>
      <c r="P47" s="95">
        <v>16.66</v>
      </c>
      <c r="Q47" s="95"/>
      <c r="R47" s="95">
        <v>6.6008000000000004</v>
      </c>
      <c r="S47" s="95">
        <v>16.66</v>
      </c>
      <c r="T47" s="95"/>
      <c r="U47" s="95">
        <v>6.6166</v>
      </c>
      <c r="V47" s="95">
        <v>16.670000000000002</v>
      </c>
      <c r="W47" s="95"/>
      <c r="X47" s="95">
        <v>6.5621</v>
      </c>
      <c r="Y47" s="95">
        <v>16.68</v>
      </c>
      <c r="Z47" s="95"/>
      <c r="AA47" s="95">
        <v>6.5438000000000001</v>
      </c>
      <c r="AB47" s="95">
        <v>16.71</v>
      </c>
      <c r="AC47" s="95"/>
      <c r="AD47" s="95">
        <v>6.5868000000000002</v>
      </c>
      <c r="AE47" s="95">
        <v>16.68</v>
      </c>
      <c r="AF47" s="95"/>
      <c r="AG47" s="95">
        <v>6.6272000000000002</v>
      </c>
      <c r="AH47" s="95">
        <v>16.68</v>
      </c>
      <c r="AI47" s="95"/>
      <c r="AJ47" s="95">
        <v>6.5794000000000006</v>
      </c>
      <c r="AK47" s="95">
        <v>16.68</v>
      </c>
      <c r="AL47" s="95"/>
      <c r="AM47" s="95">
        <v>6.6336000000000004</v>
      </c>
      <c r="AN47" s="95">
        <v>16.649999999999999</v>
      </c>
      <c r="AO47" s="95"/>
      <c r="AP47" s="95">
        <v>6.6230000000000002</v>
      </c>
      <c r="AQ47" s="95">
        <v>16.68</v>
      </c>
      <c r="AR47" s="95"/>
      <c r="AS47" s="95">
        <v>6.6487000000000007</v>
      </c>
      <c r="AT47" s="95">
        <v>16.670000000000002</v>
      </c>
      <c r="AU47" s="95"/>
      <c r="AV47" s="95">
        <v>6.6444000000000001</v>
      </c>
      <c r="AW47" s="95">
        <v>16.68</v>
      </c>
      <c r="AX47" s="95"/>
      <c r="AY47" s="95">
        <v>6.6053000000000006</v>
      </c>
      <c r="AZ47" s="95">
        <v>16.649999999999999</v>
      </c>
      <c r="BA47" s="95"/>
      <c r="BB47" s="95">
        <v>6.6004000000000005</v>
      </c>
      <c r="BC47" s="95">
        <v>16.670000000000002</v>
      </c>
      <c r="BD47" s="95"/>
      <c r="BE47" s="95">
        <v>6.6358000000000006</v>
      </c>
      <c r="BF47" s="95">
        <v>16.670000000000002</v>
      </c>
      <c r="BG47" s="95"/>
      <c r="BH47" s="95">
        <v>6.6409000000000002</v>
      </c>
      <c r="BI47" s="95">
        <v>16.670000000000002</v>
      </c>
      <c r="BJ47" s="95"/>
      <c r="BK47" s="95">
        <v>6.6176000000000004</v>
      </c>
      <c r="BL47" s="95">
        <v>16.690000000000001</v>
      </c>
      <c r="BM47" s="95"/>
      <c r="BN47" s="95"/>
      <c r="BO47" s="95"/>
      <c r="BP47" s="95"/>
      <c r="BQ47" s="95"/>
      <c r="BR47" s="95"/>
      <c r="BS47" s="95"/>
      <c r="BT47" s="95"/>
      <c r="BU47" s="95"/>
      <c r="BV47" s="228">
        <v>12</v>
      </c>
      <c r="BW47" s="232" t="s">
        <v>267</v>
      </c>
      <c r="BX47" s="230">
        <v>101.88</v>
      </c>
      <c r="BY47" s="230">
        <v>136.79</v>
      </c>
      <c r="BZ47" s="230">
        <v>115.41</v>
      </c>
      <c r="CA47" s="230">
        <v>124.21</v>
      </c>
      <c r="CB47" s="231">
        <v>196765.93</v>
      </c>
      <c r="CC47" s="230">
        <v>2092.9299999999998</v>
      </c>
      <c r="CD47" s="230">
        <v>76.11</v>
      </c>
      <c r="CE47" s="230">
        <v>80.59</v>
      </c>
      <c r="CF47" s="230">
        <v>12</v>
      </c>
      <c r="CG47" s="230">
        <v>11.68</v>
      </c>
      <c r="CH47" s="230">
        <v>16.690000000000001</v>
      </c>
      <c r="CI47" s="230">
        <v>15.9</v>
      </c>
      <c r="CJ47" s="230">
        <v>109.03</v>
      </c>
      <c r="CK47" s="230">
        <v>151.59</v>
      </c>
      <c r="CL47" s="230">
        <v>15.58</v>
      </c>
      <c r="CM47" s="230">
        <v>15.58</v>
      </c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</row>
    <row r="48" spans="1:170" s="96" customFormat="1" ht="15.75" x14ac:dyDescent="0.25">
      <c r="A48" s="97">
        <v>12</v>
      </c>
      <c r="B48" s="95" t="s">
        <v>34</v>
      </c>
      <c r="C48" s="95">
        <v>6.8193999999999999</v>
      </c>
      <c r="D48" s="95">
        <v>16.399999999999999</v>
      </c>
      <c r="E48" s="95"/>
      <c r="F48" s="95">
        <v>6.7708000000000004</v>
      </c>
      <c r="G48" s="95">
        <v>16.420000000000002</v>
      </c>
      <c r="H48" s="95"/>
      <c r="I48" s="95">
        <v>6.7439</v>
      </c>
      <c r="J48" s="95">
        <v>16.43</v>
      </c>
      <c r="K48" s="95"/>
      <c r="L48" s="95">
        <v>6.7655000000000003</v>
      </c>
      <c r="M48" s="95">
        <v>16.38</v>
      </c>
      <c r="N48" s="95"/>
      <c r="O48" s="95">
        <v>6.7704000000000004</v>
      </c>
      <c r="P48" s="95">
        <v>16.190000000000001</v>
      </c>
      <c r="Q48" s="95"/>
      <c r="R48" s="95">
        <v>6.7845000000000004</v>
      </c>
      <c r="S48" s="95">
        <v>16.21</v>
      </c>
      <c r="T48" s="95"/>
      <c r="U48" s="95">
        <v>6.7956000000000003</v>
      </c>
      <c r="V48" s="95">
        <v>16.23</v>
      </c>
      <c r="W48" s="95"/>
      <c r="X48" s="95">
        <v>6.7878000000000007</v>
      </c>
      <c r="Y48" s="95">
        <v>16.12</v>
      </c>
      <c r="Z48" s="95"/>
      <c r="AA48" s="95">
        <v>6.7864000000000004</v>
      </c>
      <c r="AB48" s="95">
        <v>16.11</v>
      </c>
      <c r="AC48" s="95"/>
      <c r="AD48" s="95">
        <v>6.8259000000000007</v>
      </c>
      <c r="AE48" s="95">
        <v>16.09</v>
      </c>
      <c r="AF48" s="95"/>
      <c r="AG48" s="95">
        <v>6.8368000000000002</v>
      </c>
      <c r="AH48" s="95">
        <v>16.170000000000002</v>
      </c>
      <c r="AI48" s="95"/>
      <c r="AJ48" s="95">
        <v>6.8369</v>
      </c>
      <c r="AK48" s="95">
        <v>16.05</v>
      </c>
      <c r="AL48" s="95"/>
      <c r="AM48" s="95">
        <v>6.8480000000000008</v>
      </c>
      <c r="AN48" s="95">
        <v>16.13</v>
      </c>
      <c r="AO48" s="95"/>
      <c r="AP48" s="95">
        <v>6.8577000000000004</v>
      </c>
      <c r="AQ48" s="95">
        <v>16.11</v>
      </c>
      <c r="AR48" s="95"/>
      <c r="AS48" s="95">
        <v>6.8549000000000007</v>
      </c>
      <c r="AT48" s="95">
        <v>16.170000000000002</v>
      </c>
      <c r="AU48" s="95"/>
      <c r="AV48" s="95">
        <v>6.8577000000000004</v>
      </c>
      <c r="AW48" s="95">
        <v>16.16</v>
      </c>
      <c r="AX48" s="95"/>
      <c r="AY48" s="95">
        <v>6.8577000000000004</v>
      </c>
      <c r="AZ48" s="95">
        <v>16.04</v>
      </c>
      <c r="BA48" s="95"/>
      <c r="BB48" s="95">
        <v>6.8566000000000003</v>
      </c>
      <c r="BC48" s="95">
        <v>16.04</v>
      </c>
      <c r="BD48" s="95"/>
      <c r="BE48" s="95">
        <v>6.8576000000000006</v>
      </c>
      <c r="BF48" s="95">
        <v>16.13</v>
      </c>
      <c r="BG48" s="95"/>
      <c r="BH48" s="95">
        <v>6.8549000000000007</v>
      </c>
      <c r="BI48" s="95">
        <v>16.149999999999999</v>
      </c>
      <c r="BJ48" s="95"/>
      <c r="BK48" s="95">
        <v>6.851</v>
      </c>
      <c r="BL48" s="95">
        <v>16.12</v>
      </c>
      <c r="BM48" s="95"/>
      <c r="BN48" s="95"/>
      <c r="BO48" s="95"/>
      <c r="BP48" s="95"/>
      <c r="BQ48" s="95"/>
      <c r="BR48" s="95"/>
      <c r="BS48" s="95"/>
      <c r="BT48" s="95"/>
      <c r="BU48" s="95"/>
      <c r="BV48" s="228">
        <v>13</v>
      </c>
      <c r="BW48" s="232" t="s">
        <v>268</v>
      </c>
      <c r="BX48" s="230">
        <v>101.66</v>
      </c>
      <c r="BY48" s="230">
        <v>136.80000000000001</v>
      </c>
      <c r="BZ48" s="230">
        <v>115.64</v>
      </c>
      <c r="CA48" s="230">
        <v>124.23</v>
      </c>
      <c r="CB48" s="231">
        <v>196325.13</v>
      </c>
      <c r="CC48" s="230">
        <v>2080.29</v>
      </c>
      <c r="CD48" s="230">
        <v>76.150000000000006</v>
      </c>
      <c r="CE48" s="230">
        <v>80.239999999999995</v>
      </c>
      <c r="CF48" s="230">
        <v>12.04</v>
      </c>
      <c r="CG48" s="230">
        <v>11.74</v>
      </c>
      <c r="CH48" s="230">
        <v>16.71</v>
      </c>
      <c r="CI48" s="230">
        <v>15.88</v>
      </c>
      <c r="CJ48" s="230">
        <v>108.94</v>
      </c>
      <c r="CK48" s="230">
        <v>151.13999999999999</v>
      </c>
      <c r="CL48" s="230">
        <v>15.57</v>
      </c>
      <c r="CM48" s="230">
        <v>15.57</v>
      </c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</row>
    <row r="49" spans="1:170" s="63" customFormat="1" ht="15.75" x14ac:dyDescent="0.25">
      <c r="A49" s="108"/>
      <c r="B49" s="109"/>
      <c r="BU49" s="49"/>
      <c r="BV49" s="183">
        <v>14</v>
      </c>
      <c r="BW49" s="232" t="s">
        <v>269</v>
      </c>
      <c r="BX49" s="230">
        <v>101.07</v>
      </c>
      <c r="BY49" s="230">
        <v>136.43</v>
      </c>
      <c r="BZ49" s="230">
        <v>115.37</v>
      </c>
      <c r="CA49" s="230">
        <v>124.06</v>
      </c>
      <c r="CB49" s="231">
        <v>196214.32</v>
      </c>
      <c r="CC49" s="230">
        <v>2103.33</v>
      </c>
      <c r="CD49" s="230">
        <v>75.760000000000005</v>
      </c>
      <c r="CE49" s="230">
        <v>79.87</v>
      </c>
      <c r="CF49" s="230">
        <v>12.04</v>
      </c>
      <c r="CG49" s="230">
        <v>11.71</v>
      </c>
      <c r="CH49" s="230">
        <v>16.670000000000002</v>
      </c>
      <c r="CI49" s="230">
        <v>15.8</v>
      </c>
      <c r="CJ49" s="230">
        <v>108.37</v>
      </c>
      <c r="CK49" s="230">
        <v>150.51</v>
      </c>
      <c r="CL49" s="230">
        <v>15.51</v>
      </c>
      <c r="CM49" s="230">
        <v>15.51</v>
      </c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</row>
    <row r="50" spans="1:170" s="63" customFormat="1" ht="15.75" x14ac:dyDescent="0.25">
      <c r="A50" s="108"/>
      <c r="B50" s="109"/>
      <c r="BU50" s="49"/>
      <c r="BV50" s="183">
        <v>15</v>
      </c>
      <c r="BW50" s="232" t="s">
        <v>270</v>
      </c>
      <c r="BX50" s="230">
        <v>101.05</v>
      </c>
      <c r="BY50" s="230">
        <v>137.44999999999999</v>
      </c>
      <c r="BZ50" s="230">
        <v>115.5</v>
      </c>
      <c r="CA50" s="230">
        <v>123.83</v>
      </c>
      <c r="CB50" s="231">
        <v>197563.96</v>
      </c>
      <c r="CC50" s="230">
        <v>2208.58</v>
      </c>
      <c r="CD50" s="230">
        <v>76.599999999999994</v>
      </c>
      <c r="CE50" s="230">
        <v>80.37</v>
      </c>
      <c r="CF50" s="230">
        <v>12.1</v>
      </c>
      <c r="CG50" s="230">
        <v>11.8</v>
      </c>
      <c r="CH50" s="230">
        <v>16.66</v>
      </c>
      <c r="CI50" s="230">
        <v>15.8</v>
      </c>
      <c r="CJ50" s="230">
        <v>108.37</v>
      </c>
      <c r="CK50" s="230">
        <v>150.68</v>
      </c>
      <c r="CL50" s="230">
        <v>15.51</v>
      </c>
      <c r="CM50" s="230">
        <v>15.51</v>
      </c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</row>
    <row r="51" spans="1:170" s="63" customFormat="1" ht="15.75" x14ac:dyDescent="0.25">
      <c r="A51" s="108"/>
      <c r="B51" s="109"/>
      <c r="BU51" s="49"/>
      <c r="BV51" s="183">
        <v>16</v>
      </c>
      <c r="BW51" s="232" t="s">
        <v>271</v>
      </c>
      <c r="BX51" s="230">
        <v>100.37</v>
      </c>
      <c r="BY51" s="230">
        <v>135.94999999999999</v>
      </c>
      <c r="BZ51" s="230">
        <v>115.1</v>
      </c>
      <c r="CA51" s="230">
        <v>123.72</v>
      </c>
      <c r="CB51" s="231">
        <v>198883.01</v>
      </c>
      <c r="CC51" s="230">
        <v>2338.92</v>
      </c>
      <c r="CD51" s="230">
        <v>76.63</v>
      </c>
      <c r="CE51" s="230">
        <v>79.78</v>
      </c>
      <c r="CF51" s="230">
        <v>12.08</v>
      </c>
      <c r="CG51" s="230">
        <v>11.72</v>
      </c>
      <c r="CH51" s="230">
        <v>16.649999999999999</v>
      </c>
      <c r="CI51" s="230">
        <v>15.68</v>
      </c>
      <c r="CJ51" s="230">
        <v>107.4</v>
      </c>
      <c r="CK51" s="230">
        <v>149.34</v>
      </c>
      <c r="CL51" s="230">
        <v>15.34</v>
      </c>
      <c r="CM51" s="230">
        <v>15.34</v>
      </c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</row>
    <row r="52" spans="1:170" s="63" customFormat="1" ht="15.75" x14ac:dyDescent="0.25">
      <c r="A52" s="108"/>
      <c r="B52" s="109"/>
      <c r="BU52" s="49"/>
      <c r="BV52" s="183">
        <v>17</v>
      </c>
      <c r="BW52" s="232" t="s">
        <v>272</v>
      </c>
      <c r="BX52" s="230">
        <v>99.78</v>
      </c>
      <c r="BY52" s="230">
        <v>136.09</v>
      </c>
      <c r="BZ52" s="230">
        <v>115.29</v>
      </c>
      <c r="CA52" s="230">
        <v>123.76</v>
      </c>
      <c r="CB52" s="231">
        <v>201274.61</v>
      </c>
      <c r="CC52" s="230">
        <v>2440.83</v>
      </c>
      <c r="CD52" s="230">
        <v>76.37</v>
      </c>
      <c r="CE52" s="230">
        <v>79.92</v>
      </c>
      <c r="CF52" s="230">
        <v>12.09</v>
      </c>
      <c r="CG52" s="230">
        <v>11.72</v>
      </c>
      <c r="CH52" s="230">
        <v>16.649999999999999</v>
      </c>
      <c r="CI52" s="230">
        <v>15.61</v>
      </c>
      <c r="CJ52" s="230">
        <v>106.91</v>
      </c>
      <c r="CK52" s="230">
        <v>149.22</v>
      </c>
      <c r="CL52" s="230">
        <v>15.28</v>
      </c>
      <c r="CM52" s="230">
        <v>15.27</v>
      </c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</row>
    <row r="53" spans="1:170" s="63" customFormat="1" ht="15.75" x14ac:dyDescent="0.25">
      <c r="A53" s="108"/>
      <c r="B53" s="109"/>
      <c r="BU53" s="49"/>
      <c r="BV53" s="93">
        <v>18</v>
      </c>
      <c r="BW53" s="232" t="s">
        <v>273</v>
      </c>
      <c r="BX53" s="230">
        <v>100.36</v>
      </c>
      <c r="BY53" s="230">
        <v>135.94</v>
      </c>
      <c r="BZ53" s="230">
        <v>115.41</v>
      </c>
      <c r="CA53" s="230">
        <v>123.78</v>
      </c>
      <c r="CB53" s="231">
        <v>202010.5</v>
      </c>
      <c r="CC53" s="230">
        <v>2414.3000000000002</v>
      </c>
      <c r="CD53" s="230">
        <v>75.59</v>
      </c>
      <c r="CE53" s="230">
        <v>79.540000000000006</v>
      </c>
      <c r="CF53" s="230">
        <v>12.06</v>
      </c>
      <c r="CG53" s="230">
        <v>11.59</v>
      </c>
      <c r="CH53" s="230">
        <v>16.649999999999999</v>
      </c>
      <c r="CI53" s="230">
        <v>15.58</v>
      </c>
      <c r="CJ53" s="230">
        <v>106.73</v>
      </c>
      <c r="CK53" s="230">
        <v>149</v>
      </c>
      <c r="CL53" s="230">
        <v>15.21</v>
      </c>
      <c r="CM53" s="230">
        <v>15.2</v>
      </c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</row>
    <row r="54" spans="1:170" s="63" customFormat="1" ht="15.75" x14ac:dyDescent="0.25">
      <c r="A54" s="108"/>
      <c r="B54" s="109"/>
      <c r="BU54" s="49"/>
      <c r="BV54" s="93">
        <v>19</v>
      </c>
      <c r="BW54" s="232" t="s">
        <v>274</v>
      </c>
      <c r="BX54" s="230">
        <v>100.45</v>
      </c>
      <c r="BY54" s="230">
        <v>136</v>
      </c>
      <c r="BZ54" s="230">
        <v>115</v>
      </c>
      <c r="CA54" s="230">
        <v>123.71</v>
      </c>
      <c r="CB54" s="231">
        <v>205269.82</v>
      </c>
      <c r="CC54" s="230">
        <v>2548.6999999999998</v>
      </c>
      <c r="CD54" s="230">
        <v>75.44</v>
      </c>
      <c r="CE54" s="230">
        <v>79.099999999999994</v>
      </c>
      <c r="CF54" s="230">
        <v>12.07</v>
      </c>
      <c r="CG54" s="230">
        <v>11.64</v>
      </c>
      <c r="CH54" s="230">
        <v>16.64</v>
      </c>
      <c r="CI54" s="230">
        <v>15.46</v>
      </c>
      <c r="CJ54" s="230">
        <v>105.87</v>
      </c>
      <c r="CK54" s="230">
        <v>147.86000000000001</v>
      </c>
      <c r="CL54" s="230">
        <v>15.12</v>
      </c>
      <c r="CM54" s="230">
        <v>15.11</v>
      </c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</row>
    <row r="55" spans="1:170" s="63" customFormat="1" ht="15.75" x14ac:dyDescent="0.25">
      <c r="A55" s="108"/>
      <c r="B55" s="109"/>
      <c r="BU55" s="49"/>
      <c r="BV55" s="93">
        <v>20</v>
      </c>
      <c r="BW55" s="232" t="s">
        <v>275</v>
      </c>
      <c r="BX55" s="230">
        <v>100.4</v>
      </c>
      <c r="BY55" s="230">
        <v>136.19999999999999</v>
      </c>
      <c r="BZ55" s="230">
        <v>114.94</v>
      </c>
      <c r="CA55" s="230">
        <v>123.8</v>
      </c>
      <c r="CB55" s="231">
        <v>204306.48</v>
      </c>
      <c r="CC55" s="230">
        <v>2518.09</v>
      </c>
      <c r="CD55" s="230">
        <v>75.48</v>
      </c>
      <c r="CE55" s="230">
        <v>79.02</v>
      </c>
      <c r="CF55" s="230">
        <v>12.06</v>
      </c>
      <c r="CG55" s="230">
        <v>11.59</v>
      </c>
      <c r="CH55" s="230">
        <v>16.649999999999999</v>
      </c>
      <c r="CI55" s="230">
        <v>15.32</v>
      </c>
      <c r="CJ55" s="230">
        <v>105.72</v>
      </c>
      <c r="CK55" s="230">
        <v>148.52000000000001</v>
      </c>
      <c r="CL55" s="230">
        <v>15.1</v>
      </c>
      <c r="CM55" s="230">
        <v>15.09</v>
      </c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</row>
    <row r="56" spans="1:170" s="63" customFormat="1" ht="15.75" x14ac:dyDescent="0.25">
      <c r="A56" s="108"/>
      <c r="B56" s="109"/>
      <c r="BU56" s="49"/>
      <c r="BV56" s="93">
        <v>21</v>
      </c>
      <c r="BW56" s="232" t="s">
        <v>276</v>
      </c>
      <c r="BX56" s="230">
        <v>100.56</v>
      </c>
      <c r="BY56" s="230">
        <v>136.79</v>
      </c>
      <c r="BZ56" s="230">
        <v>115.21</v>
      </c>
      <c r="CA56" s="230">
        <v>123.88</v>
      </c>
      <c r="CB56" s="231">
        <v>206266.55</v>
      </c>
      <c r="CC56" s="230">
        <v>2564.7399999999998</v>
      </c>
      <c r="CD56" s="230">
        <v>75.77</v>
      </c>
      <c r="CE56" s="230">
        <v>79.09</v>
      </c>
      <c r="CF56" s="230">
        <v>12.07</v>
      </c>
      <c r="CG56" s="230">
        <v>11.62</v>
      </c>
      <c r="CH56" s="230">
        <v>16.649999999999999</v>
      </c>
      <c r="CI56" s="230">
        <v>15.16</v>
      </c>
      <c r="CJ56" s="230">
        <v>105.53</v>
      </c>
      <c r="CK56" s="230">
        <v>148.33000000000001</v>
      </c>
      <c r="CL56" s="230">
        <v>15.08</v>
      </c>
      <c r="CM56" s="230">
        <v>15.08</v>
      </c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</row>
    <row r="57" spans="1:170" s="63" customFormat="1" ht="15.75" x14ac:dyDescent="0.25">
      <c r="A57" s="108"/>
      <c r="B57" s="109"/>
      <c r="BU57" s="49"/>
      <c r="BV57" s="93">
        <v>22</v>
      </c>
      <c r="BW57" s="232" t="s">
        <v>277</v>
      </c>
      <c r="BX57" s="230">
        <v>100.58</v>
      </c>
      <c r="BY57" s="230">
        <v>137.31</v>
      </c>
      <c r="BZ57" s="230">
        <v>115.47</v>
      </c>
      <c r="CA57" s="230">
        <v>123.95</v>
      </c>
      <c r="CB57" s="231">
        <v>206300.82</v>
      </c>
      <c r="CC57" s="230">
        <v>2486.52</v>
      </c>
      <c r="CD57" s="230">
        <v>75.510000000000005</v>
      </c>
      <c r="CE57" s="230">
        <v>78.78</v>
      </c>
      <c r="CF57" s="230">
        <v>12.05</v>
      </c>
      <c r="CG57" s="230">
        <v>11.6</v>
      </c>
      <c r="CH57" s="230">
        <v>16.68</v>
      </c>
      <c r="CI57" s="230">
        <v>15.12</v>
      </c>
      <c r="CJ57" s="230">
        <v>105.61</v>
      </c>
      <c r="CK57" s="230">
        <v>148.57</v>
      </c>
      <c r="CL57" s="230">
        <v>15.08</v>
      </c>
      <c r="CM57" s="230">
        <v>15.07</v>
      </c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</row>
    <row r="58" spans="1:170" s="63" customFormat="1" ht="14.25" customHeight="1" x14ac:dyDescent="0.25">
      <c r="A58" s="108"/>
      <c r="B58" s="109"/>
      <c r="BU58" s="49"/>
      <c r="BV58" s="93">
        <v>23</v>
      </c>
      <c r="BW58" s="233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95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</row>
    <row r="59" spans="1:170" s="63" customFormat="1" ht="15.75" x14ac:dyDescent="0.25">
      <c r="A59" s="108"/>
      <c r="B59" s="109"/>
      <c r="BU59" s="49"/>
      <c r="BV59" s="93"/>
      <c r="BW59" s="233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95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</row>
    <row r="60" spans="1:170" s="63" customFormat="1" ht="14.25" customHeight="1" x14ac:dyDescent="0.25">
      <c r="A60" s="108"/>
      <c r="B60" s="109"/>
      <c r="BU60" s="49"/>
      <c r="BV60" s="93"/>
      <c r="BW60" s="233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95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</row>
    <row r="61" spans="1:170" s="63" customFormat="1" ht="14.25" customHeight="1" x14ac:dyDescent="0.25">
      <c r="A61" s="108"/>
      <c r="B61" s="109"/>
      <c r="BU61" s="49"/>
      <c r="BV61" s="93"/>
      <c r="BW61" s="233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95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</row>
    <row r="62" spans="1:170" s="63" customFormat="1" ht="15.75" x14ac:dyDescent="0.25">
      <c r="A62" s="108"/>
      <c r="B62" s="109"/>
      <c r="BU62" s="49"/>
      <c r="BV62" s="93"/>
      <c r="BW62" s="234"/>
      <c r="BX62" s="101">
        <f>AVERAGE(BX36:BX57)</f>
        <v>101.56318181818183</v>
      </c>
      <c r="BY62" s="101">
        <f t="shared" ref="BY62:CM62" si="2">AVERAGE(BY36:BY57)</f>
        <v>137.09999999999997</v>
      </c>
      <c r="BZ62" s="101">
        <f t="shared" si="2"/>
        <v>115.95863636363634</v>
      </c>
      <c r="CA62" s="101">
        <f t="shared" si="2"/>
        <v>124.0218181818182</v>
      </c>
      <c r="CB62" s="101">
        <f t="shared" si="2"/>
        <v>199000.25681818181</v>
      </c>
      <c r="CC62" s="101">
        <f t="shared" si="2"/>
        <v>2191.2572727272723</v>
      </c>
      <c r="CD62" s="101">
        <f t="shared" si="2"/>
        <v>76.152272727272717</v>
      </c>
      <c r="CE62" s="101">
        <f t="shared" si="2"/>
        <v>80.313636363636363</v>
      </c>
      <c r="CF62" s="101">
        <f t="shared" si="2"/>
        <v>11.983636363636363</v>
      </c>
      <c r="CG62" s="101">
        <f t="shared" si="2"/>
        <v>11.651363636363639</v>
      </c>
      <c r="CH62" s="101">
        <f t="shared" si="2"/>
        <v>16.666363636363631</v>
      </c>
      <c r="CI62" s="101">
        <f t="shared" si="2"/>
        <v>15.793636363636365</v>
      </c>
      <c r="CJ62" s="101">
        <f t="shared" si="2"/>
        <v>108.51181818181819</v>
      </c>
      <c r="CK62" s="101">
        <f t="shared" si="2"/>
        <v>150.6627272727273</v>
      </c>
      <c r="CL62" s="101">
        <f t="shared" si="2"/>
        <v>15.476363636363635</v>
      </c>
      <c r="CM62" s="101">
        <f t="shared" si="2"/>
        <v>15.472727272727271</v>
      </c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</row>
    <row r="63" spans="1:170" s="63" customFormat="1" ht="14.25" customHeight="1" x14ac:dyDescent="0.2">
      <c r="A63" s="108"/>
      <c r="B63" s="109"/>
      <c r="BU63" s="49"/>
      <c r="BV63" s="93"/>
      <c r="BW63" s="49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95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</row>
    <row r="64" spans="1:170" s="63" customFormat="1" ht="14.25" customHeight="1" x14ac:dyDescent="0.2">
      <c r="A64" s="108"/>
      <c r="B64" s="109"/>
      <c r="BU64" s="49"/>
      <c r="BV64" s="93"/>
      <c r="BW64" s="49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95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</row>
    <row r="65" spans="1:170" s="63" customFormat="1" ht="14.25" customHeight="1" x14ac:dyDescent="0.2">
      <c r="A65" s="108"/>
      <c r="B65" s="109"/>
      <c r="BU65" s="49"/>
      <c r="BV65" s="93"/>
      <c r="BW65" s="235" t="s">
        <v>278</v>
      </c>
      <c r="BX65" s="101">
        <f>MAX(BX36:BX57)</f>
        <v>103</v>
      </c>
      <c r="BY65" s="101">
        <f t="shared" ref="BY65:CM65" si="3">MAX(BY36:BY57)</f>
        <v>138.63</v>
      </c>
      <c r="BZ65" s="101">
        <f t="shared" si="3"/>
        <v>116.91</v>
      </c>
      <c r="CA65" s="101">
        <f t="shared" si="3"/>
        <v>124.33</v>
      </c>
      <c r="CB65" s="101">
        <f t="shared" si="3"/>
        <v>206300.82</v>
      </c>
      <c r="CC65" s="101">
        <f t="shared" si="3"/>
        <v>2564.7399999999998</v>
      </c>
      <c r="CD65" s="101">
        <f t="shared" si="3"/>
        <v>76.69</v>
      </c>
      <c r="CE65" s="101">
        <f t="shared" si="3"/>
        <v>81.709999999999994</v>
      </c>
      <c r="CF65" s="101">
        <f t="shared" si="3"/>
        <v>12.1</v>
      </c>
      <c r="CG65" s="101">
        <f t="shared" si="3"/>
        <v>11.8</v>
      </c>
      <c r="CH65" s="101">
        <f t="shared" si="3"/>
        <v>16.71</v>
      </c>
      <c r="CI65" s="101">
        <f t="shared" si="3"/>
        <v>16.16</v>
      </c>
      <c r="CJ65" s="101">
        <f t="shared" si="3"/>
        <v>110.77</v>
      </c>
      <c r="CK65" s="101">
        <f t="shared" si="3"/>
        <v>152.72</v>
      </c>
      <c r="CL65" s="101">
        <f t="shared" si="3"/>
        <v>15.7</v>
      </c>
      <c r="CM65" s="101">
        <f t="shared" si="3"/>
        <v>15.7</v>
      </c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</row>
    <row r="66" spans="1:170" s="63" customFormat="1" x14ac:dyDescent="0.2">
      <c r="A66" s="108"/>
      <c r="B66" s="109"/>
      <c r="BU66" s="49"/>
      <c r="BV66" s="235"/>
      <c r="BW66" s="235" t="s">
        <v>279</v>
      </c>
      <c r="BX66" s="101">
        <f>MIN(BX36:BX57)</f>
        <v>99.78</v>
      </c>
      <c r="BY66" s="101">
        <f t="shared" ref="BY66:CM66" si="4">MIN(BY36:BY57)</f>
        <v>135.94</v>
      </c>
      <c r="BZ66" s="101">
        <f t="shared" si="4"/>
        <v>114.94</v>
      </c>
      <c r="CA66" s="101">
        <f t="shared" si="4"/>
        <v>123.71</v>
      </c>
      <c r="CB66" s="101">
        <f t="shared" si="4"/>
        <v>195106.41</v>
      </c>
      <c r="CC66" s="101">
        <f t="shared" si="4"/>
        <v>1974.43</v>
      </c>
      <c r="CD66" s="101">
        <f t="shared" si="4"/>
        <v>75.44</v>
      </c>
      <c r="CE66" s="101">
        <f t="shared" si="4"/>
        <v>78.78</v>
      </c>
      <c r="CF66" s="101">
        <f t="shared" si="4"/>
        <v>11.83</v>
      </c>
      <c r="CG66" s="101">
        <f t="shared" si="4"/>
        <v>11.58</v>
      </c>
      <c r="CH66" s="101">
        <f t="shared" si="4"/>
        <v>16.63</v>
      </c>
      <c r="CI66" s="101">
        <f t="shared" si="4"/>
        <v>15.12</v>
      </c>
      <c r="CJ66" s="101">
        <f t="shared" si="4"/>
        <v>105.53</v>
      </c>
      <c r="CK66" s="101">
        <f t="shared" si="4"/>
        <v>147.86000000000001</v>
      </c>
      <c r="CL66" s="101">
        <f t="shared" si="4"/>
        <v>15.08</v>
      </c>
      <c r="CM66" s="101">
        <f t="shared" si="4"/>
        <v>15.07</v>
      </c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</row>
    <row r="67" spans="1:170" s="63" customFormat="1" ht="14.25" customHeight="1" x14ac:dyDescent="0.2">
      <c r="A67" s="108"/>
      <c r="B67" s="109"/>
      <c r="BU67" s="49"/>
      <c r="BV67" s="93"/>
      <c r="BW67" s="235" t="s">
        <v>280</v>
      </c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95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</row>
    <row r="68" spans="1:170" s="63" customFormat="1" ht="14.25" customHeight="1" x14ac:dyDescent="0.25">
      <c r="A68" s="108"/>
      <c r="B68" s="109"/>
      <c r="BU68" s="49"/>
      <c r="BV68" s="93"/>
      <c r="BW68" s="233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95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</row>
    <row r="69" spans="1:170" s="63" customFormat="1" ht="15.75" x14ac:dyDescent="0.25">
      <c r="A69" s="108"/>
      <c r="B69" s="109"/>
      <c r="BU69" s="49"/>
      <c r="BV69" s="93"/>
      <c r="BW69" s="236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95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</row>
    <row r="70" spans="1:170" s="63" customFormat="1" ht="14.25" customHeight="1" x14ac:dyDescent="0.2">
      <c r="A70" s="108"/>
      <c r="B70" s="109"/>
      <c r="BU70" s="49"/>
      <c r="BV70" s="93"/>
      <c r="BW70" s="49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95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</row>
    <row r="71" spans="1:170" s="63" customFormat="1" ht="14.25" customHeight="1" x14ac:dyDescent="0.25">
      <c r="A71" s="108"/>
      <c r="B71" s="109"/>
      <c r="BU71" s="49"/>
      <c r="BV71" s="93"/>
      <c r="BW71" s="233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95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</row>
    <row r="72" spans="1:170" s="63" customFormat="1" ht="15.75" x14ac:dyDescent="0.25">
      <c r="A72" s="108"/>
      <c r="B72" s="109"/>
      <c r="BU72" s="49"/>
      <c r="BV72" s="93"/>
      <c r="BW72" s="234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95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</row>
    <row r="73" spans="1:170" s="63" customFormat="1" ht="14.25" customHeight="1" x14ac:dyDescent="0.2">
      <c r="A73" s="108"/>
      <c r="B73" s="109"/>
      <c r="BU73" s="49"/>
      <c r="BV73" s="49"/>
      <c r="BW73" s="49"/>
      <c r="BX73" s="49"/>
      <c r="BY73" s="49"/>
      <c r="BZ73" s="49"/>
      <c r="CA73" s="50"/>
      <c r="CB73" s="49"/>
      <c r="CC73" s="49"/>
      <c r="CD73" s="49"/>
      <c r="CE73" s="49"/>
      <c r="CF73" s="49"/>
      <c r="CG73" s="49"/>
      <c r="CH73" s="49"/>
      <c r="CI73" s="51"/>
      <c r="CJ73" s="50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</row>
    <row r="74" spans="1:170" s="63" customFormat="1" ht="14.25" customHeight="1" x14ac:dyDescent="0.25">
      <c r="A74" s="108"/>
      <c r="B74" s="109"/>
      <c r="BU74" s="49"/>
      <c r="BV74" s="49"/>
      <c r="BW74" s="233"/>
      <c r="BX74" s="49"/>
      <c r="BY74" s="49"/>
      <c r="BZ74" s="49"/>
      <c r="CA74" s="50"/>
      <c r="CB74" s="49"/>
      <c r="CC74" s="49"/>
      <c r="CD74" s="49"/>
      <c r="CE74" s="49"/>
      <c r="CF74" s="49"/>
      <c r="CG74" s="49"/>
      <c r="CH74" s="49"/>
      <c r="CI74" s="51"/>
      <c r="CJ74" s="50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</row>
    <row r="75" spans="1:170" s="63" customFormat="1" ht="15.75" x14ac:dyDescent="0.25">
      <c r="A75" s="108"/>
      <c r="B75" s="109"/>
      <c r="BU75" s="49"/>
      <c r="BV75" s="49"/>
      <c r="BW75" s="234"/>
      <c r="BX75" s="49"/>
      <c r="BY75" s="49"/>
      <c r="BZ75" s="49"/>
      <c r="CA75" s="50"/>
      <c r="CB75" s="49"/>
      <c r="CC75" s="49"/>
      <c r="CD75" s="49"/>
      <c r="CE75" s="49"/>
      <c r="CF75" s="49"/>
      <c r="CG75" s="49"/>
      <c r="CH75" s="49"/>
      <c r="CI75" s="51"/>
      <c r="CJ75" s="50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</row>
    <row r="76" spans="1:170" s="63" customFormat="1" ht="14.25" customHeight="1" x14ac:dyDescent="0.2">
      <c r="A76" s="108"/>
      <c r="B76" s="109"/>
      <c r="BU76" s="49"/>
      <c r="BV76" s="49"/>
      <c r="BW76" s="49"/>
      <c r="BX76" s="49"/>
      <c r="BY76" s="49"/>
      <c r="BZ76" s="49"/>
      <c r="CA76" s="50"/>
      <c r="CB76" s="49"/>
      <c r="CC76" s="49"/>
      <c r="CD76" s="49"/>
      <c r="CE76" s="49"/>
      <c r="CF76" s="49"/>
      <c r="CG76" s="49"/>
      <c r="CH76" s="49"/>
      <c r="CI76" s="51"/>
      <c r="CJ76" s="50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</row>
    <row r="77" spans="1:170" s="63" customFormat="1" ht="14.25" customHeight="1" x14ac:dyDescent="0.25">
      <c r="A77" s="108"/>
      <c r="B77" s="109"/>
      <c r="BU77" s="49"/>
      <c r="BV77" s="49"/>
      <c r="BW77" s="233"/>
      <c r="BX77" s="49"/>
      <c r="BY77" s="49"/>
      <c r="BZ77" s="49"/>
      <c r="CA77" s="50"/>
      <c r="CB77" s="49"/>
      <c r="CC77" s="49"/>
      <c r="CD77" s="49"/>
      <c r="CE77" s="49"/>
      <c r="CF77" s="49"/>
      <c r="CG77" s="49"/>
      <c r="CH77" s="49"/>
      <c r="CI77" s="51"/>
      <c r="CJ77" s="50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</row>
    <row r="78" spans="1:170" s="63" customFormat="1" ht="15.75" x14ac:dyDescent="0.25">
      <c r="A78" s="108"/>
      <c r="B78" s="109"/>
      <c r="BU78" s="49"/>
      <c r="BV78" s="49"/>
      <c r="BW78" s="234"/>
      <c r="BX78" s="49"/>
      <c r="BY78" s="49"/>
      <c r="BZ78" s="49"/>
      <c r="CA78" s="50"/>
      <c r="CB78" s="49"/>
      <c r="CC78" s="49"/>
      <c r="CD78" s="49"/>
      <c r="CE78" s="49"/>
      <c r="CF78" s="49"/>
      <c r="CG78" s="49"/>
      <c r="CH78" s="49"/>
      <c r="CI78" s="51"/>
      <c r="CJ78" s="50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</row>
    <row r="79" spans="1:170" s="63" customFormat="1" ht="14.25" customHeight="1" x14ac:dyDescent="0.2">
      <c r="A79" s="108"/>
      <c r="B79" s="109"/>
      <c r="BU79" s="49"/>
      <c r="BV79" s="49"/>
      <c r="BW79" s="49"/>
      <c r="BX79" s="49" t="s">
        <v>5</v>
      </c>
      <c r="BY79" s="49" t="s">
        <v>6</v>
      </c>
      <c r="BZ79" s="49" t="s">
        <v>7</v>
      </c>
      <c r="CA79" s="50" t="s">
        <v>8</v>
      </c>
      <c r="CB79" s="49" t="s">
        <v>9</v>
      </c>
      <c r="CC79" s="49" t="s">
        <v>10</v>
      </c>
      <c r="CD79" s="49" t="s">
        <v>25</v>
      </c>
      <c r="CE79" s="49" t="s">
        <v>26</v>
      </c>
      <c r="CF79" s="49" t="s">
        <v>13</v>
      </c>
      <c r="CG79" s="49" t="s">
        <v>14</v>
      </c>
      <c r="CH79" s="49" t="s">
        <v>15</v>
      </c>
      <c r="CI79" s="51" t="s">
        <v>34</v>
      </c>
      <c r="CJ79" s="50" t="s">
        <v>17</v>
      </c>
      <c r="CK79" s="49" t="s">
        <v>27</v>
      </c>
      <c r="CL79" s="49" t="s">
        <v>32</v>
      </c>
      <c r="CM79" s="49" t="s">
        <v>33</v>
      </c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</row>
    <row r="80" spans="1:170" s="63" customFormat="1" ht="15.75" x14ac:dyDescent="0.25">
      <c r="A80" s="108"/>
      <c r="B80" s="109"/>
      <c r="BU80" s="49"/>
      <c r="BV80" s="228">
        <v>1</v>
      </c>
      <c r="BW80" s="232" t="s">
        <v>256</v>
      </c>
      <c r="BX80" s="237">
        <v>107.54</v>
      </c>
      <c r="BY80" s="237">
        <v>0.80658170672689145</v>
      </c>
      <c r="BZ80" s="237">
        <v>0.94750000000000001</v>
      </c>
      <c r="CA80" s="237">
        <v>0.89102735453978432</v>
      </c>
      <c r="CB80" s="237">
        <v>1787.4775000000002</v>
      </c>
      <c r="CC80" s="237">
        <v>18.372400000000003</v>
      </c>
      <c r="CD80" s="237">
        <v>1.4480162177816391</v>
      </c>
      <c r="CE80" s="237">
        <v>1.3557000000000001</v>
      </c>
      <c r="CF80" s="237">
        <v>9.3148999999999997</v>
      </c>
      <c r="CG80" s="237">
        <v>9.5370000000000008</v>
      </c>
      <c r="CH80" s="237">
        <v>6.6398000000000001</v>
      </c>
      <c r="CI80" s="237">
        <v>6.8552</v>
      </c>
      <c r="CJ80" s="237">
        <v>1</v>
      </c>
      <c r="CK80" s="237">
        <v>0.72690266773279066</v>
      </c>
      <c r="CL80" s="237">
        <v>7.0609000000000002</v>
      </c>
      <c r="CM80" s="237">
        <v>7.0630000000000006</v>
      </c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</row>
    <row r="81" spans="1:170" s="63" customFormat="1" ht="15.75" x14ac:dyDescent="0.25">
      <c r="A81" s="108"/>
      <c r="B81" s="109"/>
      <c r="BU81" s="49"/>
      <c r="BV81" s="228">
        <v>2</v>
      </c>
      <c r="BW81" s="232" t="s">
        <v>257</v>
      </c>
      <c r="BX81" s="237">
        <v>107.39</v>
      </c>
      <c r="BY81" s="237">
        <v>0.79872204472843455</v>
      </c>
      <c r="BZ81" s="237">
        <v>0.94330000000000003</v>
      </c>
      <c r="CA81" s="237">
        <v>0.8857395925597874</v>
      </c>
      <c r="CB81" s="238">
        <v>1771.1185</v>
      </c>
      <c r="CC81" s="237">
        <v>17.923300000000001</v>
      </c>
      <c r="CD81" s="237">
        <v>1.4436263894904</v>
      </c>
      <c r="CE81" s="237">
        <v>1.3587</v>
      </c>
      <c r="CF81" s="237">
        <v>9.2545000000000002</v>
      </c>
      <c r="CG81" s="237">
        <v>9.4519000000000002</v>
      </c>
      <c r="CH81" s="237">
        <v>6.5979000000000001</v>
      </c>
      <c r="CI81" s="237">
        <v>6.8549000000000007</v>
      </c>
      <c r="CJ81" s="237">
        <v>1</v>
      </c>
      <c r="CK81" s="237">
        <v>0.72617949704808038</v>
      </c>
      <c r="CL81" s="237">
        <v>7.0659000000000001</v>
      </c>
      <c r="CM81" s="237">
        <v>7.0693999999999999</v>
      </c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</row>
    <row r="82" spans="1:170" s="63" customFormat="1" ht="15.75" x14ac:dyDescent="0.25">
      <c r="A82" s="108"/>
      <c r="B82" s="109"/>
      <c r="BU82" s="49"/>
      <c r="BV82" s="228">
        <v>3</v>
      </c>
      <c r="BW82" s="232" t="s">
        <v>258</v>
      </c>
      <c r="BX82" s="237">
        <v>107.47</v>
      </c>
      <c r="BY82" s="237">
        <v>0.80372930397042275</v>
      </c>
      <c r="BZ82" s="237">
        <v>0.9466</v>
      </c>
      <c r="CA82" s="237">
        <v>0.89063056644104022</v>
      </c>
      <c r="CB82" s="237">
        <v>1774.6971000000001</v>
      </c>
      <c r="CC82" s="237">
        <v>17.9575</v>
      </c>
      <c r="CD82" s="237">
        <v>1.442169022209403</v>
      </c>
      <c r="CE82" s="237">
        <v>1.3567</v>
      </c>
      <c r="CF82" s="237">
        <v>9.323500000000001</v>
      </c>
      <c r="CG82" s="237">
        <v>9.5185000000000013</v>
      </c>
      <c r="CH82" s="237">
        <v>6.6356000000000002</v>
      </c>
      <c r="CI82" s="237">
        <v>6.8547000000000002</v>
      </c>
      <c r="CJ82" s="237">
        <v>1</v>
      </c>
      <c r="CK82" s="237">
        <v>0.72421259985081232</v>
      </c>
      <c r="CL82" s="237">
        <v>7.0664000000000007</v>
      </c>
      <c r="CM82" s="237">
        <v>7.0688000000000004</v>
      </c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</row>
    <row r="83" spans="1:170" s="63" customFormat="1" ht="15.75" x14ac:dyDescent="0.25">
      <c r="A83" s="108"/>
      <c r="B83" s="109"/>
      <c r="BU83" s="49"/>
      <c r="BV83" s="228">
        <v>4</v>
      </c>
      <c r="BW83" s="232" t="s">
        <v>259</v>
      </c>
      <c r="BX83" s="237">
        <v>107.57000000000001</v>
      </c>
      <c r="BY83" s="237">
        <v>0.80025608194622277</v>
      </c>
      <c r="BZ83" s="237">
        <v>0.94220000000000004</v>
      </c>
      <c r="CA83" s="237">
        <v>0.88613203367301718</v>
      </c>
      <c r="CB83" s="237">
        <v>1775.3157000000001</v>
      </c>
      <c r="CC83" s="237">
        <v>18.113400000000002</v>
      </c>
      <c r="CD83" s="237">
        <v>1.4374011786689664</v>
      </c>
      <c r="CE83" s="237">
        <v>1.3553000000000002</v>
      </c>
      <c r="CF83" s="237">
        <v>9.2899000000000012</v>
      </c>
      <c r="CG83" s="237">
        <v>9.4219000000000008</v>
      </c>
      <c r="CH83" s="237">
        <v>6.6024000000000003</v>
      </c>
      <c r="CI83" s="237">
        <v>6.8646000000000003</v>
      </c>
      <c r="CJ83" s="237">
        <v>1</v>
      </c>
      <c r="CK83" s="237">
        <v>0.7253314764847536</v>
      </c>
      <c r="CL83" s="237">
        <v>7.0297000000000001</v>
      </c>
      <c r="CM83" s="237">
        <v>7.0296000000000003</v>
      </c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</row>
    <row r="84" spans="1:170" s="63" customFormat="1" ht="15.75" x14ac:dyDescent="0.25">
      <c r="A84" s="108"/>
      <c r="B84" s="109"/>
      <c r="BU84" s="49"/>
      <c r="BV84" s="228">
        <v>5</v>
      </c>
      <c r="BW84" s="232" t="s">
        <v>260</v>
      </c>
      <c r="BX84" s="237">
        <v>107.77</v>
      </c>
      <c r="BY84" s="237">
        <v>0.80192461908580581</v>
      </c>
      <c r="BZ84" s="237">
        <v>0.94490000000000007</v>
      </c>
      <c r="CA84" s="237">
        <v>0.88778409090909083</v>
      </c>
      <c r="CB84" s="237">
        <v>1773.5482000000002</v>
      </c>
      <c r="CC84" s="237">
        <v>18.049099999999999</v>
      </c>
      <c r="CD84" s="237">
        <v>1.4440433212996391</v>
      </c>
      <c r="CE84" s="237">
        <v>1.3574000000000002</v>
      </c>
      <c r="CF84" s="237">
        <v>9.2981999999999996</v>
      </c>
      <c r="CG84" s="237">
        <v>9.4612999999999996</v>
      </c>
      <c r="CH84" s="237">
        <v>6.6161000000000003</v>
      </c>
      <c r="CI84" s="237">
        <v>6.8651</v>
      </c>
      <c r="CJ84" s="237">
        <v>1</v>
      </c>
      <c r="CK84" s="237">
        <v>0.7253314764847536</v>
      </c>
      <c r="CL84" s="237">
        <v>7.0246000000000004</v>
      </c>
      <c r="CM84" s="237">
        <v>7.0254000000000003</v>
      </c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</row>
    <row r="85" spans="1:170" s="63" customFormat="1" ht="15.75" x14ac:dyDescent="0.25">
      <c r="A85" s="108"/>
      <c r="B85" s="109"/>
      <c r="BU85" s="49"/>
      <c r="BV85" s="228">
        <v>6</v>
      </c>
      <c r="BW85" s="232" t="s">
        <v>261</v>
      </c>
      <c r="BX85" s="237">
        <v>107.53</v>
      </c>
      <c r="BY85" s="237">
        <v>0.79872204472843455</v>
      </c>
      <c r="BZ85" s="237">
        <v>0.94159999999999999</v>
      </c>
      <c r="CA85" s="237">
        <v>0.88699662941280821</v>
      </c>
      <c r="CB85" s="238">
        <v>1800.6053000000002</v>
      </c>
      <c r="CC85" s="237">
        <v>18.418200000000002</v>
      </c>
      <c r="CD85" s="237">
        <v>1.4411298457991064</v>
      </c>
      <c r="CE85" s="237">
        <v>1.3601000000000001</v>
      </c>
      <c r="CF85" s="237">
        <v>9.2576000000000001</v>
      </c>
      <c r="CG85" s="237">
        <v>9.4931000000000001</v>
      </c>
      <c r="CH85" s="237">
        <v>6.6074000000000002</v>
      </c>
      <c r="CI85" s="237">
        <v>6.8646000000000003</v>
      </c>
      <c r="CJ85" s="237">
        <v>1</v>
      </c>
      <c r="CK85" s="237">
        <v>0.72394521182636906</v>
      </c>
      <c r="CL85" s="237">
        <v>7.0165000000000006</v>
      </c>
      <c r="CM85" s="237">
        <v>7.0186000000000002</v>
      </c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</row>
    <row r="86" spans="1:170" s="63" customFormat="1" ht="15.75" x14ac:dyDescent="0.25">
      <c r="A86" s="108"/>
      <c r="B86" s="109"/>
      <c r="BU86" s="49"/>
      <c r="BV86" s="228">
        <v>7</v>
      </c>
      <c r="BW86" s="232" t="s">
        <v>262</v>
      </c>
      <c r="BX86" s="237">
        <v>107.31</v>
      </c>
      <c r="BY86" s="237">
        <v>0.79013906447534765</v>
      </c>
      <c r="BZ86" s="237">
        <v>0.93800000000000006</v>
      </c>
      <c r="CA86" s="237">
        <v>0.88261253309796994</v>
      </c>
      <c r="CB86" s="238">
        <v>1812.88</v>
      </c>
      <c r="CC86" s="237">
        <v>18.982500000000002</v>
      </c>
      <c r="CD86" s="237">
        <v>1.43184421534937</v>
      </c>
      <c r="CE86" s="237">
        <v>1.3495000000000001</v>
      </c>
      <c r="CF86" s="237">
        <v>9.1773000000000007</v>
      </c>
      <c r="CG86" s="237">
        <v>9.3737000000000013</v>
      </c>
      <c r="CH86" s="237">
        <v>6.5754000000000001</v>
      </c>
      <c r="CI86" s="237">
        <v>6.8657000000000004</v>
      </c>
      <c r="CJ86" s="237">
        <v>1</v>
      </c>
      <c r="CK86" s="237">
        <v>0.72348430039068157</v>
      </c>
      <c r="CL86" s="237">
        <v>6.9850000000000003</v>
      </c>
      <c r="CM86" s="237">
        <v>6.9853000000000005</v>
      </c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</row>
    <row r="87" spans="1:170" s="63" customFormat="1" ht="15.75" x14ac:dyDescent="0.25">
      <c r="A87" s="108"/>
      <c r="B87" s="109"/>
      <c r="BU87" s="49"/>
      <c r="BV87" s="228">
        <v>8</v>
      </c>
      <c r="BW87" s="232" t="s">
        <v>263</v>
      </c>
      <c r="BX87" s="237">
        <v>106.77</v>
      </c>
      <c r="BY87" s="237">
        <v>0.79302141157811257</v>
      </c>
      <c r="BZ87" s="237">
        <v>0.9415</v>
      </c>
      <c r="CA87" s="237">
        <v>0.88558271342543393</v>
      </c>
      <c r="CB87" s="237">
        <v>1805.8615</v>
      </c>
      <c r="CC87" s="237">
        <v>18.743400000000001</v>
      </c>
      <c r="CD87" s="237">
        <v>1.4380212827149841</v>
      </c>
      <c r="CE87" s="237">
        <v>1.3602000000000001</v>
      </c>
      <c r="CF87" s="237">
        <v>9.2089999999999996</v>
      </c>
      <c r="CG87" s="237">
        <v>9.4817999999999998</v>
      </c>
      <c r="CH87" s="237">
        <v>6.5956000000000001</v>
      </c>
      <c r="CI87" s="237">
        <v>6.8648000000000007</v>
      </c>
      <c r="CJ87" s="237">
        <v>1</v>
      </c>
      <c r="CK87" s="237">
        <v>0.72175067844563778</v>
      </c>
      <c r="CL87" s="237">
        <v>7.0030000000000001</v>
      </c>
      <c r="CM87" s="237">
        <v>7.0039000000000007</v>
      </c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</row>
    <row r="88" spans="1:170" s="63" customFormat="1" ht="15.75" x14ac:dyDescent="0.25">
      <c r="A88" s="108"/>
      <c r="B88" s="109"/>
      <c r="BU88" s="49"/>
      <c r="BV88" s="228">
        <v>9</v>
      </c>
      <c r="BW88" s="232" t="s">
        <v>264</v>
      </c>
      <c r="BX88" s="237">
        <v>107.04</v>
      </c>
      <c r="BY88" s="237">
        <v>0.7940289026520565</v>
      </c>
      <c r="BZ88" s="237">
        <v>0.94190000000000007</v>
      </c>
      <c r="CA88" s="237">
        <v>0.88393883143286489</v>
      </c>
      <c r="CB88" s="237">
        <v>1808.6271000000002</v>
      </c>
      <c r="CC88" s="237">
        <v>19.091000000000001</v>
      </c>
      <c r="CD88" s="237">
        <v>1.4357501794687724</v>
      </c>
      <c r="CE88" s="237">
        <v>1.3566</v>
      </c>
      <c r="CF88" s="237">
        <v>9.1783000000000001</v>
      </c>
      <c r="CG88" s="237">
        <v>9.4367000000000001</v>
      </c>
      <c r="CH88" s="237">
        <v>6.5801000000000007</v>
      </c>
      <c r="CI88" s="237">
        <v>6.8651</v>
      </c>
      <c r="CJ88" s="237">
        <v>1</v>
      </c>
      <c r="CK88" s="237">
        <v>0.72230328070150096</v>
      </c>
      <c r="CL88" s="237">
        <v>7.0020000000000007</v>
      </c>
      <c r="CM88" s="237">
        <v>7.0026000000000002</v>
      </c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</row>
    <row r="89" spans="1:170" s="63" customFormat="1" ht="15.75" x14ac:dyDescent="0.25">
      <c r="A89" s="108"/>
      <c r="B89" s="109"/>
      <c r="BU89" s="49"/>
      <c r="BV89" s="228">
        <v>10</v>
      </c>
      <c r="BW89" s="232" t="s">
        <v>265</v>
      </c>
      <c r="BX89" s="237">
        <v>107.32000000000001</v>
      </c>
      <c r="BY89" s="237">
        <v>0.7989773090444231</v>
      </c>
      <c r="BZ89" s="237">
        <v>0.93910000000000005</v>
      </c>
      <c r="CA89" s="237">
        <v>0.88043669660151425</v>
      </c>
      <c r="CB89" s="237">
        <v>1799.2711000000002</v>
      </c>
      <c r="CC89" s="237">
        <v>19.006700000000002</v>
      </c>
      <c r="CD89" s="237">
        <v>1.4390559792775937</v>
      </c>
      <c r="CE89" s="237">
        <v>1.3622000000000001</v>
      </c>
      <c r="CF89" s="237">
        <v>9.1560000000000006</v>
      </c>
      <c r="CG89" s="237">
        <v>9.4417000000000009</v>
      </c>
      <c r="CH89" s="237">
        <v>6.5538000000000007</v>
      </c>
      <c r="CI89" s="237">
        <v>6.8650000000000002</v>
      </c>
      <c r="CJ89" s="237">
        <v>1</v>
      </c>
      <c r="CK89" s="237">
        <v>0.72175067844563778</v>
      </c>
      <c r="CL89" s="237">
        <v>7.0165000000000006</v>
      </c>
      <c r="CM89" s="237">
        <v>7.0184000000000006</v>
      </c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</row>
    <row r="90" spans="1:170" s="63" customFormat="1" ht="15.75" x14ac:dyDescent="0.25">
      <c r="A90" s="108"/>
      <c r="B90" s="109"/>
      <c r="BU90" s="49"/>
      <c r="BV90" s="228">
        <v>11</v>
      </c>
      <c r="BW90" s="232" t="s">
        <v>266</v>
      </c>
      <c r="BX90" s="237">
        <v>106.92</v>
      </c>
      <c r="BY90" s="237">
        <v>0.79377678996666134</v>
      </c>
      <c r="BZ90" s="237">
        <v>0.93900000000000006</v>
      </c>
      <c r="CA90" s="237">
        <v>0.87489063867016625</v>
      </c>
      <c r="CB90" s="237">
        <v>1809.4370000000001</v>
      </c>
      <c r="CC90" s="237">
        <v>19.3001</v>
      </c>
      <c r="CD90" s="237">
        <v>1.4291839359725598</v>
      </c>
      <c r="CE90" s="237">
        <v>1.3578000000000001</v>
      </c>
      <c r="CF90" s="237">
        <v>9.0612000000000013</v>
      </c>
      <c r="CG90" s="237">
        <v>9.3269000000000002</v>
      </c>
      <c r="CH90" s="237">
        <v>6.5141</v>
      </c>
      <c r="CI90" s="237">
        <v>6.8631000000000002</v>
      </c>
      <c r="CJ90" s="237">
        <v>1</v>
      </c>
      <c r="CK90" s="237">
        <v>0.72169858980095558</v>
      </c>
      <c r="CL90" s="237">
        <v>6.9880000000000004</v>
      </c>
      <c r="CM90" s="237">
        <v>6.9889000000000001</v>
      </c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</row>
    <row r="91" spans="1:170" s="63" customFormat="1" ht="15.75" x14ac:dyDescent="0.25">
      <c r="A91" s="108"/>
      <c r="B91" s="109"/>
      <c r="BU91" s="49"/>
      <c r="BV91" s="228">
        <v>12</v>
      </c>
      <c r="BW91" s="232" t="s">
        <v>267</v>
      </c>
      <c r="BX91" s="237">
        <v>107.02</v>
      </c>
      <c r="BY91" s="237">
        <v>0.7970667941973536</v>
      </c>
      <c r="BZ91" s="237">
        <v>0.9447000000000001</v>
      </c>
      <c r="CA91" s="237">
        <v>0.87765490609092511</v>
      </c>
      <c r="CB91" s="237">
        <v>1804.6953000000001</v>
      </c>
      <c r="CC91" s="237">
        <v>19.195900000000002</v>
      </c>
      <c r="CD91" s="237">
        <v>1.4324595330181922</v>
      </c>
      <c r="CE91" s="237">
        <v>1.3529</v>
      </c>
      <c r="CF91" s="237">
        <v>9.0884999999999998</v>
      </c>
      <c r="CG91" s="237">
        <v>9.3377999999999997</v>
      </c>
      <c r="CH91" s="237">
        <v>6.5335000000000001</v>
      </c>
      <c r="CI91" s="237">
        <v>6.8573000000000004</v>
      </c>
      <c r="CJ91" s="237">
        <v>1</v>
      </c>
      <c r="CK91" s="237">
        <v>0.71922783699420301</v>
      </c>
      <c r="CL91" s="237">
        <v>6.9984000000000002</v>
      </c>
      <c r="CM91" s="237">
        <v>6.9984999999999999</v>
      </c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</row>
    <row r="92" spans="1:170" s="63" customFormat="1" ht="15.75" x14ac:dyDescent="0.25">
      <c r="A92" s="108"/>
      <c r="B92" s="109"/>
      <c r="BU92" s="49"/>
      <c r="BV92" s="228">
        <v>13</v>
      </c>
      <c r="BW92" s="232" t="s">
        <v>268</v>
      </c>
      <c r="BX92" s="237">
        <v>107.16</v>
      </c>
      <c r="BY92" s="237">
        <v>0.79636855936927609</v>
      </c>
      <c r="BZ92" s="237">
        <v>0.94210000000000005</v>
      </c>
      <c r="CA92" s="237">
        <v>0.87588683542086354</v>
      </c>
      <c r="CB92" s="237">
        <v>1802.14</v>
      </c>
      <c r="CC92" s="237">
        <v>19.095700000000001</v>
      </c>
      <c r="CD92" s="237">
        <v>1.4306151645207439</v>
      </c>
      <c r="CE92" s="237">
        <v>1.3576000000000001</v>
      </c>
      <c r="CF92" s="237">
        <v>9.0487000000000002</v>
      </c>
      <c r="CG92" s="237">
        <v>9.2825000000000006</v>
      </c>
      <c r="CH92" s="237">
        <v>6.5195000000000007</v>
      </c>
      <c r="CI92" s="237">
        <v>6.8607000000000005</v>
      </c>
      <c r="CJ92" s="237">
        <v>1</v>
      </c>
      <c r="CK92" s="237">
        <v>0.72078825403461222</v>
      </c>
      <c r="CL92" s="237">
        <v>6.9977</v>
      </c>
      <c r="CM92" s="237">
        <v>6.9956000000000005</v>
      </c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</row>
    <row r="93" spans="1:170" s="63" customFormat="1" ht="15.75" x14ac:dyDescent="0.25">
      <c r="A93" s="108"/>
      <c r="B93" s="109"/>
      <c r="BU93" s="49"/>
      <c r="BV93" s="183">
        <v>14</v>
      </c>
      <c r="BW93" s="232" t="s">
        <v>269</v>
      </c>
      <c r="BX93" s="237">
        <v>107.22</v>
      </c>
      <c r="BY93" s="237">
        <v>0.79434426880610043</v>
      </c>
      <c r="BZ93" s="237">
        <v>0.93930000000000002</v>
      </c>
      <c r="CA93" s="237">
        <v>0.87298123090353563</v>
      </c>
      <c r="CB93" s="237">
        <v>1810.5963000000002</v>
      </c>
      <c r="CC93" s="237">
        <v>19.408799999999999</v>
      </c>
      <c r="CD93" s="237">
        <v>1.4304105278214847</v>
      </c>
      <c r="CE93" s="237">
        <v>1.3569</v>
      </c>
      <c r="CF93" s="237">
        <v>8.9992999999999999</v>
      </c>
      <c r="CG93" s="237">
        <v>9.2563000000000013</v>
      </c>
      <c r="CH93" s="237">
        <v>6.5009000000000006</v>
      </c>
      <c r="CI93" s="237">
        <v>6.8573000000000004</v>
      </c>
      <c r="CJ93" s="237">
        <v>1</v>
      </c>
      <c r="CK93" s="237">
        <v>0.7200046080294914</v>
      </c>
      <c r="CL93" s="237">
        <v>6.9877000000000002</v>
      </c>
      <c r="CM93" s="237">
        <v>6.9877000000000002</v>
      </c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</row>
    <row r="94" spans="1:170" s="63" customFormat="1" ht="15.75" x14ac:dyDescent="0.25">
      <c r="A94" s="108"/>
      <c r="B94" s="109"/>
      <c r="BU94" s="49"/>
      <c r="BV94" s="183">
        <v>15</v>
      </c>
      <c r="BW94" s="232" t="s">
        <v>270</v>
      </c>
      <c r="BX94" s="237">
        <v>107.24000000000001</v>
      </c>
      <c r="BY94" s="237">
        <v>0.78845698967121347</v>
      </c>
      <c r="BZ94" s="237">
        <v>0.93830000000000002</v>
      </c>
      <c r="CA94" s="237">
        <v>0.87412587412587406</v>
      </c>
      <c r="CB94" s="237">
        <v>1823.0503000000001</v>
      </c>
      <c r="CC94" s="237">
        <v>20.380000000000003</v>
      </c>
      <c r="CD94" s="237">
        <v>1.4148273910582909</v>
      </c>
      <c r="CE94" s="237">
        <v>1.3484</v>
      </c>
      <c r="CF94" s="237">
        <v>8.9558999999999997</v>
      </c>
      <c r="CG94" s="237">
        <v>9.1819000000000006</v>
      </c>
      <c r="CH94" s="237">
        <v>6.5062000000000006</v>
      </c>
      <c r="CI94" s="237">
        <v>6.8571</v>
      </c>
      <c r="CJ94" s="237">
        <v>1</v>
      </c>
      <c r="CK94" s="237">
        <v>0.71921231866859414</v>
      </c>
      <c r="CL94" s="237">
        <v>6.9890000000000008</v>
      </c>
      <c r="CM94" s="237">
        <v>6.9885999999999999</v>
      </c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</row>
    <row r="95" spans="1:170" s="63" customFormat="1" ht="15.75" x14ac:dyDescent="0.25">
      <c r="A95" s="108"/>
      <c r="B95" s="109"/>
      <c r="BU95" s="49"/>
      <c r="BV95" s="183">
        <v>16</v>
      </c>
      <c r="BW95" s="232" t="s">
        <v>271</v>
      </c>
      <c r="BX95" s="237">
        <v>107</v>
      </c>
      <c r="BY95" s="237">
        <v>0.79001422025596457</v>
      </c>
      <c r="BZ95" s="237">
        <v>0.93310000000000004</v>
      </c>
      <c r="CA95" s="237">
        <v>0.86700190740419636</v>
      </c>
      <c r="CB95" s="237">
        <v>1851.7971</v>
      </c>
      <c r="CC95" s="237">
        <v>21.777699999999999</v>
      </c>
      <c r="CD95" s="237">
        <v>1.4015416958654519</v>
      </c>
      <c r="CE95" s="237">
        <v>1.3462000000000001</v>
      </c>
      <c r="CF95" s="237">
        <v>8.8943000000000012</v>
      </c>
      <c r="CG95" s="237">
        <v>9.1631</v>
      </c>
      <c r="CH95" s="237">
        <v>6.4521000000000006</v>
      </c>
      <c r="CI95" s="237">
        <v>6.8494999999999999</v>
      </c>
      <c r="CJ95" s="237">
        <v>1</v>
      </c>
      <c r="CK95" s="237">
        <v>0.71915025206216332</v>
      </c>
      <c r="CL95" s="237">
        <v>7.0014000000000003</v>
      </c>
      <c r="CM95" s="237">
        <v>7.0013000000000005</v>
      </c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</row>
    <row r="96" spans="1:170" s="63" customFormat="1" ht="15.75" x14ac:dyDescent="0.25">
      <c r="A96" s="108"/>
      <c r="B96" s="109"/>
      <c r="BU96" s="49"/>
      <c r="BV96" s="183">
        <v>17</v>
      </c>
      <c r="BW96" s="232" t="s">
        <v>272</v>
      </c>
      <c r="BX96" s="237">
        <v>107.15</v>
      </c>
      <c r="BY96" s="237">
        <v>0.785607667530835</v>
      </c>
      <c r="BZ96" s="237">
        <v>0.92730000000000001</v>
      </c>
      <c r="CA96" s="237">
        <v>0.86273833146406698</v>
      </c>
      <c r="CB96" s="238">
        <v>1882.6547</v>
      </c>
      <c r="CC96" s="237">
        <v>22.8307</v>
      </c>
      <c r="CD96" s="237">
        <v>1.3999720005599887</v>
      </c>
      <c r="CE96" s="237">
        <v>1.3377000000000001</v>
      </c>
      <c r="CF96" s="237">
        <v>8.8406000000000002</v>
      </c>
      <c r="CG96" s="237">
        <v>9.1209000000000007</v>
      </c>
      <c r="CH96" s="237">
        <v>6.4207000000000001</v>
      </c>
      <c r="CI96" s="237">
        <v>6.8482000000000003</v>
      </c>
      <c r="CJ96" s="237">
        <v>1</v>
      </c>
      <c r="CK96" s="237">
        <v>0.71645041804881893</v>
      </c>
      <c r="CL96" s="237">
        <v>6.9974000000000007</v>
      </c>
      <c r="CM96" s="237">
        <v>7.0015000000000001</v>
      </c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</row>
    <row r="97" spans="1:170" s="63" customFormat="1" ht="15.75" x14ac:dyDescent="0.25">
      <c r="A97" s="108"/>
      <c r="B97" s="109"/>
      <c r="BU97" s="49"/>
      <c r="BV97" s="93">
        <v>18</v>
      </c>
      <c r="BW97" s="232" t="s">
        <v>273</v>
      </c>
      <c r="BX97" s="237">
        <v>106.35000000000001</v>
      </c>
      <c r="BY97" s="237">
        <v>0.78511423412106462</v>
      </c>
      <c r="BZ97" s="237">
        <v>0.92480000000000007</v>
      </c>
      <c r="CA97" s="237">
        <v>0.86147484493452786</v>
      </c>
      <c r="CB97" s="238">
        <v>1892.7246</v>
      </c>
      <c r="CC97" s="237">
        <v>22.6206</v>
      </c>
      <c r="CD97" s="237">
        <v>1.4120304998587969</v>
      </c>
      <c r="CE97" s="237">
        <v>1.3418000000000001</v>
      </c>
      <c r="CF97" s="237">
        <v>8.8532000000000011</v>
      </c>
      <c r="CG97" s="237">
        <v>9.2089999999999996</v>
      </c>
      <c r="CH97" s="237">
        <v>6.4118000000000004</v>
      </c>
      <c r="CI97" s="237">
        <v>6.8491</v>
      </c>
      <c r="CJ97" s="237">
        <v>1</v>
      </c>
      <c r="CK97" s="237">
        <v>0.71628619931379789</v>
      </c>
      <c r="CL97" s="237">
        <v>7.0154000000000005</v>
      </c>
      <c r="CM97" s="237">
        <v>7.0228999999999999</v>
      </c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</row>
    <row r="98" spans="1:170" s="63" customFormat="1" ht="15.75" x14ac:dyDescent="0.25">
      <c r="A98" s="108"/>
      <c r="B98" s="109"/>
      <c r="BU98" s="49"/>
      <c r="BV98" s="93">
        <v>19</v>
      </c>
      <c r="BW98" s="232" t="s">
        <v>274</v>
      </c>
      <c r="BX98" s="237">
        <v>105.4</v>
      </c>
      <c r="BY98" s="237">
        <v>0.77845243655612639</v>
      </c>
      <c r="BZ98" s="237">
        <v>0.92060000000000008</v>
      </c>
      <c r="CA98" s="237">
        <v>0.85506626763574178</v>
      </c>
      <c r="CB98" s="238">
        <v>1938.8856000000001</v>
      </c>
      <c r="CC98" s="237">
        <v>24.073900000000002</v>
      </c>
      <c r="CD98" s="237">
        <v>1.4033118158854898</v>
      </c>
      <c r="CE98" s="237">
        <v>1.3384</v>
      </c>
      <c r="CF98" s="237">
        <v>8.7695000000000007</v>
      </c>
      <c r="CG98" s="237">
        <v>9.094100000000001</v>
      </c>
      <c r="CH98" s="237">
        <v>6.3638000000000003</v>
      </c>
      <c r="CI98" s="237">
        <v>6.8474000000000004</v>
      </c>
      <c r="CJ98" s="237">
        <v>1</v>
      </c>
      <c r="CK98" s="237">
        <v>0.71600925083952083</v>
      </c>
      <c r="CL98" s="237">
        <v>7.0023</v>
      </c>
      <c r="CM98" s="237">
        <v>7.0055000000000005</v>
      </c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</row>
    <row r="99" spans="1:170" s="63" customFormat="1" ht="15.75" x14ac:dyDescent="0.25">
      <c r="A99" s="108"/>
      <c r="B99" s="109"/>
      <c r="BU99" s="49"/>
      <c r="BV99" s="93">
        <v>20</v>
      </c>
      <c r="BW99" s="232" t="s">
        <v>275</v>
      </c>
      <c r="BX99" s="237">
        <v>105.3</v>
      </c>
      <c r="BY99" s="237">
        <v>0.77621671970814254</v>
      </c>
      <c r="BZ99" s="237">
        <v>0.91980000000000006</v>
      </c>
      <c r="CA99" s="237">
        <v>0.85309674117044865</v>
      </c>
      <c r="CB99" s="238">
        <v>1932.5244</v>
      </c>
      <c r="CC99" s="237">
        <v>23.8185</v>
      </c>
      <c r="CD99" s="237">
        <v>1.4005602240896358</v>
      </c>
      <c r="CE99" s="237">
        <v>1.3379000000000001</v>
      </c>
      <c r="CF99" s="237">
        <v>8.7695000000000007</v>
      </c>
      <c r="CG99" s="237">
        <v>9.1212</v>
      </c>
      <c r="CH99" s="237">
        <v>6.3483000000000001</v>
      </c>
      <c r="CI99" s="237">
        <v>6.9010000000000007</v>
      </c>
      <c r="CJ99" s="237">
        <v>1</v>
      </c>
      <c r="CK99" s="237">
        <v>0.71181470039719263</v>
      </c>
      <c r="CL99" s="237">
        <v>7.0020000000000007</v>
      </c>
      <c r="CM99" s="237">
        <v>7.0043000000000006</v>
      </c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</row>
    <row r="100" spans="1:170" s="63" customFormat="1" ht="15.75" x14ac:dyDescent="0.25">
      <c r="A100" s="108"/>
      <c r="B100" s="109"/>
      <c r="BU100" s="49"/>
      <c r="BV100" s="93">
        <v>21</v>
      </c>
      <c r="BW100" s="232" t="s">
        <v>276</v>
      </c>
      <c r="BX100" s="237">
        <v>104.94</v>
      </c>
      <c r="BY100" s="237">
        <v>0.77148588180836286</v>
      </c>
      <c r="BZ100" s="237">
        <v>0.91600000000000004</v>
      </c>
      <c r="CA100" s="237">
        <v>0.85164367228751481</v>
      </c>
      <c r="CB100" s="238">
        <v>1954.5774000000001</v>
      </c>
      <c r="CC100" s="237">
        <v>24.3034</v>
      </c>
      <c r="CD100" s="237">
        <v>1.3927576601671308</v>
      </c>
      <c r="CE100" s="237">
        <v>1.3343</v>
      </c>
      <c r="CF100" s="237">
        <v>8.7455999999999996</v>
      </c>
      <c r="CG100" s="237">
        <v>9.0815000000000001</v>
      </c>
      <c r="CH100" s="237">
        <v>6.3376999999999999</v>
      </c>
      <c r="CI100" s="237">
        <v>6.9588000000000001</v>
      </c>
      <c r="CJ100" s="237">
        <v>1</v>
      </c>
      <c r="CK100" s="237">
        <v>0.71147538650900377</v>
      </c>
      <c r="CL100" s="237">
        <v>6.9978000000000007</v>
      </c>
      <c r="CM100" s="237">
        <v>6.9978000000000007</v>
      </c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</row>
    <row r="101" spans="1:170" s="63" customFormat="1" ht="20.25" customHeight="1" x14ac:dyDescent="0.25">
      <c r="A101" s="108"/>
      <c r="B101" s="109"/>
      <c r="BU101" s="49"/>
      <c r="BV101" s="93">
        <v>22</v>
      </c>
      <c r="BW101" s="232" t="s">
        <v>277</v>
      </c>
      <c r="BX101" s="237">
        <v>105</v>
      </c>
      <c r="BY101" s="237">
        <v>0.76911244423934777</v>
      </c>
      <c r="BZ101" s="237">
        <v>0.91460000000000008</v>
      </c>
      <c r="CA101" s="237">
        <v>0.85091899251191283</v>
      </c>
      <c r="CB101" s="237">
        <v>1953.4213000000002</v>
      </c>
      <c r="CC101" s="237">
        <v>23.5444</v>
      </c>
      <c r="CD101" s="237">
        <v>1.3986013986013985</v>
      </c>
      <c r="CE101" s="237">
        <v>1.3405</v>
      </c>
      <c r="CF101" s="237">
        <v>8.7622999999999998</v>
      </c>
      <c r="CG101" s="237">
        <v>9.1035000000000004</v>
      </c>
      <c r="CH101" s="237">
        <v>6.3321000000000005</v>
      </c>
      <c r="CI101" s="237">
        <v>6.9857000000000005</v>
      </c>
      <c r="CJ101" s="237">
        <v>1</v>
      </c>
      <c r="CK101" s="237">
        <v>0.71083814926179456</v>
      </c>
      <c r="CL101" s="237">
        <v>7.0040000000000004</v>
      </c>
      <c r="CM101" s="237">
        <v>7.0083000000000002</v>
      </c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</row>
    <row r="102" spans="1:170" s="63" customFormat="1" ht="15.75" x14ac:dyDescent="0.25">
      <c r="A102" s="108"/>
      <c r="B102" s="109"/>
      <c r="BU102" s="49"/>
      <c r="BV102" s="93">
        <v>23</v>
      </c>
      <c r="BW102" s="233"/>
      <c r="BX102" s="49"/>
      <c r="BY102" s="49"/>
      <c r="BZ102" s="49"/>
      <c r="CA102" s="50"/>
      <c r="CB102" s="49"/>
      <c r="CC102" s="49"/>
      <c r="CD102" s="49"/>
      <c r="CE102" s="49"/>
      <c r="CF102" s="49"/>
      <c r="CG102" s="49"/>
      <c r="CH102" s="49"/>
      <c r="CI102" s="51"/>
      <c r="CJ102" s="50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</row>
    <row r="103" spans="1:170" s="63" customFormat="1" x14ac:dyDescent="0.2">
      <c r="A103" s="108"/>
      <c r="B103" s="109"/>
      <c r="BU103" s="49"/>
      <c r="BV103" s="49"/>
      <c r="BW103" s="49"/>
      <c r="BX103" s="49"/>
      <c r="BY103" s="49"/>
      <c r="BZ103" s="49"/>
      <c r="CA103" s="50"/>
      <c r="CB103" s="49"/>
      <c r="CC103" s="49"/>
      <c r="CD103" s="49"/>
      <c r="CE103" s="49"/>
      <c r="CF103" s="49"/>
      <c r="CG103" s="49"/>
      <c r="CH103" s="49"/>
      <c r="CI103" s="51"/>
      <c r="CJ103" s="50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</row>
    <row r="104" spans="1:170" s="63" customFormat="1" x14ac:dyDescent="0.2">
      <c r="A104" s="108"/>
      <c r="B104" s="109"/>
      <c r="BU104" s="49"/>
      <c r="BV104" s="49"/>
      <c r="BW104" s="49"/>
      <c r="BX104" s="49"/>
      <c r="BY104" s="49"/>
      <c r="BZ104" s="49"/>
      <c r="CA104" s="50"/>
      <c r="CB104" s="49"/>
      <c r="CC104" s="49"/>
      <c r="CD104" s="49"/>
      <c r="CE104" s="49"/>
      <c r="CF104" s="49"/>
      <c r="CG104" s="49"/>
      <c r="CH104" s="49"/>
      <c r="CI104" s="51"/>
      <c r="CJ104" s="50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</row>
    <row r="105" spans="1:170" s="63" customFormat="1" x14ac:dyDescent="0.2">
      <c r="A105" s="108"/>
      <c r="B105" s="109"/>
      <c r="BU105" s="49"/>
      <c r="BV105" s="49"/>
      <c r="BW105" s="49"/>
      <c r="BX105" s="49"/>
      <c r="BY105" s="49"/>
      <c r="BZ105" s="49"/>
      <c r="CA105" s="50"/>
      <c r="CB105" s="49"/>
      <c r="CC105" s="49"/>
      <c r="CD105" s="49"/>
      <c r="CE105" s="49"/>
      <c r="CF105" s="49"/>
      <c r="CG105" s="49"/>
      <c r="CH105" s="49"/>
      <c r="CI105" s="51"/>
      <c r="CJ105" s="50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</row>
    <row r="106" spans="1:170" s="63" customFormat="1" x14ac:dyDescent="0.2">
      <c r="A106" s="108"/>
      <c r="B106" s="109"/>
      <c r="BU106" s="49"/>
      <c r="BV106" s="49"/>
      <c r="BW106" s="49"/>
      <c r="BX106" s="49"/>
      <c r="BY106" s="49"/>
      <c r="BZ106" s="49"/>
      <c r="CA106" s="50"/>
      <c r="CB106" s="49"/>
      <c r="CC106" s="49"/>
      <c r="CD106" s="49"/>
      <c r="CE106" s="49"/>
      <c r="CF106" s="49"/>
      <c r="CG106" s="49"/>
      <c r="CH106" s="49"/>
      <c r="CI106" s="51"/>
      <c r="CJ106" s="50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</row>
    <row r="107" spans="1:170" s="63" customFormat="1" x14ac:dyDescent="0.2">
      <c r="A107" s="108"/>
      <c r="B107" s="109"/>
      <c r="BU107" s="49"/>
      <c r="BV107" s="49"/>
      <c r="BW107" s="49"/>
      <c r="BX107" s="49"/>
      <c r="BY107" s="49"/>
      <c r="BZ107" s="49"/>
      <c r="CA107" s="50"/>
      <c r="CB107" s="49"/>
      <c r="CC107" s="49"/>
      <c r="CD107" s="49"/>
      <c r="CE107" s="49"/>
      <c r="CF107" s="49"/>
      <c r="CG107" s="49"/>
      <c r="CH107" s="49"/>
      <c r="CI107" s="51"/>
      <c r="CJ107" s="50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</row>
    <row r="108" spans="1:170" s="63" customFormat="1" x14ac:dyDescent="0.2">
      <c r="A108" s="108"/>
      <c r="B108" s="109"/>
      <c r="BU108" s="49"/>
      <c r="BV108" s="49"/>
      <c r="BW108" s="49"/>
      <c r="BX108" s="49"/>
      <c r="BY108" s="49"/>
      <c r="BZ108" s="49"/>
      <c r="CA108" s="50"/>
      <c r="CB108" s="49"/>
      <c r="CC108" s="49"/>
      <c r="CD108" s="49"/>
      <c r="CE108" s="49"/>
      <c r="CF108" s="49"/>
      <c r="CG108" s="49"/>
      <c r="CH108" s="49"/>
      <c r="CI108" s="51"/>
      <c r="CJ108" s="50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</row>
    <row r="109" spans="1:170" s="63" customFormat="1" x14ac:dyDescent="0.2">
      <c r="A109" s="108"/>
      <c r="B109" s="109"/>
      <c r="BU109" s="49"/>
      <c r="BV109" s="49"/>
      <c r="BW109" s="49"/>
      <c r="BX109" s="49"/>
      <c r="BY109" s="49"/>
      <c r="BZ109" s="49"/>
      <c r="CA109" s="50"/>
      <c r="CB109" s="49"/>
      <c r="CC109" s="49"/>
      <c r="CD109" s="49"/>
      <c r="CE109" s="49"/>
      <c r="CF109" s="49"/>
      <c r="CG109" s="49"/>
      <c r="CH109" s="49"/>
      <c r="CI109" s="51"/>
      <c r="CJ109" s="50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</row>
    <row r="110" spans="1:170" s="63" customFormat="1" x14ac:dyDescent="0.2">
      <c r="A110" s="108"/>
      <c r="B110" s="109"/>
      <c r="BU110" s="49"/>
      <c r="BV110" s="49"/>
      <c r="BW110" s="49"/>
      <c r="BX110" s="49"/>
      <c r="BY110" s="49"/>
      <c r="BZ110" s="49"/>
      <c r="CA110" s="50"/>
      <c r="CB110" s="49"/>
      <c r="CC110" s="49"/>
      <c r="CD110" s="49"/>
      <c r="CE110" s="49"/>
      <c r="CF110" s="49"/>
      <c r="CG110" s="49"/>
      <c r="CH110" s="49"/>
      <c r="CI110" s="51"/>
      <c r="CJ110" s="50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</row>
    <row r="111" spans="1:170" s="63" customFormat="1" x14ac:dyDescent="0.2">
      <c r="A111" s="108"/>
      <c r="B111" s="109"/>
      <c r="BU111" s="49"/>
      <c r="BV111" s="49"/>
      <c r="BW111" s="49"/>
      <c r="BX111" s="49"/>
      <c r="BY111" s="49"/>
      <c r="BZ111" s="49"/>
      <c r="CA111" s="50"/>
      <c r="CB111" s="49"/>
      <c r="CC111" s="49"/>
      <c r="CD111" s="49"/>
      <c r="CE111" s="49"/>
      <c r="CF111" s="49"/>
      <c r="CG111" s="49"/>
      <c r="CH111" s="49"/>
      <c r="CI111" s="51"/>
      <c r="CJ111" s="50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</row>
    <row r="112" spans="1:170" s="63" customFormat="1" x14ac:dyDescent="0.2">
      <c r="A112" s="108"/>
      <c r="B112" s="109"/>
      <c r="BU112" s="49"/>
      <c r="BV112" s="49"/>
      <c r="BW112" s="49"/>
      <c r="BX112" s="49"/>
      <c r="BY112" s="49"/>
      <c r="BZ112" s="49"/>
      <c r="CA112" s="50"/>
      <c r="CB112" s="49"/>
      <c r="CC112" s="49"/>
      <c r="CD112" s="49"/>
      <c r="CE112" s="49"/>
      <c r="CF112" s="49"/>
      <c r="CG112" s="49"/>
      <c r="CH112" s="49"/>
      <c r="CI112" s="51"/>
      <c r="CJ112" s="50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</row>
    <row r="113" spans="1:170" s="63" customFormat="1" x14ac:dyDescent="0.2">
      <c r="A113" s="108"/>
      <c r="B113" s="109"/>
      <c r="BU113" s="49"/>
      <c r="BV113" s="49"/>
      <c r="BW113" s="49"/>
      <c r="BX113" s="49"/>
      <c r="BY113" s="49"/>
      <c r="BZ113" s="49"/>
      <c r="CA113" s="50"/>
      <c r="CB113" s="49"/>
      <c r="CC113" s="49"/>
      <c r="CD113" s="49"/>
      <c r="CE113" s="49"/>
      <c r="CF113" s="49"/>
      <c r="CG113" s="49"/>
      <c r="CH113" s="49"/>
      <c r="CI113" s="51"/>
      <c r="CJ113" s="50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</row>
    <row r="114" spans="1:170" s="63" customFormat="1" x14ac:dyDescent="0.2">
      <c r="A114" s="108"/>
      <c r="B114" s="109"/>
      <c r="BU114" s="49"/>
      <c r="BV114" s="49"/>
      <c r="BW114" s="49"/>
      <c r="BX114" s="49"/>
      <c r="BY114" s="49"/>
      <c r="BZ114" s="49"/>
      <c r="CA114" s="50"/>
      <c r="CB114" s="49"/>
      <c r="CC114" s="49"/>
      <c r="CD114" s="49"/>
      <c r="CE114" s="49"/>
      <c r="CF114" s="49"/>
      <c r="CG114" s="49"/>
      <c r="CH114" s="49"/>
      <c r="CI114" s="51"/>
      <c r="CJ114" s="50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</row>
    <row r="115" spans="1:170" s="63" customFormat="1" x14ac:dyDescent="0.2">
      <c r="A115" s="108"/>
      <c r="B115" s="109"/>
      <c r="BU115" s="49"/>
      <c r="BV115" s="49"/>
      <c r="BW115" s="49"/>
      <c r="BX115" s="49"/>
      <c r="BY115" s="49"/>
      <c r="BZ115" s="49"/>
      <c r="CA115" s="50"/>
      <c r="CB115" s="49"/>
      <c r="CC115" s="49"/>
      <c r="CD115" s="49"/>
      <c r="CE115" s="49"/>
      <c r="CF115" s="49"/>
      <c r="CG115" s="49"/>
      <c r="CH115" s="49"/>
      <c r="CI115" s="51"/>
      <c r="CJ115" s="50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</row>
    <row r="116" spans="1:170" s="63" customFormat="1" x14ac:dyDescent="0.2">
      <c r="A116" s="108"/>
      <c r="B116" s="109"/>
      <c r="BU116" s="49"/>
      <c r="BV116" s="49"/>
      <c r="BW116" s="49"/>
      <c r="BX116" s="49"/>
      <c r="BY116" s="49"/>
      <c r="BZ116" s="49"/>
      <c r="CA116" s="50"/>
      <c r="CB116" s="49"/>
      <c r="CC116" s="49"/>
      <c r="CD116" s="49"/>
      <c r="CE116" s="49"/>
      <c r="CF116" s="49"/>
      <c r="CG116" s="49"/>
      <c r="CH116" s="49"/>
      <c r="CI116" s="51"/>
      <c r="CJ116" s="50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</row>
    <row r="117" spans="1:170" s="63" customFormat="1" x14ac:dyDescent="0.2">
      <c r="A117" s="108"/>
      <c r="B117" s="109"/>
      <c r="BU117" s="49"/>
      <c r="BV117" s="49"/>
      <c r="BW117" s="49"/>
      <c r="BX117" s="49"/>
      <c r="BY117" s="49"/>
      <c r="BZ117" s="49"/>
      <c r="CA117" s="50"/>
      <c r="CB117" s="49"/>
      <c r="CC117" s="49"/>
      <c r="CD117" s="49"/>
      <c r="CE117" s="49"/>
      <c r="CF117" s="49"/>
      <c r="CG117" s="49"/>
      <c r="CH117" s="49"/>
      <c r="CI117" s="51"/>
      <c r="CJ117" s="50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</row>
    <row r="118" spans="1:170" s="63" customFormat="1" x14ac:dyDescent="0.2">
      <c r="A118" s="108"/>
      <c r="B118" s="109"/>
      <c r="BU118" s="49"/>
      <c r="BV118" s="49"/>
      <c r="BW118" s="49"/>
      <c r="BX118" s="49"/>
      <c r="BY118" s="49"/>
      <c r="BZ118" s="49"/>
      <c r="CA118" s="50"/>
      <c r="CB118" s="49"/>
      <c r="CC118" s="49"/>
      <c r="CD118" s="49"/>
      <c r="CE118" s="49"/>
      <c r="CF118" s="49"/>
      <c r="CG118" s="49"/>
      <c r="CH118" s="49"/>
      <c r="CI118" s="51"/>
      <c r="CJ118" s="50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</row>
    <row r="119" spans="1:170" s="63" customFormat="1" x14ac:dyDescent="0.2">
      <c r="A119" s="108"/>
      <c r="B119" s="109"/>
      <c r="BU119" s="49"/>
      <c r="BV119" s="49"/>
      <c r="BW119" s="49"/>
      <c r="BX119" s="49"/>
      <c r="BY119" s="49"/>
      <c r="BZ119" s="49"/>
      <c r="CA119" s="50"/>
      <c r="CB119" s="49"/>
      <c r="CC119" s="49"/>
      <c r="CD119" s="49"/>
      <c r="CE119" s="49"/>
      <c r="CF119" s="49"/>
      <c r="CG119" s="49"/>
      <c r="CH119" s="49"/>
      <c r="CI119" s="51"/>
      <c r="CJ119" s="50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</row>
    <row r="120" spans="1:170" s="63" customFormat="1" x14ac:dyDescent="0.2">
      <c r="A120" s="108"/>
      <c r="B120" s="109"/>
      <c r="BU120" s="49"/>
      <c r="BV120" s="49"/>
      <c r="BW120" s="49"/>
      <c r="BX120" s="49"/>
      <c r="BY120" s="49"/>
      <c r="BZ120" s="49"/>
      <c r="CA120" s="50"/>
      <c r="CB120" s="49"/>
      <c r="CC120" s="49"/>
      <c r="CD120" s="49"/>
      <c r="CE120" s="49"/>
      <c r="CF120" s="49"/>
      <c r="CG120" s="49"/>
      <c r="CH120" s="49"/>
      <c r="CI120" s="51"/>
      <c r="CJ120" s="50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</row>
    <row r="121" spans="1:170" s="63" customFormat="1" x14ac:dyDescent="0.2">
      <c r="A121" s="108"/>
      <c r="B121" s="109"/>
      <c r="BU121" s="49"/>
      <c r="BV121" s="49"/>
      <c r="BW121" s="49"/>
      <c r="BX121" s="49"/>
      <c r="BY121" s="49"/>
      <c r="BZ121" s="49"/>
      <c r="CA121" s="50"/>
      <c r="CB121" s="49"/>
      <c r="CC121" s="49"/>
      <c r="CD121" s="49"/>
      <c r="CE121" s="49"/>
      <c r="CF121" s="49"/>
      <c r="CG121" s="49"/>
      <c r="CH121" s="49"/>
      <c r="CI121" s="51"/>
      <c r="CJ121" s="50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</row>
    <row r="122" spans="1:170" s="63" customFormat="1" x14ac:dyDescent="0.2">
      <c r="A122" s="108"/>
      <c r="B122" s="109"/>
      <c r="BU122" s="49"/>
      <c r="BV122" s="49"/>
      <c r="BW122" s="49"/>
      <c r="BX122" s="49"/>
      <c r="BY122" s="49"/>
      <c r="BZ122" s="49"/>
      <c r="CA122" s="50"/>
      <c r="CB122" s="49"/>
      <c r="CC122" s="49"/>
      <c r="CD122" s="49"/>
      <c r="CE122" s="49"/>
      <c r="CF122" s="49"/>
      <c r="CG122" s="49"/>
      <c r="CH122" s="49"/>
      <c r="CI122" s="51"/>
      <c r="CJ122" s="50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</row>
    <row r="123" spans="1:170" s="63" customFormat="1" x14ac:dyDescent="0.2">
      <c r="A123" s="108"/>
      <c r="B123" s="109"/>
      <c r="BU123" s="49"/>
      <c r="BV123" s="49"/>
      <c r="BW123" s="49"/>
      <c r="BX123" s="49"/>
      <c r="BY123" s="49"/>
      <c r="BZ123" s="49"/>
      <c r="CA123" s="50"/>
      <c r="CB123" s="49"/>
      <c r="CC123" s="49"/>
      <c r="CD123" s="49"/>
      <c r="CE123" s="49"/>
      <c r="CF123" s="49"/>
      <c r="CG123" s="49"/>
      <c r="CH123" s="49"/>
      <c r="CI123" s="51"/>
      <c r="CJ123" s="50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</row>
    <row r="124" spans="1:170" s="63" customFormat="1" x14ac:dyDescent="0.2">
      <c r="A124" s="108"/>
      <c r="B124" s="109"/>
      <c r="BU124" s="49"/>
      <c r="BV124" s="49"/>
      <c r="BW124" s="49"/>
      <c r="BX124" s="49"/>
      <c r="BY124" s="49"/>
      <c r="BZ124" s="49"/>
      <c r="CA124" s="50"/>
      <c r="CB124" s="49"/>
      <c r="CC124" s="49"/>
      <c r="CD124" s="49"/>
      <c r="CE124" s="49"/>
      <c r="CF124" s="49"/>
      <c r="CG124" s="49"/>
      <c r="CH124" s="49"/>
      <c r="CI124" s="51"/>
      <c r="CJ124" s="50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</row>
    <row r="125" spans="1:170" s="63" customFormat="1" x14ac:dyDescent="0.2">
      <c r="A125" s="108"/>
      <c r="B125" s="109"/>
      <c r="BU125" s="49"/>
      <c r="BV125" s="49"/>
      <c r="BW125" s="49"/>
      <c r="BX125" s="49"/>
      <c r="BY125" s="49"/>
      <c r="BZ125" s="49"/>
      <c r="CA125" s="50"/>
      <c r="CB125" s="49"/>
      <c r="CC125" s="49"/>
      <c r="CD125" s="49"/>
      <c r="CE125" s="49"/>
      <c r="CF125" s="49"/>
      <c r="CG125" s="49"/>
      <c r="CH125" s="49"/>
      <c r="CI125" s="51"/>
      <c r="CJ125" s="50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</row>
    <row r="126" spans="1:170" s="63" customFormat="1" x14ac:dyDescent="0.2">
      <c r="A126" s="108"/>
      <c r="B126" s="109"/>
      <c r="BU126" s="49"/>
      <c r="BV126" s="49"/>
      <c r="BW126" s="49"/>
      <c r="BX126" s="49"/>
      <c r="BY126" s="49"/>
      <c r="BZ126" s="49"/>
      <c r="CA126" s="50"/>
      <c r="CB126" s="49"/>
      <c r="CC126" s="49"/>
      <c r="CD126" s="49"/>
      <c r="CE126" s="49"/>
      <c r="CF126" s="49"/>
      <c r="CG126" s="49"/>
      <c r="CH126" s="49"/>
      <c r="CI126" s="51"/>
      <c r="CJ126" s="50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</row>
    <row r="127" spans="1:170" s="63" customFormat="1" x14ac:dyDescent="0.2">
      <c r="A127" s="108"/>
      <c r="B127" s="109"/>
      <c r="BU127" s="49"/>
      <c r="BV127" s="49"/>
      <c r="BW127" s="49"/>
      <c r="BX127" s="49"/>
      <c r="BY127" s="49"/>
      <c r="BZ127" s="49"/>
      <c r="CA127" s="50"/>
      <c r="CB127" s="49"/>
      <c r="CC127" s="49"/>
      <c r="CD127" s="49"/>
      <c r="CE127" s="49"/>
      <c r="CF127" s="49"/>
      <c r="CG127" s="49"/>
      <c r="CH127" s="49"/>
      <c r="CI127" s="51"/>
      <c r="CJ127" s="50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</row>
    <row r="128" spans="1:170" s="63" customFormat="1" x14ac:dyDescent="0.2">
      <c r="A128" s="108"/>
      <c r="B128" s="109"/>
      <c r="BU128" s="49"/>
      <c r="BV128" s="49"/>
      <c r="BW128" s="49"/>
      <c r="BX128" s="49"/>
      <c r="BY128" s="49"/>
      <c r="BZ128" s="49"/>
      <c r="CA128" s="50"/>
      <c r="CB128" s="49"/>
      <c r="CC128" s="49"/>
      <c r="CD128" s="49"/>
      <c r="CE128" s="49"/>
      <c r="CF128" s="49"/>
      <c r="CG128" s="49"/>
      <c r="CH128" s="49"/>
      <c r="CI128" s="51"/>
      <c r="CJ128" s="50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</row>
    <row r="129" spans="1:170" s="63" customFormat="1" x14ac:dyDescent="0.2">
      <c r="A129" s="108"/>
      <c r="B129" s="109"/>
      <c r="BU129" s="49"/>
      <c r="BV129" s="49"/>
      <c r="BW129" s="49"/>
      <c r="BX129" s="49"/>
      <c r="BY129" s="49"/>
      <c r="BZ129" s="49"/>
      <c r="CA129" s="50"/>
      <c r="CB129" s="49"/>
      <c r="CC129" s="49"/>
      <c r="CD129" s="49"/>
      <c r="CE129" s="49"/>
      <c r="CF129" s="49"/>
      <c r="CG129" s="49"/>
      <c r="CH129" s="49"/>
      <c r="CI129" s="51"/>
      <c r="CJ129" s="50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</row>
    <row r="130" spans="1:170" s="63" customFormat="1" x14ac:dyDescent="0.2">
      <c r="A130" s="108"/>
      <c r="B130" s="109"/>
      <c r="BU130" s="49"/>
      <c r="BV130" s="49"/>
      <c r="BW130" s="49"/>
      <c r="BX130" s="49"/>
      <c r="BY130" s="49"/>
      <c r="BZ130" s="49"/>
      <c r="CA130" s="50"/>
      <c r="CB130" s="49"/>
      <c r="CC130" s="49"/>
      <c r="CD130" s="49"/>
      <c r="CE130" s="49"/>
      <c r="CF130" s="49"/>
      <c r="CG130" s="49"/>
      <c r="CH130" s="49"/>
      <c r="CI130" s="51"/>
      <c r="CJ130" s="50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</row>
    <row r="131" spans="1:170" s="63" customFormat="1" x14ac:dyDescent="0.2">
      <c r="A131" s="108"/>
      <c r="B131" s="109"/>
      <c r="BU131" s="49"/>
      <c r="BV131" s="49"/>
      <c r="BW131" s="49"/>
      <c r="BX131" s="49"/>
      <c r="BY131" s="49"/>
      <c r="BZ131" s="49"/>
      <c r="CA131" s="50"/>
      <c r="CB131" s="49"/>
      <c r="CC131" s="49"/>
      <c r="CD131" s="49"/>
      <c r="CE131" s="49"/>
      <c r="CF131" s="49"/>
      <c r="CG131" s="49"/>
      <c r="CH131" s="49"/>
      <c r="CI131" s="51"/>
      <c r="CJ131" s="50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</row>
    <row r="132" spans="1:170" s="63" customFormat="1" x14ac:dyDescent="0.2">
      <c r="A132" s="108"/>
      <c r="B132" s="109"/>
      <c r="BU132" s="49"/>
      <c r="BV132" s="49"/>
      <c r="BW132" s="49"/>
      <c r="BX132" s="49"/>
      <c r="BY132" s="49"/>
      <c r="BZ132" s="49"/>
      <c r="CA132" s="50"/>
      <c r="CB132" s="49"/>
      <c r="CC132" s="49"/>
      <c r="CD132" s="49"/>
      <c r="CE132" s="49"/>
      <c r="CF132" s="49"/>
      <c r="CG132" s="49"/>
      <c r="CH132" s="49"/>
      <c r="CI132" s="51"/>
      <c r="CJ132" s="50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</row>
    <row r="133" spans="1:170" s="63" customFormat="1" x14ac:dyDescent="0.2">
      <c r="A133" s="108"/>
      <c r="B133" s="109"/>
      <c r="BU133" s="49"/>
      <c r="BV133" s="49"/>
      <c r="BW133" s="49"/>
      <c r="BX133" s="49"/>
      <c r="BY133" s="49"/>
      <c r="BZ133" s="49"/>
      <c r="CA133" s="50"/>
      <c r="CB133" s="49"/>
      <c r="CC133" s="49"/>
      <c r="CD133" s="49"/>
      <c r="CE133" s="49"/>
      <c r="CF133" s="49"/>
      <c r="CG133" s="49"/>
      <c r="CH133" s="49"/>
      <c r="CI133" s="51"/>
      <c r="CJ133" s="50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</row>
    <row r="134" spans="1:170" s="63" customFormat="1" x14ac:dyDescent="0.2">
      <c r="A134" s="108"/>
      <c r="B134" s="109"/>
      <c r="BU134" s="49"/>
      <c r="BV134" s="49"/>
      <c r="BW134" s="49"/>
      <c r="BX134" s="49"/>
      <c r="BY134" s="49"/>
      <c r="BZ134" s="49"/>
      <c r="CA134" s="50"/>
      <c r="CB134" s="49"/>
      <c r="CC134" s="49"/>
      <c r="CD134" s="49"/>
      <c r="CE134" s="49"/>
      <c r="CF134" s="49"/>
      <c r="CG134" s="49"/>
      <c r="CH134" s="49"/>
      <c r="CI134" s="51"/>
      <c r="CJ134" s="50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</row>
    <row r="135" spans="1:170" s="63" customFormat="1" x14ac:dyDescent="0.2">
      <c r="A135" s="108"/>
      <c r="B135" s="109"/>
      <c r="BU135" s="49"/>
      <c r="BV135" s="49"/>
      <c r="BW135" s="49"/>
      <c r="BX135" s="49"/>
      <c r="BY135" s="49"/>
      <c r="BZ135" s="49"/>
      <c r="CA135" s="50"/>
      <c r="CB135" s="49"/>
      <c r="CC135" s="49"/>
      <c r="CD135" s="49"/>
      <c r="CE135" s="49"/>
      <c r="CF135" s="49"/>
      <c r="CG135" s="49"/>
      <c r="CH135" s="49"/>
      <c r="CI135" s="51"/>
      <c r="CJ135" s="50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</row>
    <row r="136" spans="1:170" s="63" customFormat="1" x14ac:dyDescent="0.2">
      <c r="A136" s="108"/>
      <c r="B136" s="109"/>
      <c r="BU136" s="49"/>
      <c r="BV136" s="49"/>
      <c r="BW136" s="49"/>
      <c r="BX136" s="49"/>
      <c r="BY136" s="49"/>
      <c r="BZ136" s="49"/>
      <c r="CA136" s="50"/>
      <c r="CB136" s="49"/>
      <c r="CC136" s="49"/>
      <c r="CD136" s="49"/>
      <c r="CE136" s="49"/>
      <c r="CF136" s="49"/>
      <c r="CG136" s="49"/>
      <c r="CH136" s="49"/>
      <c r="CI136" s="51"/>
      <c r="CJ136" s="50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</row>
    <row r="137" spans="1:170" s="63" customFormat="1" x14ac:dyDescent="0.2">
      <c r="A137" s="108"/>
      <c r="B137" s="109"/>
      <c r="BU137" s="49"/>
      <c r="BV137" s="49"/>
      <c r="BW137" s="49"/>
      <c r="BX137" s="49"/>
      <c r="BY137" s="49"/>
      <c r="BZ137" s="49"/>
      <c r="CA137" s="50"/>
      <c r="CB137" s="49"/>
      <c r="CC137" s="49"/>
      <c r="CD137" s="49"/>
      <c r="CE137" s="49"/>
      <c r="CF137" s="49"/>
      <c r="CG137" s="49"/>
      <c r="CH137" s="49"/>
      <c r="CI137" s="51"/>
      <c r="CJ137" s="50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</row>
    <row r="138" spans="1:170" s="63" customFormat="1" x14ac:dyDescent="0.2">
      <c r="A138" s="108"/>
      <c r="B138" s="109"/>
      <c r="BU138" s="49"/>
      <c r="BV138" s="49"/>
      <c r="BW138" s="49"/>
      <c r="BX138" s="49"/>
      <c r="BY138" s="49"/>
      <c r="BZ138" s="49"/>
      <c r="CA138" s="50"/>
      <c r="CB138" s="49"/>
      <c r="CC138" s="49"/>
      <c r="CD138" s="49"/>
      <c r="CE138" s="49"/>
      <c r="CF138" s="49"/>
      <c r="CG138" s="49"/>
      <c r="CH138" s="49"/>
      <c r="CI138" s="51"/>
      <c r="CJ138" s="50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</row>
    <row r="139" spans="1:170" s="63" customFormat="1" x14ac:dyDescent="0.2">
      <c r="A139" s="108"/>
      <c r="B139" s="109"/>
      <c r="BU139" s="49"/>
      <c r="BV139" s="49"/>
      <c r="BW139" s="49"/>
      <c r="BX139" s="49"/>
      <c r="BY139" s="49"/>
      <c r="BZ139" s="49"/>
      <c r="CA139" s="50"/>
      <c r="CB139" s="49"/>
      <c r="CC139" s="49"/>
      <c r="CD139" s="49"/>
      <c r="CE139" s="49"/>
      <c r="CF139" s="49"/>
      <c r="CG139" s="49"/>
      <c r="CH139" s="49"/>
      <c r="CI139" s="51"/>
      <c r="CJ139" s="50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</row>
    <row r="140" spans="1:170" s="63" customFormat="1" x14ac:dyDescent="0.2">
      <c r="A140" s="108"/>
      <c r="B140" s="109"/>
      <c r="BU140" s="49"/>
      <c r="BV140" s="49"/>
      <c r="BW140" s="49"/>
      <c r="BX140" s="49"/>
      <c r="BY140" s="49"/>
      <c r="BZ140" s="49"/>
      <c r="CA140" s="50"/>
      <c r="CB140" s="49"/>
      <c r="CC140" s="49"/>
      <c r="CD140" s="49"/>
      <c r="CE140" s="49"/>
      <c r="CF140" s="49"/>
      <c r="CG140" s="49"/>
      <c r="CH140" s="49"/>
      <c r="CI140" s="51"/>
      <c r="CJ140" s="50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</row>
    <row r="141" spans="1:170" s="63" customFormat="1" x14ac:dyDescent="0.2">
      <c r="A141" s="108"/>
      <c r="B141" s="109"/>
      <c r="BU141" s="49"/>
      <c r="BV141" s="49"/>
      <c r="BW141" s="49"/>
      <c r="BX141" s="49"/>
      <c r="BY141" s="49"/>
      <c r="BZ141" s="49"/>
      <c r="CA141" s="50"/>
      <c r="CB141" s="49"/>
      <c r="CC141" s="49"/>
      <c r="CD141" s="49"/>
      <c r="CE141" s="49"/>
      <c r="CF141" s="49"/>
      <c r="CG141" s="49"/>
      <c r="CH141" s="49"/>
      <c r="CI141" s="51"/>
      <c r="CJ141" s="50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</row>
    <row r="142" spans="1:170" s="63" customFormat="1" x14ac:dyDescent="0.2">
      <c r="A142" s="108"/>
      <c r="B142" s="109"/>
      <c r="BU142" s="49"/>
      <c r="BV142" s="49"/>
      <c r="BW142" s="49"/>
      <c r="BX142" s="49"/>
      <c r="BY142" s="49"/>
      <c r="BZ142" s="49"/>
      <c r="CA142" s="50"/>
      <c r="CB142" s="49"/>
      <c r="CC142" s="49"/>
      <c r="CD142" s="49"/>
      <c r="CE142" s="49"/>
      <c r="CF142" s="49"/>
      <c r="CG142" s="49"/>
      <c r="CH142" s="49"/>
      <c r="CI142" s="51"/>
      <c r="CJ142" s="50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</row>
    <row r="143" spans="1:170" s="63" customFormat="1" x14ac:dyDescent="0.2">
      <c r="A143" s="108"/>
      <c r="B143" s="109"/>
      <c r="BU143" s="49"/>
      <c r="BV143" s="49"/>
      <c r="BW143" s="49"/>
      <c r="BX143" s="49"/>
      <c r="BY143" s="49"/>
      <c r="BZ143" s="49"/>
      <c r="CA143" s="50"/>
      <c r="CB143" s="49"/>
      <c r="CC143" s="49"/>
      <c r="CD143" s="49"/>
      <c r="CE143" s="49"/>
      <c r="CF143" s="49"/>
      <c r="CG143" s="49"/>
      <c r="CH143" s="49"/>
      <c r="CI143" s="51"/>
      <c r="CJ143" s="50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</row>
    <row r="144" spans="1:170" s="63" customFormat="1" x14ac:dyDescent="0.2">
      <c r="A144" s="108"/>
      <c r="B144" s="109"/>
      <c r="BU144" s="49"/>
      <c r="BV144" s="49"/>
      <c r="BW144" s="49"/>
      <c r="BX144" s="49"/>
      <c r="BY144" s="49"/>
      <c r="BZ144" s="49"/>
      <c r="CA144" s="50"/>
      <c r="CB144" s="49"/>
      <c r="CC144" s="49"/>
      <c r="CD144" s="49"/>
      <c r="CE144" s="49"/>
      <c r="CF144" s="49"/>
      <c r="CG144" s="49"/>
      <c r="CH144" s="49"/>
      <c r="CI144" s="51"/>
      <c r="CJ144" s="50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</row>
    <row r="145" spans="1:170" s="63" customFormat="1" x14ac:dyDescent="0.2">
      <c r="A145" s="108"/>
      <c r="B145" s="109"/>
      <c r="BU145" s="49"/>
      <c r="BV145" s="49"/>
      <c r="BW145" s="49"/>
      <c r="BX145" s="49"/>
      <c r="BY145" s="49"/>
      <c r="BZ145" s="49"/>
      <c r="CA145" s="50"/>
      <c r="CB145" s="49"/>
      <c r="CC145" s="49"/>
      <c r="CD145" s="49"/>
      <c r="CE145" s="49"/>
      <c r="CF145" s="49"/>
      <c r="CG145" s="49"/>
      <c r="CH145" s="49"/>
      <c r="CI145" s="51"/>
      <c r="CJ145" s="50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</row>
    <row r="146" spans="1:170" s="63" customFormat="1" x14ac:dyDescent="0.2">
      <c r="A146" s="108"/>
      <c r="B146" s="109"/>
      <c r="BU146" s="49"/>
      <c r="BV146" s="49"/>
      <c r="BW146" s="49"/>
      <c r="BX146" s="49"/>
      <c r="BY146" s="49"/>
      <c r="BZ146" s="49"/>
      <c r="CA146" s="50"/>
      <c r="CB146" s="49"/>
      <c r="CC146" s="49"/>
      <c r="CD146" s="49"/>
      <c r="CE146" s="49"/>
      <c r="CF146" s="49"/>
      <c r="CG146" s="49"/>
      <c r="CH146" s="49"/>
      <c r="CI146" s="51"/>
      <c r="CJ146" s="50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</row>
    <row r="147" spans="1:170" s="63" customFormat="1" x14ac:dyDescent="0.2">
      <c r="A147" s="108"/>
      <c r="B147" s="109"/>
      <c r="BU147" s="49"/>
      <c r="BV147" s="49"/>
      <c r="BW147" s="49"/>
      <c r="BX147" s="49"/>
      <c r="BY147" s="49"/>
      <c r="BZ147" s="49"/>
      <c r="CA147" s="50"/>
      <c r="CB147" s="49"/>
      <c r="CC147" s="49"/>
      <c r="CD147" s="49"/>
      <c r="CE147" s="49"/>
      <c r="CF147" s="49"/>
      <c r="CG147" s="49"/>
      <c r="CH147" s="49"/>
      <c r="CI147" s="51"/>
      <c r="CJ147" s="50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</row>
    <row r="148" spans="1:170" s="63" customFormat="1" x14ac:dyDescent="0.2">
      <c r="A148" s="108"/>
      <c r="B148" s="109"/>
      <c r="BU148" s="49"/>
      <c r="BV148" s="49"/>
      <c r="BW148" s="49"/>
      <c r="BX148" s="49"/>
      <c r="BY148" s="49"/>
      <c r="BZ148" s="49"/>
      <c r="CA148" s="50"/>
      <c r="CB148" s="49"/>
      <c r="CC148" s="49"/>
      <c r="CD148" s="49"/>
      <c r="CE148" s="49"/>
      <c r="CF148" s="49"/>
      <c r="CG148" s="49"/>
      <c r="CH148" s="49"/>
      <c r="CI148" s="51"/>
      <c r="CJ148" s="50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</row>
    <row r="149" spans="1:170" s="63" customFormat="1" x14ac:dyDescent="0.2">
      <c r="A149" s="108"/>
      <c r="B149" s="109"/>
      <c r="BU149" s="49"/>
      <c r="BV149" s="49"/>
      <c r="BW149" s="49"/>
      <c r="BX149" s="49"/>
      <c r="BY149" s="49"/>
      <c r="BZ149" s="49"/>
      <c r="CA149" s="50"/>
      <c r="CB149" s="49"/>
      <c r="CC149" s="49"/>
      <c r="CD149" s="49"/>
      <c r="CE149" s="49"/>
      <c r="CF149" s="49"/>
      <c r="CG149" s="49"/>
      <c r="CH149" s="49"/>
      <c r="CI149" s="51"/>
      <c r="CJ149" s="50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</row>
    <row r="150" spans="1:170" s="63" customFormat="1" x14ac:dyDescent="0.2">
      <c r="A150" s="108"/>
      <c r="B150" s="109"/>
      <c r="BU150" s="49"/>
      <c r="BV150" s="49"/>
      <c r="BW150" s="49"/>
      <c r="BX150" s="49"/>
      <c r="BY150" s="49"/>
      <c r="BZ150" s="49"/>
      <c r="CA150" s="50"/>
      <c r="CB150" s="49"/>
      <c r="CC150" s="49"/>
      <c r="CD150" s="49"/>
      <c r="CE150" s="49"/>
      <c r="CF150" s="49"/>
      <c r="CG150" s="49"/>
      <c r="CH150" s="49"/>
      <c r="CI150" s="51"/>
      <c r="CJ150" s="50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</row>
    <row r="151" spans="1:170" s="63" customFormat="1" x14ac:dyDescent="0.2">
      <c r="A151" s="108"/>
      <c r="B151" s="109"/>
      <c r="BU151" s="49"/>
      <c r="BV151" s="49"/>
      <c r="BW151" s="49"/>
      <c r="BX151" s="49"/>
      <c r="BY151" s="49"/>
      <c r="BZ151" s="49"/>
      <c r="CA151" s="50"/>
      <c r="CB151" s="49"/>
      <c r="CC151" s="49"/>
      <c r="CD151" s="49"/>
      <c r="CE151" s="49"/>
      <c r="CF151" s="49"/>
      <c r="CG151" s="49"/>
      <c r="CH151" s="49"/>
      <c r="CI151" s="51"/>
      <c r="CJ151" s="50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</row>
    <row r="152" spans="1:170" s="63" customFormat="1" x14ac:dyDescent="0.2">
      <c r="A152" s="108"/>
      <c r="B152" s="109"/>
      <c r="BU152" s="49"/>
      <c r="BV152" s="49"/>
      <c r="BW152" s="49"/>
      <c r="BX152" s="49"/>
      <c r="BY152" s="49"/>
      <c r="BZ152" s="49"/>
      <c r="CA152" s="50"/>
      <c r="CB152" s="49"/>
      <c r="CC152" s="49"/>
      <c r="CD152" s="49"/>
      <c r="CE152" s="49"/>
      <c r="CF152" s="49"/>
      <c r="CG152" s="49"/>
      <c r="CH152" s="49"/>
      <c r="CI152" s="51"/>
      <c r="CJ152" s="50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</row>
    <row r="153" spans="1:170" s="63" customFormat="1" x14ac:dyDescent="0.2">
      <c r="A153" s="108"/>
      <c r="B153" s="109"/>
      <c r="BU153" s="49"/>
      <c r="BV153" s="49"/>
      <c r="BW153" s="49"/>
      <c r="BX153" s="49"/>
      <c r="BY153" s="49"/>
      <c r="BZ153" s="49"/>
      <c r="CA153" s="50"/>
      <c r="CB153" s="49"/>
      <c r="CC153" s="49"/>
      <c r="CD153" s="49"/>
      <c r="CE153" s="49"/>
      <c r="CF153" s="49"/>
      <c r="CG153" s="49"/>
      <c r="CH153" s="49"/>
      <c r="CI153" s="51"/>
      <c r="CJ153" s="50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</row>
    <row r="154" spans="1:170" s="63" customFormat="1" x14ac:dyDescent="0.2">
      <c r="A154" s="108"/>
      <c r="B154" s="109"/>
      <c r="BU154" s="49"/>
      <c r="BV154" s="49"/>
      <c r="BW154" s="49"/>
      <c r="BX154" s="49"/>
      <c r="BY154" s="49"/>
      <c r="BZ154" s="49"/>
      <c r="CA154" s="50"/>
      <c r="CB154" s="49"/>
      <c r="CC154" s="49"/>
      <c r="CD154" s="49"/>
      <c r="CE154" s="49"/>
      <c r="CF154" s="49"/>
      <c r="CG154" s="49"/>
      <c r="CH154" s="49"/>
      <c r="CI154" s="51"/>
      <c r="CJ154" s="50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</row>
    <row r="155" spans="1:170" s="63" customFormat="1" x14ac:dyDescent="0.2">
      <c r="A155" s="108"/>
      <c r="B155" s="109"/>
      <c r="BU155" s="49"/>
      <c r="BV155" s="49"/>
      <c r="BW155" s="49"/>
      <c r="BX155" s="49"/>
      <c r="BY155" s="49"/>
      <c r="BZ155" s="49"/>
      <c r="CA155" s="50"/>
      <c r="CB155" s="49"/>
      <c r="CC155" s="49"/>
      <c r="CD155" s="49"/>
      <c r="CE155" s="49"/>
      <c r="CF155" s="49"/>
      <c r="CG155" s="49"/>
      <c r="CH155" s="49"/>
      <c r="CI155" s="51"/>
      <c r="CJ155" s="50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</row>
    <row r="156" spans="1:170" s="63" customFormat="1" x14ac:dyDescent="0.2">
      <c r="A156" s="108"/>
      <c r="B156" s="109"/>
      <c r="BU156" s="49"/>
      <c r="BV156" s="49"/>
      <c r="BW156" s="49"/>
      <c r="BX156" s="49"/>
      <c r="BY156" s="49"/>
      <c r="BZ156" s="49"/>
      <c r="CA156" s="50"/>
      <c r="CB156" s="49"/>
      <c r="CC156" s="49"/>
      <c r="CD156" s="49"/>
      <c r="CE156" s="49"/>
      <c r="CF156" s="49"/>
      <c r="CG156" s="49"/>
      <c r="CH156" s="49"/>
      <c r="CI156" s="51"/>
      <c r="CJ156" s="50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</row>
    <row r="157" spans="1:170" s="63" customFormat="1" x14ac:dyDescent="0.2">
      <c r="A157" s="108"/>
      <c r="B157" s="109"/>
      <c r="BU157" s="49"/>
      <c r="BV157" s="49"/>
      <c r="BW157" s="49"/>
      <c r="BX157" s="49"/>
      <c r="BY157" s="49"/>
      <c r="BZ157" s="49"/>
      <c r="CA157" s="50"/>
      <c r="CB157" s="49"/>
      <c r="CC157" s="49"/>
      <c r="CD157" s="49"/>
      <c r="CE157" s="49"/>
      <c r="CF157" s="49"/>
      <c r="CG157" s="49"/>
      <c r="CH157" s="49"/>
      <c r="CI157" s="51"/>
      <c r="CJ157" s="50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</row>
    <row r="158" spans="1:170" s="63" customFormat="1" x14ac:dyDescent="0.2">
      <c r="A158" s="108"/>
      <c r="B158" s="109"/>
      <c r="BU158" s="49"/>
      <c r="BV158" s="49"/>
      <c r="BW158" s="49"/>
      <c r="BX158" s="49"/>
      <c r="BY158" s="49"/>
      <c r="BZ158" s="49"/>
      <c r="CA158" s="50"/>
      <c r="CB158" s="49"/>
      <c r="CC158" s="49"/>
      <c r="CD158" s="49"/>
      <c r="CE158" s="49"/>
      <c r="CF158" s="49"/>
      <c r="CG158" s="49"/>
      <c r="CH158" s="49"/>
      <c r="CI158" s="51"/>
      <c r="CJ158" s="50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</row>
    <row r="159" spans="1:170" s="63" customFormat="1" x14ac:dyDescent="0.2">
      <c r="A159" s="108"/>
      <c r="B159" s="109"/>
      <c r="BU159" s="49"/>
      <c r="BV159" s="49"/>
      <c r="BW159" s="49"/>
      <c r="BX159" s="49"/>
      <c r="BY159" s="49"/>
      <c r="BZ159" s="49"/>
      <c r="CA159" s="50"/>
      <c r="CB159" s="49"/>
      <c r="CC159" s="49"/>
      <c r="CD159" s="49"/>
      <c r="CE159" s="49"/>
      <c r="CF159" s="49"/>
      <c r="CG159" s="49"/>
      <c r="CH159" s="49"/>
      <c r="CI159" s="51"/>
      <c r="CJ159" s="50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</row>
    <row r="160" spans="1:170" s="63" customFormat="1" x14ac:dyDescent="0.2">
      <c r="A160" s="108"/>
      <c r="B160" s="109"/>
      <c r="BU160" s="49"/>
      <c r="BV160" s="49"/>
      <c r="BW160" s="49"/>
      <c r="BX160" s="49"/>
      <c r="BY160" s="49"/>
      <c r="BZ160" s="49"/>
      <c r="CA160" s="50"/>
      <c r="CB160" s="49"/>
      <c r="CC160" s="49"/>
      <c r="CD160" s="49"/>
      <c r="CE160" s="49"/>
      <c r="CF160" s="49"/>
      <c r="CG160" s="49"/>
      <c r="CH160" s="49"/>
      <c r="CI160" s="51"/>
      <c r="CJ160" s="50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</row>
    <row r="161" spans="1:170" s="63" customFormat="1" x14ac:dyDescent="0.2">
      <c r="A161" s="108"/>
      <c r="B161" s="109"/>
      <c r="BU161" s="49"/>
      <c r="BV161" s="49"/>
      <c r="BW161" s="49"/>
      <c r="BX161" s="49"/>
      <c r="BY161" s="49"/>
      <c r="BZ161" s="49"/>
      <c r="CA161" s="50"/>
      <c r="CB161" s="49"/>
      <c r="CC161" s="49"/>
      <c r="CD161" s="49"/>
      <c r="CE161" s="49"/>
      <c r="CF161" s="49"/>
      <c r="CG161" s="49"/>
      <c r="CH161" s="49"/>
      <c r="CI161" s="51"/>
      <c r="CJ161" s="50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</row>
    <row r="162" spans="1:170" s="63" customFormat="1" x14ac:dyDescent="0.2">
      <c r="A162" s="108"/>
      <c r="B162" s="109"/>
      <c r="BU162" s="49"/>
      <c r="BV162" s="49"/>
      <c r="BW162" s="49"/>
      <c r="BX162" s="49"/>
      <c r="BY162" s="49"/>
      <c r="BZ162" s="49"/>
      <c r="CA162" s="50"/>
      <c r="CB162" s="49"/>
      <c r="CC162" s="49"/>
      <c r="CD162" s="49"/>
      <c r="CE162" s="49"/>
      <c r="CF162" s="49"/>
      <c r="CG162" s="49"/>
      <c r="CH162" s="49"/>
      <c r="CI162" s="51"/>
      <c r="CJ162" s="50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</row>
    <row r="163" spans="1:170" s="63" customFormat="1" x14ac:dyDescent="0.2">
      <c r="A163" s="108"/>
      <c r="B163" s="109"/>
      <c r="BU163" s="49"/>
      <c r="BV163" s="49"/>
      <c r="BW163" s="49"/>
      <c r="BX163" s="49"/>
      <c r="BY163" s="49"/>
      <c r="BZ163" s="49"/>
      <c r="CA163" s="50"/>
      <c r="CB163" s="49"/>
      <c r="CC163" s="49"/>
      <c r="CD163" s="49"/>
      <c r="CE163" s="49"/>
      <c r="CF163" s="49"/>
      <c r="CG163" s="49"/>
      <c r="CH163" s="49"/>
      <c r="CI163" s="51"/>
      <c r="CJ163" s="50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</row>
    <row r="164" spans="1:170" s="63" customFormat="1" x14ac:dyDescent="0.2">
      <c r="A164" s="108"/>
      <c r="B164" s="109"/>
      <c r="BU164" s="49"/>
      <c r="BV164" s="49"/>
      <c r="BW164" s="49"/>
      <c r="BX164" s="49"/>
      <c r="BY164" s="49"/>
      <c r="BZ164" s="49"/>
      <c r="CA164" s="50"/>
      <c r="CB164" s="49"/>
      <c r="CC164" s="49"/>
      <c r="CD164" s="49"/>
      <c r="CE164" s="49"/>
      <c r="CF164" s="49"/>
      <c r="CG164" s="49"/>
      <c r="CH164" s="49"/>
      <c r="CI164" s="51"/>
      <c r="CJ164" s="50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</row>
    <row r="165" spans="1:170" s="63" customFormat="1" x14ac:dyDescent="0.2">
      <c r="A165" s="108"/>
      <c r="B165" s="109"/>
      <c r="BU165" s="49"/>
      <c r="BV165" s="49"/>
      <c r="BW165" s="49"/>
      <c r="BX165" s="49"/>
      <c r="BY165" s="49"/>
      <c r="BZ165" s="49"/>
      <c r="CA165" s="50"/>
      <c r="CB165" s="49"/>
      <c r="CC165" s="49"/>
      <c r="CD165" s="49"/>
      <c r="CE165" s="49"/>
      <c r="CF165" s="49"/>
      <c r="CG165" s="49"/>
      <c r="CH165" s="49"/>
      <c r="CI165" s="51"/>
      <c r="CJ165" s="50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</row>
    <row r="166" spans="1:170" s="63" customFormat="1" x14ac:dyDescent="0.2">
      <c r="A166" s="108"/>
      <c r="B166" s="109"/>
      <c r="BU166" s="49"/>
      <c r="BV166" s="49"/>
      <c r="BW166" s="49"/>
      <c r="BX166" s="49"/>
      <c r="BY166" s="49"/>
      <c r="BZ166" s="49"/>
      <c r="CA166" s="50"/>
      <c r="CB166" s="49"/>
      <c r="CC166" s="49"/>
      <c r="CD166" s="49"/>
      <c r="CE166" s="49"/>
      <c r="CF166" s="49"/>
      <c r="CG166" s="49"/>
      <c r="CH166" s="49"/>
      <c r="CI166" s="51"/>
      <c r="CJ166" s="50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</row>
    <row r="167" spans="1:170" s="63" customFormat="1" x14ac:dyDescent="0.2">
      <c r="A167" s="108"/>
      <c r="B167" s="109"/>
      <c r="BU167" s="49"/>
      <c r="BV167" s="49"/>
      <c r="BW167" s="49"/>
      <c r="BX167" s="49"/>
      <c r="BY167" s="49"/>
      <c r="BZ167" s="49"/>
      <c r="CA167" s="50"/>
      <c r="CB167" s="49"/>
      <c r="CC167" s="49"/>
      <c r="CD167" s="49"/>
      <c r="CE167" s="49"/>
      <c r="CF167" s="49"/>
      <c r="CG167" s="49"/>
      <c r="CH167" s="49"/>
      <c r="CI167" s="51"/>
      <c r="CJ167" s="50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</row>
    <row r="168" spans="1:170" s="63" customFormat="1" x14ac:dyDescent="0.2">
      <c r="A168" s="108"/>
      <c r="B168" s="109"/>
      <c r="BU168" s="49"/>
      <c r="BV168" s="49"/>
      <c r="BW168" s="49"/>
      <c r="BX168" s="49"/>
      <c r="BY168" s="49"/>
      <c r="BZ168" s="49"/>
      <c r="CA168" s="50"/>
      <c r="CB168" s="49"/>
      <c r="CC168" s="49"/>
      <c r="CD168" s="49"/>
      <c r="CE168" s="49"/>
      <c r="CF168" s="49"/>
      <c r="CG168" s="49"/>
      <c r="CH168" s="49"/>
      <c r="CI168" s="51"/>
      <c r="CJ168" s="50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</row>
    <row r="169" spans="1:170" s="63" customFormat="1" x14ac:dyDescent="0.2">
      <c r="A169" s="108"/>
      <c r="B169" s="109"/>
      <c r="BU169" s="49"/>
      <c r="BV169" s="49"/>
      <c r="BW169" s="49"/>
      <c r="BX169" s="49"/>
      <c r="BY169" s="49"/>
      <c r="BZ169" s="49"/>
      <c r="CA169" s="50"/>
      <c r="CB169" s="49"/>
      <c r="CC169" s="49"/>
      <c r="CD169" s="49"/>
      <c r="CE169" s="49"/>
      <c r="CF169" s="49"/>
      <c r="CG169" s="49"/>
      <c r="CH169" s="49"/>
      <c r="CI169" s="51"/>
      <c r="CJ169" s="50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</row>
    <row r="170" spans="1:170" s="63" customFormat="1" x14ac:dyDescent="0.2">
      <c r="A170" s="108"/>
      <c r="B170" s="109"/>
      <c r="BU170" s="49"/>
      <c r="BV170" s="49"/>
      <c r="BW170" s="49"/>
      <c r="BX170" s="49"/>
      <c r="BY170" s="49"/>
      <c r="BZ170" s="49"/>
      <c r="CA170" s="50"/>
      <c r="CB170" s="49"/>
      <c r="CC170" s="49"/>
      <c r="CD170" s="49"/>
      <c r="CE170" s="49"/>
      <c r="CF170" s="49"/>
      <c r="CG170" s="49"/>
      <c r="CH170" s="49"/>
      <c r="CI170" s="51"/>
      <c r="CJ170" s="50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</row>
    <row r="171" spans="1:170" s="63" customFormat="1" x14ac:dyDescent="0.2">
      <c r="A171" s="108"/>
      <c r="B171" s="109"/>
      <c r="BU171" s="49"/>
      <c r="BV171" s="49"/>
      <c r="BW171" s="49"/>
      <c r="BX171" s="49"/>
      <c r="BY171" s="49"/>
      <c r="BZ171" s="49"/>
      <c r="CA171" s="50"/>
      <c r="CB171" s="49"/>
      <c r="CC171" s="49"/>
      <c r="CD171" s="49"/>
      <c r="CE171" s="49"/>
      <c r="CF171" s="49"/>
      <c r="CG171" s="49"/>
      <c r="CH171" s="49"/>
      <c r="CI171" s="51"/>
      <c r="CJ171" s="50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</row>
    <row r="172" spans="1:170" s="63" customFormat="1" x14ac:dyDescent="0.2">
      <c r="A172" s="108"/>
      <c r="B172" s="109"/>
      <c r="BU172" s="49"/>
      <c r="BV172" s="49"/>
      <c r="BW172" s="49"/>
      <c r="BX172" s="49"/>
      <c r="BY172" s="49"/>
      <c r="BZ172" s="49"/>
      <c r="CA172" s="50"/>
      <c r="CB172" s="49"/>
      <c r="CC172" s="49"/>
      <c r="CD172" s="49"/>
      <c r="CE172" s="49"/>
      <c r="CF172" s="49"/>
      <c r="CG172" s="49"/>
      <c r="CH172" s="49"/>
      <c r="CI172" s="51"/>
      <c r="CJ172" s="50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</row>
    <row r="173" spans="1:170" s="63" customFormat="1" x14ac:dyDescent="0.2">
      <c r="A173" s="108"/>
      <c r="B173" s="109"/>
      <c r="BU173" s="49"/>
      <c r="BV173" s="49"/>
      <c r="BW173" s="49"/>
      <c r="BX173" s="49"/>
      <c r="BY173" s="49"/>
      <c r="BZ173" s="49"/>
      <c r="CA173" s="50"/>
      <c r="CB173" s="49"/>
      <c r="CC173" s="49"/>
      <c r="CD173" s="49"/>
      <c r="CE173" s="49"/>
      <c r="CF173" s="49"/>
      <c r="CG173" s="49"/>
      <c r="CH173" s="49"/>
      <c r="CI173" s="51"/>
      <c r="CJ173" s="50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</row>
    <row r="174" spans="1:170" s="63" customFormat="1" x14ac:dyDescent="0.2">
      <c r="A174" s="108"/>
      <c r="B174" s="109"/>
      <c r="BU174" s="49"/>
      <c r="BV174" s="49"/>
      <c r="BW174" s="49"/>
      <c r="BX174" s="49"/>
      <c r="BY174" s="49"/>
      <c r="BZ174" s="49"/>
      <c r="CA174" s="50"/>
      <c r="CB174" s="49"/>
      <c r="CC174" s="49"/>
      <c r="CD174" s="49"/>
      <c r="CE174" s="49"/>
      <c r="CF174" s="49"/>
      <c r="CG174" s="49"/>
      <c r="CH174" s="49"/>
      <c r="CI174" s="51"/>
      <c r="CJ174" s="50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</row>
    <row r="175" spans="1:170" s="63" customFormat="1" x14ac:dyDescent="0.2">
      <c r="A175" s="108"/>
      <c r="B175" s="109"/>
      <c r="BU175" s="49"/>
      <c r="BV175" s="49"/>
      <c r="BW175" s="49"/>
      <c r="BX175" s="49"/>
      <c r="BY175" s="49"/>
      <c r="BZ175" s="49"/>
      <c r="CA175" s="50"/>
      <c r="CB175" s="49"/>
      <c r="CC175" s="49"/>
      <c r="CD175" s="49"/>
      <c r="CE175" s="49"/>
      <c r="CF175" s="49"/>
      <c r="CG175" s="49"/>
      <c r="CH175" s="49"/>
      <c r="CI175" s="51"/>
      <c r="CJ175" s="50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</row>
    <row r="176" spans="1:170" s="63" customFormat="1" x14ac:dyDescent="0.2">
      <c r="A176" s="108"/>
      <c r="B176" s="109"/>
      <c r="BU176" s="49"/>
      <c r="BV176" s="49"/>
      <c r="BW176" s="49"/>
      <c r="BX176" s="49"/>
      <c r="BY176" s="49"/>
      <c r="BZ176" s="49"/>
      <c r="CA176" s="50"/>
      <c r="CB176" s="49"/>
      <c r="CC176" s="49"/>
      <c r="CD176" s="49"/>
      <c r="CE176" s="49"/>
      <c r="CF176" s="49"/>
      <c r="CG176" s="49"/>
      <c r="CH176" s="49"/>
      <c r="CI176" s="51"/>
      <c r="CJ176" s="50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</row>
    <row r="177" spans="1:170" s="63" customFormat="1" x14ac:dyDescent="0.2">
      <c r="A177" s="108"/>
      <c r="B177" s="109"/>
      <c r="BU177" s="49"/>
      <c r="BV177" s="49"/>
      <c r="BW177" s="49"/>
      <c r="BX177" s="49"/>
      <c r="BY177" s="49"/>
      <c r="BZ177" s="49"/>
      <c r="CA177" s="50"/>
      <c r="CB177" s="49"/>
      <c r="CC177" s="49"/>
      <c r="CD177" s="49"/>
      <c r="CE177" s="49"/>
      <c r="CF177" s="49"/>
      <c r="CG177" s="49"/>
      <c r="CH177" s="49"/>
      <c r="CI177" s="51"/>
      <c r="CJ177" s="50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</row>
    <row r="178" spans="1:170" s="63" customFormat="1" x14ac:dyDescent="0.2">
      <c r="A178" s="108"/>
      <c r="B178" s="109"/>
      <c r="BU178" s="49"/>
      <c r="BV178" s="49"/>
      <c r="BW178" s="49"/>
      <c r="BX178" s="49"/>
      <c r="BY178" s="49"/>
      <c r="BZ178" s="49"/>
      <c r="CA178" s="50"/>
      <c r="CB178" s="49"/>
      <c r="CC178" s="49"/>
      <c r="CD178" s="49"/>
      <c r="CE178" s="49"/>
      <c r="CF178" s="49"/>
      <c r="CG178" s="49"/>
      <c r="CH178" s="49"/>
      <c r="CI178" s="51"/>
      <c r="CJ178" s="50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</row>
    <row r="179" spans="1:170" s="63" customFormat="1" x14ac:dyDescent="0.2">
      <c r="A179" s="108"/>
      <c r="B179" s="109"/>
      <c r="BU179" s="49"/>
      <c r="BV179" s="49"/>
      <c r="BW179" s="49"/>
      <c r="BX179" s="49"/>
      <c r="BY179" s="49"/>
      <c r="BZ179" s="49"/>
      <c r="CA179" s="50"/>
      <c r="CB179" s="49"/>
      <c r="CC179" s="49"/>
      <c r="CD179" s="49"/>
      <c r="CE179" s="49"/>
      <c r="CF179" s="49"/>
      <c r="CG179" s="49"/>
      <c r="CH179" s="49"/>
      <c r="CI179" s="51"/>
      <c r="CJ179" s="50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</row>
    <row r="180" spans="1:170" s="63" customFormat="1" x14ac:dyDescent="0.2">
      <c r="A180" s="108"/>
      <c r="B180" s="109"/>
      <c r="BU180" s="49"/>
      <c r="BV180" s="49"/>
      <c r="BW180" s="49"/>
      <c r="BX180" s="49"/>
      <c r="BY180" s="49"/>
      <c r="BZ180" s="49"/>
      <c r="CA180" s="50"/>
      <c r="CB180" s="49"/>
      <c r="CC180" s="49"/>
      <c r="CD180" s="49"/>
      <c r="CE180" s="49"/>
      <c r="CF180" s="49"/>
      <c r="CG180" s="49"/>
      <c r="CH180" s="49"/>
      <c r="CI180" s="51"/>
      <c r="CJ180" s="50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</row>
    <row r="252" spans="1:170" s="63" customFormat="1" x14ac:dyDescent="0.2">
      <c r="A252" s="108"/>
      <c r="B252" s="109"/>
      <c r="BU252" s="49"/>
      <c r="BV252" s="49"/>
      <c r="BW252" s="49"/>
      <c r="BX252" s="49"/>
      <c r="BY252" s="49"/>
      <c r="BZ252" s="49"/>
      <c r="CA252" s="50"/>
      <c r="CB252" s="49"/>
      <c r="CC252" s="49"/>
      <c r="CD252" s="49"/>
      <c r="CE252" s="49"/>
      <c r="CF252" s="49"/>
      <c r="CG252" s="49"/>
      <c r="CH252" s="49"/>
      <c r="CI252" s="51"/>
      <c r="CJ252" s="50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</row>
  </sheetData>
  <mergeCells count="23">
    <mergeCell ref="BE6:BF6"/>
    <mergeCell ref="BH6:BI6"/>
    <mergeCell ref="BK6:BL6"/>
    <mergeCell ref="BN6:BO6"/>
    <mergeCell ref="BQ6:BR6"/>
    <mergeCell ref="BB6:BC6"/>
    <mergeCell ref="U6:V6"/>
    <mergeCell ref="X6:Y6"/>
    <mergeCell ref="AA6:AB6"/>
    <mergeCell ref="AD6:AE6"/>
    <mergeCell ref="AG6:AH6"/>
    <mergeCell ref="AJ6:AK6"/>
    <mergeCell ref="AM6:AN6"/>
    <mergeCell ref="AP6:AQ6"/>
    <mergeCell ref="AS6:AT6"/>
    <mergeCell ref="AV6:AW6"/>
    <mergeCell ref="AY6:AZ6"/>
    <mergeCell ref="R6:S6"/>
    <mergeCell ref="C6:D6"/>
    <mergeCell ref="F6:G6"/>
    <mergeCell ref="I6:J6"/>
    <mergeCell ref="L6:M6"/>
    <mergeCell ref="O6:P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252"/>
  <sheetViews>
    <sheetView zoomScale="70" zoomScaleNormal="70" workbookViewId="0">
      <pane xSplit="2" ySplit="13" topLeftCell="BL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3.42578125" style="2" customWidth="1"/>
    <col min="4" max="4" width="17.7109375" style="2" customWidth="1"/>
    <col min="5" max="5" width="9.42578125" style="2" customWidth="1"/>
    <col min="6" max="6" width="17.7109375" style="2" customWidth="1"/>
    <col min="7" max="7" width="20.42578125" style="2" customWidth="1"/>
    <col min="8" max="8" width="8.7109375" style="2" customWidth="1"/>
    <col min="9" max="9" width="20.42578125" style="2" customWidth="1"/>
    <col min="10" max="10" width="18.42578125" style="2" customWidth="1"/>
    <col min="11" max="11" width="6.5703125" style="2" customWidth="1"/>
    <col min="12" max="13" width="16.5703125" style="2" bestFit="1" customWidth="1"/>
    <col min="14" max="14" width="11" style="2" customWidth="1"/>
    <col min="15" max="16" width="16.5703125" style="2" bestFit="1" customWidth="1"/>
    <col min="17" max="17" width="8" style="2" customWidth="1"/>
    <col min="18" max="19" width="16.5703125" style="2" bestFit="1" customWidth="1"/>
    <col min="20" max="20" width="9.85546875" style="2" customWidth="1"/>
    <col min="21" max="22" width="16.5703125" style="2" bestFit="1" customWidth="1"/>
    <col min="23" max="23" width="8.140625" style="2" customWidth="1"/>
    <col min="24" max="24" width="19.5703125" style="2" customWidth="1"/>
    <col min="25" max="25" width="18.42578125" style="2" customWidth="1"/>
    <col min="26" max="26" width="7" style="2" customWidth="1"/>
    <col min="27" max="28" width="18.42578125" style="2" customWidth="1"/>
    <col min="29" max="29" width="7.7109375" style="2" customWidth="1"/>
    <col min="30" max="30" width="19.5703125" style="2" customWidth="1"/>
    <col min="31" max="31" width="18.42578125" style="2" customWidth="1"/>
    <col min="32" max="32" width="8" style="2" customWidth="1"/>
    <col min="33" max="33" width="20.42578125" style="2" customWidth="1"/>
    <col min="34" max="34" width="19.42578125" style="2" customWidth="1"/>
    <col min="35" max="35" width="9.140625" style="2" customWidth="1"/>
    <col min="36" max="36" width="20.42578125" style="2" customWidth="1"/>
    <col min="37" max="37" width="17.5703125" style="2" customWidth="1"/>
    <col min="38" max="38" width="6.140625" style="2" customWidth="1"/>
    <col min="39" max="39" width="18.42578125" style="2" customWidth="1"/>
    <col min="40" max="40" width="17.28515625" style="2" customWidth="1"/>
    <col min="41" max="41" width="6.140625" style="2" customWidth="1"/>
    <col min="42" max="42" width="20.28515625" style="2" customWidth="1"/>
    <col min="43" max="43" width="18.5703125" style="2" customWidth="1"/>
    <col min="44" max="44" width="5.2851562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5.140625" style="2" bestFit="1" customWidth="1"/>
    <col min="49" max="49" width="16.5703125" style="2" bestFit="1" customWidth="1"/>
    <col min="50" max="50" width="10" style="2" customWidth="1"/>
    <col min="51" max="52" width="19.7109375" style="2" customWidth="1"/>
    <col min="53" max="53" width="10.5703125" style="2" customWidth="1"/>
    <col min="54" max="54" width="18" style="2" customWidth="1"/>
    <col min="55" max="58" width="16.28515625" style="2" customWidth="1"/>
    <col min="59" max="59" width="10.7109375" style="2" customWidth="1"/>
    <col min="60" max="60" width="19.140625" style="2" customWidth="1"/>
    <col min="61" max="61" width="18.28515625" style="2" customWidth="1"/>
    <col min="62" max="62" width="13" style="2" customWidth="1"/>
    <col min="63" max="64" width="18.28515625" style="2" customWidth="1"/>
    <col min="65" max="65" width="11.5703125" style="2" customWidth="1"/>
    <col min="66" max="66" width="18.5703125" style="2" customWidth="1"/>
    <col min="67" max="67" width="16.5703125" style="2" customWidth="1"/>
    <col min="68" max="69" width="20.42578125" style="2" customWidth="1"/>
    <col min="70" max="70" width="14.5703125" style="3" customWidth="1"/>
    <col min="71" max="71" width="14.28515625" style="3" customWidth="1"/>
    <col min="72" max="72" width="21.85546875" style="3" customWidth="1"/>
    <col min="73" max="73" width="22.7109375" style="3" customWidth="1"/>
    <col min="74" max="74" width="10.7109375" style="3" customWidth="1"/>
    <col min="75" max="75" width="10.42578125" style="3" customWidth="1"/>
    <col min="76" max="76" width="10.85546875" style="113" bestFit="1" customWidth="1"/>
    <col min="77" max="77" width="17.7109375" style="3" customWidth="1"/>
    <col min="78" max="78" width="13.28515625" style="3" customWidth="1"/>
    <col min="79" max="79" width="11.42578125" style="3" customWidth="1"/>
    <col min="80" max="83" width="11.5703125" style="3" customWidth="1"/>
    <col min="84" max="84" width="12.5703125" style="114" customWidth="1"/>
    <col min="85" max="85" width="14" style="113" customWidth="1"/>
    <col min="86" max="86" width="24.42578125" style="3" customWidth="1"/>
    <col min="87" max="87" width="25.140625" style="3" customWidth="1"/>
    <col min="88" max="88" width="26.85546875" style="3" customWidth="1"/>
    <col min="89" max="167" width="13.42578125" style="3" customWidth="1"/>
    <col min="168" max="16384" width="9.28515625" style="2"/>
  </cols>
  <sheetData>
    <row r="1" spans="1:170" x14ac:dyDescent="0.2">
      <c r="B1" s="3"/>
      <c r="BR1" s="2"/>
      <c r="BS1" s="2"/>
      <c r="BX1" s="3"/>
      <c r="BZ1" s="113"/>
      <c r="CF1" s="3"/>
      <c r="CG1" s="3"/>
      <c r="CH1" s="114"/>
      <c r="CI1" s="113"/>
      <c r="FL1" s="3"/>
      <c r="FM1" s="3"/>
      <c r="FN1" s="3"/>
    </row>
    <row r="2" spans="1:170" x14ac:dyDescent="0.2">
      <c r="B2" s="3"/>
      <c r="BR2" s="2"/>
      <c r="BS2" s="2"/>
      <c r="BX2" s="3"/>
      <c r="BZ2" s="113"/>
      <c r="CF2" s="3"/>
      <c r="CG2" s="3"/>
      <c r="CH2" s="114"/>
      <c r="CI2" s="113"/>
      <c r="FL2" s="3"/>
      <c r="FM2" s="3"/>
      <c r="FN2" s="3"/>
    </row>
    <row r="3" spans="1:170" ht="15.75" x14ac:dyDescent="0.25">
      <c r="A3" s="213" t="s">
        <v>31</v>
      </c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 t="s">
        <v>0</v>
      </c>
      <c r="AO3" s="215"/>
      <c r="AP3" s="215"/>
      <c r="AQ3" s="215"/>
      <c r="AR3" s="215"/>
      <c r="AS3" s="215"/>
      <c r="AT3" s="216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7"/>
      <c r="BO3" s="217"/>
      <c r="BP3" s="3"/>
      <c r="BQ3" s="3"/>
      <c r="BX3" s="3"/>
      <c r="BY3" s="113"/>
    </row>
    <row r="4" spans="1:170" ht="15.75" x14ac:dyDescent="0.25">
      <c r="A4" s="213"/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6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7"/>
      <c r="BO4" s="217"/>
      <c r="BP4" s="3"/>
      <c r="BQ4" s="3"/>
      <c r="BX4" s="3"/>
      <c r="BY4" s="113"/>
    </row>
    <row r="5" spans="1:170" ht="15.75" x14ac:dyDescent="0.25">
      <c r="A5" s="186"/>
      <c r="B5" s="218" t="s">
        <v>281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219"/>
      <c r="BO5" s="219"/>
      <c r="BP5" s="18"/>
      <c r="BQ5" s="18"/>
      <c r="BR5" s="18"/>
      <c r="BS5" s="117"/>
      <c r="BT5" s="117"/>
      <c r="BU5" s="117"/>
      <c r="BV5" s="117"/>
      <c r="BX5" s="3"/>
      <c r="BY5" s="113"/>
    </row>
    <row r="6" spans="1:170" s="6" customFormat="1" ht="16.5" thickBot="1" x14ac:dyDescent="0.3">
      <c r="A6" s="220" t="s">
        <v>1</v>
      </c>
      <c r="B6" s="211"/>
      <c r="C6" s="314" t="s">
        <v>282</v>
      </c>
      <c r="D6" s="314"/>
      <c r="E6" s="239"/>
      <c r="F6" s="314" t="s">
        <v>294</v>
      </c>
      <c r="G6" s="314"/>
      <c r="H6" s="222"/>
      <c r="I6" s="314" t="s">
        <v>295</v>
      </c>
      <c r="J6" s="314"/>
      <c r="K6" s="222"/>
      <c r="L6" s="314" t="s">
        <v>283</v>
      </c>
      <c r="M6" s="314"/>
      <c r="N6" s="223"/>
      <c r="O6" s="314" t="s">
        <v>284</v>
      </c>
      <c r="P6" s="314"/>
      <c r="Q6" s="239"/>
      <c r="R6" s="314" t="s">
        <v>285</v>
      </c>
      <c r="S6" s="314"/>
      <c r="T6" s="239"/>
      <c r="U6" s="314" t="s">
        <v>296</v>
      </c>
      <c r="V6" s="314"/>
      <c r="W6" s="222"/>
      <c r="X6" s="314" t="s">
        <v>297</v>
      </c>
      <c r="Y6" s="314"/>
      <c r="Z6" s="239"/>
      <c r="AA6" s="314" t="s">
        <v>286</v>
      </c>
      <c r="AB6" s="314"/>
      <c r="AC6" s="222"/>
      <c r="AD6" s="314" t="s">
        <v>287</v>
      </c>
      <c r="AE6" s="314"/>
      <c r="AF6" s="223"/>
      <c r="AG6" s="314" t="s">
        <v>288</v>
      </c>
      <c r="AH6" s="314"/>
      <c r="AI6" s="223"/>
      <c r="AJ6" s="314" t="s">
        <v>298</v>
      </c>
      <c r="AK6" s="314"/>
      <c r="AL6" s="222"/>
      <c r="AM6" s="314" t="s">
        <v>299</v>
      </c>
      <c r="AN6" s="314"/>
      <c r="AO6" s="222"/>
      <c r="AP6" s="314" t="s">
        <v>289</v>
      </c>
      <c r="AQ6" s="314"/>
      <c r="AR6" s="222"/>
      <c r="AS6" s="314" t="s">
        <v>290</v>
      </c>
      <c r="AT6" s="314"/>
      <c r="AU6" s="222"/>
      <c r="AV6" s="314" t="s">
        <v>291</v>
      </c>
      <c r="AW6" s="314"/>
      <c r="AX6" s="239"/>
      <c r="AY6" s="314" t="s">
        <v>300</v>
      </c>
      <c r="AZ6" s="314"/>
      <c r="BA6" s="222"/>
      <c r="BB6" s="314" t="s">
        <v>301</v>
      </c>
      <c r="BC6" s="314"/>
      <c r="BD6" s="239"/>
      <c r="BE6" s="314" t="s">
        <v>292</v>
      </c>
      <c r="BF6" s="314"/>
      <c r="BG6" s="239"/>
      <c r="BH6" s="314" t="s">
        <v>293</v>
      </c>
      <c r="BI6" s="314"/>
      <c r="BJ6" s="239"/>
      <c r="BK6" s="314" t="s">
        <v>302</v>
      </c>
      <c r="BL6" s="314"/>
      <c r="BM6" s="222"/>
      <c r="BN6" s="314" t="s">
        <v>2</v>
      </c>
      <c r="BO6" s="314"/>
      <c r="BP6" s="23"/>
      <c r="BQ6" s="23"/>
      <c r="BR6" s="121"/>
      <c r="BS6" s="18"/>
      <c r="BT6" s="18"/>
      <c r="BU6" s="18"/>
      <c r="BV6" s="18"/>
      <c r="BW6" s="18"/>
      <c r="BX6" s="117"/>
      <c r="BY6" s="113"/>
      <c r="BZ6" s="3"/>
      <c r="CA6" s="3"/>
      <c r="CB6" s="3"/>
      <c r="CC6" s="3"/>
      <c r="CD6" s="3"/>
      <c r="CE6" s="3"/>
      <c r="CF6" s="114"/>
      <c r="CG6" s="11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1:170" ht="16.5" thickTop="1" x14ac:dyDescent="0.25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9"/>
      <c r="BO7" s="189"/>
      <c r="BP7" s="26"/>
      <c r="BQ7" s="26"/>
      <c r="BR7" s="26"/>
      <c r="BS7" s="117"/>
      <c r="BT7" s="117"/>
      <c r="BU7" s="117"/>
      <c r="BV7" s="117"/>
      <c r="BW7" s="117"/>
      <c r="BX7" s="117"/>
      <c r="BY7" s="113"/>
    </row>
    <row r="8" spans="1:170" ht="15.75" x14ac:dyDescent="0.25">
      <c r="A8" s="186"/>
      <c r="B8" s="187"/>
      <c r="C8" s="189"/>
      <c r="D8" s="189" t="s">
        <v>3</v>
      </c>
      <c r="E8" s="189"/>
      <c r="F8" s="189"/>
      <c r="G8" s="189" t="s">
        <v>3</v>
      </c>
      <c r="H8" s="188"/>
      <c r="I8" s="189"/>
      <c r="J8" s="189" t="s">
        <v>3</v>
      </c>
      <c r="K8" s="188"/>
      <c r="L8" s="189"/>
      <c r="M8" s="189" t="s">
        <v>3</v>
      </c>
      <c r="N8" s="188"/>
      <c r="O8" s="189"/>
      <c r="P8" s="189" t="s">
        <v>3</v>
      </c>
      <c r="Q8" s="189"/>
      <c r="R8" s="189"/>
      <c r="S8" s="189" t="s">
        <v>3</v>
      </c>
      <c r="T8" s="189"/>
      <c r="U8" s="189"/>
      <c r="V8" s="189" t="s">
        <v>3</v>
      </c>
      <c r="W8" s="188"/>
      <c r="X8" s="189"/>
      <c r="Y8" s="189" t="s">
        <v>3</v>
      </c>
      <c r="Z8" s="189"/>
      <c r="AA8" s="189"/>
      <c r="AB8" s="189" t="s">
        <v>3</v>
      </c>
      <c r="AC8" s="188"/>
      <c r="AD8" s="189"/>
      <c r="AE8" s="189" t="s">
        <v>3</v>
      </c>
      <c r="AF8" s="188"/>
      <c r="AG8" s="189"/>
      <c r="AH8" s="189" t="s">
        <v>3</v>
      </c>
      <c r="AI8" s="188"/>
      <c r="AJ8" s="189"/>
      <c r="AK8" s="189" t="s">
        <v>3</v>
      </c>
      <c r="AL8" s="188"/>
      <c r="AM8" s="189"/>
      <c r="AN8" s="189" t="s">
        <v>3</v>
      </c>
      <c r="AO8" s="188"/>
      <c r="AP8" s="189"/>
      <c r="AQ8" s="189" t="s">
        <v>3</v>
      </c>
      <c r="AR8" s="188"/>
      <c r="AS8" s="189"/>
      <c r="AT8" s="189" t="s">
        <v>3</v>
      </c>
      <c r="AU8" s="188"/>
      <c r="AV8" s="189"/>
      <c r="AW8" s="189" t="s">
        <v>3</v>
      </c>
      <c r="AX8" s="189"/>
      <c r="AY8" s="189"/>
      <c r="AZ8" s="189" t="s">
        <v>3</v>
      </c>
      <c r="BA8" s="188"/>
      <c r="BB8" s="189"/>
      <c r="BC8" s="189" t="s">
        <v>3</v>
      </c>
      <c r="BD8" s="189"/>
      <c r="BE8" s="189"/>
      <c r="BF8" s="189" t="s">
        <v>3</v>
      </c>
      <c r="BG8" s="189"/>
      <c r="BH8" s="189"/>
      <c r="BI8" s="189" t="s">
        <v>3</v>
      </c>
      <c r="BJ8" s="189"/>
      <c r="BK8" s="189"/>
      <c r="BL8" s="189" t="s">
        <v>3</v>
      </c>
      <c r="BM8" s="188"/>
      <c r="BN8" s="189"/>
      <c r="BO8" s="189" t="s">
        <v>3</v>
      </c>
      <c r="BP8" s="26"/>
      <c r="BQ8" s="26"/>
      <c r="BR8" s="26"/>
      <c r="BS8" s="117"/>
      <c r="BT8" s="117"/>
      <c r="BU8" s="117"/>
      <c r="BV8" s="117"/>
      <c r="BW8" s="117"/>
      <c r="BX8" s="117"/>
      <c r="BY8" s="113"/>
    </row>
    <row r="9" spans="1:170" ht="15.75" x14ac:dyDescent="0.25">
      <c r="A9" s="190"/>
      <c r="B9" s="187"/>
      <c r="C9" s="189" t="s">
        <v>3</v>
      </c>
      <c r="D9" s="189" t="s">
        <v>19</v>
      </c>
      <c r="E9" s="189"/>
      <c r="F9" s="189" t="s">
        <v>3</v>
      </c>
      <c r="G9" s="189" t="s">
        <v>19</v>
      </c>
      <c r="H9" s="189"/>
      <c r="I9" s="189" t="s">
        <v>3</v>
      </c>
      <c r="J9" s="189" t="s">
        <v>19</v>
      </c>
      <c r="K9" s="189"/>
      <c r="L9" s="189" t="s">
        <v>3</v>
      </c>
      <c r="M9" s="189" t="s">
        <v>19</v>
      </c>
      <c r="N9" s="189"/>
      <c r="O9" s="189" t="s">
        <v>3</v>
      </c>
      <c r="P9" s="189" t="s">
        <v>19</v>
      </c>
      <c r="Q9" s="189"/>
      <c r="R9" s="189" t="s">
        <v>3</v>
      </c>
      <c r="S9" s="189" t="s">
        <v>19</v>
      </c>
      <c r="T9" s="189"/>
      <c r="U9" s="189" t="s">
        <v>3</v>
      </c>
      <c r="V9" s="189" t="s">
        <v>19</v>
      </c>
      <c r="W9" s="189"/>
      <c r="X9" s="189" t="s">
        <v>3</v>
      </c>
      <c r="Y9" s="189" t="s">
        <v>19</v>
      </c>
      <c r="Z9" s="189"/>
      <c r="AA9" s="189" t="s">
        <v>3</v>
      </c>
      <c r="AB9" s="189" t="s">
        <v>19</v>
      </c>
      <c r="AC9" s="189"/>
      <c r="AD9" s="189" t="s">
        <v>3</v>
      </c>
      <c r="AE9" s="189" t="s">
        <v>19</v>
      </c>
      <c r="AF9" s="189"/>
      <c r="AG9" s="189" t="s">
        <v>3</v>
      </c>
      <c r="AH9" s="189" t="s">
        <v>19</v>
      </c>
      <c r="AI9" s="189"/>
      <c r="AJ9" s="189" t="s">
        <v>3</v>
      </c>
      <c r="AK9" s="189" t="s">
        <v>19</v>
      </c>
      <c r="AL9" s="189"/>
      <c r="AM9" s="189" t="s">
        <v>3</v>
      </c>
      <c r="AN9" s="189" t="s">
        <v>19</v>
      </c>
      <c r="AO9" s="189"/>
      <c r="AP9" s="189" t="s">
        <v>3</v>
      </c>
      <c r="AQ9" s="189" t="s">
        <v>19</v>
      </c>
      <c r="AR9" s="189"/>
      <c r="AS9" s="189" t="s">
        <v>3</v>
      </c>
      <c r="AT9" s="189" t="s">
        <v>19</v>
      </c>
      <c r="AU9" s="189"/>
      <c r="AV9" s="189" t="s">
        <v>3</v>
      </c>
      <c r="AW9" s="189" t="s">
        <v>19</v>
      </c>
      <c r="AX9" s="189"/>
      <c r="AY9" s="189" t="s">
        <v>3</v>
      </c>
      <c r="AZ9" s="189" t="s">
        <v>19</v>
      </c>
      <c r="BA9" s="189"/>
      <c r="BB9" s="189" t="s">
        <v>3</v>
      </c>
      <c r="BC9" s="189" t="s">
        <v>19</v>
      </c>
      <c r="BD9" s="189"/>
      <c r="BE9" s="189" t="s">
        <v>3</v>
      </c>
      <c r="BF9" s="189" t="s">
        <v>19</v>
      </c>
      <c r="BG9" s="189"/>
      <c r="BH9" s="189" t="s">
        <v>3</v>
      </c>
      <c r="BI9" s="189" t="s">
        <v>19</v>
      </c>
      <c r="BJ9" s="189"/>
      <c r="BK9" s="189" t="s">
        <v>3</v>
      </c>
      <c r="BL9" s="189" t="s">
        <v>19</v>
      </c>
      <c r="BM9" s="189"/>
      <c r="BN9" s="189" t="s">
        <v>3</v>
      </c>
      <c r="BO9" s="189" t="s">
        <v>19</v>
      </c>
      <c r="BP9" s="26"/>
      <c r="BQ9" s="26"/>
      <c r="BR9" s="26"/>
      <c r="BS9" s="26"/>
      <c r="BT9" s="26"/>
      <c r="BU9" s="26"/>
      <c r="BV9" s="26"/>
      <c r="BW9" s="26"/>
      <c r="BX9" s="26"/>
      <c r="BY9" s="113"/>
    </row>
    <row r="10" spans="1:170" ht="15.75" x14ac:dyDescent="0.25">
      <c r="A10" s="186"/>
      <c r="B10" s="191" t="s">
        <v>20</v>
      </c>
      <c r="C10" s="189" t="s">
        <v>23</v>
      </c>
      <c r="D10" s="189" t="s">
        <v>21</v>
      </c>
      <c r="E10" s="189"/>
      <c r="F10" s="189" t="s">
        <v>23</v>
      </c>
      <c r="G10" s="189" t="s">
        <v>21</v>
      </c>
      <c r="H10" s="189"/>
      <c r="I10" s="189" t="s">
        <v>23</v>
      </c>
      <c r="J10" s="189" t="s">
        <v>21</v>
      </c>
      <c r="K10" s="189"/>
      <c r="L10" s="189" t="s">
        <v>23</v>
      </c>
      <c r="M10" s="189" t="s">
        <v>21</v>
      </c>
      <c r="N10" s="189"/>
      <c r="O10" s="189" t="s">
        <v>23</v>
      </c>
      <c r="P10" s="189" t="s">
        <v>21</v>
      </c>
      <c r="Q10" s="189"/>
      <c r="R10" s="189" t="s">
        <v>23</v>
      </c>
      <c r="S10" s="189" t="s">
        <v>21</v>
      </c>
      <c r="T10" s="189"/>
      <c r="U10" s="189" t="s">
        <v>23</v>
      </c>
      <c r="V10" s="189" t="s">
        <v>21</v>
      </c>
      <c r="W10" s="189"/>
      <c r="X10" s="189" t="s">
        <v>23</v>
      </c>
      <c r="Y10" s="189" t="s">
        <v>21</v>
      </c>
      <c r="Z10" s="189"/>
      <c r="AA10" s="189" t="s">
        <v>23</v>
      </c>
      <c r="AB10" s="189" t="s">
        <v>21</v>
      </c>
      <c r="AC10" s="189"/>
      <c r="AD10" s="189" t="s">
        <v>23</v>
      </c>
      <c r="AE10" s="189" t="s">
        <v>21</v>
      </c>
      <c r="AF10" s="189"/>
      <c r="AG10" s="189" t="s">
        <v>23</v>
      </c>
      <c r="AH10" s="189" t="s">
        <v>21</v>
      </c>
      <c r="AI10" s="189"/>
      <c r="AJ10" s="189" t="s">
        <v>23</v>
      </c>
      <c r="AK10" s="189" t="s">
        <v>21</v>
      </c>
      <c r="AL10" s="189"/>
      <c r="AM10" s="189" t="s">
        <v>23</v>
      </c>
      <c r="AN10" s="189" t="s">
        <v>21</v>
      </c>
      <c r="AO10" s="189"/>
      <c r="AP10" s="189" t="s">
        <v>23</v>
      </c>
      <c r="AQ10" s="189" t="s">
        <v>21</v>
      </c>
      <c r="AR10" s="189"/>
      <c r="AS10" s="189" t="s">
        <v>23</v>
      </c>
      <c r="AT10" s="189" t="s">
        <v>21</v>
      </c>
      <c r="AU10" s="189"/>
      <c r="AV10" s="189" t="s">
        <v>23</v>
      </c>
      <c r="AW10" s="189" t="s">
        <v>21</v>
      </c>
      <c r="AX10" s="189"/>
      <c r="AY10" s="189" t="s">
        <v>23</v>
      </c>
      <c r="AZ10" s="189" t="s">
        <v>21</v>
      </c>
      <c r="BA10" s="189"/>
      <c r="BB10" s="189" t="s">
        <v>23</v>
      </c>
      <c r="BC10" s="189" t="s">
        <v>21</v>
      </c>
      <c r="BD10" s="189"/>
      <c r="BE10" s="189" t="s">
        <v>23</v>
      </c>
      <c r="BF10" s="189" t="s">
        <v>21</v>
      </c>
      <c r="BG10" s="189"/>
      <c r="BH10" s="189" t="s">
        <v>23</v>
      </c>
      <c r="BI10" s="189" t="s">
        <v>21</v>
      </c>
      <c r="BJ10" s="189"/>
      <c r="BK10" s="189" t="s">
        <v>23</v>
      </c>
      <c r="BL10" s="189" t="s">
        <v>21</v>
      </c>
      <c r="BM10" s="189"/>
      <c r="BN10" s="189" t="s">
        <v>24</v>
      </c>
      <c r="BO10" s="189" t="s">
        <v>21</v>
      </c>
      <c r="BP10" s="26"/>
      <c r="BQ10" s="26"/>
      <c r="BR10" s="26"/>
      <c r="BS10" s="26"/>
      <c r="BT10" s="26"/>
      <c r="BU10" s="26"/>
      <c r="BV10" s="26"/>
      <c r="BW10" s="26"/>
      <c r="BX10" s="26"/>
      <c r="BY10" s="113"/>
    </row>
    <row r="11" spans="1:170" s="9" customFormat="1" ht="15.75" customHeight="1" x14ac:dyDescent="0.25">
      <c r="A11" s="192"/>
      <c r="B11" s="193"/>
      <c r="C11" s="189"/>
      <c r="D11" s="189" t="s">
        <v>22</v>
      </c>
      <c r="E11" s="189"/>
      <c r="F11" s="189"/>
      <c r="G11" s="189" t="s">
        <v>22</v>
      </c>
      <c r="H11" s="189"/>
      <c r="I11" s="189"/>
      <c r="J11" s="189" t="s">
        <v>22</v>
      </c>
      <c r="K11" s="189"/>
      <c r="L11" s="189"/>
      <c r="M11" s="189" t="s">
        <v>22</v>
      </c>
      <c r="N11" s="189"/>
      <c r="O11" s="189"/>
      <c r="P11" s="189" t="s">
        <v>22</v>
      </c>
      <c r="Q11" s="189"/>
      <c r="R11" s="189"/>
      <c r="S11" s="189" t="s">
        <v>22</v>
      </c>
      <c r="T11" s="189"/>
      <c r="U11" s="189"/>
      <c r="V11" s="189" t="s">
        <v>22</v>
      </c>
      <c r="W11" s="189"/>
      <c r="X11" s="189"/>
      <c r="Y11" s="189" t="s">
        <v>22</v>
      </c>
      <c r="Z11" s="189"/>
      <c r="AA11" s="189"/>
      <c r="AB11" s="189" t="s">
        <v>22</v>
      </c>
      <c r="AC11" s="189"/>
      <c r="AD11" s="189"/>
      <c r="AE11" s="189" t="s">
        <v>22</v>
      </c>
      <c r="AF11" s="189"/>
      <c r="AG11" s="189"/>
      <c r="AH11" s="189" t="s">
        <v>22</v>
      </c>
      <c r="AI11" s="189"/>
      <c r="AJ11" s="189"/>
      <c r="AK11" s="189" t="s">
        <v>22</v>
      </c>
      <c r="AL11" s="189"/>
      <c r="AM11" s="189"/>
      <c r="AN11" s="189" t="s">
        <v>22</v>
      </c>
      <c r="AO11" s="189"/>
      <c r="AP11" s="189"/>
      <c r="AQ11" s="189" t="s">
        <v>22</v>
      </c>
      <c r="AR11" s="189"/>
      <c r="AS11" s="189"/>
      <c r="AT11" s="189" t="s">
        <v>22</v>
      </c>
      <c r="AU11" s="189"/>
      <c r="AV11" s="189"/>
      <c r="AW11" s="189" t="s">
        <v>22</v>
      </c>
      <c r="AX11" s="189"/>
      <c r="AY11" s="189"/>
      <c r="AZ11" s="189" t="s">
        <v>22</v>
      </c>
      <c r="BA11" s="189"/>
      <c r="BB11" s="189"/>
      <c r="BC11" s="189" t="s">
        <v>22</v>
      </c>
      <c r="BD11" s="189"/>
      <c r="BE11" s="189"/>
      <c r="BF11" s="189" t="s">
        <v>22</v>
      </c>
      <c r="BG11" s="189"/>
      <c r="BH11" s="189"/>
      <c r="BI11" s="189" t="s">
        <v>22</v>
      </c>
      <c r="BJ11" s="189"/>
      <c r="BK11" s="189"/>
      <c r="BL11" s="189" t="s">
        <v>22</v>
      </c>
      <c r="BM11" s="189"/>
      <c r="BN11" s="189"/>
      <c r="BO11" s="189" t="s">
        <v>22</v>
      </c>
      <c r="BP11" s="26"/>
      <c r="BQ11" s="26"/>
      <c r="BR11" s="26"/>
      <c r="BS11" s="26"/>
      <c r="BT11" s="26"/>
      <c r="BU11" s="26"/>
      <c r="BV11" s="26"/>
      <c r="BW11" s="26"/>
      <c r="BX11" s="26"/>
      <c r="BY11" s="124"/>
      <c r="BZ11" s="10"/>
      <c r="CA11" s="10"/>
      <c r="CB11" s="10"/>
      <c r="CC11" s="10"/>
      <c r="CD11" s="10"/>
      <c r="CE11" s="10"/>
      <c r="CF11" s="125"/>
      <c r="CG11" s="124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</row>
    <row r="12" spans="1:170" ht="15.75" x14ac:dyDescent="0.25">
      <c r="A12" s="186"/>
      <c r="B12" s="187"/>
      <c r="C12" s="189"/>
      <c r="D12" s="189" t="s">
        <v>4</v>
      </c>
      <c r="E12" s="189"/>
      <c r="F12" s="189"/>
      <c r="G12" s="189" t="s">
        <v>4</v>
      </c>
      <c r="H12" s="189"/>
      <c r="I12" s="189"/>
      <c r="J12" s="189" t="s">
        <v>4</v>
      </c>
      <c r="K12" s="189"/>
      <c r="L12" s="189"/>
      <c r="M12" s="189" t="s">
        <v>4</v>
      </c>
      <c r="N12" s="188"/>
      <c r="O12" s="189"/>
      <c r="P12" s="189" t="s">
        <v>4</v>
      </c>
      <c r="Q12" s="189"/>
      <c r="R12" s="189"/>
      <c r="S12" s="189" t="s">
        <v>4</v>
      </c>
      <c r="T12" s="189"/>
      <c r="U12" s="189"/>
      <c r="V12" s="189" t="s">
        <v>4</v>
      </c>
      <c r="W12" s="189"/>
      <c r="X12" s="189"/>
      <c r="Y12" s="189" t="s">
        <v>4</v>
      </c>
      <c r="Z12" s="189"/>
      <c r="AA12" s="189"/>
      <c r="AB12" s="189" t="s">
        <v>4</v>
      </c>
      <c r="AC12" s="189"/>
      <c r="AD12" s="189"/>
      <c r="AE12" s="189" t="s">
        <v>4</v>
      </c>
      <c r="AF12" s="189"/>
      <c r="AG12" s="189"/>
      <c r="AH12" s="189" t="s">
        <v>4</v>
      </c>
      <c r="AI12" s="189"/>
      <c r="AJ12" s="189"/>
      <c r="AK12" s="189" t="s">
        <v>4</v>
      </c>
      <c r="AL12" s="189"/>
      <c r="AM12" s="189"/>
      <c r="AN12" s="189" t="s">
        <v>4</v>
      </c>
      <c r="AO12" s="189"/>
      <c r="AP12" s="189"/>
      <c r="AQ12" s="189" t="s">
        <v>4</v>
      </c>
      <c r="AR12" s="189"/>
      <c r="AS12" s="189"/>
      <c r="AT12" s="189" t="s">
        <v>4</v>
      </c>
      <c r="AU12" s="189"/>
      <c r="AV12" s="189"/>
      <c r="AW12" s="189" t="s">
        <v>4</v>
      </c>
      <c r="AX12" s="189"/>
      <c r="AY12" s="189"/>
      <c r="AZ12" s="189" t="s">
        <v>4</v>
      </c>
      <c r="BA12" s="189"/>
      <c r="BB12" s="189"/>
      <c r="BC12" s="189" t="s">
        <v>4</v>
      </c>
      <c r="BD12" s="189"/>
      <c r="BE12" s="189"/>
      <c r="BF12" s="189" t="s">
        <v>4</v>
      </c>
      <c r="BG12" s="189"/>
      <c r="BH12" s="189"/>
      <c r="BI12" s="189" t="s">
        <v>4</v>
      </c>
      <c r="BJ12" s="189"/>
      <c r="BK12" s="189"/>
      <c r="BL12" s="189" t="s">
        <v>4</v>
      </c>
      <c r="BM12" s="189"/>
      <c r="BN12" s="189"/>
      <c r="BO12" s="189" t="s">
        <v>4</v>
      </c>
      <c r="BP12" s="26"/>
      <c r="BQ12" s="26"/>
      <c r="BR12" s="26"/>
      <c r="BS12" s="117"/>
      <c r="BT12" s="26"/>
      <c r="BU12" s="26"/>
      <c r="BV12" s="26"/>
      <c r="BW12" s="26"/>
      <c r="BX12" s="26"/>
      <c r="BY12" s="126"/>
    </row>
    <row r="13" spans="1:170" s="8" customFormat="1" ht="15.75" x14ac:dyDescent="0.25">
      <c r="A13" s="194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7"/>
      <c r="BP13" s="26"/>
      <c r="BQ13" s="26"/>
      <c r="BR13" s="26"/>
      <c r="BS13" s="117"/>
      <c r="BT13" s="117"/>
      <c r="BU13" s="117"/>
      <c r="BV13" s="117"/>
      <c r="BW13" s="117"/>
      <c r="BX13" s="117"/>
      <c r="BY13" s="113"/>
      <c r="BZ13" s="3"/>
      <c r="CA13" s="3"/>
      <c r="CB13" s="3"/>
      <c r="CC13" s="3"/>
      <c r="CD13" s="3"/>
      <c r="CE13" s="3"/>
      <c r="CF13" s="114"/>
      <c r="CG13" s="11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70" ht="15.75" x14ac:dyDescent="0.25">
      <c r="A14" s="198" t="s">
        <v>1</v>
      </c>
      <c r="B14" s="187"/>
      <c r="C14" s="199"/>
      <c r="D14" s="188"/>
      <c r="E14" s="188"/>
      <c r="F14" s="188"/>
      <c r="G14" s="188"/>
      <c r="H14" s="188"/>
      <c r="I14" s="199"/>
      <c r="J14" s="188"/>
      <c r="K14" s="188"/>
      <c r="L14" s="199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200"/>
      <c r="BO14" s="201"/>
      <c r="BP14" s="26"/>
      <c r="BQ14" s="26"/>
      <c r="BR14" s="26"/>
      <c r="BS14" s="117"/>
      <c r="BT14" s="117"/>
      <c r="BU14" s="117"/>
      <c r="BV14" s="117"/>
      <c r="BW14" s="117"/>
      <c r="BX14" s="117"/>
      <c r="BY14" s="113"/>
    </row>
    <row r="15" spans="1:170" ht="15.75" x14ac:dyDescent="0.25">
      <c r="A15" s="202">
        <v>1</v>
      </c>
      <c r="B15" s="203" t="s">
        <v>5</v>
      </c>
      <c r="C15" s="200">
        <v>105.66</v>
      </c>
      <c r="D15" s="204">
        <v>99.38</v>
      </c>
      <c r="E15" s="204"/>
      <c r="F15" s="200">
        <v>105.88</v>
      </c>
      <c r="G15" s="204">
        <v>98.93</v>
      </c>
      <c r="H15" s="188"/>
      <c r="I15" s="200">
        <v>105.7</v>
      </c>
      <c r="J15" s="204">
        <v>98.77</v>
      </c>
      <c r="K15" s="188"/>
      <c r="L15" s="200">
        <v>105.56</v>
      </c>
      <c r="M15" s="204">
        <v>98.91</v>
      </c>
      <c r="N15" s="188"/>
      <c r="O15" s="200">
        <v>105.66</v>
      </c>
      <c r="P15" s="204">
        <v>99.11</v>
      </c>
      <c r="Q15" s="204"/>
      <c r="R15" s="200">
        <v>105.99000000000001</v>
      </c>
      <c r="S15" s="204">
        <v>99.25</v>
      </c>
      <c r="T15" s="200"/>
      <c r="U15" s="200">
        <v>106.10000000000001</v>
      </c>
      <c r="V15" s="204">
        <v>99.12</v>
      </c>
      <c r="W15" s="188"/>
      <c r="X15" s="200">
        <v>106.75</v>
      </c>
      <c r="Y15" s="204">
        <v>98.68</v>
      </c>
      <c r="Z15" s="204"/>
      <c r="AA15" s="200">
        <v>106.8</v>
      </c>
      <c r="AB15" s="204">
        <v>98.07</v>
      </c>
      <c r="AC15" s="188"/>
      <c r="AD15" s="200">
        <v>106.71000000000001</v>
      </c>
      <c r="AE15" s="204">
        <v>98.45</v>
      </c>
      <c r="AF15" s="188"/>
      <c r="AG15" s="200">
        <v>106.41</v>
      </c>
      <c r="AH15" s="204">
        <v>98.35</v>
      </c>
      <c r="AI15" s="188"/>
      <c r="AJ15" s="200">
        <v>105.56</v>
      </c>
      <c r="AK15" s="204">
        <v>98.63</v>
      </c>
      <c r="AL15" s="188"/>
      <c r="AM15" s="200">
        <v>105.35000000000001</v>
      </c>
      <c r="AN15" s="204">
        <v>98.55</v>
      </c>
      <c r="AO15" s="188"/>
      <c r="AP15" s="200">
        <v>106.01</v>
      </c>
      <c r="AQ15" s="204">
        <v>98.78</v>
      </c>
      <c r="AR15" s="188"/>
      <c r="AS15" s="200">
        <v>105.53</v>
      </c>
      <c r="AT15" s="204">
        <v>99.2</v>
      </c>
      <c r="AU15" s="188"/>
      <c r="AV15" s="200">
        <v>105.77</v>
      </c>
      <c r="AW15" s="204">
        <v>98.99</v>
      </c>
      <c r="AX15" s="204"/>
      <c r="AY15" s="200">
        <v>106.28</v>
      </c>
      <c r="AZ15" s="204">
        <v>98.76</v>
      </c>
      <c r="BA15" s="188"/>
      <c r="BB15" s="200">
        <v>106.28</v>
      </c>
      <c r="BC15" s="204">
        <v>98.95</v>
      </c>
      <c r="BD15" s="204"/>
      <c r="BE15" s="200">
        <v>106.02</v>
      </c>
      <c r="BF15" s="204">
        <v>99.05</v>
      </c>
      <c r="BG15" s="204"/>
      <c r="BH15" s="200">
        <v>105.52</v>
      </c>
      <c r="BI15" s="204">
        <v>98.87</v>
      </c>
      <c r="BJ15" s="204"/>
      <c r="BK15" s="200">
        <v>105.95</v>
      </c>
      <c r="BL15" s="204">
        <v>98.47</v>
      </c>
      <c r="BM15" s="188"/>
      <c r="BN15" s="200">
        <f>(C15+F15+I15+L15+O15+R15+U15+X15+AA15+AD15+AG15+AJ15+AM15+AP15+AS15+AV15+AY15+BB15+BH15+BE15+BK15)/21</f>
        <v>105.97571428571428</v>
      </c>
      <c r="BO15" s="201">
        <f>(D15+G15+J15+M15+P15+S15+V15+Y15+AB15+AE15+AH15+AK15+AN15+AQ15+AT15+AW15+AZ15+BC15+BF15+BI15+BL15)/21</f>
        <v>98.822380952380954</v>
      </c>
      <c r="BP15" s="129"/>
      <c r="BQ15" s="40"/>
      <c r="BR15" s="40"/>
      <c r="BS15" s="130"/>
      <c r="BT15" s="130"/>
      <c r="BU15" s="117"/>
      <c r="BV15" s="131"/>
      <c r="BW15" s="131"/>
      <c r="BX15" s="117"/>
      <c r="BY15" s="113"/>
    </row>
    <row r="16" spans="1:170" s="3" customFormat="1" ht="15.75" x14ac:dyDescent="0.25">
      <c r="A16" s="202">
        <v>2</v>
      </c>
      <c r="B16" s="203" t="s">
        <v>6</v>
      </c>
      <c r="C16" s="200">
        <v>0.76563815940586477</v>
      </c>
      <c r="D16" s="204">
        <v>137.15</v>
      </c>
      <c r="E16" s="204"/>
      <c r="F16" s="200">
        <v>0.76528659983163694</v>
      </c>
      <c r="G16" s="204">
        <v>136.88</v>
      </c>
      <c r="H16" s="188"/>
      <c r="I16" s="200">
        <v>0.76161462300076155</v>
      </c>
      <c r="J16" s="204">
        <v>137.08000000000001</v>
      </c>
      <c r="K16" s="188"/>
      <c r="L16" s="200">
        <v>0.75924379318199064</v>
      </c>
      <c r="M16" s="204">
        <v>137.52000000000001</v>
      </c>
      <c r="N16" s="188"/>
      <c r="O16" s="200">
        <v>0.76411706273401081</v>
      </c>
      <c r="P16" s="204">
        <v>137.05000000000001</v>
      </c>
      <c r="Q16" s="204"/>
      <c r="R16" s="200">
        <v>0.76575541771958033</v>
      </c>
      <c r="S16" s="204">
        <v>137.37</v>
      </c>
      <c r="T16" s="200"/>
      <c r="U16" s="200">
        <v>0.76388358414177671</v>
      </c>
      <c r="V16" s="204">
        <v>137.68</v>
      </c>
      <c r="W16" s="188"/>
      <c r="X16" s="200">
        <v>0.76569678407350683</v>
      </c>
      <c r="Y16" s="204">
        <v>137.57</v>
      </c>
      <c r="Z16" s="204"/>
      <c r="AA16" s="200">
        <v>0.76417545468439552</v>
      </c>
      <c r="AB16" s="204">
        <v>137.06</v>
      </c>
      <c r="AC16" s="188"/>
      <c r="AD16" s="200">
        <v>0.76528659983163694</v>
      </c>
      <c r="AE16" s="204">
        <v>137.28</v>
      </c>
      <c r="AF16" s="188"/>
      <c r="AG16" s="200">
        <v>0.76324225309113114</v>
      </c>
      <c r="AH16" s="204">
        <v>137.11000000000001</v>
      </c>
      <c r="AI16" s="188"/>
      <c r="AJ16" s="200">
        <v>0.75947444368496997</v>
      </c>
      <c r="AK16" s="204">
        <v>137.08000000000001</v>
      </c>
      <c r="AL16" s="188"/>
      <c r="AM16" s="200">
        <v>0.75483091787439616</v>
      </c>
      <c r="AN16" s="204">
        <v>137.54</v>
      </c>
      <c r="AO16" s="188"/>
      <c r="AP16" s="200">
        <v>0.76330051141134259</v>
      </c>
      <c r="AQ16" s="204">
        <v>137.19</v>
      </c>
      <c r="AR16" s="188"/>
      <c r="AS16" s="200">
        <v>0.7584951456310679</v>
      </c>
      <c r="AT16" s="204">
        <v>138.02000000000001</v>
      </c>
      <c r="AU16" s="188"/>
      <c r="AV16" s="200">
        <v>0.76254384627116056</v>
      </c>
      <c r="AW16" s="204">
        <v>137.30000000000001</v>
      </c>
      <c r="AX16" s="204"/>
      <c r="AY16" s="200">
        <v>0.76277650648360018</v>
      </c>
      <c r="AZ16" s="204">
        <v>137.6</v>
      </c>
      <c r="BA16" s="188"/>
      <c r="BB16" s="200">
        <v>0.76045627376425851</v>
      </c>
      <c r="BC16" s="204">
        <v>138.29</v>
      </c>
      <c r="BD16" s="204"/>
      <c r="BE16" s="200">
        <v>0.75717422578935412</v>
      </c>
      <c r="BF16" s="204">
        <v>138.69</v>
      </c>
      <c r="BG16" s="204"/>
      <c r="BH16" s="200">
        <v>0.75284197846871936</v>
      </c>
      <c r="BI16" s="204">
        <v>138.58000000000001</v>
      </c>
      <c r="BJ16" s="204"/>
      <c r="BK16" s="200">
        <v>0.7515406583496167</v>
      </c>
      <c r="BL16" s="204">
        <v>138.82</v>
      </c>
      <c r="BM16" s="188"/>
      <c r="BN16" s="200">
        <f t="shared" ref="BN16:BN30" si="0">(C16+F16+I16+L16+O16+R16+U16+X16+AA16+AD16+AG16+AJ16+AM16+AP16+AS16+AV16+AY16+BB16+BH16+BE16+BK16)/21</f>
        <v>0.76130356378213226</v>
      </c>
      <c r="BO16" s="201">
        <f t="shared" ref="BO16:BO30" si="1">(D16+G16+J16+M16+P16+S16+V16+Y16+AB16+AE16+AH16+AK16+AN16+AQ16+AT16+AW16+AZ16+BC16+BF16+BI16+BL16)/21</f>
        <v>137.56476190476192</v>
      </c>
      <c r="BP16" s="129"/>
      <c r="BQ16" s="40"/>
      <c r="BR16" s="40"/>
      <c r="BS16" s="130"/>
      <c r="BT16" s="130"/>
      <c r="BU16" s="117"/>
      <c r="BV16" s="131"/>
      <c r="BW16" s="131"/>
      <c r="BX16" s="117"/>
      <c r="BY16" s="113"/>
      <c r="CF16" s="114"/>
      <c r="CG16" s="113"/>
    </row>
    <row r="17" spans="1:167" ht="15.75" x14ac:dyDescent="0.25">
      <c r="A17" s="202">
        <v>3</v>
      </c>
      <c r="B17" s="203" t="s">
        <v>7</v>
      </c>
      <c r="C17" s="200">
        <v>0.91620000000000001</v>
      </c>
      <c r="D17" s="204">
        <v>114.61</v>
      </c>
      <c r="E17" s="204"/>
      <c r="F17" s="200">
        <v>0.91439999999999999</v>
      </c>
      <c r="G17" s="204">
        <v>114.56</v>
      </c>
      <c r="H17" s="188"/>
      <c r="I17" s="200">
        <v>0.90910000000000002</v>
      </c>
      <c r="J17" s="204">
        <v>114.84</v>
      </c>
      <c r="K17" s="188"/>
      <c r="L17" s="200">
        <v>0.9074000000000001</v>
      </c>
      <c r="M17" s="204">
        <v>115.07</v>
      </c>
      <c r="N17" s="188"/>
      <c r="O17" s="200">
        <v>0.91380000000000006</v>
      </c>
      <c r="P17" s="204">
        <v>114.6</v>
      </c>
      <c r="Q17" s="204"/>
      <c r="R17" s="200">
        <v>0.91600000000000004</v>
      </c>
      <c r="S17" s="204">
        <v>114.84</v>
      </c>
      <c r="T17" s="200"/>
      <c r="U17" s="200">
        <v>0.91339999999999999</v>
      </c>
      <c r="V17" s="204">
        <v>115.14</v>
      </c>
      <c r="W17" s="188"/>
      <c r="X17" s="200">
        <v>0.91360000000000008</v>
      </c>
      <c r="Y17" s="204">
        <v>115.3</v>
      </c>
      <c r="Z17" s="204"/>
      <c r="AA17" s="200">
        <v>0.90990000000000004</v>
      </c>
      <c r="AB17" s="204">
        <v>115.11</v>
      </c>
      <c r="AC17" s="188"/>
      <c r="AD17" s="200">
        <v>0.91160000000000008</v>
      </c>
      <c r="AE17" s="204">
        <v>115.25</v>
      </c>
      <c r="AF17" s="188"/>
      <c r="AG17" s="200">
        <v>0.90720000000000001</v>
      </c>
      <c r="AH17" s="204">
        <v>115.35</v>
      </c>
      <c r="AI17" s="188"/>
      <c r="AJ17" s="200">
        <v>0.90529999999999999</v>
      </c>
      <c r="AK17" s="204">
        <v>115</v>
      </c>
      <c r="AL17" s="188"/>
      <c r="AM17" s="200">
        <v>0.90229999999999999</v>
      </c>
      <c r="AN17" s="204">
        <v>115.06</v>
      </c>
      <c r="AO17" s="188"/>
      <c r="AP17" s="200">
        <v>0.9123</v>
      </c>
      <c r="AQ17" s="204">
        <v>114.79</v>
      </c>
      <c r="AR17" s="188"/>
      <c r="AS17" s="200">
        <v>0.91010000000000002</v>
      </c>
      <c r="AT17" s="204">
        <v>115.03</v>
      </c>
      <c r="AU17" s="188"/>
      <c r="AV17" s="200">
        <v>0.90910000000000002</v>
      </c>
      <c r="AW17" s="204">
        <v>115.17</v>
      </c>
      <c r="AX17" s="204"/>
      <c r="AY17" s="200">
        <v>0.90850000000000009</v>
      </c>
      <c r="AZ17" s="204">
        <v>115.53</v>
      </c>
      <c r="BA17" s="188"/>
      <c r="BB17" s="200">
        <v>0.91</v>
      </c>
      <c r="BC17" s="204">
        <v>115.56</v>
      </c>
      <c r="BD17" s="204"/>
      <c r="BE17" s="200">
        <v>0.9083</v>
      </c>
      <c r="BF17" s="204">
        <v>115.61</v>
      </c>
      <c r="BG17" s="204"/>
      <c r="BH17" s="200">
        <v>0.90270000000000006</v>
      </c>
      <c r="BI17" s="204">
        <v>115.58</v>
      </c>
      <c r="BJ17" s="204"/>
      <c r="BK17" s="200">
        <v>0.90429999999999999</v>
      </c>
      <c r="BL17" s="204">
        <v>115.37</v>
      </c>
      <c r="BM17" s="188"/>
      <c r="BN17" s="200">
        <f t="shared" si="0"/>
        <v>0.9097857142857142</v>
      </c>
      <c r="BO17" s="201">
        <f t="shared" si="1"/>
        <v>115.11285714285714</v>
      </c>
      <c r="BP17" s="129"/>
      <c r="BQ17" s="40"/>
      <c r="BR17" s="40"/>
      <c r="BS17" s="130"/>
      <c r="BT17" s="130"/>
      <c r="BU17" s="117"/>
      <c r="BV17" s="131"/>
      <c r="BW17" s="131"/>
      <c r="BX17" s="117"/>
      <c r="BY17" s="113"/>
    </row>
    <row r="18" spans="1:167" ht="15.75" x14ac:dyDescent="0.25">
      <c r="A18" s="202">
        <v>4</v>
      </c>
      <c r="B18" s="203" t="s">
        <v>8</v>
      </c>
      <c r="C18" s="200">
        <v>0.85077420452611874</v>
      </c>
      <c r="D18" s="204">
        <v>123.36</v>
      </c>
      <c r="E18" s="204"/>
      <c r="F18" s="200">
        <v>0.84752945164844484</v>
      </c>
      <c r="G18" s="204">
        <v>123.44</v>
      </c>
      <c r="H18" s="188"/>
      <c r="I18" s="200">
        <v>0.84338365522476177</v>
      </c>
      <c r="J18" s="204">
        <v>123.58</v>
      </c>
      <c r="K18" s="188"/>
      <c r="L18" s="200">
        <v>0.84295709348394154</v>
      </c>
      <c r="M18" s="204">
        <v>123.62</v>
      </c>
      <c r="N18" s="188"/>
      <c r="O18" s="200">
        <v>0.84659668134100907</v>
      </c>
      <c r="P18" s="204">
        <v>123.62</v>
      </c>
      <c r="Q18" s="204"/>
      <c r="R18" s="200">
        <v>0.85041245003826849</v>
      </c>
      <c r="S18" s="204">
        <v>123.65</v>
      </c>
      <c r="T18" s="200"/>
      <c r="U18" s="200">
        <v>0.84868030213018741</v>
      </c>
      <c r="V18" s="204">
        <v>123.77</v>
      </c>
      <c r="W18" s="188"/>
      <c r="X18" s="200">
        <v>0.8494733265375467</v>
      </c>
      <c r="Y18" s="204">
        <v>123.86</v>
      </c>
      <c r="Z18" s="204"/>
      <c r="AA18" s="200">
        <v>0.84473728670383519</v>
      </c>
      <c r="AB18" s="204">
        <v>123.86</v>
      </c>
      <c r="AC18" s="188"/>
      <c r="AD18" s="200">
        <v>0.84846427965382654</v>
      </c>
      <c r="AE18" s="204">
        <v>123.83</v>
      </c>
      <c r="AF18" s="188"/>
      <c r="AG18" s="200">
        <v>0.84402430790006744</v>
      </c>
      <c r="AH18" s="204">
        <v>123.86</v>
      </c>
      <c r="AI18" s="188"/>
      <c r="AJ18" s="200">
        <v>0.84005376344086014</v>
      </c>
      <c r="AK18" s="204">
        <v>123.82</v>
      </c>
      <c r="AL18" s="188"/>
      <c r="AM18" s="200">
        <v>0.83724045545880765</v>
      </c>
      <c r="AN18" s="204">
        <v>123.8</v>
      </c>
      <c r="AO18" s="188"/>
      <c r="AP18" s="200">
        <v>0.84566596194503163</v>
      </c>
      <c r="AQ18" s="204">
        <v>123.76</v>
      </c>
      <c r="AR18" s="188"/>
      <c r="AS18" s="200">
        <v>0.84631008801624918</v>
      </c>
      <c r="AT18" s="204">
        <v>123.64</v>
      </c>
      <c r="AU18" s="188"/>
      <c r="AV18" s="200">
        <v>0.84530853761622993</v>
      </c>
      <c r="AW18" s="204">
        <v>123.75</v>
      </c>
      <c r="AX18" s="204"/>
      <c r="AY18" s="200">
        <v>0.84495141529362061</v>
      </c>
      <c r="AZ18" s="204">
        <v>124.07</v>
      </c>
      <c r="BA18" s="188"/>
      <c r="BB18" s="200">
        <v>0.84674005080440307</v>
      </c>
      <c r="BC18" s="204">
        <v>124.17</v>
      </c>
      <c r="BD18" s="204"/>
      <c r="BE18" s="200">
        <v>0.84537999830923993</v>
      </c>
      <c r="BF18" s="204">
        <v>124.11</v>
      </c>
      <c r="BG18" s="204"/>
      <c r="BH18" s="200">
        <v>0.83984210968337947</v>
      </c>
      <c r="BI18" s="204">
        <v>124.08</v>
      </c>
      <c r="BJ18" s="204"/>
      <c r="BK18" s="200">
        <v>0.83956007052304593</v>
      </c>
      <c r="BL18" s="204">
        <v>124.09</v>
      </c>
      <c r="BM18" s="188"/>
      <c r="BN18" s="200">
        <f t="shared" si="0"/>
        <v>0.84514692810851788</v>
      </c>
      <c r="BO18" s="201">
        <f t="shared" si="1"/>
        <v>123.79714285714287</v>
      </c>
      <c r="BP18" s="129"/>
      <c r="BQ18" s="40"/>
      <c r="BR18" s="40"/>
      <c r="BS18" s="130"/>
      <c r="BT18" s="130"/>
      <c r="BU18" s="117"/>
      <c r="BV18" s="131"/>
      <c r="BW18" s="131"/>
      <c r="BX18" s="117"/>
      <c r="BY18" s="113"/>
    </row>
    <row r="19" spans="1:167" ht="15.75" x14ac:dyDescent="0.25">
      <c r="A19" s="202">
        <v>5</v>
      </c>
      <c r="B19" s="203" t="s">
        <v>9</v>
      </c>
      <c r="C19" s="200">
        <v>1972.5966000000001</v>
      </c>
      <c r="D19" s="205">
        <v>207142.37</v>
      </c>
      <c r="E19" s="205"/>
      <c r="F19" s="206">
        <v>1974.2434000000001</v>
      </c>
      <c r="G19" s="205">
        <v>206802</v>
      </c>
      <c r="H19" s="188"/>
      <c r="I19" s="200">
        <v>2040.1572000000001</v>
      </c>
      <c r="J19" s="205">
        <v>212992.41</v>
      </c>
      <c r="K19" s="188"/>
      <c r="L19" s="200">
        <v>2049.4243000000001</v>
      </c>
      <c r="M19" s="205">
        <v>213980.39</v>
      </c>
      <c r="N19" s="188"/>
      <c r="O19" s="200">
        <v>2058.5518000000002</v>
      </c>
      <c r="P19" s="205">
        <v>215571.54</v>
      </c>
      <c r="Q19" s="205"/>
      <c r="R19" s="206">
        <v>2032.3483000000001</v>
      </c>
      <c r="S19" s="205">
        <v>213782.72</v>
      </c>
      <c r="T19" s="206"/>
      <c r="U19" s="200">
        <v>1991.21</v>
      </c>
      <c r="V19" s="205">
        <v>209415.56</v>
      </c>
      <c r="W19" s="188"/>
      <c r="X19" s="200">
        <v>1930.8807000000002</v>
      </c>
      <c r="Y19" s="205">
        <v>203398.97</v>
      </c>
      <c r="Z19" s="205"/>
      <c r="AA19" s="200">
        <v>1931.2266000000002</v>
      </c>
      <c r="AB19" s="205">
        <v>202276.67</v>
      </c>
      <c r="AC19" s="188"/>
      <c r="AD19" s="200">
        <v>1944.6200000000001</v>
      </c>
      <c r="AE19" s="205">
        <v>204301.78</v>
      </c>
      <c r="AF19" s="188"/>
      <c r="AG19" s="200">
        <v>1950.6100000000001</v>
      </c>
      <c r="AH19" s="205">
        <v>204131.34</v>
      </c>
      <c r="AI19" s="188"/>
      <c r="AJ19" s="200">
        <v>2007.5900000000001</v>
      </c>
      <c r="AK19" s="205">
        <v>209010.19</v>
      </c>
      <c r="AL19" s="188"/>
      <c r="AM19" s="200">
        <v>1993.1503</v>
      </c>
      <c r="AN19" s="205">
        <v>206928.86</v>
      </c>
      <c r="AO19" s="188"/>
      <c r="AP19" s="200">
        <v>1929.335</v>
      </c>
      <c r="AQ19" s="205">
        <v>202039.96</v>
      </c>
      <c r="AR19" s="188"/>
      <c r="AS19" s="200">
        <v>1932.63</v>
      </c>
      <c r="AT19" s="205">
        <v>202327.03</v>
      </c>
      <c r="AU19" s="188"/>
      <c r="AV19" s="200">
        <v>1947.6542000000002</v>
      </c>
      <c r="AW19" s="205">
        <v>203919.39</v>
      </c>
      <c r="AX19" s="205"/>
      <c r="AY19" s="206">
        <v>1925.6302000000001</v>
      </c>
      <c r="AZ19" s="205">
        <v>202114.15</v>
      </c>
      <c r="BA19" s="188"/>
      <c r="BB19" s="206">
        <v>1918.0700000000002</v>
      </c>
      <c r="BC19" s="205">
        <v>201704.24</v>
      </c>
      <c r="BD19" s="205"/>
      <c r="BE19" s="206">
        <v>1939.3400000000001</v>
      </c>
      <c r="BF19" s="205">
        <v>203650.09</v>
      </c>
      <c r="BG19" s="205"/>
      <c r="BH19" s="206">
        <v>1959.3406</v>
      </c>
      <c r="BI19" s="205">
        <v>204418</v>
      </c>
      <c r="BJ19" s="205"/>
      <c r="BK19" s="200">
        <v>1964.9664</v>
      </c>
      <c r="BL19" s="204">
        <v>205004.94</v>
      </c>
      <c r="BM19" s="188"/>
      <c r="BN19" s="200">
        <f t="shared" si="0"/>
        <v>1971.1226476190477</v>
      </c>
      <c r="BO19" s="201">
        <f t="shared" si="1"/>
        <v>206424.4095238095</v>
      </c>
      <c r="BP19" s="129"/>
      <c r="BQ19" s="40"/>
      <c r="BR19" s="40"/>
      <c r="BS19" s="130"/>
      <c r="BT19" s="130"/>
      <c r="BU19" s="132"/>
      <c r="BV19" s="131"/>
      <c r="BW19" s="131"/>
      <c r="BX19" s="117"/>
      <c r="BY19" s="113"/>
    </row>
    <row r="20" spans="1:167" ht="15.75" x14ac:dyDescent="0.25">
      <c r="A20" s="202">
        <v>6</v>
      </c>
      <c r="B20" s="203" t="s">
        <v>10</v>
      </c>
      <c r="C20" s="200">
        <v>24.273300000000003</v>
      </c>
      <c r="D20" s="204">
        <v>2548.94</v>
      </c>
      <c r="E20" s="204"/>
      <c r="F20" s="200">
        <v>24.270400000000002</v>
      </c>
      <c r="G20" s="204">
        <v>2542.3200000000002</v>
      </c>
      <c r="H20" s="188"/>
      <c r="I20" s="200">
        <v>26.807300000000001</v>
      </c>
      <c r="J20" s="204">
        <v>2798.68</v>
      </c>
      <c r="K20" s="188"/>
      <c r="L20" s="200">
        <v>27.762</v>
      </c>
      <c r="M20" s="204">
        <v>2898.63</v>
      </c>
      <c r="N20" s="188"/>
      <c r="O20" s="200">
        <v>28.298500000000001</v>
      </c>
      <c r="P20" s="204">
        <v>2963.42</v>
      </c>
      <c r="Q20" s="204"/>
      <c r="R20" s="200">
        <v>28.304300000000001</v>
      </c>
      <c r="S20" s="204">
        <v>2977.33</v>
      </c>
      <c r="T20" s="200"/>
      <c r="U20" s="200">
        <v>28.220000000000002</v>
      </c>
      <c r="V20" s="204">
        <v>2967.9</v>
      </c>
      <c r="W20" s="188"/>
      <c r="X20" s="200">
        <v>25.597200000000001</v>
      </c>
      <c r="Y20" s="204">
        <v>2696.41</v>
      </c>
      <c r="Z20" s="204"/>
      <c r="AA20" s="200">
        <v>25.989800000000002</v>
      </c>
      <c r="AB20" s="204">
        <v>2722.17</v>
      </c>
      <c r="AC20" s="188"/>
      <c r="AD20" s="200">
        <v>26.5913</v>
      </c>
      <c r="AE20" s="204">
        <v>2793.68</v>
      </c>
      <c r="AF20" s="188"/>
      <c r="AG20" s="200">
        <v>26.775200000000002</v>
      </c>
      <c r="AH20" s="204">
        <v>2802.02</v>
      </c>
      <c r="AI20" s="188"/>
      <c r="AJ20" s="200">
        <v>28.2562</v>
      </c>
      <c r="AK20" s="204">
        <v>2941.75</v>
      </c>
      <c r="AL20" s="188"/>
      <c r="AM20" s="200">
        <v>27.560300000000002</v>
      </c>
      <c r="AN20" s="204">
        <v>2861.31</v>
      </c>
      <c r="AO20" s="188"/>
      <c r="AP20" s="200">
        <v>26.775200000000002</v>
      </c>
      <c r="AQ20" s="204">
        <v>2803.9</v>
      </c>
      <c r="AR20" s="188"/>
      <c r="AS20" s="200">
        <v>27.0244</v>
      </c>
      <c r="AT20" s="204">
        <v>2829.18</v>
      </c>
      <c r="AU20" s="188"/>
      <c r="AV20" s="200">
        <v>26.7974</v>
      </c>
      <c r="AW20" s="204">
        <v>2805.69</v>
      </c>
      <c r="AX20" s="204"/>
      <c r="AY20" s="200">
        <v>26.493600000000001</v>
      </c>
      <c r="AZ20" s="204">
        <v>2780.77</v>
      </c>
      <c r="BA20" s="188"/>
      <c r="BB20" s="200">
        <v>26.363</v>
      </c>
      <c r="BC20" s="204">
        <v>2772.33</v>
      </c>
      <c r="BD20" s="204"/>
      <c r="BE20" s="200">
        <v>27.279900000000001</v>
      </c>
      <c r="BF20" s="204">
        <v>2864.66</v>
      </c>
      <c r="BG20" s="204"/>
      <c r="BH20" s="200">
        <v>27.5182</v>
      </c>
      <c r="BI20" s="204">
        <v>2870.97</v>
      </c>
      <c r="BJ20" s="204"/>
      <c r="BK20" s="200">
        <v>27.848400000000002</v>
      </c>
      <c r="BL20" s="204">
        <v>2905.42</v>
      </c>
      <c r="BM20" s="188"/>
      <c r="BN20" s="200">
        <f t="shared" si="0"/>
        <v>26.895519047619047</v>
      </c>
      <c r="BO20" s="201">
        <f t="shared" si="1"/>
        <v>2816.5466666666666</v>
      </c>
      <c r="BP20" s="129"/>
      <c r="BQ20" s="40"/>
      <c r="BR20" s="40"/>
      <c r="BS20" s="130"/>
      <c r="BT20" s="130"/>
      <c r="BU20" s="117"/>
      <c r="BV20" s="131"/>
      <c r="BW20" s="131"/>
      <c r="BX20" s="117"/>
      <c r="BY20" s="113"/>
    </row>
    <row r="21" spans="1:167" ht="15.75" x14ac:dyDescent="0.25">
      <c r="A21" s="202">
        <v>7</v>
      </c>
      <c r="B21" s="203" t="s">
        <v>25</v>
      </c>
      <c r="C21" s="200">
        <v>1.4068655036578503</v>
      </c>
      <c r="D21" s="204">
        <v>74.64</v>
      </c>
      <c r="E21" s="204"/>
      <c r="F21" s="200">
        <v>1.3989927252378287</v>
      </c>
      <c r="G21" s="204">
        <v>74.88</v>
      </c>
      <c r="H21" s="188"/>
      <c r="I21" s="200">
        <v>1.3856172925038104</v>
      </c>
      <c r="J21" s="204">
        <v>75.349999999999994</v>
      </c>
      <c r="K21" s="188"/>
      <c r="L21" s="200">
        <v>1.3900472616068946</v>
      </c>
      <c r="M21" s="204">
        <v>75.11</v>
      </c>
      <c r="N21" s="188"/>
      <c r="O21" s="200">
        <v>1.3881177123820099</v>
      </c>
      <c r="P21" s="204">
        <v>75.44</v>
      </c>
      <c r="Q21" s="204"/>
      <c r="R21" s="200">
        <v>1.3980148189570809</v>
      </c>
      <c r="S21" s="204">
        <v>75.239999999999995</v>
      </c>
      <c r="T21" s="200"/>
      <c r="U21" s="200">
        <v>1.3939224979091163</v>
      </c>
      <c r="V21" s="204">
        <v>75.45</v>
      </c>
      <c r="W21" s="188"/>
      <c r="X21" s="200">
        <v>1.4013452914798206</v>
      </c>
      <c r="Y21" s="204">
        <v>75.17</v>
      </c>
      <c r="Z21" s="204"/>
      <c r="AA21" s="200">
        <v>1.3948946854512485</v>
      </c>
      <c r="AB21" s="204">
        <v>75.09</v>
      </c>
      <c r="AC21" s="188"/>
      <c r="AD21" s="200">
        <v>1.4001680201624194</v>
      </c>
      <c r="AE21" s="204">
        <v>75.03</v>
      </c>
      <c r="AF21" s="188"/>
      <c r="AG21" s="200">
        <v>1.3921759710427397</v>
      </c>
      <c r="AH21" s="204">
        <v>75.17</v>
      </c>
      <c r="AI21" s="188"/>
      <c r="AJ21" s="200">
        <v>1.383125864453665</v>
      </c>
      <c r="AK21" s="204">
        <v>75.27</v>
      </c>
      <c r="AL21" s="188"/>
      <c r="AM21" s="200">
        <v>1.3751375137513751</v>
      </c>
      <c r="AN21" s="204">
        <v>75.5</v>
      </c>
      <c r="AO21" s="188"/>
      <c r="AP21" s="200">
        <v>1.3989927252378287</v>
      </c>
      <c r="AQ21" s="204">
        <v>74.849999999999994</v>
      </c>
      <c r="AR21" s="188"/>
      <c r="AS21" s="200">
        <v>1.3917884481558802</v>
      </c>
      <c r="AT21" s="204">
        <v>75.22</v>
      </c>
      <c r="AU21" s="188"/>
      <c r="AV21" s="200">
        <v>1.3917884481558802</v>
      </c>
      <c r="AW21" s="204">
        <v>75.23</v>
      </c>
      <c r="AX21" s="204"/>
      <c r="AY21" s="200">
        <v>1.3945056477478732</v>
      </c>
      <c r="AZ21" s="204">
        <v>75.27</v>
      </c>
      <c r="BA21" s="188"/>
      <c r="BB21" s="200">
        <v>1.3894678338196471</v>
      </c>
      <c r="BC21" s="204">
        <v>75.680000000000007</v>
      </c>
      <c r="BD21" s="204"/>
      <c r="BE21" s="200">
        <v>1.3793103448275861</v>
      </c>
      <c r="BF21" s="204">
        <v>76.13</v>
      </c>
      <c r="BG21" s="204"/>
      <c r="BH21" s="200">
        <v>1.3661202185792349</v>
      </c>
      <c r="BI21" s="204">
        <v>76.37</v>
      </c>
      <c r="BJ21" s="204"/>
      <c r="BK21" s="200">
        <v>1.3605442176870748</v>
      </c>
      <c r="BL21" s="204">
        <v>76.680000000000007</v>
      </c>
      <c r="BM21" s="188"/>
      <c r="BN21" s="200">
        <f t="shared" si="0"/>
        <v>1.3895687163241364</v>
      </c>
      <c r="BO21" s="201">
        <f t="shared" si="1"/>
        <v>75.36999999999999</v>
      </c>
      <c r="BP21" s="129"/>
      <c r="BQ21" s="40"/>
      <c r="BR21" s="40"/>
      <c r="BS21" s="130"/>
      <c r="BT21" s="130"/>
      <c r="BU21" s="117"/>
      <c r="BV21" s="131"/>
      <c r="BW21" s="131"/>
      <c r="BX21" s="117"/>
      <c r="BY21" s="113"/>
    </row>
    <row r="22" spans="1:167" ht="15.75" x14ac:dyDescent="0.25">
      <c r="A22" s="202">
        <v>8</v>
      </c>
      <c r="B22" s="203" t="s">
        <v>26</v>
      </c>
      <c r="C22" s="200">
        <v>1.3424</v>
      </c>
      <c r="D22" s="204">
        <v>78.23</v>
      </c>
      <c r="E22" s="204"/>
      <c r="F22" s="200">
        <v>1.3362000000000001</v>
      </c>
      <c r="G22" s="204">
        <v>78.39</v>
      </c>
      <c r="H22" s="188"/>
      <c r="I22" s="200">
        <v>1.3247</v>
      </c>
      <c r="J22" s="204">
        <v>78.81</v>
      </c>
      <c r="K22" s="188"/>
      <c r="L22" s="200">
        <v>1.3272000000000002</v>
      </c>
      <c r="M22" s="204">
        <v>78.67</v>
      </c>
      <c r="N22" s="188"/>
      <c r="O22" s="200">
        <v>1.3363</v>
      </c>
      <c r="P22" s="204">
        <v>78.37</v>
      </c>
      <c r="Q22" s="204"/>
      <c r="R22" s="200">
        <v>1.3382000000000001</v>
      </c>
      <c r="S22" s="204">
        <v>78.61</v>
      </c>
      <c r="T22" s="200"/>
      <c r="U22" s="200">
        <v>1.3297000000000001</v>
      </c>
      <c r="V22" s="204">
        <v>79.09</v>
      </c>
      <c r="W22" s="188"/>
      <c r="X22" s="200">
        <v>1.3293000000000001</v>
      </c>
      <c r="Y22" s="204">
        <v>79.239999999999995</v>
      </c>
      <c r="Z22" s="204"/>
      <c r="AA22" s="200">
        <v>1.3226</v>
      </c>
      <c r="AB22" s="204">
        <v>79.19</v>
      </c>
      <c r="AC22" s="188"/>
      <c r="AD22" s="200">
        <v>1.325</v>
      </c>
      <c r="AE22" s="204">
        <v>79.290000000000006</v>
      </c>
      <c r="AF22" s="188"/>
      <c r="AG22" s="200">
        <v>1.3231000000000002</v>
      </c>
      <c r="AH22" s="204">
        <v>79.09</v>
      </c>
      <c r="AI22" s="188"/>
      <c r="AJ22" s="200">
        <v>1.3162</v>
      </c>
      <c r="AK22" s="204">
        <v>79.099999999999994</v>
      </c>
      <c r="AL22" s="188"/>
      <c r="AM22" s="200">
        <v>1.3138000000000001</v>
      </c>
      <c r="AN22" s="204">
        <v>79.02</v>
      </c>
      <c r="AO22" s="188"/>
      <c r="AP22" s="200">
        <v>1.3213000000000001</v>
      </c>
      <c r="AQ22" s="204">
        <v>79.260000000000005</v>
      </c>
      <c r="AR22" s="188"/>
      <c r="AS22" s="200">
        <v>1.3196000000000001</v>
      </c>
      <c r="AT22" s="204">
        <v>79.33</v>
      </c>
      <c r="AU22" s="188"/>
      <c r="AV22" s="200">
        <v>1.3154000000000001</v>
      </c>
      <c r="AW22" s="204">
        <v>79.599999999999994</v>
      </c>
      <c r="AX22" s="204"/>
      <c r="AY22" s="200">
        <v>1.3211000000000002</v>
      </c>
      <c r="AZ22" s="204">
        <v>79.45</v>
      </c>
      <c r="BA22" s="188"/>
      <c r="BB22" s="200">
        <v>1.3177000000000001</v>
      </c>
      <c r="BC22" s="204">
        <v>79.81</v>
      </c>
      <c r="BD22" s="204"/>
      <c r="BE22" s="200">
        <v>1.3153000000000001</v>
      </c>
      <c r="BF22" s="204">
        <v>79.84</v>
      </c>
      <c r="BG22" s="204"/>
      <c r="BH22" s="200">
        <v>1.3061</v>
      </c>
      <c r="BI22" s="204">
        <v>79.88</v>
      </c>
      <c r="BJ22" s="204"/>
      <c r="BK22" s="200">
        <v>1.3068</v>
      </c>
      <c r="BL22" s="204">
        <v>79.84</v>
      </c>
      <c r="BM22" s="188"/>
      <c r="BN22" s="200">
        <f t="shared" si="0"/>
        <v>1.3232380952380953</v>
      </c>
      <c r="BO22" s="201">
        <f t="shared" si="1"/>
        <v>79.148095238095237</v>
      </c>
      <c r="BP22" s="129"/>
      <c r="BQ22" s="40"/>
      <c r="BR22" s="40"/>
      <c r="BS22" s="130"/>
      <c r="BT22" s="130"/>
      <c r="BU22" s="117"/>
      <c r="BV22" s="131"/>
      <c r="BW22" s="131"/>
      <c r="BX22" s="117"/>
      <c r="BY22" s="113"/>
    </row>
    <row r="23" spans="1:167" ht="15.75" x14ac:dyDescent="0.25">
      <c r="A23" s="202">
        <v>9</v>
      </c>
      <c r="B23" s="203" t="s">
        <v>13</v>
      </c>
      <c r="C23" s="200">
        <v>8.7693000000000012</v>
      </c>
      <c r="D23" s="204">
        <v>11.97</v>
      </c>
      <c r="E23" s="204"/>
      <c r="F23" s="200">
        <v>8.7199000000000009</v>
      </c>
      <c r="G23" s="204">
        <v>12.01</v>
      </c>
      <c r="H23" s="188"/>
      <c r="I23" s="200">
        <v>8.6745000000000001</v>
      </c>
      <c r="J23" s="204">
        <v>12.04</v>
      </c>
      <c r="K23" s="188"/>
      <c r="L23" s="200">
        <v>8.6874000000000002</v>
      </c>
      <c r="M23" s="204">
        <v>12.02</v>
      </c>
      <c r="N23" s="188"/>
      <c r="O23" s="200">
        <v>8.7264999999999997</v>
      </c>
      <c r="P23" s="204">
        <v>12</v>
      </c>
      <c r="Q23" s="204"/>
      <c r="R23" s="200">
        <v>8.7469999999999999</v>
      </c>
      <c r="S23" s="204">
        <v>12.03</v>
      </c>
      <c r="T23" s="200"/>
      <c r="U23" s="200">
        <v>8.7209000000000003</v>
      </c>
      <c r="V23" s="204">
        <v>12.06</v>
      </c>
      <c r="W23" s="188"/>
      <c r="X23" s="200">
        <v>8.7190000000000012</v>
      </c>
      <c r="Y23" s="204">
        <v>12.08</v>
      </c>
      <c r="Z23" s="204"/>
      <c r="AA23" s="200">
        <v>8.6752000000000002</v>
      </c>
      <c r="AB23" s="204">
        <v>12.07</v>
      </c>
      <c r="AC23" s="188"/>
      <c r="AD23" s="200">
        <v>8.7248999999999999</v>
      </c>
      <c r="AE23" s="204">
        <v>12.04</v>
      </c>
      <c r="AF23" s="188"/>
      <c r="AG23" s="200">
        <v>8.6890000000000001</v>
      </c>
      <c r="AH23" s="204">
        <v>12.04</v>
      </c>
      <c r="AI23" s="188"/>
      <c r="AJ23" s="200">
        <v>8.6768999999999998</v>
      </c>
      <c r="AK23" s="204">
        <v>12</v>
      </c>
      <c r="AL23" s="188"/>
      <c r="AM23" s="200">
        <v>8.6272000000000002</v>
      </c>
      <c r="AN23" s="204">
        <v>12.03</v>
      </c>
      <c r="AO23" s="188"/>
      <c r="AP23" s="200">
        <v>8.7363999999999997</v>
      </c>
      <c r="AQ23" s="204">
        <v>11.99</v>
      </c>
      <c r="AR23" s="188"/>
      <c r="AS23" s="200">
        <v>8.7625000000000011</v>
      </c>
      <c r="AT23" s="204">
        <v>11.95</v>
      </c>
      <c r="AU23" s="188"/>
      <c r="AV23" s="200">
        <v>8.7506000000000004</v>
      </c>
      <c r="AW23" s="204">
        <v>11.96</v>
      </c>
      <c r="AX23" s="204"/>
      <c r="AY23" s="200">
        <v>8.7510000000000012</v>
      </c>
      <c r="AZ23" s="204">
        <v>11.99</v>
      </c>
      <c r="BA23" s="188"/>
      <c r="BB23" s="200">
        <v>8.7643000000000004</v>
      </c>
      <c r="BC23" s="204">
        <v>12</v>
      </c>
      <c r="BD23" s="204"/>
      <c r="BE23" s="200">
        <v>8.7161000000000008</v>
      </c>
      <c r="BF23" s="204">
        <v>12.05</v>
      </c>
      <c r="BG23" s="204"/>
      <c r="BH23" s="200">
        <v>8.6257000000000001</v>
      </c>
      <c r="BI23" s="204">
        <v>12.1</v>
      </c>
      <c r="BJ23" s="204"/>
      <c r="BK23" s="200">
        <v>8.644400000000001</v>
      </c>
      <c r="BL23" s="204">
        <v>12.07</v>
      </c>
      <c r="BM23" s="188"/>
      <c r="BN23" s="200">
        <f t="shared" si="0"/>
        <v>8.709938095238094</v>
      </c>
      <c r="BO23" s="201">
        <f t="shared" si="1"/>
        <v>12.023809523809524</v>
      </c>
      <c r="BP23" s="129"/>
      <c r="BQ23" s="40"/>
      <c r="BR23" s="40"/>
      <c r="BS23" s="130"/>
      <c r="BT23" s="130"/>
      <c r="BU23" s="117"/>
      <c r="BV23" s="131"/>
      <c r="BW23" s="131"/>
      <c r="BX23" s="117"/>
      <c r="BY23" s="113"/>
    </row>
    <row r="24" spans="1:167" ht="15.75" x14ac:dyDescent="0.25">
      <c r="A24" s="202">
        <v>10</v>
      </c>
      <c r="B24" s="203" t="s">
        <v>14</v>
      </c>
      <c r="C24" s="200">
        <v>9.1441999999999997</v>
      </c>
      <c r="D24" s="204">
        <v>11.48</v>
      </c>
      <c r="E24" s="204"/>
      <c r="F24" s="200">
        <v>9.1083999999999996</v>
      </c>
      <c r="G24" s="204">
        <v>11.5</v>
      </c>
      <c r="H24" s="188"/>
      <c r="I24" s="200">
        <v>9.0160999999999998</v>
      </c>
      <c r="J24" s="204">
        <v>11.58</v>
      </c>
      <c r="K24" s="188"/>
      <c r="L24" s="200">
        <v>8.9657999999999998</v>
      </c>
      <c r="M24" s="204">
        <v>11.65</v>
      </c>
      <c r="N24" s="188"/>
      <c r="O24" s="200">
        <v>9.0143000000000004</v>
      </c>
      <c r="P24" s="204">
        <v>11.62</v>
      </c>
      <c r="Q24" s="204"/>
      <c r="R24" s="200">
        <v>9.0342000000000002</v>
      </c>
      <c r="S24" s="204">
        <v>11.64</v>
      </c>
      <c r="T24" s="200"/>
      <c r="U24" s="200">
        <v>8.9734999999999996</v>
      </c>
      <c r="V24" s="204">
        <v>11.72</v>
      </c>
      <c r="W24" s="188"/>
      <c r="X24" s="200">
        <v>8.9653000000000009</v>
      </c>
      <c r="Y24" s="204">
        <v>11.75</v>
      </c>
      <c r="Z24" s="204"/>
      <c r="AA24" s="200">
        <v>8.8876000000000008</v>
      </c>
      <c r="AB24" s="204">
        <v>11.78</v>
      </c>
      <c r="AC24" s="188"/>
      <c r="AD24" s="200">
        <v>8.9449000000000005</v>
      </c>
      <c r="AE24" s="204">
        <v>11.75</v>
      </c>
      <c r="AF24" s="188"/>
      <c r="AG24" s="200">
        <v>8.8708000000000009</v>
      </c>
      <c r="AH24" s="204">
        <v>11.8</v>
      </c>
      <c r="AI24" s="188"/>
      <c r="AJ24" s="200">
        <v>8.8285999999999998</v>
      </c>
      <c r="AK24" s="204">
        <v>11.79</v>
      </c>
      <c r="AL24" s="188"/>
      <c r="AM24" s="200">
        <v>8.8260000000000005</v>
      </c>
      <c r="AN24" s="204">
        <v>11.76</v>
      </c>
      <c r="AO24" s="188"/>
      <c r="AP24" s="200">
        <v>8.9504999999999999</v>
      </c>
      <c r="AQ24" s="204">
        <v>11.7</v>
      </c>
      <c r="AR24" s="188"/>
      <c r="AS24" s="200">
        <v>8.9477000000000011</v>
      </c>
      <c r="AT24" s="204">
        <v>11.7</v>
      </c>
      <c r="AU24" s="188"/>
      <c r="AV24" s="200">
        <v>8.9792000000000005</v>
      </c>
      <c r="AW24" s="204">
        <v>11.66</v>
      </c>
      <c r="AX24" s="204"/>
      <c r="AY24" s="200">
        <v>8.9515000000000011</v>
      </c>
      <c r="AZ24" s="204">
        <v>11.73</v>
      </c>
      <c r="BA24" s="188"/>
      <c r="BB24" s="200">
        <v>8.9486000000000008</v>
      </c>
      <c r="BC24" s="204">
        <v>11.75</v>
      </c>
      <c r="BD24" s="204"/>
      <c r="BE24" s="200">
        <v>8.9022000000000006</v>
      </c>
      <c r="BF24" s="204">
        <v>11.8</v>
      </c>
      <c r="BG24" s="204"/>
      <c r="BH24" s="200">
        <v>8.7988</v>
      </c>
      <c r="BI24" s="204">
        <v>11.86</v>
      </c>
      <c r="BJ24" s="204"/>
      <c r="BK24" s="200">
        <v>8.7736000000000001</v>
      </c>
      <c r="BL24" s="204">
        <v>11.89</v>
      </c>
      <c r="BM24" s="188"/>
      <c r="BN24" s="200">
        <f t="shared" si="0"/>
        <v>8.9443714285714275</v>
      </c>
      <c r="BO24" s="201">
        <f t="shared" si="1"/>
        <v>11.709999999999999</v>
      </c>
      <c r="BP24" s="129"/>
      <c r="BQ24" s="40"/>
      <c r="BR24" s="40"/>
      <c r="BS24" s="130"/>
      <c r="BT24" s="130"/>
      <c r="BU24" s="117"/>
      <c r="BV24" s="131"/>
      <c r="BW24" s="131"/>
      <c r="BX24" s="117"/>
      <c r="BY24" s="113"/>
    </row>
    <row r="25" spans="1:167" ht="15.75" x14ac:dyDescent="0.25">
      <c r="A25" s="202">
        <v>11</v>
      </c>
      <c r="B25" s="203" t="s">
        <v>15</v>
      </c>
      <c r="C25" s="200">
        <v>6.3342000000000001</v>
      </c>
      <c r="D25" s="204">
        <v>16.579999999999998</v>
      </c>
      <c r="E25" s="204"/>
      <c r="F25" s="200">
        <v>6.3090999999999999</v>
      </c>
      <c r="G25" s="204">
        <v>16.600000000000001</v>
      </c>
      <c r="H25" s="188"/>
      <c r="I25" s="200">
        <v>6.2827999999999999</v>
      </c>
      <c r="J25" s="204">
        <v>16.62</v>
      </c>
      <c r="K25" s="188"/>
      <c r="L25" s="200">
        <v>6.2789999999999999</v>
      </c>
      <c r="M25" s="204">
        <v>16.63</v>
      </c>
      <c r="N25" s="188"/>
      <c r="O25" s="200">
        <v>6.3056999999999999</v>
      </c>
      <c r="P25" s="204">
        <v>16.61</v>
      </c>
      <c r="Q25" s="204"/>
      <c r="R25" s="200">
        <v>6.3328000000000007</v>
      </c>
      <c r="S25" s="204">
        <v>16.61</v>
      </c>
      <c r="T25" s="200"/>
      <c r="U25" s="200">
        <v>6.3196000000000003</v>
      </c>
      <c r="V25" s="204">
        <v>16.64</v>
      </c>
      <c r="W25" s="188"/>
      <c r="X25" s="200">
        <v>6.3242000000000003</v>
      </c>
      <c r="Y25" s="204">
        <v>16.66</v>
      </c>
      <c r="Z25" s="204"/>
      <c r="AA25" s="200">
        <v>6.2898000000000005</v>
      </c>
      <c r="AB25" s="204">
        <v>16.649999999999999</v>
      </c>
      <c r="AC25" s="188"/>
      <c r="AD25" s="200">
        <v>6.3169000000000004</v>
      </c>
      <c r="AE25" s="204">
        <v>16.63</v>
      </c>
      <c r="AF25" s="188"/>
      <c r="AG25" s="200">
        <v>6.2861000000000002</v>
      </c>
      <c r="AH25" s="204">
        <v>16.649999999999999</v>
      </c>
      <c r="AI25" s="188"/>
      <c r="AJ25" s="200">
        <v>6.2540000000000004</v>
      </c>
      <c r="AK25" s="204">
        <v>16.649999999999999</v>
      </c>
      <c r="AL25" s="188"/>
      <c r="AM25" s="200">
        <v>6.2327000000000004</v>
      </c>
      <c r="AN25" s="204">
        <v>16.66</v>
      </c>
      <c r="AO25" s="188"/>
      <c r="AP25" s="200">
        <v>6.2951000000000006</v>
      </c>
      <c r="AQ25" s="204">
        <v>16.64</v>
      </c>
      <c r="AR25" s="188"/>
      <c r="AS25" s="200">
        <v>6.2995999999999999</v>
      </c>
      <c r="AT25" s="204">
        <v>16.62</v>
      </c>
      <c r="AU25" s="188"/>
      <c r="AV25" s="200">
        <v>6.2930999999999999</v>
      </c>
      <c r="AW25" s="204">
        <v>16.64</v>
      </c>
      <c r="AX25" s="204"/>
      <c r="AY25" s="200">
        <v>6.2867000000000006</v>
      </c>
      <c r="AZ25" s="204">
        <v>16.7</v>
      </c>
      <c r="BA25" s="188"/>
      <c r="BB25" s="200">
        <v>6.3021000000000003</v>
      </c>
      <c r="BC25" s="204">
        <v>16.690000000000001</v>
      </c>
      <c r="BD25" s="204"/>
      <c r="BE25" s="200">
        <v>6.2909000000000006</v>
      </c>
      <c r="BF25" s="204">
        <v>16.690000000000001</v>
      </c>
      <c r="BG25" s="204"/>
      <c r="BH25" s="200">
        <v>6.2504</v>
      </c>
      <c r="BI25" s="204">
        <v>16.690000000000001</v>
      </c>
      <c r="BJ25" s="204"/>
      <c r="BK25" s="200">
        <v>6.2479000000000005</v>
      </c>
      <c r="BL25" s="204">
        <v>16.7</v>
      </c>
      <c r="BM25" s="188"/>
      <c r="BN25" s="200">
        <f t="shared" si="0"/>
        <v>6.2920333333333316</v>
      </c>
      <c r="BO25" s="201">
        <f t="shared" si="1"/>
        <v>16.645714285714284</v>
      </c>
      <c r="BP25" s="129"/>
      <c r="BQ25" s="40"/>
      <c r="BR25" s="40"/>
      <c r="BS25" s="130"/>
      <c r="BT25" s="130"/>
      <c r="BU25" s="117"/>
      <c r="BV25" s="131"/>
      <c r="BW25" s="131"/>
      <c r="BX25" s="117"/>
      <c r="BY25" s="113"/>
    </row>
    <row r="26" spans="1:167" ht="15.75" x14ac:dyDescent="0.25">
      <c r="A26" s="202">
        <v>12</v>
      </c>
      <c r="B26" s="203" t="s">
        <v>34</v>
      </c>
      <c r="C26" s="200">
        <v>6.9765000000000006</v>
      </c>
      <c r="D26" s="204">
        <v>15.05</v>
      </c>
      <c r="E26" s="204"/>
      <c r="F26" s="200">
        <v>6.9446000000000003</v>
      </c>
      <c r="G26" s="204">
        <v>15.08</v>
      </c>
      <c r="H26" s="188"/>
      <c r="I26" s="200">
        <v>7.0138000000000007</v>
      </c>
      <c r="J26" s="204">
        <v>14.88</v>
      </c>
      <c r="K26" s="188"/>
      <c r="L26" s="200">
        <v>7.2060000000000004</v>
      </c>
      <c r="M26" s="204">
        <v>14.49</v>
      </c>
      <c r="N26" s="188"/>
      <c r="O26" s="200">
        <v>7.3243</v>
      </c>
      <c r="P26" s="204">
        <v>14.3</v>
      </c>
      <c r="Q26" s="204"/>
      <c r="R26" s="200">
        <v>7.3315000000000001</v>
      </c>
      <c r="S26" s="204">
        <v>14.35</v>
      </c>
      <c r="T26" s="200"/>
      <c r="U26" s="200">
        <v>7.2390000000000008</v>
      </c>
      <c r="V26" s="204">
        <v>14.53</v>
      </c>
      <c r="W26" s="188"/>
      <c r="X26" s="200">
        <v>7.2849000000000004</v>
      </c>
      <c r="Y26" s="204">
        <v>14.46</v>
      </c>
      <c r="Z26" s="204"/>
      <c r="AA26" s="200">
        <v>7.3287000000000004</v>
      </c>
      <c r="AB26" s="204">
        <v>14.29</v>
      </c>
      <c r="AC26" s="188"/>
      <c r="AD26" s="200">
        <v>7.3730000000000002</v>
      </c>
      <c r="AE26" s="204">
        <v>14.25</v>
      </c>
      <c r="AF26" s="188"/>
      <c r="AG26" s="200">
        <v>7.3863000000000003</v>
      </c>
      <c r="AH26" s="204">
        <v>14.17</v>
      </c>
      <c r="AI26" s="188"/>
      <c r="AJ26" s="200">
        <v>7.3793000000000006</v>
      </c>
      <c r="AK26" s="204">
        <v>14.11</v>
      </c>
      <c r="AL26" s="188"/>
      <c r="AM26" s="200">
        <v>7.3707000000000003</v>
      </c>
      <c r="AN26" s="204">
        <v>14.09</v>
      </c>
      <c r="AO26" s="188"/>
      <c r="AP26" s="200">
        <v>7.3201000000000001</v>
      </c>
      <c r="AQ26" s="204">
        <v>14.31</v>
      </c>
      <c r="AR26" s="188"/>
      <c r="AS26" s="200">
        <v>7.2356000000000007</v>
      </c>
      <c r="AT26" s="204">
        <v>14.47</v>
      </c>
      <c r="AU26" s="188"/>
      <c r="AV26" s="200">
        <v>7.3625000000000007</v>
      </c>
      <c r="AW26" s="204">
        <v>14.22</v>
      </c>
      <c r="AX26" s="204"/>
      <c r="AY26" s="200">
        <v>7.3795000000000002</v>
      </c>
      <c r="AZ26" s="204">
        <v>14.22</v>
      </c>
      <c r="BA26" s="188"/>
      <c r="BB26" s="200">
        <v>7.3606000000000007</v>
      </c>
      <c r="BC26" s="204">
        <v>14.29</v>
      </c>
      <c r="BD26" s="204"/>
      <c r="BE26" s="200">
        <v>7.3374000000000006</v>
      </c>
      <c r="BF26" s="204">
        <v>14.31</v>
      </c>
      <c r="BG26" s="204"/>
      <c r="BH26" s="200">
        <v>7.3331</v>
      </c>
      <c r="BI26" s="204">
        <v>14.23</v>
      </c>
      <c r="BJ26" s="204"/>
      <c r="BK26" s="200">
        <v>7.3463000000000003</v>
      </c>
      <c r="BL26" s="204">
        <v>14.2</v>
      </c>
      <c r="BM26" s="188"/>
      <c r="BN26" s="200">
        <f t="shared" si="0"/>
        <v>7.2777952380952406</v>
      </c>
      <c r="BO26" s="201">
        <f t="shared" si="1"/>
        <v>14.395238095238096</v>
      </c>
      <c r="BP26" s="129"/>
      <c r="BQ26" s="40"/>
      <c r="BR26" s="40"/>
      <c r="BS26" s="130"/>
      <c r="BT26" s="130"/>
      <c r="BU26" s="117"/>
      <c r="BV26" s="131"/>
      <c r="BW26" s="131"/>
      <c r="BX26" s="117"/>
      <c r="BY26" s="113"/>
    </row>
    <row r="27" spans="1:167" ht="15.75" x14ac:dyDescent="0.25">
      <c r="A27" s="202">
        <v>13</v>
      </c>
      <c r="B27" s="203" t="s">
        <v>17</v>
      </c>
      <c r="C27" s="200">
        <v>1</v>
      </c>
      <c r="D27" s="204">
        <v>105.01</v>
      </c>
      <c r="E27" s="204"/>
      <c r="F27" s="200">
        <v>1</v>
      </c>
      <c r="G27" s="204">
        <v>104.75</v>
      </c>
      <c r="H27" s="204"/>
      <c r="I27" s="200">
        <v>1</v>
      </c>
      <c r="J27" s="204">
        <v>104.4</v>
      </c>
      <c r="K27" s="204"/>
      <c r="L27" s="200">
        <v>1</v>
      </c>
      <c r="M27" s="204">
        <v>104.41</v>
      </c>
      <c r="N27" s="204"/>
      <c r="O27" s="200">
        <v>1</v>
      </c>
      <c r="P27" s="204">
        <v>104.72</v>
      </c>
      <c r="Q27" s="204"/>
      <c r="R27" s="200">
        <v>1</v>
      </c>
      <c r="S27" s="204">
        <v>105.19</v>
      </c>
      <c r="T27" s="200"/>
      <c r="U27" s="200">
        <v>1</v>
      </c>
      <c r="V27" s="204">
        <v>105.17</v>
      </c>
      <c r="W27" s="204"/>
      <c r="X27" s="200">
        <v>1</v>
      </c>
      <c r="Y27" s="204">
        <v>105.34</v>
      </c>
      <c r="Z27" s="204"/>
      <c r="AA27" s="200">
        <v>1</v>
      </c>
      <c r="AB27" s="204">
        <v>104.74</v>
      </c>
      <c r="AC27" s="204"/>
      <c r="AD27" s="200">
        <v>1</v>
      </c>
      <c r="AE27" s="204">
        <v>105.06</v>
      </c>
      <c r="AF27" s="204"/>
      <c r="AG27" s="200">
        <v>1</v>
      </c>
      <c r="AH27" s="204">
        <v>104.65</v>
      </c>
      <c r="AI27" s="204"/>
      <c r="AJ27" s="200">
        <v>1</v>
      </c>
      <c r="AK27" s="204">
        <v>104.11</v>
      </c>
      <c r="AL27" s="204"/>
      <c r="AM27" s="200">
        <v>1</v>
      </c>
      <c r="AN27" s="204">
        <v>103.82</v>
      </c>
      <c r="AO27" s="204"/>
      <c r="AP27" s="200">
        <v>1</v>
      </c>
      <c r="AQ27" s="204">
        <v>104.72</v>
      </c>
      <c r="AR27" s="204"/>
      <c r="AS27" s="200">
        <v>1</v>
      </c>
      <c r="AT27" s="204">
        <v>104.69</v>
      </c>
      <c r="AU27" s="204"/>
      <c r="AV27" s="200">
        <v>1</v>
      </c>
      <c r="AW27" s="204">
        <v>104.7</v>
      </c>
      <c r="AX27" s="204"/>
      <c r="AY27" s="200">
        <v>1</v>
      </c>
      <c r="AZ27" s="204">
        <v>104.96</v>
      </c>
      <c r="BA27" s="204"/>
      <c r="BB27" s="200">
        <v>1</v>
      </c>
      <c r="BC27" s="204">
        <v>105.16</v>
      </c>
      <c r="BD27" s="204"/>
      <c r="BE27" s="200">
        <v>1</v>
      </c>
      <c r="BF27" s="204">
        <v>105.01</v>
      </c>
      <c r="BG27" s="204"/>
      <c r="BH27" s="200">
        <v>1</v>
      </c>
      <c r="BI27" s="204">
        <v>104.33</v>
      </c>
      <c r="BJ27" s="204"/>
      <c r="BK27" s="200">
        <v>1</v>
      </c>
      <c r="BL27" s="204">
        <v>104.33</v>
      </c>
      <c r="BM27" s="204"/>
      <c r="BN27" s="200">
        <f t="shared" si="0"/>
        <v>1</v>
      </c>
      <c r="BO27" s="201">
        <f t="shared" si="1"/>
        <v>104.72714285714285</v>
      </c>
      <c r="BP27" s="129"/>
      <c r="BQ27" s="40"/>
      <c r="BR27" s="40"/>
      <c r="BS27" s="130"/>
      <c r="BT27" s="130"/>
      <c r="BU27" s="117"/>
      <c r="BV27" s="131"/>
      <c r="BW27" s="131"/>
      <c r="BX27" s="117"/>
      <c r="BY27" s="113"/>
    </row>
    <row r="28" spans="1:167" ht="15.75" x14ac:dyDescent="0.25">
      <c r="A28" s="202">
        <v>14</v>
      </c>
      <c r="B28" s="203" t="s">
        <v>27</v>
      </c>
      <c r="C28" s="200">
        <v>0.70767902510137515</v>
      </c>
      <c r="D28" s="204">
        <v>148.38999999999999</v>
      </c>
      <c r="E28" s="204"/>
      <c r="F28" s="200">
        <v>0.71140452595559411</v>
      </c>
      <c r="G28" s="204">
        <v>147.24</v>
      </c>
      <c r="H28" s="204"/>
      <c r="I28" s="200">
        <v>0.71054015262402481</v>
      </c>
      <c r="J28" s="204">
        <v>146.93</v>
      </c>
      <c r="K28" s="188"/>
      <c r="L28" s="200">
        <v>0.70822031317502254</v>
      </c>
      <c r="M28" s="204">
        <v>147.43</v>
      </c>
      <c r="N28" s="188"/>
      <c r="O28" s="200">
        <v>0.7077942300614366</v>
      </c>
      <c r="P28" s="204">
        <v>147.94999999999999</v>
      </c>
      <c r="Q28" s="204"/>
      <c r="R28" s="200">
        <v>0.70875238317988842</v>
      </c>
      <c r="S28" s="204">
        <v>148.41999999999999</v>
      </c>
      <c r="T28" s="200"/>
      <c r="U28" s="200">
        <v>0.71084320220645736</v>
      </c>
      <c r="V28" s="204">
        <v>147.94999999999999</v>
      </c>
      <c r="W28" s="188"/>
      <c r="X28" s="200">
        <v>0.70940098181095879</v>
      </c>
      <c r="Y28" s="204">
        <v>148.49</v>
      </c>
      <c r="Z28" s="204"/>
      <c r="AA28" s="200">
        <v>0.71026258407733345</v>
      </c>
      <c r="AB28" s="204">
        <v>147.47</v>
      </c>
      <c r="AC28" s="188"/>
      <c r="AD28" s="200">
        <v>0.70866699737793215</v>
      </c>
      <c r="AE28" s="204">
        <v>148.25</v>
      </c>
      <c r="AF28" s="204"/>
      <c r="AG28" s="200">
        <v>0.70938085239203219</v>
      </c>
      <c r="AH28" s="204">
        <v>147.52000000000001</v>
      </c>
      <c r="AI28" s="188"/>
      <c r="AJ28" s="200">
        <v>0.70832064258848704</v>
      </c>
      <c r="AK28" s="204">
        <v>146.97999999999999</v>
      </c>
      <c r="AL28" s="188"/>
      <c r="AM28" s="200">
        <v>0.70640925113555286</v>
      </c>
      <c r="AN28" s="204">
        <v>146.97</v>
      </c>
      <c r="AO28" s="188"/>
      <c r="AP28" s="200">
        <v>0.70509927797833938</v>
      </c>
      <c r="AQ28" s="204">
        <v>148.52000000000001</v>
      </c>
      <c r="AR28" s="188"/>
      <c r="AS28" s="200">
        <v>0.70791448393034129</v>
      </c>
      <c r="AT28" s="204">
        <v>147.88999999999999</v>
      </c>
      <c r="AU28" s="188"/>
      <c r="AV28" s="200">
        <v>0.7084159818645509</v>
      </c>
      <c r="AW28" s="204">
        <v>147.79</v>
      </c>
      <c r="AX28" s="204"/>
      <c r="AY28" s="200">
        <v>0.70788441663245227</v>
      </c>
      <c r="AZ28" s="204">
        <v>148.27000000000001</v>
      </c>
      <c r="BA28" s="188"/>
      <c r="BB28" s="200">
        <v>0.70837081795578349</v>
      </c>
      <c r="BC28" s="204">
        <v>148.44999999999999</v>
      </c>
      <c r="BD28" s="204"/>
      <c r="BE28" s="200">
        <v>0.7081300410007294</v>
      </c>
      <c r="BF28" s="204">
        <v>148.29</v>
      </c>
      <c r="BG28" s="204"/>
      <c r="BH28" s="200">
        <v>0.70805483176617201</v>
      </c>
      <c r="BI28" s="204">
        <v>147.35</v>
      </c>
      <c r="BJ28" s="204"/>
      <c r="BK28" s="200">
        <v>0.70502471111612464</v>
      </c>
      <c r="BL28" s="204">
        <v>147.97999999999999</v>
      </c>
      <c r="BM28" s="188"/>
      <c r="BN28" s="200">
        <f t="shared" si="0"/>
        <v>0.70840808113955178</v>
      </c>
      <c r="BO28" s="201">
        <f t="shared" si="1"/>
        <v>147.8347619047619</v>
      </c>
      <c r="BP28" s="129"/>
      <c r="BQ28" s="40"/>
      <c r="BR28" s="40"/>
      <c r="BS28" s="130"/>
      <c r="BT28" s="130"/>
      <c r="BU28" s="117"/>
      <c r="BV28" s="131"/>
      <c r="BW28" s="131"/>
      <c r="BX28" s="117"/>
      <c r="BY28" s="113"/>
    </row>
    <row r="29" spans="1:167" ht="15.75" x14ac:dyDescent="0.25">
      <c r="A29" s="202">
        <v>15</v>
      </c>
      <c r="B29" s="203" t="s">
        <v>32</v>
      </c>
      <c r="C29" s="200">
        <v>6.9779</v>
      </c>
      <c r="D29" s="204">
        <v>15.05</v>
      </c>
      <c r="E29" s="204"/>
      <c r="F29" s="200">
        <v>6.9810000000000008</v>
      </c>
      <c r="G29" s="204">
        <v>15.01</v>
      </c>
      <c r="H29" s="204"/>
      <c r="I29" s="200">
        <v>6.9410000000000007</v>
      </c>
      <c r="J29" s="204">
        <v>15.04</v>
      </c>
      <c r="K29" s="188"/>
      <c r="L29" s="200">
        <v>6.9433000000000007</v>
      </c>
      <c r="M29" s="204">
        <v>15.04</v>
      </c>
      <c r="N29" s="188"/>
      <c r="O29" s="200">
        <v>6.9581</v>
      </c>
      <c r="P29" s="204">
        <v>15.05</v>
      </c>
      <c r="Q29" s="204"/>
      <c r="R29" s="200">
        <v>6.9652000000000003</v>
      </c>
      <c r="S29" s="204">
        <v>15.1</v>
      </c>
      <c r="T29" s="200"/>
      <c r="U29" s="200">
        <v>6.9451000000000001</v>
      </c>
      <c r="V29" s="204">
        <v>15.14</v>
      </c>
      <c r="W29" s="188"/>
      <c r="X29" s="200">
        <v>6.944</v>
      </c>
      <c r="Y29" s="204">
        <v>15.17</v>
      </c>
      <c r="Z29" s="204"/>
      <c r="AA29" s="200">
        <v>6.9445000000000006</v>
      </c>
      <c r="AB29" s="204">
        <v>15.08</v>
      </c>
      <c r="AC29" s="188"/>
      <c r="AD29" s="200">
        <v>6.9530000000000003</v>
      </c>
      <c r="AE29" s="204">
        <v>15.11</v>
      </c>
      <c r="AF29" s="204"/>
      <c r="AG29" s="200">
        <v>6.9382999999999999</v>
      </c>
      <c r="AH29" s="204">
        <v>15.08</v>
      </c>
      <c r="AI29" s="188"/>
      <c r="AJ29" s="200">
        <v>6.9193000000000007</v>
      </c>
      <c r="AK29" s="204">
        <v>15.05</v>
      </c>
      <c r="AL29" s="188"/>
      <c r="AM29" s="200">
        <v>6.9044000000000008</v>
      </c>
      <c r="AN29" s="204">
        <v>15.04</v>
      </c>
      <c r="AO29" s="188"/>
      <c r="AP29" s="200">
        <v>6.9206000000000003</v>
      </c>
      <c r="AQ29" s="204">
        <v>15.13</v>
      </c>
      <c r="AR29" s="188"/>
      <c r="AS29" s="200">
        <v>6.9119999999999999</v>
      </c>
      <c r="AT29" s="204">
        <v>15.15</v>
      </c>
      <c r="AU29" s="188"/>
      <c r="AV29" s="200">
        <v>6.9118000000000004</v>
      </c>
      <c r="AW29" s="204">
        <v>15.15</v>
      </c>
      <c r="AX29" s="204"/>
      <c r="AY29" s="200">
        <v>6.9114000000000004</v>
      </c>
      <c r="AZ29" s="204">
        <v>15.19</v>
      </c>
      <c r="BA29" s="188"/>
      <c r="BB29" s="200">
        <v>6.8908000000000005</v>
      </c>
      <c r="BC29" s="204">
        <v>15.26</v>
      </c>
      <c r="BD29" s="204"/>
      <c r="BE29" s="200">
        <v>6.8843000000000005</v>
      </c>
      <c r="BF29" s="204">
        <v>15.25</v>
      </c>
      <c r="BG29" s="204"/>
      <c r="BH29" s="200">
        <v>6.8635999999999999</v>
      </c>
      <c r="BI29" s="204">
        <v>15.2</v>
      </c>
      <c r="BJ29" s="204"/>
      <c r="BK29" s="200">
        <v>6.8478000000000003</v>
      </c>
      <c r="BL29" s="204">
        <v>15.24</v>
      </c>
      <c r="BM29" s="188"/>
      <c r="BN29" s="200">
        <f t="shared" si="0"/>
        <v>6.9265428571428576</v>
      </c>
      <c r="BO29" s="201">
        <f t="shared" si="1"/>
        <v>15.120476190476191</v>
      </c>
      <c r="BP29" s="129"/>
      <c r="BQ29" s="40"/>
      <c r="BR29" s="40"/>
      <c r="BS29" s="130"/>
      <c r="BT29" s="130"/>
      <c r="BU29" s="117"/>
      <c r="BV29" s="131"/>
      <c r="BW29" s="131"/>
      <c r="BX29" s="117"/>
      <c r="BY29" s="113"/>
    </row>
    <row r="30" spans="1:167" s="6" customFormat="1" ht="16.5" thickBot="1" x14ac:dyDescent="0.3">
      <c r="A30" s="207">
        <v>16</v>
      </c>
      <c r="B30" s="208" t="s">
        <v>33</v>
      </c>
      <c r="C30" s="209">
        <v>6.9853000000000005</v>
      </c>
      <c r="D30" s="210">
        <v>15.03</v>
      </c>
      <c r="E30" s="210"/>
      <c r="F30" s="209">
        <v>6.9841000000000006</v>
      </c>
      <c r="G30" s="210">
        <v>15</v>
      </c>
      <c r="H30" s="210"/>
      <c r="I30" s="209">
        <v>6.9418000000000006</v>
      </c>
      <c r="J30" s="210">
        <v>15.04</v>
      </c>
      <c r="K30" s="211"/>
      <c r="L30" s="209">
        <v>6.9437000000000006</v>
      </c>
      <c r="M30" s="210">
        <v>15.04</v>
      </c>
      <c r="N30" s="211"/>
      <c r="O30" s="209">
        <v>6.9595000000000002</v>
      </c>
      <c r="P30" s="210">
        <v>15.05</v>
      </c>
      <c r="Q30" s="210"/>
      <c r="R30" s="209">
        <v>6.9698000000000002</v>
      </c>
      <c r="S30" s="210">
        <v>15.09</v>
      </c>
      <c r="T30" s="209"/>
      <c r="U30" s="209">
        <v>6.9409000000000001</v>
      </c>
      <c r="V30" s="210">
        <v>15.15</v>
      </c>
      <c r="W30" s="211"/>
      <c r="X30" s="209">
        <v>6.9424999999999999</v>
      </c>
      <c r="Y30" s="210">
        <v>15.17</v>
      </c>
      <c r="Z30" s="210"/>
      <c r="AA30" s="209">
        <v>6.9420000000000002</v>
      </c>
      <c r="AB30" s="210">
        <v>15.09</v>
      </c>
      <c r="AC30" s="211"/>
      <c r="AD30" s="209">
        <v>6.9523999999999999</v>
      </c>
      <c r="AE30" s="210">
        <v>15.11</v>
      </c>
      <c r="AF30" s="210"/>
      <c r="AG30" s="209">
        <v>6.9362000000000004</v>
      </c>
      <c r="AH30" s="210">
        <v>15.09</v>
      </c>
      <c r="AI30" s="211"/>
      <c r="AJ30" s="209">
        <v>6.9188000000000001</v>
      </c>
      <c r="AK30" s="210">
        <v>15.05</v>
      </c>
      <c r="AL30" s="211"/>
      <c r="AM30" s="209">
        <v>6.8978999999999999</v>
      </c>
      <c r="AN30" s="210">
        <v>15.05</v>
      </c>
      <c r="AO30" s="211"/>
      <c r="AP30" s="209">
        <v>6.9182000000000006</v>
      </c>
      <c r="AQ30" s="210">
        <v>15.14</v>
      </c>
      <c r="AR30" s="211"/>
      <c r="AS30" s="209">
        <v>6.9069000000000003</v>
      </c>
      <c r="AT30" s="210">
        <v>15.16</v>
      </c>
      <c r="AU30" s="211"/>
      <c r="AV30" s="209">
        <v>6.9060000000000006</v>
      </c>
      <c r="AW30" s="210">
        <v>15.16</v>
      </c>
      <c r="AX30" s="210"/>
      <c r="AY30" s="209">
        <v>6.9067000000000007</v>
      </c>
      <c r="AZ30" s="210">
        <v>15.2</v>
      </c>
      <c r="BA30" s="211"/>
      <c r="BB30" s="209">
        <v>6.8849</v>
      </c>
      <c r="BC30" s="210">
        <v>15.27</v>
      </c>
      <c r="BD30" s="210"/>
      <c r="BE30" s="209">
        <v>6.8810000000000002</v>
      </c>
      <c r="BF30" s="210">
        <v>15.26</v>
      </c>
      <c r="BG30" s="210"/>
      <c r="BH30" s="209">
        <v>6.8592000000000004</v>
      </c>
      <c r="BI30" s="210">
        <v>15.21</v>
      </c>
      <c r="BJ30" s="210"/>
      <c r="BK30" s="209">
        <v>6.8496000000000006</v>
      </c>
      <c r="BL30" s="210">
        <v>15.23</v>
      </c>
      <c r="BM30" s="211"/>
      <c r="BN30" s="209">
        <f t="shared" si="0"/>
        <v>6.9251142857142858</v>
      </c>
      <c r="BO30" s="210">
        <f t="shared" si="1"/>
        <v>15.123333333333331</v>
      </c>
      <c r="BP30" s="129"/>
      <c r="BQ30" s="40"/>
      <c r="BR30" s="40"/>
      <c r="BS30" s="130"/>
      <c r="BT30" s="130"/>
      <c r="BU30" s="117"/>
      <c r="BV30" s="131"/>
      <c r="BW30" s="131"/>
      <c r="BX30" s="117"/>
      <c r="BY30" s="113"/>
      <c r="BZ30" s="3"/>
      <c r="CA30" s="3"/>
      <c r="CB30" s="3"/>
      <c r="CC30" s="3"/>
      <c r="CD30" s="3"/>
      <c r="CE30" s="3"/>
      <c r="CF30" s="114"/>
      <c r="CG30" s="11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</row>
    <row r="31" spans="1:167" ht="13.5" thickTop="1" x14ac:dyDescent="0.2">
      <c r="A31" s="122"/>
      <c r="B31" s="18"/>
      <c r="C31" s="117"/>
      <c r="D31" s="117"/>
      <c r="E31" s="117"/>
      <c r="F31" s="117"/>
      <c r="G31" s="117"/>
      <c r="H31" s="126"/>
      <c r="I31" s="117"/>
      <c r="J31" s="126"/>
      <c r="K31" s="126"/>
      <c r="L31" s="126"/>
      <c r="M31" s="126"/>
      <c r="N31" s="117"/>
      <c r="O31" s="126"/>
      <c r="P31" s="126"/>
      <c r="Q31" s="126"/>
      <c r="R31" s="126"/>
      <c r="S31" s="126"/>
      <c r="T31" s="126"/>
      <c r="U31" s="126"/>
      <c r="V31" s="126"/>
      <c r="W31" s="117"/>
      <c r="X31" s="126"/>
      <c r="Y31" s="126"/>
      <c r="Z31" s="126"/>
      <c r="AA31" s="126"/>
      <c r="AB31" s="126"/>
      <c r="AC31" s="117"/>
      <c r="AD31" s="117"/>
      <c r="AE31" s="126"/>
      <c r="AF31" s="126"/>
      <c r="AG31" s="126"/>
      <c r="AH31" s="126"/>
      <c r="AI31" s="117"/>
      <c r="AJ31" s="126"/>
      <c r="AK31" s="126"/>
      <c r="AL31" s="117"/>
      <c r="AM31" s="126"/>
      <c r="AN31" s="126"/>
      <c r="AO31" s="117"/>
      <c r="AP31" s="126"/>
      <c r="AQ31" s="126"/>
      <c r="AR31" s="117"/>
      <c r="AS31" s="126"/>
      <c r="AT31" s="126"/>
      <c r="AU31" s="117"/>
      <c r="AV31" s="126"/>
      <c r="AW31" s="126"/>
      <c r="AX31" s="126"/>
      <c r="AY31" s="126"/>
      <c r="AZ31" s="126"/>
      <c r="BA31" s="117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17"/>
      <c r="BN31" s="129"/>
      <c r="BO31" s="117"/>
      <c r="BP31" s="117"/>
      <c r="BQ31" s="117"/>
      <c r="BR31" s="117"/>
      <c r="BT31" s="117"/>
      <c r="BU31" s="117"/>
      <c r="BV31" s="131"/>
      <c r="BW31" s="131"/>
      <c r="BX31" s="117"/>
      <c r="BY31" s="113"/>
    </row>
    <row r="32" spans="1:167" s="63" customFormat="1" x14ac:dyDescent="0.2">
      <c r="A32" s="78"/>
      <c r="B32" s="53"/>
      <c r="C32" s="58"/>
      <c r="D32" s="58"/>
      <c r="E32" s="58"/>
      <c r="F32" s="58"/>
      <c r="G32" s="58"/>
      <c r="H32" s="58"/>
      <c r="I32" s="52"/>
      <c r="J32" s="52"/>
      <c r="K32" s="52"/>
      <c r="L32" s="58"/>
      <c r="M32" s="58"/>
      <c r="N32" s="52"/>
      <c r="O32" s="58"/>
      <c r="P32" s="58"/>
      <c r="Q32" s="58"/>
      <c r="R32" s="58"/>
      <c r="S32" s="58"/>
      <c r="T32" s="58"/>
      <c r="U32" s="58"/>
      <c r="V32" s="58"/>
      <c r="W32" s="52"/>
      <c r="X32" s="58"/>
      <c r="Y32" s="58"/>
      <c r="Z32" s="58"/>
      <c r="AA32" s="58"/>
      <c r="AB32" s="58"/>
      <c r="AC32" s="52"/>
      <c r="AD32" s="52"/>
      <c r="AE32" s="52"/>
      <c r="AF32" s="52"/>
      <c r="AG32" s="58"/>
      <c r="AH32" s="58"/>
      <c r="AI32" s="52"/>
      <c r="AJ32" s="58"/>
      <c r="AK32" s="58"/>
      <c r="AL32" s="52"/>
      <c r="AM32" s="58"/>
      <c r="AN32" s="58"/>
      <c r="AO32" s="52"/>
      <c r="AP32" s="58"/>
      <c r="AQ32" s="58"/>
      <c r="AR32" s="52"/>
      <c r="AS32" s="58"/>
      <c r="AT32" s="58"/>
      <c r="AU32" s="52"/>
      <c r="AV32" s="58"/>
      <c r="AW32" s="58"/>
      <c r="AX32" s="58"/>
      <c r="AY32" s="58"/>
      <c r="AZ32" s="58"/>
      <c r="BA32" s="52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2"/>
      <c r="BN32" s="52"/>
      <c r="BO32" s="52"/>
      <c r="BP32" s="52"/>
      <c r="BQ32" s="52"/>
      <c r="BR32" s="52"/>
      <c r="BS32" s="49"/>
      <c r="BT32" s="52"/>
      <c r="BU32" s="52"/>
      <c r="BV32" s="59"/>
      <c r="BW32" s="59"/>
      <c r="BX32" s="52"/>
      <c r="BY32" s="50"/>
      <c r="BZ32" s="49"/>
      <c r="CA32" s="49"/>
      <c r="CB32" s="49"/>
      <c r="CC32" s="49"/>
      <c r="CD32" s="49"/>
      <c r="CE32" s="49"/>
      <c r="CF32" s="51"/>
      <c r="CG32" s="50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</row>
    <row r="33" spans="1:167" s="63" customFormat="1" x14ac:dyDescent="0.2">
      <c r="A33" s="183"/>
      <c r="B33" s="53" t="s">
        <v>27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49"/>
      <c r="BO33" s="49"/>
      <c r="BP33" s="49"/>
      <c r="BQ33" s="49"/>
      <c r="BR33" s="49"/>
      <c r="BS33" s="49"/>
      <c r="BT33" s="82" t="s">
        <v>28</v>
      </c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51"/>
      <c r="CG33" s="50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4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</row>
    <row r="34" spans="1:167" s="63" customFormat="1" x14ac:dyDescent="0.2">
      <c r="A34" s="183"/>
      <c r="B34" s="53" t="s">
        <v>17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49"/>
      <c r="BO34" s="49"/>
      <c r="BP34" s="49"/>
      <c r="BQ34" s="49"/>
      <c r="BR34" s="49"/>
      <c r="BS34" s="49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51"/>
      <c r="CG34" s="50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4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</row>
    <row r="35" spans="1:167" s="63" customFormat="1" ht="15.75" customHeight="1" x14ac:dyDescent="0.25">
      <c r="A35" s="183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49"/>
      <c r="BT35" s="230"/>
      <c r="BU35" s="52" t="s">
        <v>5</v>
      </c>
      <c r="BV35" s="52" t="s">
        <v>6</v>
      </c>
      <c r="BW35" s="52" t="s">
        <v>7</v>
      </c>
      <c r="BX35" s="52" t="s">
        <v>8</v>
      </c>
      <c r="BY35" s="50" t="s">
        <v>9</v>
      </c>
      <c r="BZ35" s="49" t="s">
        <v>10</v>
      </c>
      <c r="CA35" s="49" t="s">
        <v>25</v>
      </c>
      <c r="CB35" s="49" t="s">
        <v>26</v>
      </c>
      <c r="CC35" s="49" t="s">
        <v>13</v>
      </c>
      <c r="CD35" s="49" t="s">
        <v>14</v>
      </c>
      <c r="CE35" s="49" t="s">
        <v>15</v>
      </c>
      <c r="CF35" s="49" t="s">
        <v>34</v>
      </c>
      <c r="CG35" s="50" t="s">
        <v>17</v>
      </c>
      <c r="CH35" s="51" t="s">
        <v>27</v>
      </c>
      <c r="CI35" s="88" t="s">
        <v>32</v>
      </c>
      <c r="CJ35" s="88" t="s">
        <v>33</v>
      </c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4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</row>
    <row r="36" spans="1:167" s="96" customFormat="1" ht="15.75" x14ac:dyDescent="0.25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228">
        <v>1</v>
      </c>
      <c r="BT36" s="232" t="s">
        <v>256</v>
      </c>
      <c r="BU36" s="230">
        <v>103</v>
      </c>
      <c r="BV36" s="230">
        <v>137.33000000000001</v>
      </c>
      <c r="BW36" s="230">
        <v>116.91</v>
      </c>
      <c r="BX36" s="230">
        <v>124.33</v>
      </c>
      <c r="BY36" s="231">
        <v>197998.88</v>
      </c>
      <c r="BZ36" s="230">
        <v>2035.11</v>
      </c>
      <c r="CA36" s="230">
        <v>76.5</v>
      </c>
      <c r="CB36" s="230">
        <v>81.709999999999994</v>
      </c>
      <c r="CC36" s="230">
        <v>11.89</v>
      </c>
      <c r="CD36" s="230">
        <v>11.61</v>
      </c>
      <c r="CE36" s="230">
        <v>16.68</v>
      </c>
      <c r="CF36" s="230">
        <v>16.16</v>
      </c>
      <c r="CG36" s="230">
        <v>110.77</v>
      </c>
      <c r="CH36" s="230">
        <v>152.38999999999999</v>
      </c>
      <c r="CI36" s="230">
        <v>15.69</v>
      </c>
      <c r="CJ36" s="230">
        <v>15.68</v>
      </c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</row>
    <row r="37" spans="1:167" s="96" customFormat="1" ht="15.75" x14ac:dyDescent="0.25">
      <c r="A37" s="97">
        <v>1</v>
      </c>
      <c r="B37" s="95" t="s">
        <v>5</v>
      </c>
      <c r="C37" s="95">
        <v>107.59</v>
      </c>
      <c r="D37" s="95">
        <v>103.92</v>
      </c>
      <c r="E37" s="95"/>
      <c r="F37" s="95">
        <v>107.72</v>
      </c>
      <c r="G37" s="95">
        <v>103.2</v>
      </c>
      <c r="H37" s="95"/>
      <c r="I37" s="95">
        <v>108.75</v>
      </c>
      <c r="J37" s="95">
        <v>101.86</v>
      </c>
      <c r="K37" s="95"/>
      <c r="L37" s="95">
        <v>108.93</v>
      </c>
      <c r="M37" s="95">
        <v>101.74</v>
      </c>
      <c r="N37" s="95"/>
      <c r="O37" s="95">
        <v>109.25</v>
      </c>
      <c r="P37" s="95">
        <v>100.34</v>
      </c>
      <c r="Q37" s="95"/>
      <c r="R37" s="95">
        <v>109.43</v>
      </c>
      <c r="S37" s="95">
        <v>100.49</v>
      </c>
      <c r="T37" s="95"/>
      <c r="U37" s="95">
        <v>107.85000000000001</v>
      </c>
      <c r="V37" s="95">
        <v>102.25</v>
      </c>
      <c r="W37" s="95"/>
      <c r="X37" s="95">
        <v>107.34</v>
      </c>
      <c r="Y37" s="95">
        <v>101.95</v>
      </c>
      <c r="Z37" s="95"/>
      <c r="AA37" s="95">
        <v>106.84</v>
      </c>
      <c r="AB37" s="95">
        <v>102.32</v>
      </c>
      <c r="AC37" s="95"/>
      <c r="AD37" s="95">
        <v>107.48</v>
      </c>
      <c r="AE37" s="95">
        <v>102.2</v>
      </c>
      <c r="AF37" s="95"/>
      <c r="AG37" s="95">
        <v>107.34</v>
      </c>
      <c r="AH37" s="95">
        <v>102.99</v>
      </c>
      <c r="AI37" s="95"/>
      <c r="AJ37" s="95">
        <v>107.36</v>
      </c>
      <c r="AK37" s="95">
        <v>102.2</v>
      </c>
      <c r="AL37" s="95"/>
      <c r="AM37" s="95">
        <v>107.35000000000001</v>
      </c>
      <c r="AN37" s="95">
        <v>102.91</v>
      </c>
      <c r="AO37" s="95"/>
      <c r="AP37" s="95">
        <v>106.99000000000001</v>
      </c>
      <c r="AQ37" s="95">
        <v>103.28</v>
      </c>
      <c r="AR37" s="95"/>
      <c r="AS37" s="95">
        <v>106.92</v>
      </c>
      <c r="AT37" s="95">
        <v>103.66</v>
      </c>
      <c r="AU37" s="95"/>
      <c r="AV37" s="95">
        <v>106.94</v>
      </c>
      <c r="AW37" s="95">
        <v>103.64</v>
      </c>
      <c r="AX37" s="95"/>
      <c r="AY37" s="95">
        <v>107.08</v>
      </c>
      <c r="AZ37" s="95">
        <v>102.74</v>
      </c>
      <c r="BA37" s="95"/>
      <c r="BB37" s="95">
        <v>106.52</v>
      </c>
      <c r="BC37" s="95">
        <v>103.28</v>
      </c>
      <c r="BD37" s="95"/>
      <c r="BE37" s="95">
        <v>107.22</v>
      </c>
      <c r="BF37" s="95">
        <v>103.17</v>
      </c>
      <c r="BG37" s="95"/>
      <c r="BH37" s="95">
        <v>106.89</v>
      </c>
      <c r="BI37" s="95">
        <v>103.56</v>
      </c>
      <c r="BJ37" s="95"/>
      <c r="BK37" s="95"/>
      <c r="BL37" s="95"/>
      <c r="BM37" s="95"/>
      <c r="BN37" s="91"/>
      <c r="BO37" s="91"/>
      <c r="BP37" s="91"/>
      <c r="BQ37" s="91"/>
      <c r="BR37" s="91"/>
      <c r="BS37" s="228">
        <v>2</v>
      </c>
      <c r="BT37" s="232" t="s">
        <v>257</v>
      </c>
      <c r="BU37" s="230">
        <v>102.58</v>
      </c>
      <c r="BV37" s="230">
        <v>137.91999999999999</v>
      </c>
      <c r="BW37" s="230">
        <v>116.78</v>
      </c>
      <c r="BX37" s="230">
        <v>124.27</v>
      </c>
      <c r="BY37" s="231">
        <v>195106.41</v>
      </c>
      <c r="BZ37" s="230">
        <v>1974.43</v>
      </c>
      <c r="CA37" s="230">
        <v>76.31</v>
      </c>
      <c r="CB37" s="230">
        <v>81.08</v>
      </c>
      <c r="CC37" s="230">
        <v>11.9</v>
      </c>
      <c r="CD37" s="230">
        <v>11.65</v>
      </c>
      <c r="CE37" s="230">
        <v>16.7</v>
      </c>
      <c r="CF37" s="230">
        <v>16.07</v>
      </c>
      <c r="CG37" s="230">
        <v>110.16</v>
      </c>
      <c r="CH37" s="230">
        <v>151.69999999999999</v>
      </c>
      <c r="CI37" s="230">
        <v>15.59</v>
      </c>
      <c r="CJ37" s="230">
        <v>15.58</v>
      </c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</row>
    <row r="38" spans="1:167" s="96" customFormat="1" ht="15.75" x14ac:dyDescent="0.25">
      <c r="A38" s="97">
        <v>2</v>
      </c>
      <c r="B38" s="95" t="s">
        <v>6</v>
      </c>
      <c r="C38" s="95">
        <v>0.807297973682086</v>
      </c>
      <c r="D38" s="95">
        <v>138.5</v>
      </c>
      <c r="E38" s="95"/>
      <c r="F38" s="95">
        <v>0.79579818558013682</v>
      </c>
      <c r="G38" s="95">
        <v>139.69999999999999</v>
      </c>
      <c r="H38" s="95"/>
      <c r="I38" s="95">
        <v>0.79465988556897649</v>
      </c>
      <c r="J38" s="95">
        <v>139.38999999999999</v>
      </c>
      <c r="K38" s="95"/>
      <c r="L38" s="95">
        <v>0.7977662544874351</v>
      </c>
      <c r="M38" s="95">
        <v>138.91</v>
      </c>
      <c r="N38" s="95"/>
      <c r="O38" s="95">
        <v>0.79164027865737807</v>
      </c>
      <c r="P38" s="95">
        <v>138.47</v>
      </c>
      <c r="Q38" s="95"/>
      <c r="R38" s="95">
        <v>0.78895463510848118</v>
      </c>
      <c r="S38" s="95">
        <v>139.38999999999999</v>
      </c>
      <c r="T38" s="95"/>
      <c r="U38" s="95">
        <v>0.79095151467215064</v>
      </c>
      <c r="V38" s="95">
        <v>139.43</v>
      </c>
      <c r="W38" s="95"/>
      <c r="X38" s="95">
        <v>0.78431372549019596</v>
      </c>
      <c r="Y38" s="95">
        <v>139.52000000000001</v>
      </c>
      <c r="Z38" s="95"/>
      <c r="AA38" s="95">
        <v>0.78672016363779396</v>
      </c>
      <c r="AB38" s="95">
        <v>138.96</v>
      </c>
      <c r="AC38" s="95"/>
      <c r="AD38" s="95">
        <v>0.79170295305201477</v>
      </c>
      <c r="AE38" s="95">
        <v>138.74</v>
      </c>
      <c r="AF38" s="95"/>
      <c r="AG38" s="95">
        <v>0.79827572443521988</v>
      </c>
      <c r="AH38" s="95">
        <v>138.49</v>
      </c>
      <c r="AI38" s="95"/>
      <c r="AJ38" s="95">
        <v>0.79063883617963304</v>
      </c>
      <c r="AK38" s="95">
        <v>138.77000000000001</v>
      </c>
      <c r="AL38" s="95"/>
      <c r="AM38" s="95">
        <v>0.79713033080908713</v>
      </c>
      <c r="AN38" s="95">
        <v>138.58000000000001</v>
      </c>
      <c r="AO38" s="95"/>
      <c r="AP38" s="95">
        <v>0.7999360051195904</v>
      </c>
      <c r="AQ38" s="95">
        <v>138.13999999999999</v>
      </c>
      <c r="AR38" s="95"/>
      <c r="AS38" s="95">
        <v>0.80547724526782116</v>
      </c>
      <c r="AT38" s="95">
        <v>137.6</v>
      </c>
      <c r="AU38" s="95"/>
      <c r="AV38" s="95">
        <v>0.8050233456770246</v>
      </c>
      <c r="AW38" s="95">
        <v>137.66999999999999</v>
      </c>
      <c r="AX38" s="95"/>
      <c r="AY38" s="95">
        <v>0.80340644331967537</v>
      </c>
      <c r="AZ38" s="95">
        <v>136.93</v>
      </c>
      <c r="BA38" s="95"/>
      <c r="BB38" s="95">
        <v>0.79929661897530169</v>
      </c>
      <c r="BC38" s="95">
        <v>137.63</v>
      </c>
      <c r="BD38" s="95"/>
      <c r="BE38" s="95">
        <v>0.80327737167643976</v>
      </c>
      <c r="BF38" s="95">
        <v>137.71</v>
      </c>
      <c r="BG38" s="95"/>
      <c r="BH38" s="95">
        <v>0.80612656187021348</v>
      </c>
      <c r="BI38" s="95">
        <v>137.32</v>
      </c>
      <c r="BJ38" s="95"/>
      <c r="BK38" s="95"/>
      <c r="BL38" s="95"/>
      <c r="BM38" s="95"/>
      <c r="BN38" s="95"/>
      <c r="BO38" s="95"/>
      <c r="BP38" s="95"/>
      <c r="BQ38" s="95"/>
      <c r="BR38" s="95"/>
      <c r="BS38" s="228">
        <v>3</v>
      </c>
      <c r="BT38" s="232" t="s">
        <v>258</v>
      </c>
      <c r="BU38" s="230">
        <v>102.91</v>
      </c>
      <c r="BV38" s="230">
        <v>137.61000000000001</v>
      </c>
      <c r="BW38" s="230">
        <v>116.84</v>
      </c>
      <c r="BX38" s="230">
        <v>124.22</v>
      </c>
      <c r="BY38" s="231">
        <v>196281.5</v>
      </c>
      <c r="BZ38" s="230">
        <v>1986.1</v>
      </c>
      <c r="CA38" s="230">
        <v>76.69</v>
      </c>
      <c r="CB38" s="230">
        <v>81.52</v>
      </c>
      <c r="CC38" s="230">
        <v>11.86</v>
      </c>
      <c r="CD38" s="230">
        <v>11.62</v>
      </c>
      <c r="CE38" s="230">
        <v>16.670000000000002</v>
      </c>
      <c r="CF38" s="230">
        <v>16.13</v>
      </c>
      <c r="CG38" s="230">
        <v>110.6</v>
      </c>
      <c r="CH38" s="230">
        <v>152.72</v>
      </c>
      <c r="CI38" s="230">
        <v>15.65</v>
      </c>
      <c r="CJ38" s="230">
        <v>15.65</v>
      </c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</row>
    <row r="39" spans="1:167" s="96" customFormat="1" ht="15.75" x14ac:dyDescent="0.25">
      <c r="A39" s="97">
        <v>3</v>
      </c>
      <c r="B39" s="95" t="s">
        <v>7</v>
      </c>
      <c r="C39" s="95">
        <v>0.9607</v>
      </c>
      <c r="D39" s="95">
        <v>116.38</v>
      </c>
      <c r="E39" s="95"/>
      <c r="F39" s="95">
        <v>0.96040000000000003</v>
      </c>
      <c r="G39" s="95">
        <v>115.75</v>
      </c>
      <c r="H39" s="95"/>
      <c r="I39" s="95">
        <v>0.96220000000000006</v>
      </c>
      <c r="J39" s="95">
        <v>115.12</v>
      </c>
      <c r="K39" s="95"/>
      <c r="L39" s="95">
        <v>0.95940000000000003</v>
      </c>
      <c r="M39" s="95">
        <v>115.51</v>
      </c>
      <c r="N39" s="95"/>
      <c r="O39" s="95">
        <v>0.95730000000000004</v>
      </c>
      <c r="P39" s="95">
        <v>114.51</v>
      </c>
      <c r="Q39" s="95"/>
      <c r="R39" s="95">
        <v>0.96240000000000003</v>
      </c>
      <c r="S39" s="95">
        <v>114.27</v>
      </c>
      <c r="T39" s="95"/>
      <c r="U39" s="95">
        <v>0.95400000000000007</v>
      </c>
      <c r="V39" s="95">
        <v>115.6</v>
      </c>
      <c r="W39" s="95"/>
      <c r="X39" s="95">
        <v>0.9466</v>
      </c>
      <c r="Y39" s="95">
        <v>115.6</v>
      </c>
      <c r="Z39" s="95"/>
      <c r="AA39" s="95">
        <v>0.94059999999999999</v>
      </c>
      <c r="AB39" s="95">
        <v>116.22</v>
      </c>
      <c r="AC39" s="95"/>
      <c r="AD39" s="95">
        <v>0.94700000000000006</v>
      </c>
      <c r="AE39" s="95">
        <v>115.99</v>
      </c>
      <c r="AF39" s="95"/>
      <c r="AG39" s="95">
        <v>0.95120000000000005</v>
      </c>
      <c r="AH39" s="95">
        <v>116.22</v>
      </c>
      <c r="AI39" s="95"/>
      <c r="AJ39" s="95">
        <v>0.94720000000000004</v>
      </c>
      <c r="AK39" s="95">
        <v>115.84</v>
      </c>
      <c r="AL39" s="95"/>
      <c r="AM39" s="95">
        <v>0.9507000000000001</v>
      </c>
      <c r="AN39" s="95">
        <v>116.2</v>
      </c>
      <c r="AO39" s="95"/>
      <c r="AP39" s="95">
        <v>0.94880000000000009</v>
      </c>
      <c r="AQ39" s="95">
        <v>116.46</v>
      </c>
      <c r="AR39" s="95"/>
      <c r="AS39" s="95">
        <v>0.95120000000000005</v>
      </c>
      <c r="AT39" s="95">
        <v>116.52</v>
      </c>
      <c r="AU39" s="95"/>
      <c r="AV39" s="95">
        <v>0.9497000000000001</v>
      </c>
      <c r="AW39" s="95">
        <v>116.7</v>
      </c>
      <c r="AX39" s="95"/>
      <c r="AY39" s="95">
        <v>0.94520000000000004</v>
      </c>
      <c r="AZ39" s="95">
        <v>116.39</v>
      </c>
      <c r="BA39" s="95"/>
      <c r="BB39" s="95">
        <v>0.94480000000000008</v>
      </c>
      <c r="BC39" s="95">
        <v>116.44</v>
      </c>
      <c r="BD39" s="95"/>
      <c r="BE39" s="95">
        <v>0.94810000000000005</v>
      </c>
      <c r="BF39" s="95">
        <v>116.68</v>
      </c>
      <c r="BG39" s="95"/>
      <c r="BH39" s="95">
        <v>0.94750000000000001</v>
      </c>
      <c r="BI39" s="95">
        <v>116.83</v>
      </c>
      <c r="BJ39" s="95"/>
      <c r="BK39" s="95"/>
      <c r="BL39" s="95"/>
      <c r="BM39" s="95"/>
      <c r="BN39" s="95"/>
      <c r="BO39" s="95"/>
      <c r="BP39" s="95"/>
      <c r="BQ39" s="95"/>
      <c r="BR39" s="95"/>
      <c r="BS39" s="228">
        <v>4</v>
      </c>
      <c r="BT39" s="232" t="s">
        <v>259</v>
      </c>
      <c r="BU39" s="230">
        <v>102.3</v>
      </c>
      <c r="BV39" s="230">
        <v>137.51</v>
      </c>
      <c r="BW39" s="230">
        <v>116.79</v>
      </c>
      <c r="BX39" s="230">
        <v>124.15</v>
      </c>
      <c r="BY39" s="231">
        <v>195355.74</v>
      </c>
      <c r="BZ39" s="230">
        <v>1993.2</v>
      </c>
      <c r="CA39" s="230">
        <v>76.55</v>
      </c>
      <c r="CB39" s="230">
        <v>81.19</v>
      </c>
      <c r="CC39" s="230">
        <v>11.85</v>
      </c>
      <c r="CD39" s="230">
        <v>11.68</v>
      </c>
      <c r="CE39" s="230">
        <v>16.670000000000002</v>
      </c>
      <c r="CF39" s="230">
        <v>16.03</v>
      </c>
      <c r="CG39" s="230">
        <v>110.04</v>
      </c>
      <c r="CH39" s="230">
        <v>151.71</v>
      </c>
      <c r="CI39" s="230">
        <v>15.65</v>
      </c>
      <c r="CJ39" s="230">
        <v>15.65</v>
      </c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</row>
    <row r="40" spans="1:167" s="96" customFormat="1" ht="15.75" x14ac:dyDescent="0.25">
      <c r="A40" s="97">
        <v>4</v>
      </c>
      <c r="B40" s="95" t="s">
        <v>8</v>
      </c>
      <c r="C40" s="95">
        <v>0.89976606082418575</v>
      </c>
      <c r="D40" s="95">
        <v>124.25</v>
      </c>
      <c r="E40" s="95"/>
      <c r="F40" s="95">
        <v>0.89405453732677687</v>
      </c>
      <c r="G40" s="95">
        <v>124.14</v>
      </c>
      <c r="H40" s="95"/>
      <c r="I40" s="95">
        <v>0.89166295140436902</v>
      </c>
      <c r="J40" s="95">
        <v>124.08</v>
      </c>
      <c r="K40" s="95"/>
      <c r="L40" s="95">
        <v>0.89221984296930767</v>
      </c>
      <c r="M40" s="95">
        <v>124.09</v>
      </c>
      <c r="N40" s="95"/>
      <c r="O40" s="95">
        <v>0.88276836158192085</v>
      </c>
      <c r="P40" s="95">
        <v>124.11</v>
      </c>
      <c r="Q40" s="95"/>
      <c r="R40" s="95">
        <v>0.88550429469582925</v>
      </c>
      <c r="S40" s="95">
        <v>124.15</v>
      </c>
      <c r="T40" s="95"/>
      <c r="U40" s="95">
        <v>0.88770528184642694</v>
      </c>
      <c r="V40" s="95">
        <v>124.16</v>
      </c>
      <c r="W40" s="95"/>
      <c r="X40" s="95">
        <v>0.88035918654811152</v>
      </c>
      <c r="Y40" s="95">
        <v>124.25</v>
      </c>
      <c r="Z40" s="95"/>
      <c r="AA40" s="95">
        <v>0.87796312554872691</v>
      </c>
      <c r="AB40" s="95">
        <v>124.31</v>
      </c>
      <c r="AC40" s="95"/>
      <c r="AD40" s="95">
        <v>0.88370448921880507</v>
      </c>
      <c r="AE40" s="95">
        <v>124.27</v>
      </c>
      <c r="AF40" s="95"/>
      <c r="AG40" s="95">
        <v>0.88888888888888884</v>
      </c>
      <c r="AH40" s="95">
        <v>124.29</v>
      </c>
      <c r="AI40" s="95"/>
      <c r="AJ40" s="95">
        <v>0.88261253309796994</v>
      </c>
      <c r="AK40" s="95">
        <v>124.25</v>
      </c>
      <c r="AL40" s="95"/>
      <c r="AM40" s="95">
        <v>0.88983804947499545</v>
      </c>
      <c r="AN40" s="95">
        <v>124.29</v>
      </c>
      <c r="AO40" s="95"/>
      <c r="AP40" s="95">
        <v>0.88841506751954502</v>
      </c>
      <c r="AQ40" s="95">
        <v>124.31</v>
      </c>
      <c r="AR40" s="95"/>
      <c r="AS40" s="95">
        <v>0.89182199233033088</v>
      </c>
      <c r="AT40" s="95">
        <v>124.31</v>
      </c>
      <c r="AU40" s="95"/>
      <c r="AV40" s="95">
        <v>0.89142449634515941</v>
      </c>
      <c r="AW40" s="95">
        <v>124.23</v>
      </c>
      <c r="AX40" s="95"/>
      <c r="AY40" s="95">
        <v>0.88628910750686862</v>
      </c>
      <c r="AZ40" s="95">
        <v>124.1</v>
      </c>
      <c r="BA40" s="95"/>
      <c r="BB40" s="95">
        <v>0.88589652728561297</v>
      </c>
      <c r="BC40" s="95">
        <v>124.14</v>
      </c>
      <c r="BD40" s="95"/>
      <c r="BE40" s="95">
        <v>0.89039266316445553</v>
      </c>
      <c r="BF40" s="95">
        <v>124.27</v>
      </c>
      <c r="BG40" s="95"/>
      <c r="BH40" s="95">
        <v>0.89110675458919975</v>
      </c>
      <c r="BI40" s="95">
        <v>124.23</v>
      </c>
      <c r="BJ40" s="95"/>
      <c r="BK40" s="95"/>
      <c r="BL40" s="95"/>
      <c r="BM40" s="95"/>
      <c r="BN40" s="95"/>
      <c r="BO40" s="95"/>
      <c r="BP40" s="95"/>
      <c r="BQ40" s="95"/>
      <c r="BR40" s="95"/>
      <c r="BS40" s="228">
        <v>5</v>
      </c>
      <c r="BT40" s="232" t="s">
        <v>260</v>
      </c>
      <c r="BU40" s="230">
        <v>102.09</v>
      </c>
      <c r="BV40" s="230">
        <v>137.19</v>
      </c>
      <c r="BW40" s="230">
        <v>116.44</v>
      </c>
      <c r="BX40" s="230">
        <v>124.07</v>
      </c>
      <c r="BY40" s="231">
        <v>195125.77</v>
      </c>
      <c r="BZ40" s="230">
        <v>1985.76</v>
      </c>
      <c r="CA40" s="230">
        <v>76.19</v>
      </c>
      <c r="CB40" s="230">
        <v>81.05</v>
      </c>
      <c r="CC40" s="230">
        <v>11.83</v>
      </c>
      <c r="CD40" s="230">
        <v>11.63</v>
      </c>
      <c r="CE40" s="230">
        <v>16.63</v>
      </c>
      <c r="CF40" s="230">
        <v>16.03</v>
      </c>
      <c r="CG40" s="230">
        <v>110.02</v>
      </c>
      <c r="CH40" s="230">
        <v>151.68</v>
      </c>
      <c r="CI40" s="230">
        <v>15.66</v>
      </c>
      <c r="CJ40" s="230">
        <v>15.66</v>
      </c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</row>
    <row r="41" spans="1:167" s="96" customFormat="1" ht="15.75" x14ac:dyDescent="0.25">
      <c r="A41" s="97">
        <v>5</v>
      </c>
      <c r="B41" s="95" t="s">
        <v>9</v>
      </c>
      <c r="C41" s="95">
        <v>1736.2139000000002</v>
      </c>
      <c r="D41" s="95">
        <v>194126.07999999999</v>
      </c>
      <c r="E41" s="95"/>
      <c r="F41" s="95">
        <v>1738.0140000000001</v>
      </c>
      <c r="G41" s="95">
        <v>193215.02</v>
      </c>
      <c r="H41" s="95"/>
      <c r="I41" s="95">
        <v>1718.19</v>
      </c>
      <c r="J41" s="95">
        <v>190323.91</v>
      </c>
      <c r="K41" s="95"/>
      <c r="L41" s="95">
        <v>1708.1464000000001</v>
      </c>
      <c r="M41" s="95">
        <v>189296.78</v>
      </c>
      <c r="N41" s="95"/>
      <c r="O41" s="95">
        <v>1707.8214</v>
      </c>
      <c r="P41" s="95">
        <v>187211.38</v>
      </c>
      <c r="Q41" s="95"/>
      <c r="R41" s="95">
        <v>1693.1100000000001</v>
      </c>
      <c r="S41" s="95">
        <v>186191.31</v>
      </c>
      <c r="T41" s="95"/>
      <c r="U41" s="95">
        <v>1708.8500000000001</v>
      </c>
      <c r="V41" s="95">
        <v>188451.98</v>
      </c>
      <c r="W41" s="95"/>
      <c r="X41" s="95">
        <v>1718.2637</v>
      </c>
      <c r="Y41" s="95">
        <v>188029.6</v>
      </c>
      <c r="Z41" s="95"/>
      <c r="AA41" s="95">
        <v>1731.6207000000002</v>
      </c>
      <c r="AB41" s="95">
        <v>189300.77</v>
      </c>
      <c r="AC41" s="95"/>
      <c r="AD41" s="95">
        <v>1732.5865000000001</v>
      </c>
      <c r="AE41" s="95">
        <v>190307.3</v>
      </c>
      <c r="AF41" s="95"/>
      <c r="AG41" s="95">
        <v>1714.5012000000002</v>
      </c>
      <c r="AH41" s="95">
        <v>189538.11</v>
      </c>
      <c r="AI41" s="95"/>
      <c r="AJ41" s="95">
        <v>1727.2813000000001</v>
      </c>
      <c r="AK41" s="95">
        <v>189517.3</v>
      </c>
      <c r="AL41" s="95"/>
      <c r="AM41" s="95">
        <v>1717.6099000000002</v>
      </c>
      <c r="AN41" s="95">
        <v>189744.37</v>
      </c>
      <c r="AO41" s="95"/>
      <c r="AP41" s="95">
        <v>1727.3690000000001</v>
      </c>
      <c r="AQ41" s="95">
        <v>190874.27</v>
      </c>
      <c r="AR41" s="95"/>
      <c r="AS41" s="95">
        <v>1728.7013000000002</v>
      </c>
      <c r="AT41" s="95">
        <v>191591.97</v>
      </c>
      <c r="AU41" s="95"/>
      <c r="AV41" s="95">
        <v>1747.7778000000001</v>
      </c>
      <c r="AW41" s="95">
        <v>193706.21</v>
      </c>
      <c r="AX41" s="95"/>
      <c r="AY41" s="95">
        <v>1756.7769000000001</v>
      </c>
      <c r="AZ41" s="95">
        <v>193263.03</v>
      </c>
      <c r="BA41" s="95"/>
      <c r="BB41" s="95">
        <v>1775.7065</v>
      </c>
      <c r="BC41" s="95">
        <v>195345.47</v>
      </c>
      <c r="BD41" s="95"/>
      <c r="BE41" s="95">
        <v>1762.7836</v>
      </c>
      <c r="BF41" s="95">
        <v>194999.12</v>
      </c>
      <c r="BG41" s="95"/>
      <c r="BH41" s="95">
        <v>1762.1014</v>
      </c>
      <c r="BI41" s="95">
        <v>195064.62</v>
      </c>
      <c r="BJ41" s="95"/>
      <c r="BK41" s="95"/>
      <c r="BL41" s="95"/>
      <c r="BM41" s="95"/>
      <c r="BN41" s="95"/>
      <c r="BO41" s="95"/>
      <c r="BP41" s="95"/>
      <c r="BQ41" s="95"/>
      <c r="BR41" s="95"/>
      <c r="BS41" s="228">
        <v>6</v>
      </c>
      <c r="BT41" s="232" t="s">
        <v>261</v>
      </c>
      <c r="BU41" s="230">
        <v>102.29</v>
      </c>
      <c r="BV41" s="230">
        <v>137.71</v>
      </c>
      <c r="BW41" s="230">
        <v>116.81</v>
      </c>
      <c r="BX41" s="230">
        <v>124.03</v>
      </c>
      <c r="BY41" s="231">
        <v>198048.58</v>
      </c>
      <c r="BZ41" s="230">
        <v>2025.82</v>
      </c>
      <c r="CA41" s="230">
        <v>76.319999999999993</v>
      </c>
      <c r="CB41" s="230">
        <v>80.87</v>
      </c>
      <c r="CC41" s="230">
        <v>11.88</v>
      </c>
      <c r="CD41" s="230">
        <v>11.59</v>
      </c>
      <c r="CE41" s="230">
        <v>16.649999999999999</v>
      </c>
      <c r="CF41" s="230">
        <v>16.02</v>
      </c>
      <c r="CG41" s="230">
        <v>109.99</v>
      </c>
      <c r="CH41" s="230">
        <v>151.93</v>
      </c>
      <c r="CI41" s="230">
        <v>15.68</v>
      </c>
      <c r="CJ41" s="230">
        <v>15.67</v>
      </c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</row>
    <row r="42" spans="1:167" s="96" customFormat="1" ht="15.75" x14ac:dyDescent="0.25">
      <c r="A42" s="97">
        <v>6</v>
      </c>
      <c r="B42" s="95" t="s">
        <v>10</v>
      </c>
      <c r="C42" s="95">
        <v>18.186299999999999</v>
      </c>
      <c r="D42" s="95">
        <v>2033.41</v>
      </c>
      <c r="E42" s="95"/>
      <c r="F42" s="95">
        <v>18.260000000000002</v>
      </c>
      <c r="G42" s="95">
        <v>2029.96</v>
      </c>
      <c r="H42" s="95"/>
      <c r="I42" s="95">
        <v>17.831099999999999</v>
      </c>
      <c r="J42" s="95">
        <v>1975.15</v>
      </c>
      <c r="K42" s="95"/>
      <c r="L42" s="95">
        <v>17.696200000000001</v>
      </c>
      <c r="M42" s="95">
        <v>1961.09</v>
      </c>
      <c r="N42" s="95"/>
      <c r="O42" s="95">
        <v>17.6511</v>
      </c>
      <c r="P42" s="95">
        <v>1934.91</v>
      </c>
      <c r="Q42" s="95"/>
      <c r="R42" s="95">
        <v>17.687900000000003</v>
      </c>
      <c r="S42" s="95">
        <v>1945.14</v>
      </c>
      <c r="T42" s="95"/>
      <c r="U42" s="95">
        <v>17.601100000000002</v>
      </c>
      <c r="V42" s="95">
        <v>1941.05</v>
      </c>
      <c r="W42" s="95"/>
      <c r="X42" s="95">
        <v>17.6448</v>
      </c>
      <c r="Y42" s="95">
        <v>1930.87</v>
      </c>
      <c r="Z42" s="95"/>
      <c r="AA42" s="95">
        <v>17.8733</v>
      </c>
      <c r="AB42" s="95">
        <v>1953.91</v>
      </c>
      <c r="AC42" s="95"/>
      <c r="AD42" s="95">
        <v>17.587</v>
      </c>
      <c r="AE42" s="95">
        <v>1931.76</v>
      </c>
      <c r="AF42" s="95"/>
      <c r="AG42" s="95">
        <v>17.161799999999999</v>
      </c>
      <c r="AH42" s="95">
        <v>1897.24</v>
      </c>
      <c r="AI42" s="95"/>
      <c r="AJ42" s="95">
        <v>17.389700000000001</v>
      </c>
      <c r="AK42" s="95">
        <v>1908</v>
      </c>
      <c r="AL42" s="95"/>
      <c r="AM42" s="95">
        <v>17.39</v>
      </c>
      <c r="AN42" s="95">
        <v>1921.07</v>
      </c>
      <c r="AO42" s="95"/>
      <c r="AP42" s="95">
        <v>17.5886</v>
      </c>
      <c r="AQ42" s="95">
        <v>1943.54</v>
      </c>
      <c r="AR42" s="95"/>
      <c r="AS42" s="95">
        <v>17.511100000000003</v>
      </c>
      <c r="AT42" s="95">
        <v>1940.76</v>
      </c>
      <c r="AU42" s="95"/>
      <c r="AV42" s="95">
        <v>17.9084</v>
      </c>
      <c r="AW42" s="95">
        <v>1984.79</v>
      </c>
      <c r="AX42" s="95"/>
      <c r="AY42" s="95">
        <v>17.837500000000002</v>
      </c>
      <c r="AZ42" s="95">
        <v>1962.3</v>
      </c>
      <c r="BA42" s="95"/>
      <c r="BB42" s="95">
        <v>17.929100000000002</v>
      </c>
      <c r="BC42" s="95">
        <v>1972.38</v>
      </c>
      <c r="BD42" s="95"/>
      <c r="BE42" s="95">
        <v>17.594100000000001</v>
      </c>
      <c r="BF42" s="95">
        <v>1946.26</v>
      </c>
      <c r="BG42" s="95"/>
      <c r="BH42" s="95">
        <v>17.8126</v>
      </c>
      <c r="BI42" s="95">
        <v>1971.85</v>
      </c>
      <c r="BJ42" s="95"/>
      <c r="BK42" s="95"/>
      <c r="BL42" s="95"/>
      <c r="BM42" s="95"/>
      <c r="BN42" s="95"/>
      <c r="BO42" s="95"/>
      <c r="BP42" s="95"/>
      <c r="BQ42" s="95"/>
      <c r="BR42" s="95"/>
      <c r="BS42" s="228">
        <v>7</v>
      </c>
      <c r="BT42" s="232" t="s">
        <v>262</v>
      </c>
      <c r="BU42" s="230">
        <v>102.08</v>
      </c>
      <c r="BV42" s="230">
        <v>138.63</v>
      </c>
      <c r="BW42" s="230">
        <v>116.78</v>
      </c>
      <c r="BX42" s="230">
        <v>124.09</v>
      </c>
      <c r="BY42" s="231">
        <v>198582.88</v>
      </c>
      <c r="BZ42" s="230">
        <v>2079.34</v>
      </c>
      <c r="CA42" s="230">
        <v>76.5</v>
      </c>
      <c r="CB42" s="230">
        <v>81.17</v>
      </c>
      <c r="CC42" s="230">
        <v>11.94</v>
      </c>
      <c r="CD42" s="230">
        <v>11.69</v>
      </c>
      <c r="CE42" s="230">
        <v>16.66</v>
      </c>
      <c r="CF42" s="230">
        <v>15.95</v>
      </c>
      <c r="CG42" s="230">
        <v>109.54</v>
      </c>
      <c r="CH42" s="230">
        <v>151.41</v>
      </c>
      <c r="CI42" s="230">
        <v>15.68</v>
      </c>
      <c r="CJ42" s="230">
        <v>15.68</v>
      </c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</row>
    <row r="43" spans="1:167" s="96" customFormat="1" ht="15.75" x14ac:dyDescent="0.25">
      <c r="A43" s="97">
        <v>7</v>
      </c>
      <c r="B43" s="95" t="s">
        <v>25</v>
      </c>
      <c r="C43" s="95">
        <v>1.4863258026159332</v>
      </c>
      <c r="D43" s="95">
        <v>75.23</v>
      </c>
      <c r="E43" s="95"/>
      <c r="F43" s="95">
        <v>1.4560279557367499</v>
      </c>
      <c r="G43" s="95">
        <v>76.349999999999994</v>
      </c>
      <c r="H43" s="95"/>
      <c r="I43" s="95">
        <v>1.4499057561258519</v>
      </c>
      <c r="J43" s="95">
        <v>76.400000000000006</v>
      </c>
      <c r="K43" s="95"/>
      <c r="L43" s="95">
        <v>1.4499057561258519</v>
      </c>
      <c r="M43" s="95">
        <v>76.430000000000007</v>
      </c>
      <c r="N43" s="95"/>
      <c r="O43" s="95">
        <v>1.4334862385321101</v>
      </c>
      <c r="P43" s="95">
        <v>76.47</v>
      </c>
      <c r="Q43" s="95"/>
      <c r="R43" s="95">
        <v>1.4316392269148175</v>
      </c>
      <c r="S43" s="95">
        <v>76.81</v>
      </c>
      <c r="T43" s="95"/>
      <c r="U43" s="95">
        <v>1.4465499783017504</v>
      </c>
      <c r="V43" s="95">
        <v>76.239999999999995</v>
      </c>
      <c r="W43" s="95"/>
      <c r="X43" s="95">
        <v>1.4310246136233542</v>
      </c>
      <c r="Y43" s="95">
        <v>76.47</v>
      </c>
      <c r="Z43" s="95"/>
      <c r="AA43" s="95">
        <v>1.4390559792775937</v>
      </c>
      <c r="AB43" s="95">
        <v>75.97</v>
      </c>
      <c r="AC43" s="95"/>
      <c r="AD43" s="95">
        <v>1.4501160092807426</v>
      </c>
      <c r="AE43" s="95">
        <v>75.75</v>
      </c>
      <c r="AF43" s="95"/>
      <c r="AG43" s="95">
        <v>1.4695077149155034</v>
      </c>
      <c r="AH43" s="95">
        <v>75.23</v>
      </c>
      <c r="AI43" s="95"/>
      <c r="AJ43" s="95">
        <v>1.444669170759896</v>
      </c>
      <c r="AK43" s="95">
        <v>75.95</v>
      </c>
      <c r="AL43" s="95"/>
      <c r="AM43" s="95">
        <v>1.4520110352838682</v>
      </c>
      <c r="AN43" s="95">
        <v>76.08</v>
      </c>
      <c r="AO43" s="95"/>
      <c r="AP43" s="95">
        <v>1.4530659691950014</v>
      </c>
      <c r="AQ43" s="95">
        <v>76.05</v>
      </c>
      <c r="AR43" s="95"/>
      <c r="AS43" s="95">
        <v>1.4549687181725592</v>
      </c>
      <c r="AT43" s="95">
        <v>76.17</v>
      </c>
      <c r="AU43" s="95"/>
      <c r="AV43" s="95">
        <v>1.4528548597995059</v>
      </c>
      <c r="AW43" s="95">
        <v>76.28</v>
      </c>
      <c r="AX43" s="95"/>
      <c r="AY43" s="95">
        <v>1.444669170759896</v>
      </c>
      <c r="AZ43" s="95">
        <v>76.150000000000006</v>
      </c>
      <c r="BA43" s="95"/>
      <c r="BB43" s="95">
        <v>1.4461315979754157</v>
      </c>
      <c r="BC43" s="95">
        <v>76.069999999999993</v>
      </c>
      <c r="BD43" s="95"/>
      <c r="BE43" s="95">
        <v>1.4520110352838682</v>
      </c>
      <c r="BF43" s="95">
        <v>76.180000000000007</v>
      </c>
      <c r="BG43" s="95"/>
      <c r="BH43" s="95">
        <v>1.4524328249818446</v>
      </c>
      <c r="BI43" s="95">
        <v>76.22</v>
      </c>
      <c r="BJ43" s="95"/>
      <c r="BK43" s="95"/>
      <c r="BL43" s="95"/>
      <c r="BM43" s="95"/>
      <c r="BN43" s="95"/>
      <c r="BO43" s="95"/>
      <c r="BP43" s="95"/>
      <c r="BQ43" s="95"/>
      <c r="BR43" s="95"/>
      <c r="BS43" s="228">
        <v>8</v>
      </c>
      <c r="BT43" s="232" t="s">
        <v>263</v>
      </c>
      <c r="BU43" s="230">
        <v>102.97</v>
      </c>
      <c r="BV43" s="230">
        <v>138.63</v>
      </c>
      <c r="BW43" s="230">
        <v>116.77</v>
      </c>
      <c r="BX43" s="230">
        <v>124.1</v>
      </c>
      <c r="BY43" s="231">
        <v>198536.41</v>
      </c>
      <c r="BZ43" s="230">
        <v>2060.65</v>
      </c>
      <c r="CA43" s="230">
        <v>76.45</v>
      </c>
      <c r="CB43" s="230">
        <v>80.83</v>
      </c>
      <c r="CC43" s="230">
        <v>11.94</v>
      </c>
      <c r="CD43" s="230">
        <v>11.59</v>
      </c>
      <c r="CE43" s="230">
        <v>16.670000000000002</v>
      </c>
      <c r="CF43" s="230">
        <v>16.02</v>
      </c>
      <c r="CG43" s="230">
        <v>109.94</v>
      </c>
      <c r="CH43" s="230">
        <v>152.32</v>
      </c>
      <c r="CI43" s="230">
        <v>15.7</v>
      </c>
      <c r="CJ43" s="230">
        <v>15.7</v>
      </c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</row>
    <row r="44" spans="1:167" s="96" customFormat="1" ht="15.75" x14ac:dyDescent="0.25">
      <c r="A44" s="97">
        <v>8</v>
      </c>
      <c r="B44" s="95" t="s">
        <v>26</v>
      </c>
      <c r="C44" s="95">
        <v>1.3722000000000001</v>
      </c>
      <c r="D44" s="95">
        <v>81.48</v>
      </c>
      <c r="E44" s="95"/>
      <c r="F44" s="95">
        <v>1.3497000000000001</v>
      </c>
      <c r="G44" s="95">
        <v>82.37</v>
      </c>
      <c r="H44" s="95"/>
      <c r="I44" s="95">
        <v>1.3515000000000001</v>
      </c>
      <c r="J44" s="95">
        <v>81.96</v>
      </c>
      <c r="K44" s="95"/>
      <c r="L44" s="95">
        <v>1.351</v>
      </c>
      <c r="M44" s="95">
        <v>82.03</v>
      </c>
      <c r="N44" s="95"/>
      <c r="O44" s="95">
        <v>1.3484</v>
      </c>
      <c r="P44" s="95">
        <v>81.3</v>
      </c>
      <c r="Q44" s="95"/>
      <c r="R44" s="95">
        <v>1.3401000000000001</v>
      </c>
      <c r="S44" s="95">
        <v>82.06</v>
      </c>
      <c r="T44" s="95"/>
      <c r="U44" s="95">
        <v>1.3473000000000002</v>
      </c>
      <c r="V44" s="95">
        <v>81.849999999999994</v>
      </c>
      <c r="W44" s="95"/>
      <c r="X44" s="95">
        <v>1.34</v>
      </c>
      <c r="Y44" s="95">
        <v>81.66</v>
      </c>
      <c r="Z44" s="95"/>
      <c r="AA44" s="95">
        <v>1.3456000000000001</v>
      </c>
      <c r="AB44" s="95">
        <v>81.239999999999995</v>
      </c>
      <c r="AC44" s="95"/>
      <c r="AD44" s="95">
        <v>1.3538000000000001</v>
      </c>
      <c r="AE44" s="95">
        <v>81.13</v>
      </c>
      <c r="AF44" s="95"/>
      <c r="AG44" s="95">
        <v>1.3652</v>
      </c>
      <c r="AH44" s="95">
        <v>80.98</v>
      </c>
      <c r="AI44" s="95"/>
      <c r="AJ44" s="95">
        <v>1.3566</v>
      </c>
      <c r="AK44" s="95">
        <v>80.88</v>
      </c>
      <c r="AL44" s="95"/>
      <c r="AM44" s="95">
        <v>1.3538000000000001</v>
      </c>
      <c r="AN44" s="95">
        <v>81.599999999999994</v>
      </c>
      <c r="AO44" s="95"/>
      <c r="AP44" s="95">
        <v>1.3529</v>
      </c>
      <c r="AQ44" s="95">
        <v>81.680000000000007</v>
      </c>
      <c r="AR44" s="95"/>
      <c r="AS44" s="95">
        <v>1.3579000000000001</v>
      </c>
      <c r="AT44" s="95">
        <v>81.62</v>
      </c>
      <c r="AU44" s="95"/>
      <c r="AV44" s="95">
        <v>1.3567</v>
      </c>
      <c r="AW44" s="95">
        <v>81.69</v>
      </c>
      <c r="AX44" s="95"/>
      <c r="AY44" s="95">
        <v>1.3526</v>
      </c>
      <c r="AZ44" s="95">
        <v>81.33</v>
      </c>
      <c r="BA44" s="95"/>
      <c r="BB44" s="95">
        <v>1.3566</v>
      </c>
      <c r="BC44" s="95">
        <v>81.09</v>
      </c>
      <c r="BD44" s="95"/>
      <c r="BE44" s="95">
        <v>1.3609</v>
      </c>
      <c r="BF44" s="95">
        <v>81.28</v>
      </c>
      <c r="BG44" s="95"/>
      <c r="BH44" s="95">
        <v>1.3645</v>
      </c>
      <c r="BI44" s="95">
        <v>81.13</v>
      </c>
      <c r="BJ44" s="95"/>
      <c r="BK44" s="95"/>
      <c r="BL44" s="95"/>
      <c r="BM44" s="95"/>
      <c r="BN44" s="95"/>
      <c r="BO44" s="95"/>
      <c r="BP44" s="95"/>
      <c r="BQ44" s="95"/>
      <c r="BR44" s="95"/>
      <c r="BS44" s="228">
        <v>9</v>
      </c>
      <c r="BT44" s="232" t="s">
        <v>264</v>
      </c>
      <c r="BU44" s="230">
        <v>102.44</v>
      </c>
      <c r="BV44" s="230">
        <v>138.09</v>
      </c>
      <c r="BW44" s="230">
        <v>116.41</v>
      </c>
      <c r="BX44" s="230">
        <v>124.06</v>
      </c>
      <c r="BY44" s="231">
        <v>198315.96</v>
      </c>
      <c r="BZ44" s="230">
        <v>2093.33</v>
      </c>
      <c r="CA44" s="230">
        <v>76.37</v>
      </c>
      <c r="CB44" s="230">
        <v>80.83</v>
      </c>
      <c r="CC44" s="230">
        <v>11.95</v>
      </c>
      <c r="CD44" s="230">
        <v>11.62</v>
      </c>
      <c r="CE44" s="230">
        <v>16.66</v>
      </c>
      <c r="CF44" s="230">
        <v>15.97</v>
      </c>
      <c r="CG44" s="230">
        <v>109.65</v>
      </c>
      <c r="CH44" s="230">
        <v>151.81</v>
      </c>
      <c r="CI44" s="230">
        <v>15.66</v>
      </c>
      <c r="CJ44" s="230">
        <v>15.66</v>
      </c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</row>
    <row r="45" spans="1:167" s="96" customFormat="1" ht="15.75" x14ac:dyDescent="0.25">
      <c r="A45" s="97">
        <v>9</v>
      </c>
      <c r="B45" s="95" t="s">
        <v>13</v>
      </c>
      <c r="C45" s="95">
        <v>9.4167000000000005</v>
      </c>
      <c r="D45" s="95">
        <v>11.87</v>
      </c>
      <c r="E45" s="95"/>
      <c r="F45" s="95">
        <v>9.3269000000000002</v>
      </c>
      <c r="G45" s="95">
        <v>11.92</v>
      </c>
      <c r="H45" s="95"/>
      <c r="I45" s="95">
        <v>9.2972000000000001</v>
      </c>
      <c r="J45" s="95">
        <v>11.91</v>
      </c>
      <c r="K45" s="95"/>
      <c r="L45" s="95">
        <v>9.3184000000000005</v>
      </c>
      <c r="M45" s="95">
        <v>11.89</v>
      </c>
      <c r="N45" s="95"/>
      <c r="O45" s="95">
        <v>9.188600000000001</v>
      </c>
      <c r="P45" s="95">
        <v>11.93</v>
      </c>
      <c r="Q45" s="95"/>
      <c r="R45" s="95">
        <v>9.2026000000000003</v>
      </c>
      <c r="S45" s="95">
        <v>11.95</v>
      </c>
      <c r="T45" s="95"/>
      <c r="U45" s="95">
        <v>9.2705000000000002</v>
      </c>
      <c r="V45" s="95">
        <v>11.9</v>
      </c>
      <c r="W45" s="95"/>
      <c r="X45" s="95">
        <v>9.1974999999999998</v>
      </c>
      <c r="Y45" s="95">
        <v>11.9</v>
      </c>
      <c r="Z45" s="95"/>
      <c r="AA45" s="95">
        <v>9.1887000000000008</v>
      </c>
      <c r="AB45" s="95">
        <v>11.9</v>
      </c>
      <c r="AC45" s="95"/>
      <c r="AD45" s="95">
        <v>9.2721</v>
      </c>
      <c r="AE45" s="95">
        <v>11.85</v>
      </c>
      <c r="AF45" s="95"/>
      <c r="AG45" s="95">
        <v>9.3655000000000008</v>
      </c>
      <c r="AH45" s="95">
        <v>11.8</v>
      </c>
      <c r="AI45" s="95"/>
      <c r="AJ45" s="95">
        <v>9.2849000000000004</v>
      </c>
      <c r="AK45" s="95">
        <v>11.82</v>
      </c>
      <c r="AL45" s="95"/>
      <c r="AM45" s="95">
        <v>9.3663000000000007</v>
      </c>
      <c r="AN45" s="95">
        <v>11.79</v>
      </c>
      <c r="AO45" s="95"/>
      <c r="AP45" s="95">
        <v>9.3417000000000012</v>
      </c>
      <c r="AQ45" s="95">
        <v>11.83</v>
      </c>
      <c r="AR45" s="95"/>
      <c r="AS45" s="95">
        <v>9.4218000000000011</v>
      </c>
      <c r="AT45" s="95">
        <v>11.76</v>
      </c>
      <c r="AU45" s="95"/>
      <c r="AV45" s="95">
        <v>9.4023000000000003</v>
      </c>
      <c r="AW45" s="95">
        <v>11.79</v>
      </c>
      <c r="AX45" s="95"/>
      <c r="AY45" s="95">
        <v>9.3070000000000004</v>
      </c>
      <c r="AZ45" s="95">
        <v>11.82</v>
      </c>
      <c r="BA45" s="95"/>
      <c r="BB45" s="95">
        <v>9.3227000000000011</v>
      </c>
      <c r="BC45" s="95">
        <v>11.8</v>
      </c>
      <c r="BD45" s="95"/>
      <c r="BE45" s="95">
        <v>9.3240999999999996</v>
      </c>
      <c r="BF45" s="95">
        <v>11.86</v>
      </c>
      <c r="BG45" s="95"/>
      <c r="BH45" s="95">
        <v>9.3201999999999998</v>
      </c>
      <c r="BI45" s="95">
        <v>11.88</v>
      </c>
      <c r="BJ45" s="95"/>
      <c r="BK45" s="95"/>
      <c r="BL45" s="95"/>
      <c r="BM45" s="95"/>
      <c r="BN45" s="95"/>
      <c r="BO45" s="95"/>
      <c r="BP45" s="95"/>
      <c r="BQ45" s="95"/>
      <c r="BR45" s="95"/>
      <c r="BS45" s="228">
        <v>10</v>
      </c>
      <c r="BT45" s="232" t="s">
        <v>265</v>
      </c>
      <c r="BU45" s="230">
        <v>101.88</v>
      </c>
      <c r="BV45" s="230">
        <v>136.85</v>
      </c>
      <c r="BW45" s="230">
        <v>116.43</v>
      </c>
      <c r="BX45" s="230">
        <v>124.05</v>
      </c>
      <c r="BY45" s="231">
        <v>196732.3</v>
      </c>
      <c r="BZ45" s="230">
        <v>2078.19</v>
      </c>
      <c r="CA45" s="230">
        <v>75.98</v>
      </c>
      <c r="CB45" s="230">
        <v>80.27</v>
      </c>
      <c r="CC45" s="230">
        <v>11.94</v>
      </c>
      <c r="CD45" s="230">
        <v>11.58</v>
      </c>
      <c r="CE45" s="230">
        <v>16.68</v>
      </c>
      <c r="CF45" s="230">
        <v>15.93</v>
      </c>
      <c r="CG45" s="230">
        <v>109.34</v>
      </c>
      <c r="CH45" s="230">
        <v>151.49</v>
      </c>
      <c r="CI45" s="230">
        <v>15.58</v>
      </c>
      <c r="CJ45" s="230">
        <v>15.58</v>
      </c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</row>
    <row r="46" spans="1:167" s="96" customFormat="1" ht="15.75" x14ac:dyDescent="0.25">
      <c r="A46" s="97">
        <v>10</v>
      </c>
      <c r="B46" s="95" t="s">
        <v>14</v>
      </c>
      <c r="C46" s="95">
        <v>9.6936</v>
      </c>
      <c r="D46" s="95">
        <v>11.53</v>
      </c>
      <c r="E46" s="95"/>
      <c r="F46" s="95">
        <v>9.5217000000000009</v>
      </c>
      <c r="G46" s="95">
        <v>11.68</v>
      </c>
      <c r="H46" s="95"/>
      <c r="I46" s="95">
        <v>9.4795999999999996</v>
      </c>
      <c r="J46" s="95">
        <v>11.69</v>
      </c>
      <c r="K46" s="95"/>
      <c r="L46" s="95">
        <v>9.4713000000000012</v>
      </c>
      <c r="M46" s="95">
        <v>11.7</v>
      </c>
      <c r="N46" s="95"/>
      <c r="O46" s="95">
        <v>9.3161000000000005</v>
      </c>
      <c r="P46" s="95">
        <v>11.77</v>
      </c>
      <c r="Q46" s="95"/>
      <c r="R46" s="95">
        <v>9.2716000000000012</v>
      </c>
      <c r="S46" s="95">
        <v>11.86</v>
      </c>
      <c r="T46" s="95"/>
      <c r="U46" s="95">
        <v>9.3536000000000001</v>
      </c>
      <c r="V46" s="95">
        <v>11.79</v>
      </c>
      <c r="W46" s="95"/>
      <c r="X46" s="95">
        <v>9.2762000000000011</v>
      </c>
      <c r="Y46" s="95">
        <v>11.8</v>
      </c>
      <c r="Z46" s="95"/>
      <c r="AA46" s="95">
        <v>9.3577000000000012</v>
      </c>
      <c r="AB46" s="95">
        <v>11.68</v>
      </c>
      <c r="AC46" s="95"/>
      <c r="AD46" s="95">
        <v>9.5516000000000005</v>
      </c>
      <c r="AE46" s="95">
        <v>11.5</v>
      </c>
      <c r="AF46" s="95"/>
      <c r="AG46" s="95">
        <v>9.7155000000000005</v>
      </c>
      <c r="AH46" s="95">
        <v>11.38</v>
      </c>
      <c r="AI46" s="95"/>
      <c r="AJ46" s="95">
        <v>9.5233000000000008</v>
      </c>
      <c r="AK46" s="95">
        <v>11.52</v>
      </c>
      <c r="AL46" s="95"/>
      <c r="AM46" s="95">
        <v>9.5563000000000002</v>
      </c>
      <c r="AN46" s="95">
        <v>11.56</v>
      </c>
      <c r="AO46" s="95"/>
      <c r="AP46" s="95">
        <v>9.460700000000001</v>
      </c>
      <c r="AQ46" s="95">
        <v>11.68</v>
      </c>
      <c r="AR46" s="95"/>
      <c r="AS46" s="95">
        <v>9.5462000000000007</v>
      </c>
      <c r="AT46" s="95">
        <v>11.61</v>
      </c>
      <c r="AU46" s="95"/>
      <c r="AV46" s="95">
        <v>9.5837000000000003</v>
      </c>
      <c r="AW46" s="95">
        <v>11.56</v>
      </c>
      <c r="AX46" s="95"/>
      <c r="AY46" s="95">
        <v>9.5205000000000002</v>
      </c>
      <c r="AZ46" s="95">
        <v>11.56</v>
      </c>
      <c r="BA46" s="95"/>
      <c r="BB46" s="95">
        <v>9.5747999999999998</v>
      </c>
      <c r="BC46" s="95">
        <v>11.49</v>
      </c>
      <c r="BD46" s="95"/>
      <c r="BE46" s="95">
        <v>9.6454000000000004</v>
      </c>
      <c r="BF46" s="95">
        <v>11.47</v>
      </c>
      <c r="BG46" s="95"/>
      <c r="BH46" s="95">
        <v>9.6684999999999999</v>
      </c>
      <c r="BI46" s="95">
        <v>11.45</v>
      </c>
      <c r="BJ46" s="95"/>
      <c r="BK46" s="95"/>
      <c r="BL46" s="95"/>
      <c r="BM46" s="95"/>
      <c r="BN46" s="95"/>
      <c r="BO46" s="95"/>
      <c r="BP46" s="95"/>
      <c r="BQ46" s="95"/>
      <c r="BR46" s="95"/>
      <c r="BS46" s="228">
        <v>11</v>
      </c>
      <c r="BT46" s="232" t="s">
        <v>266</v>
      </c>
      <c r="BU46" s="230">
        <v>101.69</v>
      </c>
      <c r="BV46" s="230">
        <v>136.97999999999999</v>
      </c>
      <c r="BW46" s="230">
        <v>115.79</v>
      </c>
      <c r="BX46" s="230">
        <v>124.18</v>
      </c>
      <c r="BY46" s="231">
        <v>196740.09</v>
      </c>
      <c r="BZ46" s="230">
        <v>2098.5</v>
      </c>
      <c r="CA46" s="230">
        <v>76.08</v>
      </c>
      <c r="CB46" s="230">
        <v>80.08</v>
      </c>
      <c r="CC46" s="230">
        <v>12</v>
      </c>
      <c r="CD46" s="230">
        <v>11.66</v>
      </c>
      <c r="CE46" s="230">
        <v>16.690000000000001</v>
      </c>
      <c r="CF46" s="230">
        <v>15.84</v>
      </c>
      <c r="CG46" s="230">
        <v>108.73</v>
      </c>
      <c r="CH46" s="230">
        <v>150.66</v>
      </c>
      <c r="CI46" s="230">
        <v>15.56</v>
      </c>
      <c r="CJ46" s="230">
        <v>15.56</v>
      </c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</row>
    <row r="47" spans="1:167" s="96" customFormat="1" ht="15.75" x14ac:dyDescent="0.25">
      <c r="A47" s="97">
        <v>11</v>
      </c>
      <c r="B47" s="95" t="s">
        <v>15</v>
      </c>
      <c r="C47" s="95">
        <v>6.7057000000000002</v>
      </c>
      <c r="D47" s="95">
        <v>16.670000000000002</v>
      </c>
      <c r="E47" s="95"/>
      <c r="F47" s="95">
        <v>6.6629000000000005</v>
      </c>
      <c r="G47" s="95">
        <v>16.68</v>
      </c>
      <c r="H47" s="95"/>
      <c r="I47" s="95">
        <v>6.6453000000000007</v>
      </c>
      <c r="J47" s="95">
        <v>16.670000000000002</v>
      </c>
      <c r="K47" s="95"/>
      <c r="L47" s="95">
        <v>6.6510000000000007</v>
      </c>
      <c r="M47" s="95">
        <v>16.66</v>
      </c>
      <c r="N47" s="95"/>
      <c r="O47" s="95">
        <v>6.5804</v>
      </c>
      <c r="P47" s="95">
        <v>16.66</v>
      </c>
      <c r="Q47" s="95"/>
      <c r="R47" s="95">
        <v>6.6008000000000004</v>
      </c>
      <c r="S47" s="95">
        <v>16.66</v>
      </c>
      <c r="T47" s="95"/>
      <c r="U47" s="95">
        <v>6.6166</v>
      </c>
      <c r="V47" s="95">
        <v>16.670000000000002</v>
      </c>
      <c r="W47" s="95"/>
      <c r="X47" s="95">
        <v>6.5621</v>
      </c>
      <c r="Y47" s="95">
        <v>16.68</v>
      </c>
      <c r="Z47" s="95"/>
      <c r="AA47" s="95">
        <v>6.5438000000000001</v>
      </c>
      <c r="AB47" s="95">
        <v>16.71</v>
      </c>
      <c r="AC47" s="95"/>
      <c r="AD47" s="95">
        <v>6.5868000000000002</v>
      </c>
      <c r="AE47" s="95">
        <v>16.68</v>
      </c>
      <c r="AF47" s="95"/>
      <c r="AG47" s="95">
        <v>6.6272000000000002</v>
      </c>
      <c r="AH47" s="95">
        <v>16.68</v>
      </c>
      <c r="AI47" s="95"/>
      <c r="AJ47" s="95">
        <v>6.5794000000000006</v>
      </c>
      <c r="AK47" s="95">
        <v>16.68</v>
      </c>
      <c r="AL47" s="95"/>
      <c r="AM47" s="95">
        <v>6.6336000000000004</v>
      </c>
      <c r="AN47" s="95">
        <v>16.649999999999999</v>
      </c>
      <c r="AO47" s="95"/>
      <c r="AP47" s="95">
        <v>6.6230000000000002</v>
      </c>
      <c r="AQ47" s="95">
        <v>16.68</v>
      </c>
      <c r="AR47" s="95"/>
      <c r="AS47" s="95">
        <v>6.6487000000000007</v>
      </c>
      <c r="AT47" s="95">
        <v>16.670000000000002</v>
      </c>
      <c r="AU47" s="95"/>
      <c r="AV47" s="95">
        <v>6.6444000000000001</v>
      </c>
      <c r="AW47" s="95">
        <v>16.68</v>
      </c>
      <c r="AX47" s="95"/>
      <c r="AY47" s="95">
        <v>6.6053000000000006</v>
      </c>
      <c r="AZ47" s="95">
        <v>16.649999999999999</v>
      </c>
      <c r="BA47" s="95"/>
      <c r="BB47" s="95">
        <v>6.6004000000000005</v>
      </c>
      <c r="BC47" s="95">
        <v>16.670000000000002</v>
      </c>
      <c r="BD47" s="95"/>
      <c r="BE47" s="95">
        <v>6.6358000000000006</v>
      </c>
      <c r="BF47" s="95">
        <v>16.670000000000002</v>
      </c>
      <c r="BG47" s="95"/>
      <c r="BH47" s="95">
        <v>6.6409000000000002</v>
      </c>
      <c r="BI47" s="95">
        <v>16.670000000000002</v>
      </c>
      <c r="BJ47" s="95"/>
      <c r="BK47" s="95"/>
      <c r="BL47" s="95"/>
      <c r="BM47" s="95"/>
      <c r="BN47" s="95"/>
      <c r="BO47" s="95"/>
      <c r="BP47" s="95"/>
      <c r="BQ47" s="95"/>
      <c r="BR47" s="95"/>
      <c r="BS47" s="228">
        <v>12</v>
      </c>
      <c r="BT47" s="232" t="s">
        <v>267</v>
      </c>
      <c r="BU47" s="230">
        <v>101.88</v>
      </c>
      <c r="BV47" s="230">
        <v>136.79</v>
      </c>
      <c r="BW47" s="230">
        <v>115.41</v>
      </c>
      <c r="BX47" s="230">
        <v>124.21</v>
      </c>
      <c r="BY47" s="231">
        <v>196765.93</v>
      </c>
      <c r="BZ47" s="230">
        <v>2092.9299999999998</v>
      </c>
      <c r="CA47" s="230">
        <v>76.11</v>
      </c>
      <c r="CB47" s="230">
        <v>80.59</v>
      </c>
      <c r="CC47" s="230">
        <v>12</v>
      </c>
      <c r="CD47" s="230">
        <v>11.68</v>
      </c>
      <c r="CE47" s="230">
        <v>16.690000000000001</v>
      </c>
      <c r="CF47" s="230">
        <v>15.9</v>
      </c>
      <c r="CG47" s="230">
        <v>109.03</v>
      </c>
      <c r="CH47" s="230">
        <v>151.59</v>
      </c>
      <c r="CI47" s="230">
        <v>15.58</v>
      </c>
      <c r="CJ47" s="230">
        <v>15.58</v>
      </c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</row>
    <row r="48" spans="1:167" s="96" customFormat="1" ht="15.75" x14ac:dyDescent="0.25">
      <c r="A48" s="97">
        <v>12</v>
      </c>
      <c r="B48" s="95" t="s">
        <v>34</v>
      </c>
      <c r="C48" s="95">
        <v>6.8193999999999999</v>
      </c>
      <c r="D48" s="95">
        <v>16.399999999999999</v>
      </c>
      <c r="E48" s="95"/>
      <c r="F48" s="95">
        <v>6.7708000000000004</v>
      </c>
      <c r="G48" s="95">
        <v>16.420000000000002</v>
      </c>
      <c r="H48" s="95"/>
      <c r="I48" s="95">
        <v>6.7439</v>
      </c>
      <c r="J48" s="95">
        <v>16.43</v>
      </c>
      <c r="K48" s="95"/>
      <c r="L48" s="95">
        <v>6.7655000000000003</v>
      </c>
      <c r="M48" s="95">
        <v>16.38</v>
      </c>
      <c r="N48" s="95"/>
      <c r="O48" s="95">
        <v>6.7704000000000004</v>
      </c>
      <c r="P48" s="95">
        <v>16.190000000000001</v>
      </c>
      <c r="Q48" s="95"/>
      <c r="R48" s="95">
        <v>6.7845000000000004</v>
      </c>
      <c r="S48" s="95">
        <v>16.21</v>
      </c>
      <c r="T48" s="95"/>
      <c r="U48" s="95">
        <v>6.7956000000000003</v>
      </c>
      <c r="V48" s="95">
        <v>16.23</v>
      </c>
      <c r="W48" s="95"/>
      <c r="X48" s="95">
        <v>6.7878000000000007</v>
      </c>
      <c r="Y48" s="95">
        <v>16.12</v>
      </c>
      <c r="Z48" s="95"/>
      <c r="AA48" s="95">
        <v>6.7864000000000004</v>
      </c>
      <c r="AB48" s="95">
        <v>16.11</v>
      </c>
      <c r="AC48" s="95"/>
      <c r="AD48" s="95">
        <v>6.8259000000000007</v>
      </c>
      <c r="AE48" s="95">
        <v>16.09</v>
      </c>
      <c r="AF48" s="95"/>
      <c r="AG48" s="95">
        <v>6.8368000000000002</v>
      </c>
      <c r="AH48" s="95">
        <v>16.170000000000002</v>
      </c>
      <c r="AI48" s="95"/>
      <c r="AJ48" s="95">
        <v>6.8369</v>
      </c>
      <c r="AK48" s="95">
        <v>16.05</v>
      </c>
      <c r="AL48" s="95"/>
      <c r="AM48" s="95">
        <v>6.8480000000000008</v>
      </c>
      <c r="AN48" s="95">
        <v>16.13</v>
      </c>
      <c r="AO48" s="95"/>
      <c r="AP48" s="95">
        <v>6.8577000000000004</v>
      </c>
      <c r="AQ48" s="95">
        <v>16.11</v>
      </c>
      <c r="AR48" s="95"/>
      <c r="AS48" s="95">
        <v>6.8549000000000007</v>
      </c>
      <c r="AT48" s="95">
        <v>16.170000000000002</v>
      </c>
      <c r="AU48" s="95"/>
      <c r="AV48" s="95">
        <v>6.8577000000000004</v>
      </c>
      <c r="AW48" s="95">
        <v>16.16</v>
      </c>
      <c r="AX48" s="95"/>
      <c r="AY48" s="95">
        <v>6.8577000000000004</v>
      </c>
      <c r="AZ48" s="95">
        <v>16.04</v>
      </c>
      <c r="BA48" s="95"/>
      <c r="BB48" s="95">
        <v>6.8566000000000003</v>
      </c>
      <c r="BC48" s="95">
        <v>16.04</v>
      </c>
      <c r="BD48" s="95"/>
      <c r="BE48" s="95">
        <v>6.8576000000000006</v>
      </c>
      <c r="BF48" s="95">
        <v>16.13</v>
      </c>
      <c r="BG48" s="95"/>
      <c r="BH48" s="95">
        <v>6.8549000000000007</v>
      </c>
      <c r="BI48" s="95">
        <v>16.149999999999999</v>
      </c>
      <c r="BJ48" s="95"/>
      <c r="BK48" s="95"/>
      <c r="BL48" s="95"/>
      <c r="BM48" s="95"/>
      <c r="BN48" s="95"/>
      <c r="BO48" s="95"/>
      <c r="BP48" s="95"/>
      <c r="BQ48" s="95"/>
      <c r="BR48" s="95"/>
      <c r="BS48" s="228">
        <v>13</v>
      </c>
      <c r="BT48" s="232" t="s">
        <v>268</v>
      </c>
      <c r="BU48" s="230">
        <v>101.66</v>
      </c>
      <c r="BV48" s="230">
        <v>136.80000000000001</v>
      </c>
      <c r="BW48" s="230">
        <v>115.64</v>
      </c>
      <c r="BX48" s="230">
        <v>124.23</v>
      </c>
      <c r="BY48" s="231">
        <v>196325.13</v>
      </c>
      <c r="BZ48" s="230">
        <v>2080.29</v>
      </c>
      <c r="CA48" s="230">
        <v>76.150000000000006</v>
      </c>
      <c r="CB48" s="230">
        <v>80.239999999999995</v>
      </c>
      <c r="CC48" s="230">
        <v>12.04</v>
      </c>
      <c r="CD48" s="230">
        <v>11.74</v>
      </c>
      <c r="CE48" s="230">
        <v>16.71</v>
      </c>
      <c r="CF48" s="230">
        <v>15.88</v>
      </c>
      <c r="CG48" s="230">
        <v>108.94</v>
      </c>
      <c r="CH48" s="230">
        <v>151.13999999999999</v>
      </c>
      <c r="CI48" s="230">
        <v>15.57</v>
      </c>
      <c r="CJ48" s="230">
        <v>15.57</v>
      </c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</row>
    <row r="49" spans="1:167" s="63" customFormat="1" ht="15.75" x14ac:dyDescent="0.25">
      <c r="A49" s="108"/>
      <c r="B49" s="109"/>
      <c r="BR49" s="49"/>
      <c r="BS49" s="183">
        <v>14</v>
      </c>
      <c r="BT49" s="232" t="s">
        <v>269</v>
      </c>
      <c r="BU49" s="230">
        <v>101.07</v>
      </c>
      <c r="BV49" s="230">
        <v>136.43</v>
      </c>
      <c r="BW49" s="230">
        <v>115.37</v>
      </c>
      <c r="BX49" s="230">
        <v>124.06</v>
      </c>
      <c r="BY49" s="231">
        <v>196214.32</v>
      </c>
      <c r="BZ49" s="230">
        <v>2103.33</v>
      </c>
      <c r="CA49" s="230">
        <v>75.760000000000005</v>
      </c>
      <c r="CB49" s="230">
        <v>79.87</v>
      </c>
      <c r="CC49" s="230">
        <v>12.04</v>
      </c>
      <c r="CD49" s="230">
        <v>11.71</v>
      </c>
      <c r="CE49" s="230">
        <v>16.670000000000002</v>
      </c>
      <c r="CF49" s="230">
        <v>15.8</v>
      </c>
      <c r="CG49" s="230">
        <v>108.37</v>
      </c>
      <c r="CH49" s="230">
        <v>150.51</v>
      </c>
      <c r="CI49" s="230">
        <v>15.51</v>
      </c>
      <c r="CJ49" s="230">
        <v>15.51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</row>
    <row r="50" spans="1:167" s="63" customFormat="1" ht="15.75" x14ac:dyDescent="0.25">
      <c r="A50" s="108"/>
      <c r="B50" s="109"/>
      <c r="BR50" s="49"/>
      <c r="BS50" s="183">
        <v>15</v>
      </c>
      <c r="BT50" s="232" t="s">
        <v>270</v>
      </c>
      <c r="BU50" s="230">
        <v>101.05</v>
      </c>
      <c r="BV50" s="230">
        <v>137.44999999999999</v>
      </c>
      <c r="BW50" s="230">
        <v>115.5</v>
      </c>
      <c r="BX50" s="230">
        <v>123.83</v>
      </c>
      <c r="BY50" s="231">
        <v>197563.96</v>
      </c>
      <c r="BZ50" s="230">
        <v>2208.58</v>
      </c>
      <c r="CA50" s="230">
        <v>76.599999999999994</v>
      </c>
      <c r="CB50" s="230">
        <v>80.37</v>
      </c>
      <c r="CC50" s="230">
        <v>12.1</v>
      </c>
      <c r="CD50" s="230">
        <v>11.8</v>
      </c>
      <c r="CE50" s="230">
        <v>16.66</v>
      </c>
      <c r="CF50" s="230">
        <v>15.8</v>
      </c>
      <c r="CG50" s="230">
        <v>108.37</v>
      </c>
      <c r="CH50" s="230">
        <v>150.68</v>
      </c>
      <c r="CI50" s="230">
        <v>15.51</v>
      </c>
      <c r="CJ50" s="230">
        <v>15.51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</row>
    <row r="51" spans="1:167" s="63" customFormat="1" ht="15.75" x14ac:dyDescent="0.25">
      <c r="A51" s="108"/>
      <c r="B51" s="109"/>
      <c r="BR51" s="49"/>
      <c r="BS51" s="183">
        <v>16</v>
      </c>
      <c r="BT51" s="232" t="s">
        <v>271</v>
      </c>
      <c r="BU51" s="230">
        <v>100.37</v>
      </c>
      <c r="BV51" s="230">
        <v>135.94999999999999</v>
      </c>
      <c r="BW51" s="230">
        <v>115.1</v>
      </c>
      <c r="BX51" s="230">
        <v>123.72</v>
      </c>
      <c r="BY51" s="231">
        <v>198883.01</v>
      </c>
      <c r="BZ51" s="230">
        <v>2338.92</v>
      </c>
      <c r="CA51" s="230">
        <v>76.63</v>
      </c>
      <c r="CB51" s="230">
        <v>79.78</v>
      </c>
      <c r="CC51" s="230">
        <v>12.08</v>
      </c>
      <c r="CD51" s="230">
        <v>11.72</v>
      </c>
      <c r="CE51" s="230">
        <v>16.649999999999999</v>
      </c>
      <c r="CF51" s="230">
        <v>15.68</v>
      </c>
      <c r="CG51" s="230">
        <v>107.4</v>
      </c>
      <c r="CH51" s="230">
        <v>149.34</v>
      </c>
      <c r="CI51" s="230">
        <v>15.34</v>
      </c>
      <c r="CJ51" s="230">
        <v>15.34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</row>
    <row r="52" spans="1:167" s="63" customFormat="1" ht="15.75" x14ac:dyDescent="0.25">
      <c r="A52" s="108"/>
      <c r="B52" s="109"/>
      <c r="BR52" s="49"/>
      <c r="BS52" s="183">
        <v>17</v>
      </c>
      <c r="BT52" s="232" t="s">
        <v>272</v>
      </c>
      <c r="BU52" s="230">
        <v>99.78</v>
      </c>
      <c r="BV52" s="230">
        <v>136.09</v>
      </c>
      <c r="BW52" s="230">
        <v>115.29</v>
      </c>
      <c r="BX52" s="230">
        <v>123.76</v>
      </c>
      <c r="BY52" s="231">
        <v>201274.61</v>
      </c>
      <c r="BZ52" s="230">
        <v>2440.83</v>
      </c>
      <c r="CA52" s="230">
        <v>76.37</v>
      </c>
      <c r="CB52" s="230">
        <v>79.92</v>
      </c>
      <c r="CC52" s="230">
        <v>12.09</v>
      </c>
      <c r="CD52" s="230">
        <v>11.72</v>
      </c>
      <c r="CE52" s="230">
        <v>16.649999999999999</v>
      </c>
      <c r="CF52" s="230">
        <v>15.61</v>
      </c>
      <c r="CG52" s="230">
        <v>106.91</v>
      </c>
      <c r="CH52" s="230">
        <v>149.22</v>
      </c>
      <c r="CI52" s="230">
        <v>15.28</v>
      </c>
      <c r="CJ52" s="230">
        <v>15.27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</row>
    <row r="53" spans="1:167" s="63" customFormat="1" ht="15.75" x14ac:dyDescent="0.25">
      <c r="A53" s="108"/>
      <c r="B53" s="109"/>
      <c r="BR53" s="49"/>
      <c r="BS53" s="93">
        <v>18</v>
      </c>
      <c r="BT53" s="232" t="s">
        <v>273</v>
      </c>
      <c r="BU53" s="230">
        <v>100.36</v>
      </c>
      <c r="BV53" s="230">
        <v>135.94</v>
      </c>
      <c r="BW53" s="230">
        <v>115.41</v>
      </c>
      <c r="BX53" s="230">
        <v>123.78</v>
      </c>
      <c r="BY53" s="231">
        <v>202010.5</v>
      </c>
      <c r="BZ53" s="230">
        <v>2414.3000000000002</v>
      </c>
      <c r="CA53" s="230">
        <v>75.59</v>
      </c>
      <c r="CB53" s="230">
        <v>79.540000000000006</v>
      </c>
      <c r="CC53" s="230">
        <v>12.06</v>
      </c>
      <c r="CD53" s="230">
        <v>11.59</v>
      </c>
      <c r="CE53" s="230">
        <v>16.649999999999999</v>
      </c>
      <c r="CF53" s="230">
        <v>15.58</v>
      </c>
      <c r="CG53" s="230">
        <v>106.73</v>
      </c>
      <c r="CH53" s="230">
        <v>149</v>
      </c>
      <c r="CI53" s="230">
        <v>15.21</v>
      </c>
      <c r="CJ53" s="230">
        <v>15.2</v>
      </c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</row>
    <row r="54" spans="1:167" s="63" customFormat="1" ht="15.75" x14ac:dyDescent="0.25">
      <c r="A54" s="108"/>
      <c r="B54" s="109"/>
      <c r="BR54" s="49"/>
      <c r="BS54" s="93">
        <v>19</v>
      </c>
      <c r="BT54" s="232" t="s">
        <v>274</v>
      </c>
      <c r="BU54" s="230">
        <v>100.45</v>
      </c>
      <c r="BV54" s="230">
        <v>136</v>
      </c>
      <c r="BW54" s="230">
        <v>115</v>
      </c>
      <c r="BX54" s="230">
        <v>123.71</v>
      </c>
      <c r="BY54" s="231">
        <v>205269.82</v>
      </c>
      <c r="BZ54" s="230">
        <v>2548.6999999999998</v>
      </c>
      <c r="CA54" s="230">
        <v>75.44</v>
      </c>
      <c r="CB54" s="230">
        <v>79.099999999999994</v>
      </c>
      <c r="CC54" s="230">
        <v>12.07</v>
      </c>
      <c r="CD54" s="230">
        <v>11.64</v>
      </c>
      <c r="CE54" s="230">
        <v>16.64</v>
      </c>
      <c r="CF54" s="230">
        <v>15.46</v>
      </c>
      <c r="CG54" s="230">
        <v>105.87</v>
      </c>
      <c r="CH54" s="230">
        <v>147.86000000000001</v>
      </c>
      <c r="CI54" s="230">
        <v>15.12</v>
      </c>
      <c r="CJ54" s="230">
        <v>15.11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</row>
    <row r="55" spans="1:167" s="63" customFormat="1" ht="15.75" x14ac:dyDescent="0.25">
      <c r="A55" s="108"/>
      <c r="B55" s="109"/>
      <c r="BR55" s="49"/>
      <c r="BS55" s="93">
        <v>20</v>
      </c>
      <c r="BT55" s="232" t="s">
        <v>275</v>
      </c>
      <c r="BU55" s="230">
        <v>100.4</v>
      </c>
      <c r="BV55" s="230">
        <v>136.19999999999999</v>
      </c>
      <c r="BW55" s="230">
        <v>114.94</v>
      </c>
      <c r="BX55" s="230">
        <v>123.8</v>
      </c>
      <c r="BY55" s="231">
        <v>204306.48</v>
      </c>
      <c r="BZ55" s="230">
        <v>2518.09</v>
      </c>
      <c r="CA55" s="230">
        <v>75.48</v>
      </c>
      <c r="CB55" s="230">
        <v>79.02</v>
      </c>
      <c r="CC55" s="230">
        <v>12.06</v>
      </c>
      <c r="CD55" s="230">
        <v>11.59</v>
      </c>
      <c r="CE55" s="230">
        <v>16.649999999999999</v>
      </c>
      <c r="CF55" s="230">
        <v>15.32</v>
      </c>
      <c r="CG55" s="230">
        <v>105.72</v>
      </c>
      <c r="CH55" s="230">
        <v>148.52000000000001</v>
      </c>
      <c r="CI55" s="230">
        <v>15.1</v>
      </c>
      <c r="CJ55" s="230">
        <v>15.09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</row>
    <row r="56" spans="1:167" s="63" customFormat="1" ht="15.75" x14ac:dyDescent="0.25">
      <c r="A56" s="108"/>
      <c r="B56" s="109"/>
      <c r="BR56" s="49"/>
      <c r="BS56" s="93">
        <v>21</v>
      </c>
      <c r="BT56" s="232" t="s">
        <v>276</v>
      </c>
      <c r="BU56" s="230">
        <v>100.56</v>
      </c>
      <c r="BV56" s="230">
        <v>136.79</v>
      </c>
      <c r="BW56" s="230">
        <v>115.21</v>
      </c>
      <c r="BX56" s="230">
        <v>123.88</v>
      </c>
      <c r="BY56" s="231">
        <v>206266.55</v>
      </c>
      <c r="BZ56" s="230">
        <v>2564.7399999999998</v>
      </c>
      <c r="CA56" s="230">
        <v>75.77</v>
      </c>
      <c r="CB56" s="230">
        <v>79.09</v>
      </c>
      <c r="CC56" s="230">
        <v>12.07</v>
      </c>
      <c r="CD56" s="230">
        <v>11.62</v>
      </c>
      <c r="CE56" s="230">
        <v>16.649999999999999</v>
      </c>
      <c r="CF56" s="230">
        <v>15.16</v>
      </c>
      <c r="CG56" s="230">
        <v>105.53</v>
      </c>
      <c r="CH56" s="230">
        <v>148.33000000000001</v>
      </c>
      <c r="CI56" s="230">
        <v>15.08</v>
      </c>
      <c r="CJ56" s="230">
        <v>15.08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</row>
    <row r="57" spans="1:167" s="63" customFormat="1" ht="15.75" x14ac:dyDescent="0.25">
      <c r="A57" s="108"/>
      <c r="B57" s="109"/>
      <c r="BR57" s="49"/>
      <c r="BS57" s="93">
        <v>22</v>
      </c>
      <c r="BT57" s="232" t="s">
        <v>277</v>
      </c>
      <c r="BU57" s="230">
        <v>100.58</v>
      </c>
      <c r="BV57" s="230">
        <v>137.31</v>
      </c>
      <c r="BW57" s="230">
        <v>115.47</v>
      </c>
      <c r="BX57" s="230">
        <v>123.95</v>
      </c>
      <c r="BY57" s="231">
        <v>206300.82</v>
      </c>
      <c r="BZ57" s="230">
        <v>2486.52</v>
      </c>
      <c r="CA57" s="230">
        <v>75.510000000000005</v>
      </c>
      <c r="CB57" s="230">
        <v>78.78</v>
      </c>
      <c r="CC57" s="230">
        <v>12.05</v>
      </c>
      <c r="CD57" s="230">
        <v>11.6</v>
      </c>
      <c r="CE57" s="230">
        <v>16.68</v>
      </c>
      <c r="CF57" s="230">
        <v>15.12</v>
      </c>
      <c r="CG57" s="230">
        <v>105.61</v>
      </c>
      <c r="CH57" s="230">
        <v>148.57</v>
      </c>
      <c r="CI57" s="230">
        <v>15.08</v>
      </c>
      <c r="CJ57" s="230">
        <v>15.07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</row>
    <row r="58" spans="1:167" s="63" customFormat="1" ht="14.25" customHeight="1" x14ac:dyDescent="0.25">
      <c r="A58" s="108"/>
      <c r="B58" s="109"/>
      <c r="BR58" s="49"/>
      <c r="BS58" s="93">
        <v>23</v>
      </c>
      <c r="BT58" s="233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95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</row>
    <row r="59" spans="1:167" s="63" customFormat="1" ht="15.75" x14ac:dyDescent="0.25">
      <c r="A59" s="108"/>
      <c r="B59" s="109"/>
      <c r="BR59" s="49"/>
      <c r="BS59" s="93"/>
      <c r="BT59" s="233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95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</row>
    <row r="60" spans="1:167" s="63" customFormat="1" ht="14.25" customHeight="1" x14ac:dyDescent="0.25">
      <c r="A60" s="108"/>
      <c r="B60" s="109"/>
      <c r="BR60" s="49"/>
      <c r="BS60" s="93"/>
      <c r="BT60" s="233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95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</row>
    <row r="61" spans="1:167" s="63" customFormat="1" ht="14.25" customHeight="1" x14ac:dyDescent="0.25">
      <c r="A61" s="108"/>
      <c r="B61" s="109"/>
      <c r="BR61" s="49"/>
      <c r="BS61" s="93"/>
      <c r="BT61" s="233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95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</row>
    <row r="62" spans="1:167" s="63" customFormat="1" ht="15.75" x14ac:dyDescent="0.25">
      <c r="A62" s="108"/>
      <c r="B62" s="109"/>
      <c r="BR62" s="49"/>
      <c r="BS62" s="93"/>
      <c r="BT62" s="234"/>
      <c r="BU62" s="101">
        <f>AVERAGE(BU36:BU57)</f>
        <v>101.56318181818183</v>
      </c>
      <c r="BV62" s="101">
        <f t="shared" ref="BV62:CJ62" si="2">AVERAGE(BV36:BV57)</f>
        <v>137.09999999999997</v>
      </c>
      <c r="BW62" s="101">
        <f t="shared" si="2"/>
        <v>115.95863636363634</v>
      </c>
      <c r="BX62" s="101">
        <f t="shared" si="2"/>
        <v>124.0218181818182</v>
      </c>
      <c r="BY62" s="101">
        <f t="shared" si="2"/>
        <v>199000.25681818181</v>
      </c>
      <c r="BZ62" s="101">
        <f t="shared" si="2"/>
        <v>2191.2572727272723</v>
      </c>
      <c r="CA62" s="101">
        <f t="shared" si="2"/>
        <v>76.152272727272717</v>
      </c>
      <c r="CB62" s="101">
        <f t="shared" si="2"/>
        <v>80.313636363636363</v>
      </c>
      <c r="CC62" s="101">
        <f t="shared" si="2"/>
        <v>11.983636363636363</v>
      </c>
      <c r="CD62" s="101">
        <f t="shared" si="2"/>
        <v>11.651363636363639</v>
      </c>
      <c r="CE62" s="101">
        <f t="shared" si="2"/>
        <v>16.666363636363631</v>
      </c>
      <c r="CF62" s="101">
        <f t="shared" si="2"/>
        <v>15.793636363636365</v>
      </c>
      <c r="CG62" s="101">
        <f t="shared" si="2"/>
        <v>108.51181818181819</v>
      </c>
      <c r="CH62" s="101">
        <f t="shared" si="2"/>
        <v>150.6627272727273</v>
      </c>
      <c r="CI62" s="101">
        <f t="shared" si="2"/>
        <v>15.476363636363635</v>
      </c>
      <c r="CJ62" s="101">
        <f t="shared" si="2"/>
        <v>15.472727272727271</v>
      </c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</row>
    <row r="63" spans="1:167" s="63" customFormat="1" ht="14.25" customHeight="1" x14ac:dyDescent="0.2">
      <c r="A63" s="108"/>
      <c r="B63" s="109"/>
      <c r="BR63" s="49"/>
      <c r="BS63" s="93"/>
      <c r="BT63" s="49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95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</row>
    <row r="64" spans="1:167" s="63" customFormat="1" ht="14.25" customHeight="1" x14ac:dyDescent="0.2">
      <c r="A64" s="108"/>
      <c r="B64" s="109"/>
      <c r="BR64" s="49"/>
      <c r="BS64" s="93"/>
      <c r="BT64" s="49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95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</row>
    <row r="65" spans="1:167" s="63" customFormat="1" ht="14.25" customHeight="1" x14ac:dyDescent="0.2">
      <c r="A65" s="108"/>
      <c r="B65" s="109"/>
      <c r="BR65" s="49"/>
      <c r="BS65" s="93"/>
      <c r="BT65" s="235" t="s">
        <v>278</v>
      </c>
      <c r="BU65" s="101">
        <f>MAX(BU36:BU57)</f>
        <v>103</v>
      </c>
      <c r="BV65" s="101">
        <f t="shared" ref="BV65:CJ65" si="3">MAX(BV36:BV57)</f>
        <v>138.63</v>
      </c>
      <c r="BW65" s="101">
        <f t="shared" si="3"/>
        <v>116.91</v>
      </c>
      <c r="BX65" s="101">
        <f t="shared" si="3"/>
        <v>124.33</v>
      </c>
      <c r="BY65" s="101">
        <f t="shared" si="3"/>
        <v>206300.82</v>
      </c>
      <c r="BZ65" s="101">
        <f t="shared" si="3"/>
        <v>2564.7399999999998</v>
      </c>
      <c r="CA65" s="101">
        <f t="shared" si="3"/>
        <v>76.69</v>
      </c>
      <c r="CB65" s="101">
        <f t="shared" si="3"/>
        <v>81.709999999999994</v>
      </c>
      <c r="CC65" s="101">
        <f t="shared" si="3"/>
        <v>12.1</v>
      </c>
      <c r="CD65" s="101">
        <f t="shared" si="3"/>
        <v>11.8</v>
      </c>
      <c r="CE65" s="101">
        <f t="shared" si="3"/>
        <v>16.71</v>
      </c>
      <c r="CF65" s="101">
        <f t="shared" si="3"/>
        <v>16.16</v>
      </c>
      <c r="CG65" s="101">
        <f t="shared" si="3"/>
        <v>110.77</v>
      </c>
      <c r="CH65" s="101">
        <f t="shared" si="3"/>
        <v>152.72</v>
      </c>
      <c r="CI65" s="101">
        <f t="shared" si="3"/>
        <v>15.7</v>
      </c>
      <c r="CJ65" s="101">
        <f t="shared" si="3"/>
        <v>15.7</v>
      </c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</row>
    <row r="66" spans="1:167" s="63" customFormat="1" x14ac:dyDescent="0.2">
      <c r="A66" s="108"/>
      <c r="B66" s="109"/>
      <c r="BR66" s="49"/>
      <c r="BS66" s="235"/>
      <c r="BT66" s="235" t="s">
        <v>279</v>
      </c>
      <c r="BU66" s="101">
        <f>MIN(BU36:BU57)</f>
        <v>99.78</v>
      </c>
      <c r="BV66" s="101">
        <f t="shared" ref="BV66:CJ66" si="4">MIN(BV36:BV57)</f>
        <v>135.94</v>
      </c>
      <c r="BW66" s="101">
        <f t="shared" si="4"/>
        <v>114.94</v>
      </c>
      <c r="BX66" s="101">
        <f t="shared" si="4"/>
        <v>123.71</v>
      </c>
      <c r="BY66" s="101">
        <f t="shared" si="4"/>
        <v>195106.41</v>
      </c>
      <c r="BZ66" s="101">
        <f t="shared" si="4"/>
        <v>1974.43</v>
      </c>
      <c r="CA66" s="101">
        <f t="shared" si="4"/>
        <v>75.44</v>
      </c>
      <c r="CB66" s="101">
        <f t="shared" si="4"/>
        <v>78.78</v>
      </c>
      <c r="CC66" s="101">
        <f t="shared" si="4"/>
        <v>11.83</v>
      </c>
      <c r="CD66" s="101">
        <f t="shared" si="4"/>
        <v>11.58</v>
      </c>
      <c r="CE66" s="101">
        <f t="shared" si="4"/>
        <v>16.63</v>
      </c>
      <c r="CF66" s="101">
        <f t="shared" si="4"/>
        <v>15.12</v>
      </c>
      <c r="CG66" s="101">
        <f t="shared" si="4"/>
        <v>105.53</v>
      </c>
      <c r="CH66" s="101">
        <f t="shared" si="4"/>
        <v>147.86000000000001</v>
      </c>
      <c r="CI66" s="101">
        <f t="shared" si="4"/>
        <v>15.08</v>
      </c>
      <c r="CJ66" s="101">
        <f t="shared" si="4"/>
        <v>15.07</v>
      </c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</row>
    <row r="67" spans="1:167" s="63" customFormat="1" ht="14.25" customHeight="1" x14ac:dyDescent="0.2">
      <c r="A67" s="108"/>
      <c r="B67" s="109"/>
      <c r="BR67" s="49"/>
      <c r="BS67" s="93"/>
      <c r="BT67" s="235" t="s">
        <v>280</v>
      </c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95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</row>
    <row r="68" spans="1:167" s="63" customFormat="1" ht="14.25" customHeight="1" x14ac:dyDescent="0.25">
      <c r="A68" s="108"/>
      <c r="B68" s="109"/>
      <c r="BR68" s="49"/>
      <c r="BS68" s="93"/>
      <c r="BT68" s="233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95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</row>
    <row r="69" spans="1:167" s="63" customFormat="1" ht="15.75" x14ac:dyDescent="0.25">
      <c r="A69" s="108"/>
      <c r="B69" s="109"/>
      <c r="BR69" s="49"/>
      <c r="BS69" s="93"/>
      <c r="BT69" s="236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95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</row>
    <row r="70" spans="1:167" s="63" customFormat="1" ht="14.25" customHeight="1" x14ac:dyDescent="0.2">
      <c r="A70" s="108"/>
      <c r="B70" s="109"/>
      <c r="BR70" s="49"/>
      <c r="BS70" s="93"/>
      <c r="BT70" s="49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95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</row>
    <row r="71" spans="1:167" s="63" customFormat="1" ht="14.25" customHeight="1" x14ac:dyDescent="0.25">
      <c r="A71" s="108"/>
      <c r="B71" s="109"/>
      <c r="BR71" s="49"/>
      <c r="BS71" s="93"/>
      <c r="BT71" s="233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95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</row>
    <row r="72" spans="1:167" s="63" customFormat="1" ht="15.75" x14ac:dyDescent="0.25">
      <c r="A72" s="108"/>
      <c r="B72" s="109"/>
      <c r="BR72" s="49"/>
      <c r="BS72" s="93"/>
      <c r="BT72" s="234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95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</row>
    <row r="73" spans="1:167" s="63" customFormat="1" ht="14.25" customHeight="1" x14ac:dyDescent="0.2">
      <c r="A73" s="108"/>
      <c r="B73" s="109"/>
      <c r="BR73" s="49"/>
      <c r="BS73" s="49"/>
      <c r="BT73" s="49"/>
      <c r="BU73" s="49"/>
      <c r="BV73" s="49"/>
      <c r="BW73" s="49"/>
      <c r="BX73" s="50"/>
      <c r="BY73" s="49"/>
      <c r="BZ73" s="49"/>
      <c r="CA73" s="49"/>
      <c r="CB73" s="49"/>
      <c r="CC73" s="49"/>
      <c r="CD73" s="49"/>
      <c r="CE73" s="49"/>
      <c r="CF73" s="51"/>
      <c r="CG73" s="50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</row>
    <row r="74" spans="1:167" s="63" customFormat="1" ht="14.25" customHeight="1" x14ac:dyDescent="0.25">
      <c r="A74" s="108"/>
      <c r="B74" s="109"/>
      <c r="BR74" s="49"/>
      <c r="BS74" s="49"/>
      <c r="BT74" s="233"/>
      <c r="BU74" s="49"/>
      <c r="BV74" s="49"/>
      <c r="BW74" s="49"/>
      <c r="BX74" s="50"/>
      <c r="BY74" s="49"/>
      <c r="BZ74" s="49"/>
      <c r="CA74" s="49"/>
      <c r="CB74" s="49"/>
      <c r="CC74" s="49"/>
      <c r="CD74" s="49"/>
      <c r="CE74" s="49"/>
      <c r="CF74" s="51"/>
      <c r="CG74" s="50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</row>
    <row r="75" spans="1:167" s="63" customFormat="1" ht="15.75" x14ac:dyDescent="0.25">
      <c r="A75" s="108"/>
      <c r="B75" s="109"/>
      <c r="BR75" s="49"/>
      <c r="BS75" s="49"/>
      <c r="BT75" s="234"/>
      <c r="BU75" s="49"/>
      <c r="BV75" s="49"/>
      <c r="BW75" s="49"/>
      <c r="BX75" s="50"/>
      <c r="BY75" s="49"/>
      <c r="BZ75" s="49"/>
      <c r="CA75" s="49"/>
      <c r="CB75" s="49"/>
      <c r="CC75" s="49"/>
      <c r="CD75" s="49"/>
      <c r="CE75" s="49"/>
      <c r="CF75" s="51"/>
      <c r="CG75" s="50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</row>
    <row r="76" spans="1:167" s="63" customFormat="1" ht="14.25" customHeight="1" x14ac:dyDescent="0.2">
      <c r="A76" s="108"/>
      <c r="B76" s="109"/>
      <c r="BR76" s="49"/>
      <c r="BS76" s="49"/>
      <c r="BT76" s="49"/>
      <c r="BU76" s="49"/>
      <c r="BV76" s="49"/>
      <c r="BW76" s="49"/>
      <c r="BX76" s="50"/>
      <c r="BY76" s="49"/>
      <c r="BZ76" s="49"/>
      <c r="CA76" s="49"/>
      <c r="CB76" s="49"/>
      <c r="CC76" s="49"/>
      <c r="CD76" s="49"/>
      <c r="CE76" s="49"/>
      <c r="CF76" s="51"/>
      <c r="CG76" s="50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</row>
    <row r="77" spans="1:167" s="63" customFormat="1" ht="14.25" customHeight="1" x14ac:dyDescent="0.25">
      <c r="A77" s="108"/>
      <c r="B77" s="109"/>
      <c r="BR77" s="49"/>
      <c r="BS77" s="49"/>
      <c r="BT77" s="233"/>
      <c r="BU77" s="49"/>
      <c r="BV77" s="49"/>
      <c r="BW77" s="49"/>
      <c r="BX77" s="50"/>
      <c r="BY77" s="49"/>
      <c r="BZ77" s="49"/>
      <c r="CA77" s="49"/>
      <c r="CB77" s="49"/>
      <c r="CC77" s="49"/>
      <c r="CD77" s="49"/>
      <c r="CE77" s="49"/>
      <c r="CF77" s="51"/>
      <c r="CG77" s="50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</row>
    <row r="78" spans="1:167" s="63" customFormat="1" ht="15.75" x14ac:dyDescent="0.25">
      <c r="A78" s="108"/>
      <c r="B78" s="109"/>
      <c r="BR78" s="49"/>
      <c r="BS78" s="49"/>
      <c r="BT78" s="234"/>
      <c r="BU78" s="49"/>
      <c r="BV78" s="49"/>
      <c r="BW78" s="49"/>
      <c r="BX78" s="50"/>
      <c r="BY78" s="49"/>
      <c r="BZ78" s="49"/>
      <c r="CA78" s="49"/>
      <c r="CB78" s="49"/>
      <c r="CC78" s="49"/>
      <c r="CD78" s="49"/>
      <c r="CE78" s="49"/>
      <c r="CF78" s="51"/>
      <c r="CG78" s="50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</row>
    <row r="79" spans="1:167" s="63" customFormat="1" ht="14.25" customHeight="1" x14ac:dyDescent="0.2">
      <c r="A79" s="108"/>
      <c r="B79" s="109"/>
      <c r="BR79" s="49"/>
      <c r="BS79" s="49"/>
      <c r="BT79" s="49"/>
      <c r="BU79" s="49" t="s">
        <v>5</v>
      </c>
      <c r="BV79" s="49" t="s">
        <v>6</v>
      </c>
      <c r="BW79" s="49" t="s">
        <v>7</v>
      </c>
      <c r="BX79" s="50" t="s">
        <v>8</v>
      </c>
      <c r="BY79" s="49" t="s">
        <v>9</v>
      </c>
      <c r="BZ79" s="49" t="s">
        <v>10</v>
      </c>
      <c r="CA79" s="49" t="s">
        <v>25</v>
      </c>
      <c r="CB79" s="49" t="s">
        <v>26</v>
      </c>
      <c r="CC79" s="49" t="s">
        <v>13</v>
      </c>
      <c r="CD79" s="49" t="s">
        <v>14</v>
      </c>
      <c r="CE79" s="49" t="s">
        <v>15</v>
      </c>
      <c r="CF79" s="51" t="s">
        <v>34</v>
      </c>
      <c r="CG79" s="50" t="s">
        <v>17</v>
      </c>
      <c r="CH79" s="49" t="s">
        <v>27</v>
      </c>
      <c r="CI79" s="49" t="s">
        <v>32</v>
      </c>
      <c r="CJ79" s="49" t="s">
        <v>33</v>
      </c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</row>
    <row r="80" spans="1:167" s="63" customFormat="1" ht="15.75" x14ac:dyDescent="0.25">
      <c r="A80" s="108"/>
      <c r="B80" s="109"/>
      <c r="BR80" s="49"/>
      <c r="BS80" s="228">
        <v>1</v>
      </c>
      <c r="BT80" s="232" t="s">
        <v>256</v>
      </c>
      <c r="BU80" s="237">
        <v>107.54</v>
      </c>
      <c r="BV80" s="237">
        <v>0.80658170672689145</v>
      </c>
      <c r="BW80" s="237">
        <v>0.94750000000000001</v>
      </c>
      <c r="BX80" s="237">
        <v>0.89102735453978432</v>
      </c>
      <c r="BY80" s="237">
        <v>1787.4775000000002</v>
      </c>
      <c r="BZ80" s="237">
        <v>18.372400000000003</v>
      </c>
      <c r="CA80" s="237">
        <v>1.4480162177816391</v>
      </c>
      <c r="CB80" s="237">
        <v>1.3557000000000001</v>
      </c>
      <c r="CC80" s="237">
        <v>9.3148999999999997</v>
      </c>
      <c r="CD80" s="237">
        <v>9.5370000000000008</v>
      </c>
      <c r="CE80" s="237">
        <v>6.6398000000000001</v>
      </c>
      <c r="CF80" s="237">
        <v>6.8552</v>
      </c>
      <c r="CG80" s="237">
        <v>1</v>
      </c>
      <c r="CH80" s="237">
        <v>0.72690266773279066</v>
      </c>
      <c r="CI80" s="237">
        <v>7.0609000000000002</v>
      </c>
      <c r="CJ80" s="237">
        <v>7.0630000000000006</v>
      </c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</row>
    <row r="81" spans="1:167" s="63" customFormat="1" ht="15.75" x14ac:dyDescent="0.25">
      <c r="A81" s="108"/>
      <c r="B81" s="109"/>
      <c r="BR81" s="49"/>
      <c r="BS81" s="228">
        <v>2</v>
      </c>
      <c r="BT81" s="232" t="s">
        <v>257</v>
      </c>
      <c r="BU81" s="237">
        <v>107.39</v>
      </c>
      <c r="BV81" s="237">
        <v>0.79872204472843455</v>
      </c>
      <c r="BW81" s="237">
        <v>0.94330000000000003</v>
      </c>
      <c r="BX81" s="237">
        <v>0.8857395925597874</v>
      </c>
      <c r="BY81" s="238">
        <v>1771.1185</v>
      </c>
      <c r="BZ81" s="237">
        <v>17.923300000000001</v>
      </c>
      <c r="CA81" s="237">
        <v>1.4436263894904</v>
      </c>
      <c r="CB81" s="237">
        <v>1.3587</v>
      </c>
      <c r="CC81" s="237">
        <v>9.2545000000000002</v>
      </c>
      <c r="CD81" s="237">
        <v>9.4519000000000002</v>
      </c>
      <c r="CE81" s="237">
        <v>6.5979000000000001</v>
      </c>
      <c r="CF81" s="237">
        <v>6.8549000000000007</v>
      </c>
      <c r="CG81" s="237">
        <v>1</v>
      </c>
      <c r="CH81" s="237">
        <v>0.72617949704808038</v>
      </c>
      <c r="CI81" s="237">
        <v>7.0659000000000001</v>
      </c>
      <c r="CJ81" s="237">
        <v>7.0693999999999999</v>
      </c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</row>
    <row r="82" spans="1:167" s="63" customFormat="1" ht="15.75" x14ac:dyDescent="0.25">
      <c r="A82" s="108"/>
      <c r="B82" s="109"/>
      <c r="BR82" s="49"/>
      <c r="BS82" s="228">
        <v>3</v>
      </c>
      <c r="BT82" s="232" t="s">
        <v>258</v>
      </c>
      <c r="BU82" s="237">
        <v>107.47</v>
      </c>
      <c r="BV82" s="237">
        <v>0.80372930397042275</v>
      </c>
      <c r="BW82" s="237">
        <v>0.9466</v>
      </c>
      <c r="BX82" s="237">
        <v>0.89063056644104022</v>
      </c>
      <c r="BY82" s="237">
        <v>1774.6971000000001</v>
      </c>
      <c r="BZ82" s="237">
        <v>17.9575</v>
      </c>
      <c r="CA82" s="237">
        <v>1.442169022209403</v>
      </c>
      <c r="CB82" s="237">
        <v>1.3567</v>
      </c>
      <c r="CC82" s="237">
        <v>9.323500000000001</v>
      </c>
      <c r="CD82" s="237">
        <v>9.5185000000000013</v>
      </c>
      <c r="CE82" s="237">
        <v>6.6356000000000002</v>
      </c>
      <c r="CF82" s="237">
        <v>6.8547000000000002</v>
      </c>
      <c r="CG82" s="237">
        <v>1</v>
      </c>
      <c r="CH82" s="237">
        <v>0.72421259985081232</v>
      </c>
      <c r="CI82" s="237">
        <v>7.0664000000000007</v>
      </c>
      <c r="CJ82" s="237">
        <v>7.0688000000000004</v>
      </c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</row>
    <row r="83" spans="1:167" s="63" customFormat="1" ht="15.75" x14ac:dyDescent="0.25">
      <c r="A83" s="108"/>
      <c r="B83" s="109"/>
      <c r="BR83" s="49"/>
      <c r="BS83" s="228">
        <v>4</v>
      </c>
      <c r="BT83" s="232" t="s">
        <v>259</v>
      </c>
      <c r="BU83" s="237">
        <v>107.57000000000001</v>
      </c>
      <c r="BV83" s="237">
        <v>0.80025608194622277</v>
      </c>
      <c r="BW83" s="237">
        <v>0.94220000000000004</v>
      </c>
      <c r="BX83" s="237">
        <v>0.88613203367301718</v>
      </c>
      <c r="BY83" s="237">
        <v>1775.3157000000001</v>
      </c>
      <c r="BZ83" s="237">
        <v>18.113400000000002</v>
      </c>
      <c r="CA83" s="237">
        <v>1.4374011786689664</v>
      </c>
      <c r="CB83" s="237">
        <v>1.3553000000000002</v>
      </c>
      <c r="CC83" s="237">
        <v>9.2899000000000012</v>
      </c>
      <c r="CD83" s="237">
        <v>9.4219000000000008</v>
      </c>
      <c r="CE83" s="237">
        <v>6.6024000000000003</v>
      </c>
      <c r="CF83" s="237">
        <v>6.8646000000000003</v>
      </c>
      <c r="CG83" s="237">
        <v>1</v>
      </c>
      <c r="CH83" s="237">
        <v>0.7253314764847536</v>
      </c>
      <c r="CI83" s="237">
        <v>7.0297000000000001</v>
      </c>
      <c r="CJ83" s="237">
        <v>7.0296000000000003</v>
      </c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</row>
    <row r="84" spans="1:167" s="63" customFormat="1" ht="15.75" x14ac:dyDescent="0.25">
      <c r="A84" s="108"/>
      <c r="B84" s="109"/>
      <c r="BR84" s="49"/>
      <c r="BS84" s="228">
        <v>5</v>
      </c>
      <c r="BT84" s="232" t="s">
        <v>260</v>
      </c>
      <c r="BU84" s="237">
        <v>107.77</v>
      </c>
      <c r="BV84" s="237">
        <v>0.80192461908580581</v>
      </c>
      <c r="BW84" s="237">
        <v>0.94490000000000007</v>
      </c>
      <c r="BX84" s="237">
        <v>0.88778409090909083</v>
      </c>
      <c r="BY84" s="237">
        <v>1773.5482000000002</v>
      </c>
      <c r="BZ84" s="237">
        <v>18.049099999999999</v>
      </c>
      <c r="CA84" s="237">
        <v>1.4440433212996391</v>
      </c>
      <c r="CB84" s="237">
        <v>1.3574000000000002</v>
      </c>
      <c r="CC84" s="237">
        <v>9.2981999999999996</v>
      </c>
      <c r="CD84" s="237">
        <v>9.4612999999999996</v>
      </c>
      <c r="CE84" s="237">
        <v>6.6161000000000003</v>
      </c>
      <c r="CF84" s="237">
        <v>6.8651</v>
      </c>
      <c r="CG84" s="237">
        <v>1</v>
      </c>
      <c r="CH84" s="237">
        <v>0.7253314764847536</v>
      </c>
      <c r="CI84" s="237">
        <v>7.0246000000000004</v>
      </c>
      <c r="CJ84" s="237">
        <v>7.0254000000000003</v>
      </c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</row>
    <row r="85" spans="1:167" s="63" customFormat="1" ht="15.75" x14ac:dyDescent="0.25">
      <c r="A85" s="108"/>
      <c r="B85" s="109"/>
      <c r="BR85" s="49"/>
      <c r="BS85" s="228">
        <v>6</v>
      </c>
      <c r="BT85" s="232" t="s">
        <v>261</v>
      </c>
      <c r="BU85" s="237">
        <v>107.53</v>
      </c>
      <c r="BV85" s="237">
        <v>0.79872204472843455</v>
      </c>
      <c r="BW85" s="237">
        <v>0.94159999999999999</v>
      </c>
      <c r="BX85" s="237">
        <v>0.88699662941280821</v>
      </c>
      <c r="BY85" s="238">
        <v>1800.6053000000002</v>
      </c>
      <c r="BZ85" s="237">
        <v>18.418200000000002</v>
      </c>
      <c r="CA85" s="237">
        <v>1.4411298457991064</v>
      </c>
      <c r="CB85" s="237">
        <v>1.3601000000000001</v>
      </c>
      <c r="CC85" s="237">
        <v>9.2576000000000001</v>
      </c>
      <c r="CD85" s="237">
        <v>9.4931000000000001</v>
      </c>
      <c r="CE85" s="237">
        <v>6.6074000000000002</v>
      </c>
      <c r="CF85" s="237">
        <v>6.8646000000000003</v>
      </c>
      <c r="CG85" s="237">
        <v>1</v>
      </c>
      <c r="CH85" s="237">
        <v>0.72394521182636906</v>
      </c>
      <c r="CI85" s="237">
        <v>7.0165000000000006</v>
      </c>
      <c r="CJ85" s="237">
        <v>7.0186000000000002</v>
      </c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</row>
    <row r="86" spans="1:167" s="63" customFormat="1" ht="15.75" x14ac:dyDescent="0.25">
      <c r="A86" s="108"/>
      <c r="B86" s="109"/>
      <c r="BR86" s="49"/>
      <c r="BS86" s="228">
        <v>7</v>
      </c>
      <c r="BT86" s="232" t="s">
        <v>262</v>
      </c>
      <c r="BU86" s="237">
        <v>107.31</v>
      </c>
      <c r="BV86" s="237">
        <v>0.79013906447534765</v>
      </c>
      <c r="BW86" s="237">
        <v>0.93800000000000006</v>
      </c>
      <c r="BX86" s="237">
        <v>0.88261253309796994</v>
      </c>
      <c r="BY86" s="238">
        <v>1812.88</v>
      </c>
      <c r="BZ86" s="237">
        <v>18.982500000000002</v>
      </c>
      <c r="CA86" s="237">
        <v>1.43184421534937</v>
      </c>
      <c r="CB86" s="237">
        <v>1.3495000000000001</v>
      </c>
      <c r="CC86" s="237">
        <v>9.1773000000000007</v>
      </c>
      <c r="CD86" s="237">
        <v>9.3737000000000013</v>
      </c>
      <c r="CE86" s="237">
        <v>6.5754000000000001</v>
      </c>
      <c r="CF86" s="237">
        <v>6.8657000000000004</v>
      </c>
      <c r="CG86" s="237">
        <v>1</v>
      </c>
      <c r="CH86" s="237">
        <v>0.72348430039068157</v>
      </c>
      <c r="CI86" s="237">
        <v>6.9850000000000003</v>
      </c>
      <c r="CJ86" s="237">
        <v>6.9853000000000005</v>
      </c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</row>
    <row r="87" spans="1:167" s="63" customFormat="1" ht="15.75" x14ac:dyDescent="0.25">
      <c r="A87" s="108"/>
      <c r="B87" s="109"/>
      <c r="BR87" s="49"/>
      <c r="BS87" s="228">
        <v>8</v>
      </c>
      <c r="BT87" s="232" t="s">
        <v>263</v>
      </c>
      <c r="BU87" s="237">
        <v>106.77</v>
      </c>
      <c r="BV87" s="237">
        <v>0.79302141157811257</v>
      </c>
      <c r="BW87" s="237">
        <v>0.9415</v>
      </c>
      <c r="BX87" s="237">
        <v>0.88558271342543393</v>
      </c>
      <c r="BY87" s="237">
        <v>1805.8615</v>
      </c>
      <c r="BZ87" s="237">
        <v>18.743400000000001</v>
      </c>
      <c r="CA87" s="237">
        <v>1.4380212827149841</v>
      </c>
      <c r="CB87" s="237">
        <v>1.3602000000000001</v>
      </c>
      <c r="CC87" s="237">
        <v>9.2089999999999996</v>
      </c>
      <c r="CD87" s="237">
        <v>9.4817999999999998</v>
      </c>
      <c r="CE87" s="237">
        <v>6.5956000000000001</v>
      </c>
      <c r="CF87" s="237">
        <v>6.8648000000000007</v>
      </c>
      <c r="CG87" s="237">
        <v>1</v>
      </c>
      <c r="CH87" s="237">
        <v>0.72175067844563778</v>
      </c>
      <c r="CI87" s="237">
        <v>7.0030000000000001</v>
      </c>
      <c r="CJ87" s="237">
        <v>7.0039000000000007</v>
      </c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</row>
    <row r="88" spans="1:167" s="63" customFormat="1" ht="15.75" x14ac:dyDescent="0.25">
      <c r="A88" s="108"/>
      <c r="B88" s="109"/>
      <c r="BR88" s="49"/>
      <c r="BS88" s="228">
        <v>9</v>
      </c>
      <c r="BT88" s="232" t="s">
        <v>264</v>
      </c>
      <c r="BU88" s="237">
        <v>107.04</v>
      </c>
      <c r="BV88" s="237">
        <v>0.7940289026520565</v>
      </c>
      <c r="BW88" s="237">
        <v>0.94190000000000007</v>
      </c>
      <c r="BX88" s="237">
        <v>0.88393883143286489</v>
      </c>
      <c r="BY88" s="237">
        <v>1808.6271000000002</v>
      </c>
      <c r="BZ88" s="237">
        <v>19.091000000000001</v>
      </c>
      <c r="CA88" s="237">
        <v>1.4357501794687724</v>
      </c>
      <c r="CB88" s="237">
        <v>1.3566</v>
      </c>
      <c r="CC88" s="237">
        <v>9.1783000000000001</v>
      </c>
      <c r="CD88" s="237">
        <v>9.4367000000000001</v>
      </c>
      <c r="CE88" s="237">
        <v>6.5801000000000007</v>
      </c>
      <c r="CF88" s="237">
        <v>6.8651</v>
      </c>
      <c r="CG88" s="237">
        <v>1</v>
      </c>
      <c r="CH88" s="237">
        <v>0.72230328070150096</v>
      </c>
      <c r="CI88" s="237">
        <v>7.0020000000000007</v>
      </c>
      <c r="CJ88" s="237">
        <v>7.0026000000000002</v>
      </c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</row>
    <row r="89" spans="1:167" s="63" customFormat="1" ht="15.75" x14ac:dyDescent="0.25">
      <c r="A89" s="108"/>
      <c r="B89" s="109"/>
      <c r="BR89" s="49"/>
      <c r="BS89" s="228">
        <v>10</v>
      </c>
      <c r="BT89" s="232" t="s">
        <v>265</v>
      </c>
      <c r="BU89" s="237">
        <v>107.32000000000001</v>
      </c>
      <c r="BV89" s="237">
        <v>0.7989773090444231</v>
      </c>
      <c r="BW89" s="237">
        <v>0.93910000000000005</v>
      </c>
      <c r="BX89" s="237">
        <v>0.88043669660151425</v>
      </c>
      <c r="BY89" s="237">
        <v>1799.2711000000002</v>
      </c>
      <c r="BZ89" s="237">
        <v>19.006700000000002</v>
      </c>
      <c r="CA89" s="237">
        <v>1.4390559792775937</v>
      </c>
      <c r="CB89" s="237">
        <v>1.3622000000000001</v>
      </c>
      <c r="CC89" s="237">
        <v>9.1560000000000006</v>
      </c>
      <c r="CD89" s="237">
        <v>9.4417000000000009</v>
      </c>
      <c r="CE89" s="237">
        <v>6.5538000000000007</v>
      </c>
      <c r="CF89" s="237">
        <v>6.8650000000000002</v>
      </c>
      <c r="CG89" s="237">
        <v>1</v>
      </c>
      <c r="CH89" s="237">
        <v>0.72175067844563778</v>
      </c>
      <c r="CI89" s="237">
        <v>7.0165000000000006</v>
      </c>
      <c r="CJ89" s="237">
        <v>7.0184000000000006</v>
      </c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</row>
    <row r="90" spans="1:167" s="63" customFormat="1" ht="15.75" x14ac:dyDescent="0.25">
      <c r="A90" s="108"/>
      <c r="B90" s="109"/>
      <c r="BR90" s="49"/>
      <c r="BS90" s="228">
        <v>11</v>
      </c>
      <c r="BT90" s="232" t="s">
        <v>266</v>
      </c>
      <c r="BU90" s="237">
        <v>106.92</v>
      </c>
      <c r="BV90" s="237">
        <v>0.79377678996666134</v>
      </c>
      <c r="BW90" s="237">
        <v>0.93900000000000006</v>
      </c>
      <c r="BX90" s="237">
        <v>0.87489063867016625</v>
      </c>
      <c r="BY90" s="237">
        <v>1809.4370000000001</v>
      </c>
      <c r="BZ90" s="237">
        <v>19.3001</v>
      </c>
      <c r="CA90" s="237">
        <v>1.4291839359725598</v>
      </c>
      <c r="CB90" s="237">
        <v>1.3578000000000001</v>
      </c>
      <c r="CC90" s="237">
        <v>9.0612000000000013</v>
      </c>
      <c r="CD90" s="237">
        <v>9.3269000000000002</v>
      </c>
      <c r="CE90" s="237">
        <v>6.5141</v>
      </c>
      <c r="CF90" s="237">
        <v>6.8631000000000002</v>
      </c>
      <c r="CG90" s="237">
        <v>1</v>
      </c>
      <c r="CH90" s="237">
        <v>0.72169858980095558</v>
      </c>
      <c r="CI90" s="237">
        <v>6.9880000000000004</v>
      </c>
      <c r="CJ90" s="237">
        <v>6.9889000000000001</v>
      </c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</row>
    <row r="91" spans="1:167" s="63" customFormat="1" ht="15.75" x14ac:dyDescent="0.25">
      <c r="A91" s="108"/>
      <c r="B91" s="109"/>
      <c r="BR91" s="49"/>
      <c r="BS91" s="228">
        <v>12</v>
      </c>
      <c r="BT91" s="232" t="s">
        <v>267</v>
      </c>
      <c r="BU91" s="237">
        <v>107.02</v>
      </c>
      <c r="BV91" s="237">
        <v>0.7970667941973536</v>
      </c>
      <c r="BW91" s="237">
        <v>0.9447000000000001</v>
      </c>
      <c r="BX91" s="237">
        <v>0.87765490609092511</v>
      </c>
      <c r="BY91" s="237">
        <v>1804.6953000000001</v>
      </c>
      <c r="BZ91" s="237">
        <v>19.195900000000002</v>
      </c>
      <c r="CA91" s="237">
        <v>1.4324595330181922</v>
      </c>
      <c r="CB91" s="237">
        <v>1.3529</v>
      </c>
      <c r="CC91" s="237">
        <v>9.0884999999999998</v>
      </c>
      <c r="CD91" s="237">
        <v>9.3377999999999997</v>
      </c>
      <c r="CE91" s="237">
        <v>6.5335000000000001</v>
      </c>
      <c r="CF91" s="237">
        <v>6.8573000000000004</v>
      </c>
      <c r="CG91" s="237">
        <v>1</v>
      </c>
      <c r="CH91" s="237">
        <v>0.71922783699420301</v>
      </c>
      <c r="CI91" s="237">
        <v>6.9984000000000002</v>
      </c>
      <c r="CJ91" s="237">
        <v>6.9984999999999999</v>
      </c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</row>
    <row r="92" spans="1:167" s="63" customFormat="1" ht="15.75" x14ac:dyDescent="0.25">
      <c r="A92" s="108"/>
      <c r="B92" s="109"/>
      <c r="BR92" s="49"/>
      <c r="BS92" s="228">
        <v>13</v>
      </c>
      <c r="BT92" s="232" t="s">
        <v>268</v>
      </c>
      <c r="BU92" s="237">
        <v>107.16</v>
      </c>
      <c r="BV92" s="237">
        <v>0.79636855936927609</v>
      </c>
      <c r="BW92" s="237">
        <v>0.94210000000000005</v>
      </c>
      <c r="BX92" s="237">
        <v>0.87588683542086354</v>
      </c>
      <c r="BY92" s="237">
        <v>1802.14</v>
      </c>
      <c r="BZ92" s="237">
        <v>19.095700000000001</v>
      </c>
      <c r="CA92" s="237">
        <v>1.4306151645207439</v>
      </c>
      <c r="CB92" s="237">
        <v>1.3576000000000001</v>
      </c>
      <c r="CC92" s="237">
        <v>9.0487000000000002</v>
      </c>
      <c r="CD92" s="237">
        <v>9.2825000000000006</v>
      </c>
      <c r="CE92" s="237">
        <v>6.5195000000000007</v>
      </c>
      <c r="CF92" s="237">
        <v>6.8607000000000005</v>
      </c>
      <c r="CG92" s="237">
        <v>1</v>
      </c>
      <c r="CH92" s="237">
        <v>0.72078825403461222</v>
      </c>
      <c r="CI92" s="237">
        <v>6.9977</v>
      </c>
      <c r="CJ92" s="237">
        <v>6.9956000000000005</v>
      </c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</row>
    <row r="93" spans="1:167" s="63" customFormat="1" ht="15.75" x14ac:dyDescent="0.25">
      <c r="A93" s="108"/>
      <c r="B93" s="109"/>
      <c r="BR93" s="49"/>
      <c r="BS93" s="183">
        <v>14</v>
      </c>
      <c r="BT93" s="232" t="s">
        <v>269</v>
      </c>
      <c r="BU93" s="237">
        <v>107.22</v>
      </c>
      <c r="BV93" s="237">
        <v>0.79434426880610043</v>
      </c>
      <c r="BW93" s="237">
        <v>0.93930000000000002</v>
      </c>
      <c r="BX93" s="237">
        <v>0.87298123090353563</v>
      </c>
      <c r="BY93" s="237">
        <v>1810.5963000000002</v>
      </c>
      <c r="BZ93" s="237">
        <v>19.408799999999999</v>
      </c>
      <c r="CA93" s="237">
        <v>1.4304105278214847</v>
      </c>
      <c r="CB93" s="237">
        <v>1.3569</v>
      </c>
      <c r="CC93" s="237">
        <v>8.9992999999999999</v>
      </c>
      <c r="CD93" s="237">
        <v>9.2563000000000013</v>
      </c>
      <c r="CE93" s="237">
        <v>6.5009000000000006</v>
      </c>
      <c r="CF93" s="237">
        <v>6.8573000000000004</v>
      </c>
      <c r="CG93" s="237">
        <v>1</v>
      </c>
      <c r="CH93" s="237">
        <v>0.7200046080294914</v>
      </c>
      <c r="CI93" s="237">
        <v>6.9877000000000002</v>
      </c>
      <c r="CJ93" s="237">
        <v>6.9877000000000002</v>
      </c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</row>
    <row r="94" spans="1:167" s="63" customFormat="1" ht="15.75" x14ac:dyDescent="0.25">
      <c r="A94" s="108"/>
      <c r="B94" s="109"/>
      <c r="BR94" s="49"/>
      <c r="BS94" s="183">
        <v>15</v>
      </c>
      <c r="BT94" s="232" t="s">
        <v>270</v>
      </c>
      <c r="BU94" s="237">
        <v>107.24000000000001</v>
      </c>
      <c r="BV94" s="237">
        <v>0.78845698967121347</v>
      </c>
      <c r="BW94" s="237">
        <v>0.93830000000000002</v>
      </c>
      <c r="BX94" s="237">
        <v>0.87412587412587406</v>
      </c>
      <c r="BY94" s="237">
        <v>1823.0503000000001</v>
      </c>
      <c r="BZ94" s="237">
        <v>20.380000000000003</v>
      </c>
      <c r="CA94" s="237">
        <v>1.4148273910582909</v>
      </c>
      <c r="CB94" s="237">
        <v>1.3484</v>
      </c>
      <c r="CC94" s="237">
        <v>8.9558999999999997</v>
      </c>
      <c r="CD94" s="237">
        <v>9.1819000000000006</v>
      </c>
      <c r="CE94" s="237">
        <v>6.5062000000000006</v>
      </c>
      <c r="CF94" s="237">
        <v>6.8571</v>
      </c>
      <c r="CG94" s="237">
        <v>1</v>
      </c>
      <c r="CH94" s="237">
        <v>0.71921231866859414</v>
      </c>
      <c r="CI94" s="237">
        <v>6.9890000000000008</v>
      </c>
      <c r="CJ94" s="237">
        <v>6.9885999999999999</v>
      </c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</row>
    <row r="95" spans="1:167" s="63" customFormat="1" ht="15.75" x14ac:dyDescent="0.25">
      <c r="A95" s="108"/>
      <c r="B95" s="109"/>
      <c r="BR95" s="49"/>
      <c r="BS95" s="183">
        <v>16</v>
      </c>
      <c r="BT95" s="232" t="s">
        <v>271</v>
      </c>
      <c r="BU95" s="237">
        <v>107</v>
      </c>
      <c r="BV95" s="237">
        <v>0.79001422025596457</v>
      </c>
      <c r="BW95" s="237">
        <v>0.93310000000000004</v>
      </c>
      <c r="BX95" s="237">
        <v>0.86700190740419636</v>
      </c>
      <c r="BY95" s="237">
        <v>1851.7971</v>
      </c>
      <c r="BZ95" s="237">
        <v>21.777699999999999</v>
      </c>
      <c r="CA95" s="237">
        <v>1.4015416958654519</v>
      </c>
      <c r="CB95" s="237">
        <v>1.3462000000000001</v>
      </c>
      <c r="CC95" s="237">
        <v>8.8943000000000012</v>
      </c>
      <c r="CD95" s="237">
        <v>9.1631</v>
      </c>
      <c r="CE95" s="237">
        <v>6.4521000000000006</v>
      </c>
      <c r="CF95" s="237">
        <v>6.8494999999999999</v>
      </c>
      <c r="CG95" s="237">
        <v>1</v>
      </c>
      <c r="CH95" s="237">
        <v>0.71915025206216332</v>
      </c>
      <c r="CI95" s="237">
        <v>7.0014000000000003</v>
      </c>
      <c r="CJ95" s="237">
        <v>7.0013000000000005</v>
      </c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</row>
    <row r="96" spans="1:167" s="63" customFormat="1" ht="15.75" x14ac:dyDescent="0.25">
      <c r="A96" s="108"/>
      <c r="B96" s="109"/>
      <c r="BR96" s="49"/>
      <c r="BS96" s="183">
        <v>17</v>
      </c>
      <c r="BT96" s="232" t="s">
        <v>272</v>
      </c>
      <c r="BU96" s="237">
        <v>107.15</v>
      </c>
      <c r="BV96" s="237">
        <v>0.785607667530835</v>
      </c>
      <c r="BW96" s="237">
        <v>0.92730000000000001</v>
      </c>
      <c r="BX96" s="237">
        <v>0.86273833146406698</v>
      </c>
      <c r="BY96" s="238">
        <v>1882.6547</v>
      </c>
      <c r="BZ96" s="237">
        <v>22.8307</v>
      </c>
      <c r="CA96" s="237">
        <v>1.3999720005599887</v>
      </c>
      <c r="CB96" s="237">
        <v>1.3377000000000001</v>
      </c>
      <c r="CC96" s="237">
        <v>8.8406000000000002</v>
      </c>
      <c r="CD96" s="237">
        <v>9.1209000000000007</v>
      </c>
      <c r="CE96" s="237">
        <v>6.4207000000000001</v>
      </c>
      <c r="CF96" s="237">
        <v>6.8482000000000003</v>
      </c>
      <c r="CG96" s="237">
        <v>1</v>
      </c>
      <c r="CH96" s="237">
        <v>0.71645041804881893</v>
      </c>
      <c r="CI96" s="237">
        <v>6.9974000000000007</v>
      </c>
      <c r="CJ96" s="237">
        <v>7.0015000000000001</v>
      </c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</row>
    <row r="97" spans="1:167" s="63" customFormat="1" ht="15.75" x14ac:dyDescent="0.25">
      <c r="A97" s="108"/>
      <c r="B97" s="109"/>
      <c r="BR97" s="49"/>
      <c r="BS97" s="93">
        <v>18</v>
      </c>
      <c r="BT97" s="232" t="s">
        <v>273</v>
      </c>
      <c r="BU97" s="237">
        <v>106.35000000000001</v>
      </c>
      <c r="BV97" s="237">
        <v>0.78511423412106462</v>
      </c>
      <c r="BW97" s="237">
        <v>0.92480000000000007</v>
      </c>
      <c r="BX97" s="237">
        <v>0.86147484493452786</v>
      </c>
      <c r="BY97" s="238">
        <v>1892.7246</v>
      </c>
      <c r="BZ97" s="237">
        <v>22.6206</v>
      </c>
      <c r="CA97" s="237">
        <v>1.4120304998587969</v>
      </c>
      <c r="CB97" s="237">
        <v>1.3418000000000001</v>
      </c>
      <c r="CC97" s="237">
        <v>8.8532000000000011</v>
      </c>
      <c r="CD97" s="237">
        <v>9.2089999999999996</v>
      </c>
      <c r="CE97" s="237">
        <v>6.4118000000000004</v>
      </c>
      <c r="CF97" s="237">
        <v>6.8491</v>
      </c>
      <c r="CG97" s="237">
        <v>1</v>
      </c>
      <c r="CH97" s="237">
        <v>0.71628619931379789</v>
      </c>
      <c r="CI97" s="237">
        <v>7.0154000000000005</v>
      </c>
      <c r="CJ97" s="237">
        <v>7.0228999999999999</v>
      </c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</row>
    <row r="98" spans="1:167" s="63" customFormat="1" ht="15.75" x14ac:dyDescent="0.25">
      <c r="A98" s="108"/>
      <c r="B98" s="109"/>
      <c r="BR98" s="49"/>
      <c r="BS98" s="93">
        <v>19</v>
      </c>
      <c r="BT98" s="232" t="s">
        <v>274</v>
      </c>
      <c r="BU98" s="237">
        <v>105.4</v>
      </c>
      <c r="BV98" s="237">
        <v>0.77845243655612639</v>
      </c>
      <c r="BW98" s="237">
        <v>0.92060000000000008</v>
      </c>
      <c r="BX98" s="237">
        <v>0.85506626763574178</v>
      </c>
      <c r="BY98" s="238">
        <v>1938.8856000000001</v>
      </c>
      <c r="BZ98" s="237">
        <v>24.073900000000002</v>
      </c>
      <c r="CA98" s="237">
        <v>1.4033118158854898</v>
      </c>
      <c r="CB98" s="237">
        <v>1.3384</v>
      </c>
      <c r="CC98" s="237">
        <v>8.7695000000000007</v>
      </c>
      <c r="CD98" s="237">
        <v>9.094100000000001</v>
      </c>
      <c r="CE98" s="237">
        <v>6.3638000000000003</v>
      </c>
      <c r="CF98" s="237">
        <v>6.8474000000000004</v>
      </c>
      <c r="CG98" s="237">
        <v>1</v>
      </c>
      <c r="CH98" s="237">
        <v>0.71600925083952083</v>
      </c>
      <c r="CI98" s="237">
        <v>7.0023</v>
      </c>
      <c r="CJ98" s="237">
        <v>7.0055000000000005</v>
      </c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</row>
    <row r="99" spans="1:167" s="63" customFormat="1" ht="15.75" x14ac:dyDescent="0.25">
      <c r="A99" s="108"/>
      <c r="B99" s="109"/>
      <c r="BR99" s="49"/>
      <c r="BS99" s="93">
        <v>20</v>
      </c>
      <c r="BT99" s="232" t="s">
        <v>275</v>
      </c>
      <c r="BU99" s="237">
        <v>105.3</v>
      </c>
      <c r="BV99" s="237">
        <v>0.77621671970814254</v>
      </c>
      <c r="BW99" s="237">
        <v>0.91980000000000006</v>
      </c>
      <c r="BX99" s="237">
        <v>0.85309674117044865</v>
      </c>
      <c r="BY99" s="238">
        <v>1932.5244</v>
      </c>
      <c r="BZ99" s="237">
        <v>23.8185</v>
      </c>
      <c r="CA99" s="237">
        <v>1.4005602240896358</v>
      </c>
      <c r="CB99" s="237">
        <v>1.3379000000000001</v>
      </c>
      <c r="CC99" s="237">
        <v>8.7695000000000007</v>
      </c>
      <c r="CD99" s="237">
        <v>9.1212</v>
      </c>
      <c r="CE99" s="237">
        <v>6.3483000000000001</v>
      </c>
      <c r="CF99" s="237">
        <v>6.9010000000000007</v>
      </c>
      <c r="CG99" s="237">
        <v>1</v>
      </c>
      <c r="CH99" s="237">
        <v>0.71181470039719263</v>
      </c>
      <c r="CI99" s="237">
        <v>7.0020000000000007</v>
      </c>
      <c r="CJ99" s="237">
        <v>7.0043000000000006</v>
      </c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</row>
    <row r="100" spans="1:167" s="63" customFormat="1" ht="15.75" x14ac:dyDescent="0.25">
      <c r="A100" s="108"/>
      <c r="B100" s="109"/>
      <c r="BR100" s="49"/>
      <c r="BS100" s="93">
        <v>21</v>
      </c>
      <c r="BT100" s="232" t="s">
        <v>276</v>
      </c>
      <c r="BU100" s="237">
        <v>104.94</v>
      </c>
      <c r="BV100" s="237">
        <v>0.77148588180836286</v>
      </c>
      <c r="BW100" s="237">
        <v>0.91600000000000004</v>
      </c>
      <c r="BX100" s="237">
        <v>0.85164367228751481</v>
      </c>
      <c r="BY100" s="238">
        <v>1954.5774000000001</v>
      </c>
      <c r="BZ100" s="237">
        <v>24.3034</v>
      </c>
      <c r="CA100" s="237">
        <v>1.3927576601671308</v>
      </c>
      <c r="CB100" s="237">
        <v>1.3343</v>
      </c>
      <c r="CC100" s="237">
        <v>8.7455999999999996</v>
      </c>
      <c r="CD100" s="237">
        <v>9.0815000000000001</v>
      </c>
      <c r="CE100" s="237">
        <v>6.3376999999999999</v>
      </c>
      <c r="CF100" s="237">
        <v>6.9588000000000001</v>
      </c>
      <c r="CG100" s="237">
        <v>1</v>
      </c>
      <c r="CH100" s="237">
        <v>0.71147538650900377</v>
      </c>
      <c r="CI100" s="237">
        <v>6.9978000000000007</v>
      </c>
      <c r="CJ100" s="237">
        <v>6.9978000000000007</v>
      </c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</row>
    <row r="101" spans="1:167" s="63" customFormat="1" ht="20.25" customHeight="1" x14ac:dyDescent="0.25">
      <c r="A101" s="108"/>
      <c r="B101" s="109"/>
      <c r="BR101" s="49"/>
      <c r="BS101" s="93">
        <v>22</v>
      </c>
      <c r="BT101" s="232" t="s">
        <v>277</v>
      </c>
      <c r="BU101" s="237">
        <v>105</v>
      </c>
      <c r="BV101" s="237">
        <v>0.76911244423934777</v>
      </c>
      <c r="BW101" s="237">
        <v>0.91460000000000008</v>
      </c>
      <c r="BX101" s="237">
        <v>0.85091899251191283</v>
      </c>
      <c r="BY101" s="237">
        <v>1953.4213000000002</v>
      </c>
      <c r="BZ101" s="237">
        <v>23.5444</v>
      </c>
      <c r="CA101" s="237">
        <v>1.3986013986013985</v>
      </c>
      <c r="CB101" s="237">
        <v>1.3405</v>
      </c>
      <c r="CC101" s="237">
        <v>8.7622999999999998</v>
      </c>
      <c r="CD101" s="237">
        <v>9.1035000000000004</v>
      </c>
      <c r="CE101" s="237">
        <v>6.3321000000000005</v>
      </c>
      <c r="CF101" s="237">
        <v>6.9857000000000005</v>
      </c>
      <c r="CG101" s="237">
        <v>1</v>
      </c>
      <c r="CH101" s="237">
        <v>0.71083814926179456</v>
      </c>
      <c r="CI101" s="237">
        <v>7.0040000000000004</v>
      </c>
      <c r="CJ101" s="237">
        <v>7.0083000000000002</v>
      </c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</row>
    <row r="102" spans="1:167" s="63" customFormat="1" ht="15.75" x14ac:dyDescent="0.25">
      <c r="A102" s="108"/>
      <c r="B102" s="109"/>
      <c r="BR102" s="49"/>
      <c r="BS102" s="93">
        <v>23</v>
      </c>
      <c r="BT102" s="233"/>
      <c r="BU102" s="49"/>
      <c r="BV102" s="49"/>
      <c r="BW102" s="49"/>
      <c r="BX102" s="50"/>
      <c r="BY102" s="49"/>
      <c r="BZ102" s="49"/>
      <c r="CA102" s="49"/>
      <c r="CB102" s="49"/>
      <c r="CC102" s="49"/>
      <c r="CD102" s="49"/>
      <c r="CE102" s="49"/>
      <c r="CF102" s="51"/>
      <c r="CG102" s="50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</row>
    <row r="103" spans="1:167" s="63" customFormat="1" x14ac:dyDescent="0.2">
      <c r="A103" s="108"/>
      <c r="B103" s="109"/>
      <c r="BR103" s="49"/>
      <c r="BS103" s="49"/>
      <c r="BT103" s="49"/>
      <c r="BU103" s="49"/>
      <c r="BV103" s="49"/>
      <c r="BW103" s="49"/>
      <c r="BX103" s="50"/>
      <c r="BY103" s="49"/>
      <c r="BZ103" s="49"/>
      <c r="CA103" s="49"/>
      <c r="CB103" s="49"/>
      <c r="CC103" s="49"/>
      <c r="CD103" s="49"/>
      <c r="CE103" s="49"/>
      <c r="CF103" s="51"/>
      <c r="CG103" s="50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</row>
    <row r="104" spans="1:167" s="63" customFormat="1" x14ac:dyDescent="0.2">
      <c r="A104" s="108"/>
      <c r="B104" s="109"/>
      <c r="BR104" s="49"/>
      <c r="BS104" s="49"/>
      <c r="BT104" s="49"/>
      <c r="BU104" s="49"/>
      <c r="BV104" s="49"/>
      <c r="BW104" s="49"/>
      <c r="BX104" s="50"/>
      <c r="BY104" s="49"/>
      <c r="BZ104" s="49"/>
      <c r="CA104" s="49"/>
      <c r="CB104" s="49"/>
      <c r="CC104" s="49"/>
      <c r="CD104" s="49"/>
      <c r="CE104" s="49"/>
      <c r="CF104" s="51"/>
      <c r="CG104" s="50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</row>
    <row r="105" spans="1:167" s="63" customFormat="1" x14ac:dyDescent="0.2">
      <c r="A105" s="108"/>
      <c r="B105" s="109"/>
      <c r="BR105" s="49"/>
      <c r="BS105" s="49"/>
      <c r="BT105" s="49"/>
      <c r="BU105" s="49"/>
      <c r="BV105" s="49"/>
      <c r="BW105" s="49"/>
      <c r="BX105" s="50"/>
      <c r="BY105" s="49"/>
      <c r="BZ105" s="49"/>
      <c r="CA105" s="49"/>
      <c r="CB105" s="49"/>
      <c r="CC105" s="49"/>
      <c r="CD105" s="49"/>
      <c r="CE105" s="49"/>
      <c r="CF105" s="51"/>
      <c r="CG105" s="50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</row>
    <row r="106" spans="1:167" s="63" customFormat="1" x14ac:dyDescent="0.2">
      <c r="A106" s="108"/>
      <c r="B106" s="109"/>
      <c r="BR106" s="49"/>
      <c r="BS106" s="49"/>
      <c r="BT106" s="49"/>
      <c r="BU106" s="49"/>
      <c r="BV106" s="49"/>
      <c r="BW106" s="49"/>
      <c r="BX106" s="50"/>
      <c r="BY106" s="49"/>
      <c r="BZ106" s="49"/>
      <c r="CA106" s="49"/>
      <c r="CB106" s="49"/>
      <c r="CC106" s="49"/>
      <c r="CD106" s="49"/>
      <c r="CE106" s="49"/>
      <c r="CF106" s="51"/>
      <c r="CG106" s="50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</row>
    <row r="107" spans="1:167" s="63" customFormat="1" x14ac:dyDescent="0.2">
      <c r="A107" s="108"/>
      <c r="B107" s="109"/>
      <c r="BR107" s="49"/>
      <c r="BS107" s="49"/>
      <c r="BT107" s="49"/>
      <c r="BU107" s="49"/>
      <c r="BV107" s="49"/>
      <c r="BW107" s="49"/>
      <c r="BX107" s="50"/>
      <c r="BY107" s="49"/>
      <c r="BZ107" s="49"/>
      <c r="CA107" s="49"/>
      <c r="CB107" s="49"/>
      <c r="CC107" s="49"/>
      <c r="CD107" s="49"/>
      <c r="CE107" s="49"/>
      <c r="CF107" s="51"/>
      <c r="CG107" s="50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</row>
    <row r="108" spans="1:167" s="63" customFormat="1" x14ac:dyDescent="0.2">
      <c r="A108" s="108"/>
      <c r="B108" s="109"/>
      <c r="BR108" s="49"/>
      <c r="BS108" s="49"/>
      <c r="BT108" s="49"/>
      <c r="BU108" s="49"/>
      <c r="BV108" s="49"/>
      <c r="BW108" s="49"/>
      <c r="BX108" s="50"/>
      <c r="BY108" s="49"/>
      <c r="BZ108" s="49"/>
      <c r="CA108" s="49"/>
      <c r="CB108" s="49"/>
      <c r="CC108" s="49"/>
      <c r="CD108" s="49"/>
      <c r="CE108" s="49"/>
      <c r="CF108" s="51"/>
      <c r="CG108" s="50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</row>
    <row r="109" spans="1:167" s="63" customFormat="1" x14ac:dyDescent="0.2">
      <c r="A109" s="108"/>
      <c r="B109" s="109"/>
      <c r="BR109" s="49"/>
      <c r="BS109" s="49"/>
      <c r="BT109" s="49"/>
      <c r="BU109" s="49"/>
      <c r="BV109" s="49"/>
      <c r="BW109" s="49"/>
      <c r="BX109" s="50"/>
      <c r="BY109" s="49"/>
      <c r="BZ109" s="49"/>
      <c r="CA109" s="49"/>
      <c r="CB109" s="49"/>
      <c r="CC109" s="49"/>
      <c r="CD109" s="49"/>
      <c r="CE109" s="49"/>
      <c r="CF109" s="51"/>
      <c r="CG109" s="50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</row>
    <row r="110" spans="1:167" s="63" customFormat="1" x14ac:dyDescent="0.2">
      <c r="A110" s="108"/>
      <c r="B110" s="109"/>
      <c r="BR110" s="49"/>
      <c r="BS110" s="49"/>
      <c r="BT110" s="49"/>
      <c r="BU110" s="49"/>
      <c r="BV110" s="49"/>
      <c r="BW110" s="49"/>
      <c r="BX110" s="50"/>
      <c r="BY110" s="49"/>
      <c r="BZ110" s="49"/>
      <c r="CA110" s="49"/>
      <c r="CB110" s="49"/>
      <c r="CC110" s="49"/>
      <c r="CD110" s="49"/>
      <c r="CE110" s="49"/>
      <c r="CF110" s="51"/>
      <c r="CG110" s="50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</row>
    <row r="111" spans="1:167" s="63" customFormat="1" x14ac:dyDescent="0.2">
      <c r="A111" s="108"/>
      <c r="B111" s="109"/>
      <c r="BR111" s="49"/>
      <c r="BS111" s="49"/>
      <c r="BT111" s="49"/>
      <c r="BU111" s="49"/>
      <c r="BV111" s="49"/>
      <c r="BW111" s="49"/>
      <c r="BX111" s="50"/>
      <c r="BY111" s="49"/>
      <c r="BZ111" s="49"/>
      <c r="CA111" s="49"/>
      <c r="CB111" s="49"/>
      <c r="CC111" s="49"/>
      <c r="CD111" s="49"/>
      <c r="CE111" s="49"/>
      <c r="CF111" s="51"/>
      <c r="CG111" s="50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</row>
    <row r="112" spans="1:167" s="63" customFormat="1" x14ac:dyDescent="0.2">
      <c r="A112" s="108"/>
      <c r="B112" s="109"/>
      <c r="BR112" s="49"/>
      <c r="BS112" s="49"/>
      <c r="BT112" s="49"/>
      <c r="BU112" s="49"/>
      <c r="BV112" s="49"/>
      <c r="BW112" s="49"/>
      <c r="BX112" s="50"/>
      <c r="BY112" s="49"/>
      <c r="BZ112" s="49"/>
      <c r="CA112" s="49"/>
      <c r="CB112" s="49"/>
      <c r="CC112" s="49"/>
      <c r="CD112" s="49"/>
      <c r="CE112" s="49"/>
      <c r="CF112" s="51"/>
      <c r="CG112" s="50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</row>
    <row r="113" spans="1:167" s="63" customFormat="1" x14ac:dyDescent="0.2">
      <c r="A113" s="108"/>
      <c r="B113" s="109"/>
      <c r="BR113" s="49"/>
      <c r="BS113" s="49"/>
      <c r="BT113" s="49"/>
      <c r="BU113" s="49"/>
      <c r="BV113" s="49"/>
      <c r="BW113" s="49"/>
      <c r="BX113" s="50"/>
      <c r="BY113" s="49"/>
      <c r="BZ113" s="49"/>
      <c r="CA113" s="49"/>
      <c r="CB113" s="49"/>
      <c r="CC113" s="49"/>
      <c r="CD113" s="49"/>
      <c r="CE113" s="49"/>
      <c r="CF113" s="51"/>
      <c r="CG113" s="50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</row>
    <row r="114" spans="1:167" s="63" customFormat="1" x14ac:dyDescent="0.2">
      <c r="A114" s="108"/>
      <c r="B114" s="109"/>
      <c r="BR114" s="49"/>
      <c r="BS114" s="49"/>
      <c r="BT114" s="49"/>
      <c r="BU114" s="49"/>
      <c r="BV114" s="49"/>
      <c r="BW114" s="49"/>
      <c r="BX114" s="50"/>
      <c r="BY114" s="49"/>
      <c r="BZ114" s="49"/>
      <c r="CA114" s="49"/>
      <c r="CB114" s="49"/>
      <c r="CC114" s="49"/>
      <c r="CD114" s="49"/>
      <c r="CE114" s="49"/>
      <c r="CF114" s="51"/>
      <c r="CG114" s="50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</row>
    <row r="115" spans="1:167" s="63" customFormat="1" x14ac:dyDescent="0.2">
      <c r="A115" s="108"/>
      <c r="B115" s="109"/>
      <c r="BR115" s="49"/>
      <c r="BS115" s="49"/>
      <c r="BT115" s="49"/>
      <c r="BU115" s="49"/>
      <c r="BV115" s="49"/>
      <c r="BW115" s="49"/>
      <c r="BX115" s="50"/>
      <c r="BY115" s="49"/>
      <c r="BZ115" s="49"/>
      <c r="CA115" s="49"/>
      <c r="CB115" s="49"/>
      <c r="CC115" s="49"/>
      <c r="CD115" s="49"/>
      <c r="CE115" s="49"/>
      <c r="CF115" s="51"/>
      <c r="CG115" s="50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</row>
    <row r="116" spans="1:167" s="63" customFormat="1" x14ac:dyDescent="0.2">
      <c r="A116" s="108"/>
      <c r="B116" s="109"/>
      <c r="BR116" s="49"/>
      <c r="BS116" s="49"/>
      <c r="BT116" s="49"/>
      <c r="BU116" s="49"/>
      <c r="BV116" s="49"/>
      <c r="BW116" s="49"/>
      <c r="BX116" s="50"/>
      <c r="BY116" s="49"/>
      <c r="BZ116" s="49"/>
      <c r="CA116" s="49"/>
      <c r="CB116" s="49"/>
      <c r="CC116" s="49"/>
      <c r="CD116" s="49"/>
      <c r="CE116" s="49"/>
      <c r="CF116" s="51"/>
      <c r="CG116" s="50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</row>
    <row r="117" spans="1:167" s="63" customFormat="1" x14ac:dyDescent="0.2">
      <c r="A117" s="108"/>
      <c r="B117" s="109"/>
      <c r="BR117" s="49"/>
      <c r="BS117" s="49"/>
      <c r="BT117" s="49"/>
      <c r="BU117" s="49"/>
      <c r="BV117" s="49"/>
      <c r="BW117" s="49"/>
      <c r="BX117" s="50"/>
      <c r="BY117" s="49"/>
      <c r="BZ117" s="49"/>
      <c r="CA117" s="49"/>
      <c r="CB117" s="49"/>
      <c r="CC117" s="49"/>
      <c r="CD117" s="49"/>
      <c r="CE117" s="49"/>
      <c r="CF117" s="51"/>
      <c r="CG117" s="50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</row>
    <row r="118" spans="1:167" s="63" customFormat="1" x14ac:dyDescent="0.2">
      <c r="A118" s="108"/>
      <c r="B118" s="109"/>
      <c r="BR118" s="49"/>
      <c r="BS118" s="49"/>
      <c r="BT118" s="49"/>
      <c r="BU118" s="49"/>
      <c r="BV118" s="49"/>
      <c r="BW118" s="49"/>
      <c r="BX118" s="50"/>
      <c r="BY118" s="49"/>
      <c r="BZ118" s="49"/>
      <c r="CA118" s="49"/>
      <c r="CB118" s="49"/>
      <c r="CC118" s="49"/>
      <c r="CD118" s="49"/>
      <c r="CE118" s="49"/>
      <c r="CF118" s="51"/>
      <c r="CG118" s="50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</row>
    <row r="119" spans="1:167" s="63" customFormat="1" x14ac:dyDescent="0.2">
      <c r="A119" s="108"/>
      <c r="B119" s="109"/>
      <c r="BR119" s="49"/>
      <c r="BS119" s="49"/>
      <c r="BT119" s="49"/>
      <c r="BU119" s="49"/>
      <c r="BV119" s="49"/>
      <c r="BW119" s="49"/>
      <c r="BX119" s="50"/>
      <c r="BY119" s="49"/>
      <c r="BZ119" s="49"/>
      <c r="CA119" s="49"/>
      <c r="CB119" s="49"/>
      <c r="CC119" s="49"/>
      <c r="CD119" s="49"/>
      <c r="CE119" s="49"/>
      <c r="CF119" s="51"/>
      <c r="CG119" s="50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</row>
    <row r="120" spans="1:167" s="63" customFormat="1" x14ac:dyDescent="0.2">
      <c r="A120" s="108"/>
      <c r="B120" s="109"/>
      <c r="BR120" s="49"/>
      <c r="BS120" s="49"/>
      <c r="BT120" s="49"/>
      <c r="BU120" s="49"/>
      <c r="BV120" s="49"/>
      <c r="BW120" s="49"/>
      <c r="BX120" s="50"/>
      <c r="BY120" s="49"/>
      <c r="BZ120" s="49"/>
      <c r="CA120" s="49"/>
      <c r="CB120" s="49"/>
      <c r="CC120" s="49"/>
      <c r="CD120" s="49"/>
      <c r="CE120" s="49"/>
      <c r="CF120" s="51"/>
      <c r="CG120" s="50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</row>
    <row r="121" spans="1:167" s="63" customFormat="1" x14ac:dyDescent="0.2">
      <c r="A121" s="108"/>
      <c r="B121" s="109"/>
      <c r="BR121" s="49"/>
      <c r="BS121" s="49"/>
      <c r="BT121" s="49"/>
      <c r="BU121" s="49"/>
      <c r="BV121" s="49"/>
      <c r="BW121" s="49"/>
      <c r="BX121" s="50"/>
      <c r="BY121" s="49"/>
      <c r="BZ121" s="49"/>
      <c r="CA121" s="49"/>
      <c r="CB121" s="49"/>
      <c r="CC121" s="49"/>
      <c r="CD121" s="49"/>
      <c r="CE121" s="49"/>
      <c r="CF121" s="51"/>
      <c r="CG121" s="50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</row>
    <row r="122" spans="1:167" s="63" customFormat="1" x14ac:dyDescent="0.2">
      <c r="A122" s="108"/>
      <c r="B122" s="109"/>
      <c r="BR122" s="49"/>
      <c r="BS122" s="49"/>
      <c r="BT122" s="49"/>
      <c r="BU122" s="49"/>
      <c r="BV122" s="49"/>
      <c r="BW122" s="49"/>
      <c r="BX122" s="50"/>
      <c r="BY122" s="49"/>
      <c r="BZ122" s="49"/>
      <c r="CA122" s="49"/>
      <c r="CB122" s="49"/>
      <c r="CC122" s="49"/>
      <c r="CD122" s="49"/>
      <c r="CE122" s="49"/>
      <c r="CF122" s="51"/>
      <c r="CG122" s="50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</row>
    <row r="123" spans="1:167" s="63" customFormat="1" x14ac:dyDescent="0.2">
      <c r="A123" s="108"/>
      <c r="B123" s="109"/>
      <c r="BR123" s="49"/>
      <c r="BS123" s="49"/>
      <c r="BT123" s="49"/>
      <c r="BU123" s="49"/>
      <c r="BV123" s="49"/>
      <c r="BW123" s="49"/>
      <c r="BX123" s="50"/>
      <c r="BY123" s="49"/>
      <c r="BZ123" s="49"/>
      <c r="CA123" s="49"/>
      <c r="CB123" s="49"/>
      <c r="CC123" s="49"/>
      <c r="CD123" s="49"/>
      <c r="CE123" s="49"/>
      <c r="CF123" s="51"/>
      <c r="CG123" s="50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</row>
    <row r="124" spans="1:167" s="63" customFormat="1" x14ac:dyDescent="0.2">
      <c r="A124" s="108"/>
      <c r="B124" s="109"/>
      <c r="BR124" s="49"/>
      <c r="BS124" s="49"/>
      <c r="BT124" s="49"/>
      <c r="BU124" s="49"/>
      <c r="BV124" s="49"/>
      <c r="BW124" s="49"/>
      <c r="BX124" s="50"/>
      <c r="BY124" s="49"/>
      <c r="BZ124" s="49"/>
      <c r="CA124" s="49"/>
      <c r="CB124" s="49"/>
      <c r="CC124" s="49"/>
      <c r="CD124" s="49"/>
      <c r="CE124" s="49"/>
      <c r="CF124" s="51"/>
      <c r="CG124" s="50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</row>
    <row r="125" spans="1:167" s="63" customFormat="1" x14ac:dyDescent="0.2">
      <c r="A125" s="108"/>
      <c r="B125" s="109"/>
      <c r="BR125" s="49"/>
      <c r="BS125" s="49"/>
      <c r="BT125" s="49"/>
      <c r="BU125" s="49"/>
      <c r="BV125" s="49"/>
      <c r="BW125" s="49"/>
      <c r="BX125" s="50"/>
      <c r="BY125" s="49"/>
      <c r="BZ125" s="49"/>
      <c r="CA125" s="49"/>
      <c r="CB125" s="49"/>
      <c r="CC125" s="49"/>
      <c r="CD125" s="49"/>
      <c r="CE125" s="49"/>
      <c r="CF125" s="51"/>
      <c r="CG125" s="50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</row>
    <row r="126" spans="1:167" s="63" customFormat="1" x14ac:dyDescent="0.2">
      <c r="A126" s="108"/>
      <c r="B126" s="109"/>
      <c r="BR126" s="49"/>
      <c r="BS126" s="49"/>
      <c r="BT126" s="49"/>
      <c r="BU126" s="49"/>
      <c r="BV126" s="49"/>
      <c r="BW126" s="49"/>
      <c r="BX126" s="50"/>
      <c r="BY126" s="49"/>
      <c r="BZ126" s="49"/>
      <c r="CA126" s="49"/>
      <c r="CB126" s="49"/>
      <c r="CC126" s="49"/>
      <c r="CD126" s="49"/>
      <c r="CE126" s="49"/>
      <c r="CF126" s="51"/>
      <c r="CG126" s="50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</row>
    <row r="127" spans="1:167" s="63" customFormat="1" x14ac:dyDescent="0.2">
      <c r="A127" s="108"/>
      <c r="B127" s="109"/>
      <c r="BR127" s="49"/>
      <c r="BS127" s="49"/>
      <c r="BT127" s="49"/>
      <c r="BU127" s="49"/>
      <c r="BV127" s="49"/>
      <c r="BW127" s="49"/>
      <c r="BX127" s="50"/>
      <c r="BY127" s="49"/>
      <c r="BZ127" s="49"/>
      <c r="CA127" s="49"/>
      <c r="CB127" s="49"/>
      <c r="CC127" s="49"/>
      <c r="CD127" s="49"/>
      <c r="CE127" s="49"/>
      <c r="CF127" s="51"/>
      <c r="CG127" s="50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</row>
    <row r="128" spans="1:167" s="63" customFormat="1" x14ac:dyDescent="0.2">
      <c r="A128" s="108"/>
      <c r="B128" s="109"/>
      <c r="BR128" s="49"/>
      <c r="BS128" s="49"/>
      <c r="BT128" s="49"/>
      <c r="BU128" s="49"/>
      <c r="BV128" s="49"/>
      <c r="BW128" s="49"/>
      <c r="BX128" s="50"/>
      <c r="BY128" s="49"/>
      <c r="BZ128" s="49"/>
      <c r="CA128" s="49"/>
      <c r="CB128" s="49"/>
      <c r="CC128" s="49"/>
      <c r="CD128" s="49"/>
      <c r="CE128" s="49"/>
      <c r="CF128" s="51"/>
      <c r="CG128" s="50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</row>
    <row r="129" spans="1:167" s="63" customFormat="1" x14ac:dyDescent="0.2">
      <c r="A129" s="108"/>
      <c r="B129" s="109"/>
      <c r="BR129" s="49"/>
      <c r="BS129" s="49"/>
      <c r="BT129" s="49"/>
      <c r="BU129" s="49"/>
      <c r="BV129" s="49"/>
      <c r="BW129" s="49"/>
      <c r="BX129" s="50"/>
      <c r="BY129" s="49"/>
      <c r="BZ129" s="49"/>
      <c r="CA129" s="49"/>
      <c r="CB129" s="49"/>
      <c r="CC129" s="49"/>
      <c r="CD129" s="49"/>
      <c r="CE129" s="49"/>
      <c r="CF129" s="51"/>
      <c r="CG129" s="50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</row>
    <row r="130" spans="1:167" s="63" customFormat="1" x14ac:dyDescent="0.2">
      <c r="A130" s="108"/>
      <c r="B130" s="109"/>
      <c r="BR130" s="49"/>
      <c r="BS130" s="49"/>
      <c r="BT130" s="49"/>
      <c r="BU130" s="49"/>
      <c r="BV130" s="49"/>
      <c r="BW130" s="49"/>
      <c r="BX130" s="50"/>
      <c r="BY130" s="49"/>
      <c r="BZ130" s="49"/>
      <c r="CA130" s="49"/>
      <c r="CB130" s="49"/>
      <c r="CC130" s="49"/>
      <c r="CD130" s="49"/>
      <c r="CE130" s="49"/>
      <c r="CF130" s="51"/>
      <c r="CG130" s="50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</row>
    <row r="131" spans="1:167" s="63" customFormat="1" x14ac:dyDescent="0.2">
      <c r="A131" s="108"/>
      <c r="B131" s="109"/>
      <c r="BR131" s="49"/>
      <c r="BS131" s="49"/>
      <c r="BT131" s="49"/>
      <c r="BU131" s="49"/>
      <c r="BV131" s="49"/>
      <c r="BW131" s="49"/>
      <c r="BX131" s="50"/>
      <c r="BY131" s="49"/>
      <c r="BZ131" s="49"/>
      <c r="CA131" s="49"/>
      <c r="CB131" s="49"/>
      <c r="CC131" s="49"/>
      <c r="CD131" s="49"/>
      <c r="CE131" s="49"/>
      <c r="CF131" s="51"/>
      <c r="CG131" s="50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</row>
    <row r="132" spans="1:167" s="63" customFormat="1" x14ac:dyDescent="0.2">
      <c r="A132" s="108"/>
      <c r="B132" s="109"/>
      <c r="BR132" s="49"/>
      <c r="BS132" s="49"/>
      <c r="BT132" s="49"/>
      <c r="BU132" s="49"/>
      <c r="BV132" s="49"/>
      <c r="BW132" s="49"/>
      <c r="BX132" s="50"/>
      <c r="BY132" s="49"/>
      <c r="BZ132" s="49"/>
      <c r="CA132" s="49"/>
      <c r="CB132" s="49"/>
      <c r="CC132" s="49"/>
      <c r="CD132" s="49"/>
      <c r="CE132" s="49"/>
      <c r="CF132" s="51"/>
      <c r="CG132" s="50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</row>
    <row r="133" spans="1:167" s="63" customFormat="1" x14ac:dyDescent="0.2">
      <c r="A133" s="108"/>
      <c r="B133" s="109"/>
      <c r="BR133" s="49"/>
      <c r="BS133" s="49"/>
      <c r="BT133" s="49"/>
      <c r="BU133" s="49"/>
      <c r="BV133" s="49"/>
      <c r="BW133" s="49"/>
      <c r="BX133" s="50"/>
      <c r="BY133" s="49"/>
      <c r="BZ133" s="49"/>
      <c r="CA133" s="49"/>
      <c r="CB133" s="49"/>
      <c r="CC133" s="49"/>
      <c r="CD133" s="49"/>
      <c r="CE133" s="49"/>
      <c r="CF133" s="51"/>
      <c r="CG133" s="50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</row>
    <row r="134" spans="1:167" s="63" customFormat="1" x14ac:dyDescent="0.2">
      <c r="A134" s="108"/>
      <c r="B134" s="109"/>
      <c r="BR134" s="49"/>
      <c r="BS134" s="49"/>
      <c r="BT134" s="49"/>
      <c r="BU134" s="49"/>
      <c r="BV134" s="49"/>
      <c r="BW134" s="49"/>
      <c r="BX134" s="50"/>
      <c r="BY134" s="49"/>
      <c r="BZ134" s="49"/>
      <c r="CA134" s="49"/>
      <c r="CB134" s="49"/>
      <c r="CC134" s="49"/>
      <c r="CD134" s="49"/>
      <c r="CE134" s="49"/>
      <c r="CF134" s="51"/>
      <c r="CG134" s="50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</row>
    <row r="135" spans="1:167" s="63" customFormat="1" x14ac:dyDescent="0.2">
      <c r="A135" s="108"/>
      <c r="B135" s="109"/>
      <c r="BR135" s="49"/>
      <c r="BS135" s="49"/>
      <c r="BT135" s="49"/>
      <c r="BU135" s="49"/>
      <c r="BV135" s="49"/>
      <c r="BW135" s="49"/>
      <c r="BX135" s="50"/>
      <c r="BY135" s="49"/>
      <c r="BZ135" s="49"/>
      <c r="CA135" s="49"/>
      <c r="CB135" s="49"/>
      <c r="CC135" s="49"/>
      <c r="CD135" s="49"/>
      <c r="CE135" s="49"/>
      <c r="CF135" s="51"/>
      <c r="CG135" s="50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</row>
    <row r="136" spans="1:167" s="63" customFormat="1" x14ac:dyDescent="0.2">
      <c r="A136" s="108"/>
      <c r="B136" s="109"/>
      <c r="BR136" s="49"/>
      <c r="BS136" s="49"/>
      <c r="BT136" s="49"/>
      <c r="BU136" s="49"/>
      <c r="BV136" s="49"/>
      <c r="BW136" s="49"/>
      <c r="BX136" s="50"/>
      <c r="BY136" s="49"/>
      <c r="BZ136" s="49"/>
      <c r="CA136" s="49"/>
      <c r="CB136" s="49"/>
      <c r="CC136" s="49"/>
      <c r="CD136" s="49"/>
      <c r="CE136" s="49"/>
      <c r="CF136" s="51"/>
      <c r="CG136" s="50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</row>
    <row r="137" spans="1:167" s="63" customFormat="1" x14ac:dyDescent="0.2">
      <c r="A137" s="108"/>
      <c r="B137" s="109"/>
      <c r="BR137" s="49"/>
      <c r="BS137" s="49"/>
      <c r="BT137" s="49"/>
      <c r="BU137" s="49"/>
      <c r="BV137" s="49"/>
      <c r="BW137" s="49"/>
      <c r="BX137" s="50"/>
      <c r="BY137" s="49"/>
      <c r="BZ137" s="49"/>
      <c r="CA137" s="49"/>
      <c r="CB137" s="49"/>
      <c r="CC137" s="49"/>
      <c r="CD137" s="49"/>
      <c r="CE137" s="49"/>
      <c r="CF137" s="51"/>
      <c r="CG137" s="50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</row>
    <row r="138" spans="1:167" s="63" customFormat="1" x14ac:dyDescent="0.2">
      <c r="A138" s="108"/>
      <c r="B138" s="109"/>
      <c r="BR138" s="49"/>
      <c r="BS138" s="49"/>
      <c r="BT138" s="49"/>
      <c r="BU138" s="49"/>
      <c r="BV138" s="49"/>
      <c r="BW138" s="49"/>
      <c r="BX138" s="50"/>
      <c r="BY138" s="49"/>
      <c r="BZ138" s="49"/>
      <c r="CA138" s="49"/>
      <c r="CB138" s="49"/>
      <c r="CC138" s="49"/>
      <c r="CD138" s="49"/>
      <c r="CE138" s="49"/>
      <c r="CF138" s="51"/>
      <c r="CG138" s="50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</row>
    <row r="139" spans="1:167" s="63" customFormat="1" x14ac:dyDescent="0.2">
      <c r="A139" s="108"/>
      <c r="B139" s="109"/>
      <c r="BR139" s="49"/>
      <c r="BS139" s="49"/>
      <c r="BT139" s="49"/>
      <c r="BU139" s="49"/>
      <c r="BV139" s="49"/>
      <c r="BW139" s="49"/>
      <c r="BX139" s="50"/>
      <c r="BY139" s="49"/>
      <c r="BZ139" s="49"/>
      <c r="CA139" s="49"/>
      <c r="CB139" s="49"/>
      <c r="CC139" s="49"/>
      <c r="CD139" s="49"/>
      <c r="CE139" s="49"/>
      <c r="CF139" s="51"/>
      <c r="CG139" s="50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</row>
    <row r="140" spans="1:167" s="63" customFormat="1" x14ac:dyDescent="0.2">
      <c r="A140" s="108"/>
      <c r="B140" s="109"/>
      <c r="BR140" s="49"/>
      <c r="BS140" s="49"/>
      <c r="BT140" s="49"/>
      <c r="BU140" s="49"/>
      <c r="BV140" s="49"/>
      <c r="BW140" s="49"/>
      <c r="BX140" s="50"/>
      <c r="BY140" s="49"/>
      <c r="BZ140" s="49"/>
      <c r="CA140" s="49"/>
      <c r="CB140" s="49"/>
      <c r="CC140" s="49"/>
      <c r="CD140" s="49"/>
      <c r="CE140" s="49"/>
      <c r="CF140" s="51"/>
      <c r="CG140" s="50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</row>
    <row r="141" spans="1:167" s="63" customFormat="1" x14ac:dyDescent="0.2">
      <c r="A141" s="108"/>
      <c r="B141" s="109"/>
      <c r="BR141" s="49"/>
      <c r="BS141" s="49"/>
      <c r="BT141" s="49"/>
      <c r="BU141" s="49"/>
      <c r="BV141" s="49"/>
      <c r="BW141" s="49"/>
      <c r="BX141" s="50"/>
      <c r="BY141" s="49"/>
      <c r="BZ141" s="49"/>
      <c r="CA141" s="49"/>
      <c r="CB141" s="49"/>
      <c r="CC141" s="49"/>
      <c r="CD141" s="49"/>
      <c r="CE141" s="49"/>
      <c r="CF141" s="51"/>
      <c r="CG141" s="50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</row>
    <row r="142" spans="1:167" s="63" customFormat="1" x14ac:dyDescent="0.2">
      <c r="A142" s="108"/>
      <c r="B142" s="109"/>
      <c r="BR142" s="49"/>
      <c r="BS142" s="49"/>
      <c r="BT142" s="49"/>
      <c r="BU142" s="49"/>
      <c r="BV142" s="49"/>
      <c r="BW142" s="49"/>
      <c r="BX142" s="50"/>
      <c r="BY142" s="49"/>
      <c r="BZ142" s="49"/>
      <c r="CA142" s="49"/>
      <c r="CB142" s="49"/>
      <c r="CC142" s="49"/>
      <c r="CD142" s="49"/>
      <c r="CE142" s="49"/>
      <c r="CF142" s="51"/>
      <c r="CG142" s="50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</row>
    <row r="143" spans="1:167" s="63" customFormat="1" x14ac:dyDescent="0.2">
      <c r="A143" s="108"/>
      <c r="B143" s="109"/>
      <c r="BR143" s="49"/>
      <c r="BS143" s="49"/>
      <c r="BT143" s="49"/>
      <c r="BU143" s="49"/>
      <c r="BV143" s="49"/>
      <c r="BW143" s="49"/>
      <c r="BX143" s="50"/>
      <c r="BY143" s="49"/>
      <c r="BZ143" s="49"/>
      <c r="CA143" s="49"/>
      <c r="CB143" s="49"/>
      <c r="CC143" s="49"/>
      <c r="CD143" s="49"/>
      <c r="CE143" s="49"/>
      <c r="CF143" s="51"/>
      <c r="CG143" s="50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</row>
    <row r="144" spans="1:167" s="63" customFormat="1" x14ac:dyDescent="0.2">
      <c r="A144" s="108"/>
      <c r="B144" s="109"/>
      <c r="BR144" s="49"/>
      <c r="BS144" s="49"/>
      <c r="BT144" s="49"/>
      <c r="BU144" s="49"/>
      <c r="BV144" s="49"/>
      <c r="BW144" s="49"/>
      <c r="BX144" s="50"/>
      <c r="BY144" s="49"/>
      <c r="BZ144" s="49"/>
      <c r="CA144" s="49"/>
      <c r="CB144" s="49"/>
      <c r="CC144" s="49"/>
      <c r="CD144" s="49"/>
      <c r="CE144" s="49"/>
      <c r="CF144" s="51"/>
      <c r="CG144" s="50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</row>
    <row r="145" spans="1:167" s="63" customFormat="1" x14ac:dyDescent="0.2">
      <c r="A145" s="108"/>
      <c r="B145" s="109"/>
      <c r="BR145" s="49"/>
      <c r="BS145" s="49"/>
      <c r="BT145" s="49"/>
      <c r="BU145" s="49"/>
      <c r="BV145" s="49"/>
      <c r="BW145" s="49"/>
      <c r="BX145" s="50"/>
      <c r="BY145" s="49"/>
      <c r="BZ145" s="49"/>
      <c r="CA145" s="49"/>
      <c r="CB145" s="49"/>
      <c r="CC145" s="49"/>
      <c r="CD145" s="49"/>
      <c r="CE145" s="49"/>
      <c r="CF145" s="51"/>
      <c r="CG145" s="50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</row>
    <row r="146" spans="1:167" s="63" customFormat="1" x14ac:dyDescent="0.2">
      <c r="A146" s="108"/>
      <c r="B146" s="109"/>
      <c r="BR146" s="49"/>
      <c r="BS146" s="49"/>
      <c r="BT146" s="49"/>
      <c r="BU146" s="49"/>
      <c r="BV146" s="49"/>
      <c r="BW146" s="49"/>
      <c r="BX146" s="50"/>
      <c r="BY146" s="49"/>
      <c r="BZ146" s="49"/>
      <c r="CA146" s="49"/>
      <c r="CB146" s="49"/>
      <c r="CC146" s="49"/>
      <c r="CD146" s="49"/>
      <c r="CE146" s="49"/>
      <c r="CF146" s="51"/>
      <c r="CG146" s="50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</row>
    <row r="147" spans="1:167" s="63" customFormat="1" x14ac:dyDescent="0.2">
      <c r="A147" s="108"/>
      <c r="B147" s="109"/>
      <c r="BR147" s="49"/>
      <c r="BS147" s="49"/>
      <c r="BT147" s="49"/>
      <c r="BU147" s="49"/>
      <c r="BV147" s="49"/>
      <c r="BW147" s="49"/>
      <c r="BX147" s="50"/>
      <c r="BY147" s="49"/>
      <c r="BZ147" s="49"/>
      <c r="CA147" s="49"/>
      <c r="CB147" s="49"/>
      <c r="CC147" s="49"/>
      <c r="CD147" s="49"/>
      <c r="CE147" s="49"/>
      <c r="CF147" s="51"/>
      <c r="CG147" s="50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</row>
    <row r="148" spans="1:167" s="63" customFormat="1" x14ac:dyDescent="0.2">
      <c r="A148" s="108"/>
      <c r="B148" s="109"/>
      <c r="BR148" s="49"/>
      <c r="BS148" s="49"/>
      <c r="BT148" s="49"/>
      <c r="BU148" s="49"/>
      <c r="BV148" s="49"/>
      <c r="BW148" s="49"/>
      <c r="BX148" s="50"/>
      <c r="BY148" s="49"/>
      <c r="BZ148" s="49"/>
      <c r="CA148" s="49"/>
      <c r="CB148" s="49"/>
      <c r="CC148" s="49"/>
      <c r="CD148" s="49"/>
      <c r="CE148" s="49"/>
      <c r="CF148" s="51"/>
      <c r="CG148" s="50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</row>
    <row r="149" spans="1:167" s="63" customFormat="1" x14ac:dyDescent="0.2">
      <c r="A149" s="108"/>
      <c r="B149" s="109"/>
      <c r="BR149" s="49"/>
      <c r="BS149" s="49"/>
      <c r="BT149" s="49"/>
      <c r="BU149" s="49"/>
      <c r="BV149" s="49"/>
      <c r="BW149" s="49"/>
      <c r="BX149" s="50"/>
      <c r="BY149" s="49"/>
      <c r="BZ149" s="49"/>
      <c r="CA149" s="49"/>
      <c r="CB149" s="49"/>
      <c r="CC149" s="49"/>
      <c r="CD149" s="49"/>
      <c r="CE149" s="49"/>
      <c r="CF149" s="51"/>
      <c r="CG149" s="50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</row>
    <row r="150" spans="1:167" s="63" customFormat="1" x14ac:dyDescent="0.2">
      <c r="A150" s="108"/>
      <c r="B150" s="109"/>
      <c r="BR150" s="49"/>
      <c r="BS150" s="49"/>
      <c r="BT150" s="49"/>
      <c r="BU150" s="49"/>
      <c r="BV150" s="49"/>
      <c r="BW150" s="49"/>
      <c r="BX150" s="50"/>
      <c r="BY150" s="49"/>
      <c r="BZ150" s="49"/>
      <c r="CA150" s="49"/>
      <c r="CB150" s="49"/>
      <c r="CC150" s="49"/>
      <c r="CD150" s="49"/>
      <c r="CE150" s="49"/>
      <c r="CF150" s="51"/>
      <c r="CG150" s="50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</row>
    <row r="151" spans="1:167" s="63" customFormat="1" x14ac:dyDescent="0.2">
      <c r="A151" s="108"/>
      <c r="B151" s="109"/>
      <c r="BR151" s="49"/>
      <c r="BS151" s="49"/>
      <c r="BT151" s="49"/>
      <c r="BU151" s="49"/>
      <c r="BV151" s="49"/>
      <c r="BW151" s="49"/>
      <c r="BX151" s="50"/>
      <c r="BY151" s="49"/>
      <c r="BZ151" s="49"/>
      <c r="CA151" s="49"/>
      <c r="CB151" s="49"/>
      <c r="CC151" s="49"/>
      <c r="CD151" s="49"/>
      <c r="CE151" s="49"/>
      <c r="CF151" s="51"/>
      <c r="CG151" s="50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</row>
    <row r="152" spans="1:167" s="63" customFormat="1" x14ac:dyDescent="0.2">
      <c r="A152" s="108"/>
      <c r="B152" s="109"/>
      <c r="BR152" s="49"/>
      <c r="BS152" s="49"/>
      <c r="BT152" s="49"/>
      <c r="BU152" s="49"/>
      <c r="BV152" s="49"/>
      <c r="BW152" s="49"/>
      <c r="BX152" s="50"/>
      <c r="BY152" s="49"/>
      <c r="BZ152" s="49"/>
      <c r="CA152" s="49"/>
      <c r="CB152" s="49"/>
      <c r="CC152" s="49"/>
      <c r="CD152" s="49"/>
      <c r="CE152" s="49"/>
      <c r="CF152" s="51"/>
      <c r="CG152" s="50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</row>
    <row r="153" spans="1:167" s="63" customFormat="1" x14ac:dyDescent="0.2">
      <c r="A153" s="108"/>
      <c r="B153" s="109"/>
      <c r="BR153" s="49"/>
      <c r="BS153" s="49"/>
      <c r="BT153" s="49"/>
      <c r="BU153" s="49"/>
      <c r="BV153" s="49"/>
      <c r="BW153" s="49"/>
      <c r="BX153" s="50"/>
      <c r="BY153" s="49"/>
      <c r="BZ153" s="49"/>
      <c r="CA153" s="49"/>
      <c r="CB153" s="49"/>
      <c r="CC153" s="49"/>
      <c r="CD153" s="49"/>
      <c r="CE153" s="49"/>
      <c r="CF153" s="51"/>
      <c r="CG153" s="50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</row>
    <row r="154" spans="1:167" s="63" customFormat="1" x14ac:dyDescent="0.2">
      <c r="A154" s="108"/>
      <c r="B154" s="109"/>
      <c r="BR154" s="49"/>
      <c r="BS154" s="49"/>
      <c r="BT154" s="49"/>
      <c r="BU154" s="49"/>
      <c r="BV154" s="49"/>
      <c r="BW154" s="49"/>
      <c r="BX154" s="50"/>
      <c r="BY154" s="49"/>
      <c r="BZ154" s="49"/>
      <c r="CA154" s="49"/>
      <c r="CB154" s="49"/>
      <c r="CC154" s="49"/>
      <c r="CD154" s="49"/>
      <c r="CE154" s="49"/>
      <c r="CF154" s="51"/>
      <c r="CG154" s="50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</row>
    <row r="155" spans="1:167" s="63" customFormat="1" x14ac:dyDescent="0.2">
      <c r="A155" s="108"/>
      <c r="B155" s="109"/>
      <c r="BR155" s="49"/>
      <c r="BS155" s="49"/>
      <c r="BT155" s="49"/>
      <c r="BU155" s="49"/>
      <c r="BV155" s="49"/>
      <c r="BW155" s="49"/>
      <c r="BX155" s="50"/>
      <c r="BY155" s="49"/>
      <c r="BZ155" s="49"/>
      <c r="CA155" s="49"/>
      <c r="CB155" s="49"/>
      <c r="CC155" s="49"/>
      <c r="CD155" s="49"/>
      <c r="CE155" s="49"/>
      <c r="CF155" s="51"/>
      <c r="CG155" s="50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</row>
    <row r="156" spans="1:167" s="63" customFormat="1" x14ac:dyDescent="0.2">
      <c r="A156" s="108"/>
      <c r="B156" s="109"/>
      <c r="BR156" s="49"/>
      <c r="BS156" s="49"/>
      <c r="BT156" s="49"/>
      <c r="BU156" s="49"/>
      <c r="BV156" s="49"/>
      <c r="BW156" s="49"/>
      <c r="BX156" s="50"/>
      <c r="BY156" s="49"/>
      <c r="BZ156" s="49"/>
      <c r="CA156" s="49"/>
      <c r="CB156" s="49"/>
      <c r="CC156" s="49"/>
      <c r="CD156" s="49"/>
      <c r="CE156" s="49"/>
      <c r="CF156" s="51"/>
      <c r="CG156" s="50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</row>
    <row r="157" spans="1:167" s="63" customFormat="1" x14ac:dyDescent="0.2">
      <c r="A157" s="108"/>
      <c r="B157" s="109"/>
      <c r="BR157" s="49"/>
      <c r="BS157" s="49"/>
      <c r="BT157" s="49"/>
      <c r="BU157" s="49"/>
      <c r="BV157" s="49"/>
      <c r="BW157" s="49"/>
      <c r="BX157" s="50"/>
      <c r="BY157" s="49"/>
      <c r="BZ157" s="49"/>
      <c r="CA157" s="49"/>
      <c r="CB157" s="49"/>
      <c r="CC157" s="49"/>
      <c r="CD157" s="49"/>
      <c r="CE157" s="49"/>
      <c r="CF157" s="51"/>
      <c r="CG157" s="50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</row>
    <row r="158" spans="1:167" s="63" customFormat="1" x14ac:dyDescent="0.2">
      <c r="A158" s="108"/>
      <c r="B158" s="109"/>
      <c r="BR158" s="49"/>
      <c r="BS158" s="49"/>
      <c r="BT158" s="49"/>
      <c r="BU158" s="49"/>
      <c r="BV158" s="49"/>
      <c r="BW158" s="49"/>
      <c r="BX158" s="50"/>
      <c r="BY158" s="49"/>
      <c r="BZ158" s="49"/>
      <c r="CA158" s="49"/>
      <c r="CB158" s="49"/>
      <c r="CC158" s="49"/>
      <c r="CD158" s="49"/>
      <c r="CE158" s="49"/>
      <c r="CF158" s="51"/>
      <c r="CG158" s="50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</row>
    <row r="159" spans="1:167" s="63" customFormat="1" x14ac:dyDescent="0.2">
      <c r="A159" s="108"/>
      <c r="B159" s="109"/>
      <c r="BR159" s="49"/>
      <c r="BS159" s="49"/>
      <c r="BT159" s="49"/>
      <c r="BU159" s="49"/>
      <c r="BV159" s="49"/>
      <c r="BW159" s="49"/>
      <c r="BX159" s="50"/>
      <c r="BY159" s="49"/>
      <c r="BZ159" s="49"/>
      <c r="CA159" s="49"/>
      <c r="CB159" s="49"/>
      <c r="CC159" s="49"/>
      <c r="CD159" s="49"/>
      <c r="CE159" s="49"/>
      <c r="CF159" s="51"/>
      <c r="CG159" s="50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</row>
    <row r="160" spans="1:167" s="63" customFormat="1" x14ac:dyDescent="0.2">
      <c r="A160" s="108"/>
      <c r="B160" s="109"/>
      <c r="BR160" s="49"/>
      <c r="BS160" s="49"/>
      <c r="BT160" s="49"/>
      <c r="BU160" s="49"/>
      <c r="BV160" s="49"/>
      <c r="BW160" s="49"/>
      <c r="BX160" s="50"/>
      <c r="BY160" s="49"/>
      <c r="BZ160" s="49"/>
      <c r="CA160" s="49"/>
      <c r="CB160" s="49"/>
      <c r="CC160" s="49"/>
      <c r="CD160" s="49"/>
      <c r="CE160" s="49"/>
      <c r="CF160" s="51"/>
      <c r="CG160" s="50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</row>
    <row r="161" spans="1:167" s="63" customFormat="1" x14ac:dyDescent="0.2">
      <c r="A161" s="108"/>
      <c r="B161" s="109"/>
      <c r="BR161" s="49"/>
      <c r="BS161" s="49"/>
      <c r="BT161" s="49"/>
      <c r="BU161" s="49"/>
      <c r="BV161" s="49"/>
      <c r="BW161" s="49"/>
      <c r="BX161" s="50"/>
      <c r="BY161" s="49"/>
      <c r="BZ161" s="49"/>
      <c r="CA161" s="49"/>
      <c r="CB161" s="49"/>
      <c r="CC161" s="49"/>
      <c r="CD161" s="49"/>
      <c r="CE161" s="49"/>
      <c r="CF161" s="51"/>
      <c r="CG161" s="50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</row>
    <row r="162" spans="1:167" s="63" customFormat="1" x14ac:dyDescent="0.2">
      <c r="A162" s="108"/>
      <c r="B162" s="109"/>
      <c r="BR162" s="49"/>
      <c r="BS162" s="49"/>
      <c r="BT162" s="49"/>
      <c r="BU162" s="49"/>
      <c r="BV162" s="49"/>
      <c r="BW162" s="49"/>
      <c r="BX162" s="50"/>
      <c r="BY162" s="49"/>
      <c r="BZ162" s="49"/>
      <c r="CA162" s="49"/>
      <c r="CB162" s="49"/>
      <c r="CC162" s="49"/>
      <c r="CD162" s="49"/>
      <c r="CE162" s="49"/>
      <c r="CF162" s="51"/>
      <c r="CG162" s="50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</row>
    <row r="163" spans="1:167" s="63" customFormat="1" x14ac:dyDescent="0.2">
      <c r="A163" s="108"/>
      <c r="B163" s="109"/>
      <c r="BR163" s="49"/>
      <c r="BS163" s="49"/>
      <c r="BT163" s="49"/>
      <c r="BU163" s="49"/>
      <c r="BV163" s="49"/>
      <c r="BW163" s="49"/>
      <c r="BX163" s="50"/>
      <c r="BY163" s="49"/>
      <c r="BZ163" s="49"/>
      <c r="CA163" s="49"/>
      <c r="CB163" s="49"/>
      <c r="CC163" s="49"/>
      <c r="CD163" s="49"/>
      <c r="CE163" s="49"/>
      <c r="CF163" s="51"/>
      <c r="CG163" s="50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</row>
    <row r="164" spans="1:167" s="63" customFormat="1" x14ac:dyDescent="0.2">
      <c r="A164" s="108"/>
      <c r="B164" s="109"/>
      <c r="BR164" s="49"/>
      <c r="BS164" s="49"/>
      <c r="BT164" s="49"/>
      <c r="BU164" s="49"/>
      <c r="BV164" s="49"/>
      <c r="BW164" s="49"/>
      <c r="BX164" s="50"/>
      <c r="BY164" s="49"/>
      <c r="BZ164" s="49"/>
      <c r="CA164" s="49"/>
      <c r="CB164" s="49"/>
      <c r="CC164" s="49"/>
      <c r="CD164" s="49"/>
      <c r="CE164" s="49"/>
      <c r="CF164" s="51"/>
      <c r="CG164" s="50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</row>
    <row r="165" spans="1:167" s="63" customFormat="1" x14ac:dyDescent="0.2">
      <c r="A165" s="108"/>
      <c r="B165" s="109"/>
      <c r="BR165" s="49"/>
      <c r="BS165" s="49"/>
      <c r="BT165" s="49"/>
      <c r="BU165" s="49"/>
      <c r="BV165" s="49"/>
      <c r="BW165" s="49"/>
      <c r="BX165" s="50"/>
      <c r="BY165" s="49"/>
      <c r="BZ165" s="49"/>
      <c r="CA165" s="49"/>
      <c r="CB165" s="49"/>
      <c r="CC165" s="49"/>
      <c r="CD165" s="49"/>
      <c r="CE165" s="49"/>
      <c r="CF165" s="51"/>
      <c r="CG165" s="50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</row>
    <row r="166" spans="1:167" s="63" customFormat="1" x14ac:dyDescent="0.2">
      <c r="A166" s="108"/>
      <c r="B166" s="109"/>
      <c r="BR166" s="49"/>
      <c r="BS166" s="49"/>
      <c r="BT166" s="49"/>
      <c r="BU166" s="49"/>
      <c r="BV166" s="49"/>
      <c r="BW166" s="49"/>
      <c r="BX166" s="50"/>
      <c r="BY166" s="49"/>
      <c r="BZ166" s="49"/>
      <c r="CA166" s="49"/>
      <c r="CB166" s="49"/>
      <c r="CC166" s="49"/>
      <c r="CD166" s="49"/>
      <c r="CE166" s="49"/>
      <c r="CF166" s="51"/>
      <c r="CG166" s="50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</row>
    <row r="167" spans="1:167" s="63" customFormat="1" x14ac:dyDescent="0.2">
      <c r="A167" s="108"/>
      <c r="B167" s="109"/>
      <c r="BR167" s="49"/>
      <c r="BS167" s="49"/>
      <c r="BT167" s="49"/>
      <c r="BU167" s="49"/>
      <c r="BV167" s="49"/>
      <c r="BW167" s="49"/>
      <c r="BX167" s="50"/>
      <c r="BY167" s="49"/>
      <c r="BZ167" s="49"/>
      <c r="CA167" s="49"/>
      <c r="CB167" s="49"/>
      <c r="CC167" s="49"/>
      <c r="CD167" s="49"/>
      <c r="CE167" s="49"/>
      <c r="CF167" s="51"/>
      <c r="CG167" s="50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</row>
    <row r="168" spans="1:167" s="63" customFormat="1" x14ac:dyDescent="0.2">
      <c r="A168" s="108"/>
      <c r="B168" s="109"/>
      <c r="BR168" s="49"/>
      <c r="BS168" s="49"/>
      <c r="BT168" s="49"/>
      <c r="BU168" s="49"/>
      <c r="BV168" s="49"/>
      <c r="BW168" s="49"/>
      <c r="BX168" s="50"/>
      <c r="BY168" s="49"/>
      <c r="BZ168" s="49"/>
      <c r="CA168" s="49"/>
      <c r="CB168" s="49"/>
      <c r="CC168" s="49"/>
      <c r="CD168" s="49"/>
      <c r="CE168" s="49"/>
      <c r="CF168" s="51"/>
      <c r="CG168" s="50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</row>
    <row r="169" spans="1:167" s="63" customFormat="1" x14ac:dyDescent="0.2">
      <c r="A169" s="108"/>
      <c r="B169" s="109"/>
      <c r="BR169" s="49"/>
      <c r="BS169" s="49"/>
      <c r="BT169" s="49"/>
      <c r="BU169" s="49"/>
      <c r="BV169" s="49"/>
      <c r="BW169" s="49"/>
      <c r="BX169" s="50"/>
      <c r="BY169" s="49"/>
      <c r="BZ169" s="49"/>
      <c r="CA169" s="49"/>
      <c r="CB169" s="49"/>
      <c r="CC169" s="49"/>
      <c r="CD169" s="49"/>
      <c r="CE169" s="49"/>
      <c r="CF169" s="51"/>
      <c r="CG169" s="50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</row>
    <row r="170" spans="1:167" s="63" customFormat="1" x14ac:dyDescent="0.2">
      <c r="A170" s="108"/>
      <c r="B170" s="109"/>
      <c r="BR170" s="49"/>
      <c r="BS170" s="49"/>
      <c r="BT170" s="49"/>
      <c r="BU170" s="49"/>
      <c r="BV170" s="49"/>
      <c r="BW170" s="49"/>
      <c r="BX170" s="50"/>
      <c r="BY170" s="49"/>
      <c r="BZ170" s="49"/>
      <c r="CA170" s="49"/>
      <c r="CB170" s="49"/>
      <c r="CC170" s="49"/>
      <c r="CD170" s="49"/>
      <c r="CE170" s="49"/>
      <c r="CF170" s="51"/>
      <c r="CG170" s="50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</row>
    <row r="171" spans="1:167" s="63" customFormat="1" x14ac:dyDescent="0.2">
      <c r="A171" s="108"/>
      <c r="B171" s="109"/>
      <c r="BR171" s="49"/>
      <c r="BS171" s="49"/>
      <c r="BT171" s="49"/>
      <c r="BU171" s="49"/>
      <c r="BV171" s="49"/>
      <c r="BW171" s="49"/>
      <c r="BX171" s="50"/>
      <c r="BY171" s="49"/>
      <c r="BZ171" s="49"/>
      <c r="CA171" s="49"/>
      <c r="CB171" s="49"/>
      <c r="CC171" s="49"/>
      <c r="CD171" s="49"/>
      <c r="CE171" s="49"/>
      <c r="CF171" s="51"/>
      <c r="CG171" s="50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</row>
    <row r="172" spans="1:167" s="63" customFormat="1" x14ac:dyDescent="0.2">
      <c r="A172" s="108"/>
      <c r="B172" s="109"/>
      <c r="BR172" s="49"/>
      <c r="BS172" s="49"/>
      <c r="BT172" s="49"/>
      <c r="BU172" s="49"/>
      <c r="BV172" s="49"/>
      <c r="BW172" s="49"/>
      <c r="BX172" s="50"/>
      <c r="BY172" s="49"/>
      <c r="BZ172" s="49"/>
      <c r="CA172" s="49"/>
      <c r="CB172" s="49"/>
      <c r="CC172" s="49"/>
      <c r="CD172" s="49"/>
      <c r="CE172" s="49"/>
      <c r="CF172" s="51"/>
      <c r="CG172" s="50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</row>
    <row r="173" spans="1:167" s="63" customFormat="1" x14ac:dyDescent="0.2">
      <c r="A173" s="108"/>
      <c r="B173" s="109"/>
      <c r="BR173" s="49"/>
      <c r="BS173" s="49"/>
      <c r="BT173" s="49"/>
      <c r="BU173" s="49"/>
      <c r="BV173" s="49"/>
      <c r="BW173" s="49"/>
      <c r="BX173" s="50"/>
      <c r="BY173" s="49"/>
      <c r="BZ173" s="49"/>
      <c r="CA173" s="49"/>
      <c r="CB173" s="49"/>
      <c r="CC173" s="49"/>
      <c r="CD173" s="49"/>
      <c r="CE173" s="49"/>
      <c r="CF173" s="51"/>
      <c r="CG173" s="50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</row>
    <row r="174" spans="1:167" s="63" customFormat="1" x14ac:dyDescent="0.2">
      <c r="A174" s="108"/>
      <c r="B174" s="109"/>
      <c r="BR174" s="49"/>
      <c r="BS174" s="49"/>
      <c r="BT174" s="49"/>
      <c r="BU174" s="49"/>
      <c r="BV174" s="49"/>
      <c r="BW174" s="49"/>
      <c r="BX174" s="50"/>
      <c r="BY174" s="49"/>
      <c r="BZ174" s="49"/>
      <c r="CA174" s="49"/>
      <c r="CB174" s="49"/>
      <c r="CC174" s="49"/>
      <c r="CD174" s="49"/>
      <c r="CE174" s="49"/>
      <c r="CF174" s="51"/>
      <c r="CG174" s="50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</row>
    <row r="175" spans="1:167" s="63" customFormat="1" x14ac:dyDescent="0.2">
      <c r="A175" s="108"/>
      <c r="B175" s="109"/>
      <c r="BR175" s="49"/>
      <c r="BS175" s="49"/>
      <c r="BT175" s="49"/>
      <c r="BU175" s="49"/>
      <c r="BV175" s="49"/>
      <c r="BW175" s="49"/>
      <c r="BX175" s="50"/>
      <c r="BY175" s="49"/>
      <c r="BZ175" s="49"/>
      <c r="CA175" s="49"/>
      <c r="CB175" s="49"/>
      <c r="CC175" s="49"/>
      <c r="CD175" s="49"/>
      <c r="CE175" s="49"/>
      <c r="CF175" s="51"/>
      <c r="CG175" s="50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</row>
    <row r="176" spans="1:167" s="63" customFormat="1" x14ac:dyDescent="0.2">
      <c r="A176" s="108"/>
      <c r="B176" s="109"/>
      <c r="BR176" s="49"/>
      <c r="BS176" s="49"/>
      <c r="BT176" s="49"/>
      <c r="BU176" s="49"/>
      <c r="BV176" s="49"/>
      <c r="BW176" s="49"/>
      <c r="BX176" s="50"/>
      <c r="BY176" s="49"/>
      <c r="BZ176" s="49"/>
      <c r="CA176" s="49"/>
      <c r="CB176" s="49"/>
      <c r="CC176" s="49"/>
      <c r="CD176" s="49"/>
      <c r="CE176" s="49"/>
      <c r="CF176" s="51"/>
      <c r="CG176" s="50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</row>
    <row r="177" spans="1:167" s="63" customFormat="1" x14ac:dyDescent="0.2">
      <c r="A177" s="108"/>
      <c r="B177" s="109"/>
      <c r="BR177" s="49"/>
      <c r="BS177" s="49"/>
      <c r="BT177" s="49"/>
      <c r="BU177" s="49"/>
      <c r="BV177" s="49"/>
      <c r="BW177" s="49"/>
      <c r="BX177" s="50"/>
      <c r="BY177" s="49"/>
      <c r="BZ177" s="49"/>
      <c r="CA177" s="49"/>
      <c r="CB177" s="49"/>
      <c r="CC177" s="49"/>
      <c r="CD177" s="49"/>
      <c r="CE177" s="49"/>
      <c r="CF177" s="51"/>
      <c r="CG177" s="50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</row>
    <row r="178" spans="1:167" s="63" customFormat="1" x14ac:dyDescent="0.2">
      <c r="A178" s="108"/>
      <c r="B178" s="109"/>
      <c r="BR178" s="49"/>
      <c r="BS178" s="49"/>
      <c r="BT178" s="49"/>
      <c r="BU178" s="49"/>
      <c r="BV178" s="49"/>
      <c r="BW178" s="49"/>
      <c r="BX178" s="50"/>
      <c r="BY178" s="49"/>
      <c r="BZ178" s="49"/>
      <c r="CA178" s="49"/>
      <c r="CB178" s="49"/>
      <c r="CC178" s="49"/>
      <c r="CD178" s="49"/>
      <c r="CE178" s="49"/>
      <c r="CF178" s="51"/>
      <c r="CG178" s="50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</row>
    <row r="179" spans="1:167" s="63" customFormat="1" x14ac:dyDescent="0.2">
      <c r="A179" s="108"/>
      <c r="B179" s="109"/>
      <c r="BR179" s="49"/>
      <c r="BS179" s="49"/>
      <c r="BT179" s="49"/>
      <c r="BU179" s="49"/>
      <c r="BV179" s="49"/>
      <c r="BW179" s="49"/>
      <c r="BX179" s="50"/>
      <c r="BY179" s="49"/>
      <c r="BZ179" s="49"/>
      <c r="CA179" s="49"/>
      <c r="CB179" s="49"/>
      <c r="CC179" s="49"/>
      <c r="CD179" s="49"/>
      <c r="CE179" s="49"/>
      <c r="CF179" s="51"/>
      <c r="CG179" s="50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</row>
    <row r="180" spans="1:167" s="63" customFormat="1" x14ac:dyDescent="0.2">
      <c r="A180" s="108"/>
      <c r="B180" s="109"/>
      <c r="BR180" s="49"/>
      <c r="BS180" s="49"/>
      <c r="BT180" s="49"/>
      <c r="BU180" s="49"/>
      <c r="BV180" s="49"/>
      <c r="BW180" s="49"/>
      <c r="BX180" s="50"/>
      <c r="BY180" s="49"/>
      <c r="BZ180" s="49"/>
      <c r="CA180" s="49"/>
      <c r="CB180" s="49"/>
      <c r="CC180" s="49"/>
      <c r="CD180" s="49"/>
      <c r="CE180" s="49"/>
      <c r="CF180" s="51"/>
      <c r="CG180" s="50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</row>
    <row r="252" spans="1:167" s="63" customFormat="1" x14ac:dyDescent="0.2">
      <c r="A252" s="108"/>
      <c r="B252" s="109"/>
      <c r="BR252" s="49"/>
      <c r="BS252" s="49"/>
      <c r="BT252" s="49"/>
      <c r="BU252" s="49"/>
      <c r="BV252" s="49"/>
      <c r="BW252" s="49"/>
      <c r="BX252" s="50"/>
      <c r="BY252" s="49"/>
      <c r="BZ252" s="49"/>
      <c r="CA252" s="49"/>
      <c r="CB252" s="49"/>
      <c r="CC252" s="49"/>
      <c r="CD252" s="49"/>
      <c r="CE252" s="49"/>
      <c r="CF252" s="51"/>
      <c r="CG252" s="50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</row>
  </sheetData>
  <mergeCells count="22">
    <mergeCell ref="AG6:AH6"/>
    <mergeCell ref="BE6:BF6"/>
    <mergeCell ref="BH6:BI6"/>
    <mergeCell ref="BK6:BL6"/>
    <mergeCell ref="BN6:BO6"/>
    <mergeCell ref="BB6:BC6"/>
    <mergeCell ref="AY6:AZ6"/>
    <mergeCell ref="AJ6:AK6"/>
    <mergeCell ref="AM6:AN6"/>
    <mergeCell ref="AP6:AQ6"/>
    <mergeCell ref="AS6:AT6"/>
    <mergeCell ref="AV6:AW6"/>
    <mergeCell ref="C6:D6"/>
    <mergeCell ref="F6:G6"/>
    <mergeCell ref="I6:J6"/>
    <mergeCell ref="L6:M6"/>
    <mergeCell ref="O6:P6"/>
    <mergeCell ref="U6:V6"/>
    <mergeCell ref="X6:Y6"/>
    <mergeCell ref="AA6:AB6"/>
    <mergeCell ref="AD6:AE6"/>
    <mergeCell ref="R6:S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139"/>
  <sheetViews>
    <sheetView zoomScale="55" zoomScaleNormal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3.42578125" style="2" customWidth="1"/>
    <col min="4" max="4" width="17.7109375" style="2" customWidth="1"/>
    <col min="5" max="5" width="9.42578125" style="2" customWidth="1"/>
    <col min="6" max="6" width="17.7109375" style="2" customWidth="1"/>
    <col min="7" max="7" width="20.42578125" style="2" customWidth="1"/>
    <col min="8" max="8" width="8.7109375" style="2" customWidth="1"/>
    <col min="9" max="9" width="20.42578125" style="2" customWidth="1"/>
    <col min="10" max="10" width="18.42578125" style="2" customWidth="1"/>
    <col min="11" max="11" width="6.5703125" style="2" customWidth="1"/>
    <col min="12" max="13" width="16.5703125" style="2" bestFit="1" customWidth="1"/>
    <col min="14" max="14" width="11" style="2" customWidth="1"/>
    <col min="15" max="16" width="16.5703125" style="2" bestFit="1" customWidth="1"/>
    <col min="17" max="17" width="8" style="2" customWidth="1"/>
    <col min="18" max="19" width="16.5703125" style="2" bestFit="1" customWidth="1"/>
    <col min="20" max="20" width="9.85546875" style="2" customWidth="1"/>
    <col min="21" max="22" width="16.5703125" style="2" bestFit="1" customWidth="1"/>
    <col min="23" max="23" width="8.140625" style="2" customWidth="1"/>
    <col min="24" max="24" width="19.5703125" style="2" customWidth="1"/>
    <col min="25" max="25" width="18.42578125" style="2" customWidth="1"/>
    <col min="26" max="26" width="7" style="2" customWidth="1"/>
    <col min="27" max="28" width="18.42578125" style="2" customWidth="1"/>
    <col min="29" max="29" width="7.7109375" style="2" customWidth="1"/>
    <col min="30" max="30" width="19.5703125" style="2" customWidth="1"/>
    <col min="31" max="31" width="18.42578125" style="2" customWidth="1"/>
    <col min="32" max="32" width="8" style="2" customWidth="1"/>
    <col min="33" max="33" width="20.42578125" style="2" customWidth="1"/>
    <col min="34" max="34" width="19.42578125" style="2" customWidth="1"/>
    <col min="35" max="35" width="9.140625" style="2" customWidth="1"/>
    <col min="36" max="36" width="20.42578125" style="2" customWidth="1"/>
    <col min="37" max="37" width="17.5703125" style="2" customWidth="1"/>
    <col min="38" max="38" width="6.140625" style="2" customWidth="1"/>
    <col min="39" max="39" width="18.42578125" style="2" customWidth="1"/>
    <col min="40" max="40" width="17.28515625" style="2" customWidth="1"/>
    <col min="41" max="41" width="6.140625" style="2" customWidth="1"/>
    <col min="42" max="42" width="20.28515625" style="2" customWidth="1"/>
    <col min="43" max="43" width="18.5703125" style="2" customWidth="1"/>
    <col min="44" max="44" width="7.2851562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5.140625" style="2" bestFit="1" customWidth="1"/>
    <col min="49" max="49" width="16.5703125" style="2" bestFit="1" customWidth="1"/>
    <col min="50" max="50" width="10" style="2" customWidth="1"/>
    <col min="51" max="52" width="19.7109375" style="2" customWidth="1"/>
    <col min="53" max="53" width="10.5703125" style="2" customWidth="1"/>
    <col min="54" max="54" width="18" style="2" customWidth="1"/>
    <col min="55" max="58" width="16.28515625" style="2" customWidth="1"/>
    <col min="59" max="59" width="10.7109375" style="2" customWidth="1"/>
    <col min="60" max="60" width="19.140625" style="2" customWidth="1"/>
    <col min="61" max="61" width="18.28515625" style="2" customWidth="1"/>
    <col min="62" max="62" width="13" style="2" customWidth="1"/>
    <col min="63" max="64" width="18.28515625" style="2" customWidth="1"/>
    <col min="65" max="65" width="11.5703125" style="2" customWidth="1"/>
    <col min="66" max="66" width="18.5703125" style="2" customWidth="1"/>
    <col min="67" max="67" width="16.5703125" style="2" customWidth="1"/>
    <col min="68" max="69" width="20.42578125" style="2" customWidth="1"/>
    <col min="70" max="70" width="14.5703125" style="3" customWidth="1"/>
    <col min="71" max="71" width="14.28515625" style="3" customWidth="1"/>
    <col min="72" max="72" width="21.85546875" style="3" customWidth="1"/>
    <col min="73" max="73" width="22.7109375" style="3" customWidth="1"/>
    <col min="74" max="74" width="10.7109375" style="3" customWidth="1"/>
    <col min="75" max="75" width="10.42578125" style="3" customWidth="1"/>
    <col min="76" max="76" width="10.85546875" style="113" bestFit="1" customWidth="1"/>
    <col min="77" max="77" width="17.7109375" style="3" customWidth="1"/>
    <col min="78" max="78" width="13.28515625" style="3" customWidth="1"/>
    <col min="79" max="79" width="11.42578125" style="3" customWidth="1"/>
    <col min="80" max="83" width="11.5703125" style="3" customWidth="1"/>
    <col min="84" max="84" width="12.5703125" style="114" customWidth="1"/>
    <col min="85" max="85" width="14" style="113" customWidth="1"/>
    <col min="86" max="86" width="24.42578125" style="3" customWidth="1"/>
    <col min="87" max="87" width="25.140625" style="3" customWidth="1"/>
    <col min="88" max="88" width="26.85546875" style="3" customWidth="1"/>
    <col min="89" max="167" width="13.42578125" style="3" customWidth="1"/>
    <col min="168" max="16384" width="9.28515625" style="2"/>
  </cols>
  <sheetData>
    <row r="1" spans="1:170" x14ac:dyDescent="0.2">
      <c r="B1" s="3"/>
      <c r="BR1" s="2"/>
      <c r="BS1" s="2"/>
      <c r="BX1" s="3"/>
      <c r="BZ1" s="113"/>
      <c r="CF1" s="3"/>
      <c r="CG1" s="3"/>
      <c r="CH1" s="114"/>
      <c r="CI1" s="113"/>
      <c r="FL1" s="3"/>
      <c r="FM1" s="3"/>
      <c r="FN1" s="3"/>
    </row>
    <row r="2" spans="1:170" x14ac:dyDescent="0.2">
      <c r="B2" s="3"/>
      <c r="BR2" s="2"/>
      <c r="BS2" s="2"/>
      <c r="BX2" s="3"/>
      <c r="BZ2" s="113"/>
      <c r="CF2" s="3"/>
      <c r="CG2" s="3"/>
      <c r="CH2" s="114"/>
      <c r="CI2" s="113"/>
      <c r="FL2" s="3"/>
      <c r="FM2" s="3"/>
      <c r="FN2" s="3"/>
    </row>
    <row r="3" spans="1:170" ht="15.75" x14ac:dyDescent="0.25">
      <c r="A3" s="213" t="s">
        <v>31</v>
      </c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 t="s">
        <v>0</v>
      </c>
      <c r="AO3" s="215"/>
      <c r="AP3" s="215"/>
      <c r="AQ3" s="215"/>
      <c r="AR3" s="215"/>
      <c r="AS3" s="215"/>
      <c r="AT3" s="216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7"/>
      <c r="BO3" s="217"/>
      <c r="BP3" s="3"/>
      <c r="BQ3" s="3"/>
      <c r="BX3" s="3"/>
      <c r="BY3" s="113"/>
    </row>
    <row r="4" spans="1:170" ht="15.75" x14ac:dyDescent="0.25">
      <c r="A4" s="213"/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6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7"/>
      <c r="BO4" s="217"/>
      <c r="BP4" s="3"/>
      <c r="BQ4" s="3"/>
      <c r="BX4" s="3"/>
      <c r="BY4" s="113"/>
    </row>
    <row r="5" spans="1:170" ht="15.75" x14ac:dyDescent="0.25">
      <c r="A5" s="186"/>
      <c r="B5" s="218" t="s">
        <v>303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219"/>
      <c r="BO5" s="219"/>
      <c r="BP5" s="18"/>
      <c r="BQ5" s="18"/>
      <c r="BR5" s="18"/>
      <c r="BS5" s="117"/>
      <c r="BT5" s="117"/>
      <c r="BU5" s="117"/>
      <c r="BV5" s="117"/>
      <c r="BX5" s="3"/>
      <c r="BY5" s="113"/>
    </row>
    <row r="6" spans="1:170" s="6" customFormat="1" ht="16.5" thickBot="1" x14ac:dyDescent="0.3">
      <c r="A6" s="220" t="s">
        <v>1</v>
      </c>
      <c r="B6" s="211"/>
      <c r="C6" s="314" t="s">
        <v>304</v>
      </c>
      <c r="D6" s="314"/>
      <c r="E6" s="240"/>
      <c r="F6" s="314" t="s">
        <v>309</v>
      </c>
      <c r="G6" s="314"/>
      <c r="H6" s="222"/>
      <c r="I6" s="314" t="s">
        <v>310</v>
      </c>
      <c r="J6" s="314"/>
      <c r="K6" s="222"/>
      <c r="L6" s="314" t="s">
        <v>311</v>
      </c>
      <c r="M6" s="314"/>
      <c r="N6" s="223"/>
      <c r="O6" s="314" t="s">
        <v>312</v>
      </c>
      <c r="P6" s="314"/>
      <c r="Q6" s="240"/>
      <c r="R6" s="314" t="s">
        <v>313</v>
      </c>
      <c r="S6" s="314"/>
      <c r="T6" s="240"/>
      <c r="U6" s="314" t="s">
        <v>314</v>
      </c>
      <c r="V6" s="314"/>
      <c r="W6" s="222"/>
      <c r="X6" s="314" t="s">
        <v>315</v>
      </c>
      <c r="Y6" s="314"/>
      <c r="Z6" s="240"/>
      <c r="AA6" s="314" t="s">
        <v>305</v>
      </c>
      <c r="AB6" s="314"/>
      <c r="AC6" s="222"/>
      <c r="AD6" s="314" t="s">
        <v>317</v>
      </c>
      <c r="AE6" s="314"/>
      <c r="AF6" s="223"/>
      <c r="AG6" s="314" t="s">
        <v>316</v>
      </c>
      <c r="AH6" s="314"/>
      <c r="AI6" s="223"/>
      <c r="AJ6" s="314" t="s">
        <v>318</v>
      </c>
      <c r="AK6" s="314"/>
      <c r="AL6" s="222"/>
      <c r="AM6" s="314" t="s">
        <v>319</v>
      </c>
      <c r="AN6" s="314"/>
      <c r="AO6" s="222"/>
      <c r="AP6" s="314" t="s">
        <v>306</v>
      </c>
      <c r="AQ6" s="314"/>
      <c r="AR6" s="222"/>
      <c r="AS6" s="314" t="s">
        <v>320</v>
      </c>
      <c r="AT6" s="314"/>
      <c r="AU6" s="222"/>
      <c r="AV6" s="314" t="s">
        <v>321</v>
      </c>
      <c r="AW6" s="314"/>
      <c r="AX6" s="240"/>
      <c r="AY6" s="314" t="s">
        <v>307</v>
      </c>
      <c r="AZ6" s="314"/>
      <c r="BA6" s="222"/>
      <c r="BB6" s="314" t="s">
        <v>322</v>
      </c>
      <c r="BC6" s="314"/>
      <c r="BD6" s="240"/>
      <c r="BE6" s="314" t="s">
        <v>308</v>
      </c>
      <c r="BF6" s="314"/>
      <c r="BG6" s="240"/>
      <c r="BH6" s="314" t="s">
        <v>323</v>
      </c>
      <c r="BI6" s="314"/>
      <c r="BJ6" s="240"/>
      <c r="BK6" s="314" t="s">
        <v>324</v>
      </c>
      <c r="BL6" s="314"/>
      <c r="BM6" s="222"/>
      <c r="BN6" s="314" t="s">
        <v>2</v>
      </c>
      <c r="BO6" s="314"/>
      <c r="BP6" s="23"/>
      <c r="BQ6" s="23"/>
      <c r="BR6" s="121"/>
      <c r="BS6" s="18"/>
      <c r="BT6" s="18"/>
      <c r="BU6" s="18"/>
      <c r="BV6" s="18"/>
      <c r="BW6" s="18"/>
      <c r="BX6" s="117"/>
      <c r="BY6" s="113"/>
      <c r="BZ6" s="3"/>
      <c r="CA6" s="3"/>
      <c r="CB6" s="3"/>
      <c r="CC6" s="3"/>
      <c r="CD6" s="3"/>
      <c r="CE6" s="3"/>
      <c r="CF6" s="114"/>
      <c r="CG6" s="11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1:170" ht="16.5" thickTop="1" x14ac:dyDescent="0.25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9"/>
      <c r="BO7" s="189"/>
      <c r="BP7" s="26"/>
      <c r="BQ7" s="26"/>
      <c r="BR7" s="26"/>
      <c r="BS7" s="117"/>
      <c r="BT7" s="117"/>
      <c r="BU7" s="117"/>
      <c r="BV7" s="117"/>
      <c r="BW7" s="117"/>
      <c r="BX7" s="117"/>
      <c r="BY7" s="113"/>
    </row>
    <row r="8" spans="1:170" ht="15.75" x14ac:dyDescent="0.25">
      <c r="A8" s="186"/>
      <c r="B8" s="187"/>
      <c r="C8" s="189"/>
      <c r="D8" s="189" t="s">
        <v>3</v>
      </c>
      <c r="E8" s="189"/>
      <c r="F8" s="189"/>
      <c r="G8" s="189" t="s">
        <v>3</v>
      </c>
      <c r="H8" s="188"/>
      <c r="I8" s="189"/>
      <c r="J8" s="189" t="s">
        <v>3</v>
      </c>
      <c r="K8" s="188"/>
      <c r="L8" s="189"/>
      <c r="M8" s="189" t="s">
        <v>3</v>
      </c>
      <c r="N8" s="188"/>
      <c r="O8" s="189"/>
      <c r="P8" s="189" t="s">
        <v>3</v>
      </c>
      <c r="Q8" s="189"/>
      <c r="R8" s="189"/>
      <c r="S8" s="189" t="s">
        <v>3</v>
      </c>
      <c r="T8" s="189"/>
      <c r="U8" s="189"/>
      <c r="V8" s="189" t="s">
        <v>3</v>
      </c>
      <c r="W8" s="188"/>
      <c r="X8" s="189"/>
      <c r="Y8" s="189" t="s">
        <v>3</v>
      </c>
      <c r="Z8" s="189"/>
      <c r="AA8" s="189"/>
      <c r="AB8" s="189" t="s">
        <v>3</v>
      </c>
      <c r="AC8" s="188"/>
      <c r="AD8" s="189"/>
      <c r="AE8" s="189" t="s">
        <v>3</v>
      </c>
      <c r="AF8" s="188"/>
      <c r="AG8" s="189"/>
      <c r="AH8" s="189" t="s">
        <v>3</v>
      </c>
      <c r="AI8" s="188"/>
      <c r="AJ8" s="189"/>
      <c r="AK8" s="189" t="s">
        <v>3</v>
      </c>
      <c r="AL8" s="188"/>
      <c r="AM8" s="189"/>
      <c r="AN8" s="189" t="s">
        <v>3</v>
      </c>
      <c r="AO8" s="188"/>
      <c r="AP8" s="189"/>
      <c r="AQ8" s="189" t="s">
        <v>3</v>
      </c>
      <c r="AR8" s="188"/>
      <c r="AS8" s="189"/>
      <c r="AT8" s="189" t="s">
        <v>3</v>
      </c>
      <c r="AU8" s="188"/>
      <c r="AV8" s="189"/>
      <c r="AW8" s="189" t="s">
        <v>3</v>
      </c>
      <c r="AX8" s="189"/>
      <c r="AY8" s="189"/>
      <c r="AZ8" s="189" t="s">
        <v>3</v>
      </c>
      <c r="BA8" s="188"/>
      <c r="BB8" s="189"/>
      <c r="BC8" s="189" t="s">
        <v>3</v>
      </c>
      <c r="BD8" s="189"/>
      <c r="BE8" s="189"/>
      <c r="BF8" s="189" t="s">
        <v>3</v>
      </c>
      <c r="BG8" s="189"/>
      <c r="BH8" s="189"/>
      <c r="BI8" s="189" t="s">
        <v>3</v>
      </c>
      <c r="BJ8" s="189"/>
      <c r="BK8" s="189"/>
      <c r="BL8" s="189" t="s">
        <v>3</v>
      </c>
      <c r="BM8" s="188"/>
      <c r="BN8" s="189"/>
      <c r="BO8" s="189" t="s">
        <v>3</v>
      </c>
      <c r="BP8" s="26"/>
      <c r="BQ8" s="26"/>
      <c r="BR8" s="26"/>
      <c r="BS8" s="117"/>
      <c r="BT8" s="117"/>
      <c r="BU8" s="117"/>
      <c r="BV8" s="117"/>
      <c r="BW8" s="117"/>
      <c r="BX8" s="117"/>
      <c r="BY8" s="113"/>
    </row>
    <row r="9" spans="1:170" ht="15.75" x14ac:dyDescent="0.25">
      <c r="A9" s="190"/>
      <c r="B9" s="187"/>
      <c r="C9" s="189" t="s">
        <v>3</v>
      </c>
      <c r="D9" s="189" t="s">
        <v>19</v>
      </c>
      <c r="E9" s="189"/>
      <c r="F9" s="189" t="s">
        <v>3</v>
      </c>
      <c r="G9" s="189" t="s">
        <v>19</v>
      </c>
      <c r="H9" s="189"/>
      <c r="I9" s="189" t="s">
        <v>3</v>
      </c>
      <c r="J9" s="189" t="s">
        <v>19</v>
      </c>
      <c r="K9" s="189"/>
      <c r="L9" s="189" t="s">
        <v>3</v>
      </c>
      <c r="M9" s="189" t="s">
        <v>19</v>
      </c>
      <c r="N9" s="189"/>
      <c r="O9" s="189" t="s">
        <v>3</v>
      </c>
      <c r="P9" s="189" t="s">
        <v>19</v>
      </c>
      <c r="Q9" s="189"/>
      <c r="R9" s="189" t="s">
        <v>3</v>
      </c>
      <c r="S9" s="189" t="s">
        <v>19</v>
      </c>
      <c r="T9" s="189"/>
      <c r="U9" s="189" t="s">
        <v>3</v>
      </c>
      <c r="V9" s="189" t="s">
        <v>19</v>
      </c>
      <c r="W9" s="189"/>
      <c r="X9" s="189" t="s">
        <v>3</v>
      </c>
      <c r="Y9" s="189" t="s">
        <v>19</v>
      </c>
      <c r="Z9" s="189"/>
      <c r="AA9" s="189" t="s">
        <v>3</v>
      </c>
      <c r="AB9" s="189" t="s">
        <v>19</v>
      </c>
      <c r="AC9" s="189"/>
      <c r="AD9" s="189" t="s">
        <v>3</v>
      </c>
      <c r="AE9" s="189" t="s">
        <v>19</v>
      </c>
      <c r="AF9" s="189"/>
      <c r="AG9" s="189" t="s">
        <v>3</v>
      </c>
      <c r="AH9" s="189" t="s">
        <v>19</v>
      </c>
      <c r="AI9" s="189"/>
      <c r="AJ9" s="189" t="s">
        <v>3</v>
      </c>
      <c r="AK9" s="189" t="s">
        <v>19</v>
      </c>
      <c r="AL9" s="189"/>
      <c r="AM9" s="189" t="s">
        <v>3</v>
      </c>
      <c r="AN9" s="189" t="s">
        <v>19</v>
      </c>
      <c r="AO9" s="189"/>
      <c r="AP9" s="189" t="s">
        <v>3</v>
      </c>
      <c r="AQ9" s="189" t="s">
        <v>19</v>
      </c>
      <c r="AR9" s="189"/>
      <c r="AS9" s="189" t="s">
        <v>3</v>
      </c>
      <c r="AT9" s="189" t="s">
        <v>19</v>
      </c>
      <c r="AU9" s="189"/>
      <c r="AV9" s="189" t="s">
        <v>3</v>
      </c>
      <c r="AW9" s="189" t="s">
        <v>19</v>
      </c>
      <c r="AX9" s="189"/>
      <c r="AY9" s="189" t="s">
        <v>3</v>
      </c>
      <c r="AZ9" s="189" t="s">
        <v>19</v>
      </c>
      <c r="BA9" s="189"/>
      <c r="BB9" s="189" t="s">
        <v>3</v>
      </c>
      <c r="BC9" s="189" t="s">
        <v>19</v>
      </c>
      <c r="BD9" s="189"/>
      <c r="BE9" s="189" t="s">
        <v>3</v>
      </c>
      <c r="BF9" s="189" t="s">
        <v>19</v>
      </c>
      <c r="BG9" s="189"/>
      <c r="BH9" s="189" t="s">
        <v>3</v>
      </c>
      <c r="BI9" s="189" t="s">
        <v>19</v>
      </c>
      <c r="BJ9" s="189"/>
      <c r="BK9" s="189" t="s">
        <v>3</v>
      </c>
      <c r="BL9" s="189" t="s">
        <v>19</v>
      </c>
      <c r="BM9" s="189"/>
      <c r="BN9" s="189" t="s">
        <v>3</v>
      </c>
      <c r="BO9" s="189" t="s">
        <v>19</v>
      </c>
      <c r="BP9" s="26"/>
      <c r="BQ9" s="26"/>
      <c r="BR9" s="26"/>
      <c r="BS9" s="26"/>
      <c r="BT9" s="26"/>
      <c r="BU9" s="26"/>
      <c r="BV9" s="26"/>
      <c r="BW9" s="26"/>
      <c r="BX9" s="26"/>
      <c r="BY9" s="113"/>
    </row>
    <row r="10" spans="1:170" ht="15.75" x14ac:dyDescent="0.25">
      <c r="A10" s="186"/>
      <c r="B10" s="191" t="s">
        <v>20</v>
      </c>
      <c r="C10" s="189" t="s">
        <v>23</v>
      </c>
      <c r="D10" s="189" t="s">
        <v>21</v>
      </c>
      <c r="E10" s="189"/>
      <c r="F10" s="189" t="s">
        <v>23</v>
      </c>
      <c r="G10" s="189" t="s">
        <v>21</v>
      </c>
      <c r="H10" s="189"/>
      <c r="I10" s="189" t="s">
        <v>23</v>
      </c>
      <c r="J10" s="189" t="s">
        <v>21</v>
      </c>
      <c r="K10" s="189"/>
      <c r="L10" s="189" t="s">
        <v>23</v>
      </c>
      <c r="M10" s="189" t="s">
        <v>21</v>
      </c>
      <c r="N10" s="189"/>
      <c r="O10" s="189" t="s">
        <v>23</v>
      </c>
      <c r="P10" s="189" t="s">
        <v>21</v>
      </c>
      <c r="Q10" s="189"/>
      <c r="R10" s="189" t="s">
        <v>23</v>
      </c>
      <c r="S10" s="189" t="s">
        <v>21</v>
      </c>
      <c r="T10" s="189"/>
      <c r="U10" s="189" t="s">
        <v>23</v>
      </c>
      <c r="V10" s="189" t="s">
        <v>21</v>
      </c>
      <c r="W10" s="189"/>
      <c r="X10" s="189" t="s">
        <v>23</v>
      </c>
      <c r="Y10" s="189" t="s">
        <v>21</v>
      </c>
      <c r="Z10" s="189"/>
      <c r="AA10" s="189" t="s">
        <v>23</v>
      </c>
      <c r="AB10" s="189" t="s">
        <v>21</v>
      </c>
      <c r="AC10" s="189"/>
      <c r="AD10" s="189" t="s">
        <v>23</v>
      </c>
      <c r="AE10" s="189" t="s">
        <v>21</v>
      </c>
      <c r="AF10" s="189"/>
      <c r="AG10" s="189" t="s">
        <v>23</v>
      </c>
      <c r="AH10" s="189" t="s">
        <v>21</v>
      </c>
      <c r="AI10" s="189"/>
      <c r="AJ10" s="189" t="s">
        <v>23</v>
      </c>
      <c r="AK10" s="189" t="s">
        <v>21</v>
      </c>
      <c r="AL10" s="189"/>
      <c r="AM10" s="189" t="s">
        <v>23</v>
      </c>
      <c r="AN10" s="189" t="s">
        <v>21</v>
      </c>
      <c r="AO10" s="189"/>
      <c r="AP10" s="189" t="s">
        <v>23</v>
      </c>
      <c r="AQ10" s="189" t="s">
        <v>21</v>
      </c>
      <c r="AR10" s="189"/>
      <c r="AS10" s="189" t="s">
        <v>23</v>
      </c>
      <c r="AT10" s="189" t="s">
        <v>21</v>
      </c>
      <c r="AU10" s="189"/>
      <c r="AV10" s="189" t="s">
        <v>23</v>
      </c>
      <c r="AW10" s="189" t="s">
        <v>21</v>
      </c>
      <c r="AX10" s="189"/>
      <c r="AY10" s="189" t="s">
        <v>23</v>
      </c>
      <c r="AZ10" s="189" t="s">
        <v>21</v>
      </c>
      <c r="BA10" s="189"/>
      <c r="BB10" s="189" t="s">
        <v>23</v>
      </c>
      <c r="BC10" s="189" t="s">
        <v>21</v>
      </c>
      <c r="BD10" s="189"/>
      <c r="BE10" s="189" t="s">
        <v>23</v>
      </c>
      <c r="BF10" s="189" t="s">
        <v>21</v>
      </c>
      <c r="BG10" s="189"/>
      <c r="BH10" s="189" t="s">
        <v>23</v>
      </c>
      <c r="BI10" s="189" t="s">
        <v>21</v>
      </c>
      <c r="BJ10" s="189"/>
      <c r="BK10" s="189" t="s">
        <v>23</v>
      </c>
      <c r="BL10" s="189" t="s">
        <v>21</v>
      </c>
      <c r="BM10" s="189"/>
      <c r="BN10" s="189" t="s">
        <v>24</v>
      </c>
      <c r="BO10" s="189" t="s">
        <v>21</v>
      </c>
      <c r="BP10" s="26"/>
      <c r="BQ10" s="26"/>
      <c r="BR10" s="26"/>
      <c r="BS10" s="26"/>
      <c r="BT10" s="26"/>
      <c r="BU10" s="26"/>
      <c r="BV10" s="26"/>
      <c r="BW10" s="26"/>
      <c r="BX10" s="26"/>
      <c r="BY10" s="113"/>
    </row>
    <row r="11" spans="1:170" s="9" customFormat="1" ht="15.75" customHeight="1" x14ac:dyDescent="0.25">
      <c r="A11" s="192"/>
      <c r="B11" s="193"/>
      <c r="C11" s="189"/>
      <c r="D11" s="189" t="s">
        <v>22</v>
      </c>
      <c r="E11" s="189"/>
      <c r="F11" s="189"/>
      <c r="G11" s="189" t="s">
        <v>22</v>
      </c>
      <c r="H11" s="189"/>
      <c r="I11" s="189"/>
      <c r="J11" s="189" t="s">
        <v>22</v>
      </c>
      <c r="K11" s="189"/>
      <c r="L11" s="189"/>
      <c r="M11" s="189" t="s">
        <v>22</v>
      </c>
      <c r="N11" s="189"/>
      <c r="O11" s="189"/>
      <c r="P11" s="189" t="s">
        <v>22</v>
      </c>
      <c r="Q11" s="189"/>
      <c r="R11" s="189"/>
      <c r="S11" s="189" t="s">
        <v>22</v>
      </c>
      <c r="T11" s="189"/>
      <c r="U11" s="189"/>
      <c r="V11" s="189" t="s">
        <v>22</v>
      </c>
      <c r="W11" s="189"/>
      <c r="X11" s="189"/>
      <c r="Y11" s="189" t="s">
        <v>22</v>
      </c>
      <c r="Z11" s="189"/>
      <c r="AA11" s="189"/>
      <c r="AB11" s="189" t="s">
        <v>22</v>
      </c>
      <c r="AC11" s="189"/>
      <c r="AD11" s="189"/>
      <c r="AE11" s="189" t="s">
        <v>22</v>
      </c>
      <c r="AF11" s="189"/>
      <c r="AG11" s="189"/>
      <c r="AH11" s="189" t="s">
        <v>22</v>
      </c>
      <c r="AI11" s="189"/>
      <c r="AJ11" s="189"/>
      <c r="AK11" s="189" t="s">
        <v>22</v>
      </c>
      <c r="AL11" s="189"/>
      <c r="AM11" s="189"/>
      <c r="AN11" s="189" t="s">
        <v>22</v>
      </c>
      <c r="AO11" s="189"/>
      <c r="AP11" s="189"/>
      <c r="AQ11" s="189" t="s">
        <v>22</v>
      </c>
      <c r="AR11" s="189"/>
      <c r="AS11" s="189"/>
      <c r="AT11" s="189" t="s">
        <v>22</v>
      </c>
      <c r="AU11" s="189"/>
      <c r="AV11" s="189"/>
      <c r="AW11" s="189" t="s">
        <v>22</v>
      </c>
      <c r="AX11" s="189"/>
      <c r="AY11" s="189"/>
      <c r="AZ11" s="189" t="s">
        <v>22</v>
      </c>
      <c r="BA11" s="189"/>
      <c r="BB11" s="189"/>
      <c r="BC11" s="189" t="s">
        <v>22</v>
      </c>
      <c r="BD11" s="189"/>
      <c r="BE11" s="189"/>
      <c r="BF11" s="189" t="s">
        <v>22</v>
      </c>
      <c r="BG11" s="189"/>
      <c r="BH11" s="189"/>
      <c r="BI11" s="189" t="s">
        <v>22</v>
      </c>
      <c r="BJ11" s="189"/>
      <c r="BK11" s="189"/>
      <c r="BL11" s="189" t="s">
        <v>22</v>
      </c>
      <c r="BM11" s="189"/>
      <c r="BN11" s="189"/>
      <c r="BO11" s="189" t="s">
        <v>22</v>
      </c>
      <c r="BP11" s="26"/>
      <c r="BQ11" s="26"/>
      <c r="BR11" s="26"/>
      <c r="BS11" s="26"/>
      <c r="BT11" s="26"/>
      <c r="BU11" s="26"/>
      <c r="BV11" s="26"/>
      <c r="BW11" s="26"/>
      <c r="BX11" s="26"/>
      <c r="BY11" s="124"/>
      <c r="BZ11" s="10"/>
      <c r="CA11" s="10"/>
      <c r="CB11" s="10"/>
      <c r="CC11" s="10"/>
      <c r="CD11" s="10"/>
      <c r="CE11" s="10"/>
      <c r="CF11" s="125"/>
      <c r="CG11" s="124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</row>
    <row r="12" spans="1:170" ht="15.75" x14ac:dyDescent="0.25">
      <c r="A12" s="186"/>
      <c r="B12" s="187"/>
      <c r="C12" s="189"/>
      <c r="D12" s="189" t="s">
        <v>4</v>
      </c>
      <c r="E12" s="189"/>
      <c r="F12" s="189"/>
      <c r="G12" s="189" t="s">
        <v>4</v>
      </c>
      <c r="H12" s="189"/>
      <c r="I12" s="189"/>
      <c r="J12" s="189" t="s">
        <v>4</v>
      </c>
      <c r="K12" s="189"/>
      <c r="L12" s="189"/>
      <c r="M12" s="189" t="s">
        <v>4</v>
      </c>
      <c r="N12" s="188"/>
      <c r="O12" s="189"/>
      <c r="P12" s="189" t="s">
        <v>4</v>
      </c>
      <c r="Q12" s="189"/>
      <c r="R12" s="189"/>
      <c r="S12" s="189" t="s">
        <v>4</v>
      </c>
      <c r="T12" s="189"/>
      <c r="U12" s="189"/>
      <c r="V12" s="189" t="s">
        <v>4</v>
      </c>
      <c r="W12" s="189"/>
      <c r="X12" s="189"/>
      <c r="Y12" s="189" t="s">
        <v>4</v>
      </c>
      <c r="Z12" s="189"/>
      <c r="AA12" s="189"/>
      <c r="AB12" s="189" t="s">
        <v>4</v>
      </c>
      <c r="AC12" s="189"/>
      <c r="AD12" s="189"/>
      <c r="AE12" s="189" t="s">
        <v>4</v>
      </c>
      <c r="AF12" s="189"/>
      <c r="AG12" s="189"/>
      <c r="AH12" s="189" t="s">
        <v>4</v>
      </c>
      <c r="AI12" s="189"/>
      <c r="AJ12" s="189"/>
      <c r="AK12" s="189" t="s">
        <v>4</v>
      </c>
      <c r="AL12" s="189"/>
      <c r="AM12" s="189"/>
      <c r="AN12" s="189" t="s">
        <v>4</v>
      </c>
      <c r="AO12" s="189"/>
      <c r="AP12" s="189"/>
      <c r="AQ12" s="189" t="s">
        <v>4</v>
      </c>
      <c r="AR12" s="189"/>
      <c r="AS12" s="189"/>
      <c r="AT12" s="189" t="s">
        <v>4</v>
      </c>
      <c r="AU12" s="189"/>
      <c r="AV12" s="189"/>
      <c r="AW12" s="189" t="s">
        <v>4</v>
      </c>
      <c r="AX12" s="189"/>
      <c r="AY12" s="189"/>
      <c r="AZ12" s="189" t="s">
        <v>4</v>
      </c>
      <c r="BA12" s="189"/>
      <c r="BB12" s="189"/>
      <c r="BC12" s="189" t="s">
        <v>4</v>
      </c>
      <c r="BD12" s="189"/>
      <c r="BE12" s="189"/>
      <c r="BF12" s="189" t="s">
        <v>4</v>
      </c>
      <c r="BG12" s="189"/>
      <c r="BH12" s="189"/>
      <c r="BI12" s="189" t="s">
        <v>4</v>
      </c>
      <c r="BJ12" s="189"/>
      <c r="BK12" s="189"/>
      <c r="BL12" s="189" t="s">
        <v>4</v>
      </c>
      <c r="BM12" s="189"/>
      <c r="BN12" s="189"/>
      <c r="BO12" s="189" t="s">
        <v>4</v>
      </c>
      <c r="BP12" s="26"/>
      <c r="BQ12" s="26"/>
      <c r="BR12" s="26"/>
      <c r="BS12" s="117"/>
      <c r="BT12" s="26"/>
      <c r="BU12" s="26"/>
      <c r="BV12" s="26"/>
      <c r="BW12" s="26"/>
      <c r="BX12" s="26"/>
      <c r="BY12" s="126"/>
    </row>
    <row r="13" spans="1:170" s="8" customFormat="1" ht="15.75" x14ac:dyDescent="0.25">
      <c r="A13" s="194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7"/>
      <c r="BP13" s="26"/>
      <c r="BQ13" s="26"/>
      <c r="BR13" s="26"/>
      <c r="BS13" s="117"/>
      <c r="BT13" s="117"/>
      <c r="BU13" s="117"/>
      <c r="BV13" s="117"/>
      <c r="BW13" s="117"/>
      <c r="BX13" s="117"/>
      <c r="BY13" s="113"/>
      <c r="BZ13" s="3"/>
      <c r="CA13" s="3"/>
      <c r="CB13" s="3"/>
      <c r="CC13" s="3"/>
      <c r="CD13" s="3"/>
      <c r="CE13" s="3"/>
      <c r="CF13" s="114"/>
      <c r="CG13" s="11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70" ht="15.75" x14ac:dyDescent="0.25">
      <c r="A14" s="198" t="s">
        <v>1</v>
      </c>
      <c r="B14" s="187"/>
      <c r="C14" s="199"/>
      <c r="D14" s="188"/>
      <c r="E14" s="188"/>
      <c r="F14" s="188"/>
      <c r="G14" s="188"/>
      <c r="H14" s="188"/>
      <c r="I14" s="199"/>
      <c r="J14" s="188"/>
      <c r="K14" s="188"/>
      <c r="L14" s="199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200"/>
      <c r="BO14" s="201"/>
      <c r="BP14" s="26"/>
      <c r="BQ14" s="26"/>
      <c r="BR14" s="26"/>
      <c r="BS14" s="117"/>
      <c r="BT14" s="117"/>
      <c r="BU14" s="117"/>
      <c r="BV14" s="117"/>
      <c r="BW14" s="117"/>
      <c r="BX14" s="117"/>
      <c r="BY14" s="113"/>
    </row>
    <row r="15" spans="1:170" ht="15.75" x14ac:dyDescent="0.25">
      <c r="A15" s="202">
        <v>1</v>
      </c>
      <c r="B15" s="203" t="s">
        <v>5</v>
      </c>
      <c r="C15" s="200">
        <v>105.76</v>
      </c>
      <c r="D15" s="204">
        <v>98.09</v>
      </c>
      <c r="E15" s="204"/>
      <c r="F15" s="200">
        <v>106.13</v>
      </c>
      <c r="G15" s="204">
        <v>98.61</v>
      </c>
      <c r="H15" s="188"/>
      <c r="I15" s="200">
        <v>106.35000000000001</v>
      </c>
      <c r="J15" s="204">
        <v>98.7</v>
      </c>
      <c r="K15" s="188"/>
      <c r="L15" s="200">
        <v>106.2</v>
      </c>
      <c r="M15" s="204">
        <v>98.64</v>
      </c>
      <c r="N15" s="188"/>
      <c r="O15" s="200">
        <v>106.33</v>
      </c>
      <c r="P15" s="204">
        <v>98.83</v>
      </c>
      <c r="Q15" s="204"/>
      <c r="R15" s="200">
        <v>106.04</v>
      </c>
      <c r="S15" s="204">
        <v>99.47</v>
      </c>
      <c r="T15" s="200"/>
      <c r="U15" s="200">
        <v>106.07000000000001</v>
      </c>
      <c r="V15" s="204">
        <v>98.93</v>
      </c>
      <c r="W15" s="188"/>
      <c r="X15" s="200">
        <v>106.21000000000001</v>
      </c>
      <c r="Y15" s="204">
        <v>98.56</v>
      </c>
      <c r="Z15" s="204"/>
      <c r="AA15" s="200">
        <v>106.01</v>
      </c>
      <c r="AB15" s="204">
        <v>98.8</v>
      </c>
      <c r="AC15" s="188"/>
      <c r="AD15" s="200">
        <v>105.74000000000001</v>
      </c>
      <c r="AE15" s="204">
        <v>98.8</v>
      </c>
      <c r="AF15" s="188"/>
      <c r="AG15" s="200">
        <v>105.17</v>
      </c>
      <c r="AH15" s="204">
        <v>99.5</v>
      </c>
      <c r="AI15" s="188"/>
      <c r="AJ15" s="200">
        <v>104.8</v>
      </c>
      <c r="AK15" s="204">
        <v>100.5</v>
      </c>
      <c r="AL15" s="188"/>
      <c r="AM15" s="200">
        <v>104.44</v>
      </c>
      <c r="AN15" s="204">
        <v>100.21</v>
      </c>
      <c r="AO15" s="188"/>
      <c r="AP15" s="200">
        <v>104.11</v>
      </c>
      <c r="AQ15" s="204">
        <v>101.02</v>
      </c>
      <c r="AR15" s="188"/>
      <c r="AS15" s="200">
        <v>104.52</v>
      </c>
      <c r="AT15" s="204">
        <v>100.95</v>
      </c>
      <c r="AU15" s="188"/>
      <c r="AV15" s="200">
        <v>105</v>
      </c>
      <c r="AW15" s="204">
        <v>100.74</v>
      </c>
      <c r="AX15" s="204"/>
      <c r="AY15" s="200">
        <v>105.36</v>
      </c>
      <c r="AZ15" s="204">
        <v>100.81</v>
      </c>
      <c r="BA15" s="188"/>
      <c r="BB15" s="200">
        <v>105.41</v>
      </c>
      <c r="BC15" s="204">
        <v>100.77</v>
      </c>
      <c r="BD15" s="204"/>
      <c r="BE15" s="200">
        <v>105.33</v>
      </c>
      <c r="BF15" s="204">
        <v>100.97</v>
      </c>
      <c r="BG15" s="204"/>
      <c r="BH15" s="200">
        <v>105.56</v>
      </c>
      <c r="BI15" s="204">
        <v>100.48</v>
      </c>
      <c r="BJ15" s="204"/>
      <c r="BK15" s="200">
        <v>105.64</v>
      </c>
      <c r="BL15" s="204">
        <v>100.33</v>
      </c>
      <c r="BM15" s="188"/>
      <c r="BN15" s="200">
        <f>(C15+F15+I15+L15+O15+R15+U15+X15+AA15+AD15+AG15+AJ15+AM15+AP15+AS15+AV15+AY15+BB15+BH15+BE15+BK15)/21</f>
        <v>105.53238095238095</v>
      </c>
      <c r="BO15" s="201">
        <f>(D15+G15+J15+M15+P15+S15+V15+Y15+AB15+AE15+AH15+AK15+AN15+AQ15+AT15+AW15+AZ15+BC15+BF15+BI15+BL15)/21</f>
        <v>99.700476190476195</v>
      </c>
      <c r="BP15" s="129"/>
      <c r="BQ15" s="40"/>
      <c r="BR15" s="40"/>
      <c r="BS15" s="130"/>
      <c r="BT15" s="130"/>
      <c r="BU15" s="117"/>
      <c r="BV15" s="131"/>
      <c r="BW15" s="131"/>
      <c r="BX15" s="117"/>
      <c r="BY15" s="113"/>
    </row>
    <row r="16" spans="1:170" s="3" customFormat="1" ht="15.75" x14ac:dyDescent="0.25">
      <c r="A16" s="202">
        <v>2</v>
      </c>
      <c r="B16" s="203" t="s">
        <v>6</v>
      </c>
      <c r="C16" s="200">
        <v>0.74449076831447281</v>
      </c>
      <c r="D16" s="204">
        <v>139.34</v>
      </c>
      <c r="E16" s="204"/>
      <c r="F16" s="200">
        <v>0.749232037161909</v>
      </c>
      <c r="G16" s="204">
        <v>139.68</v>
      </c>
      <c r="H16" s="188"/>
      <c r="I16" s="200">
        <v>0.75193623580720348</v>
      </c>
      <c r="J16" s="204">
        <v>139.6</v>
      </c>
      <c r="K16" s="188"/>
      <c r="L16" s="200">
        <v>0.75193623580720348</v>
      </c>
      <c r="M16" s="204">
        <v>139.32</v>
      </c>
      <c r="N16" s="188"/>
      <c r="O16" s="200">
        <v>0.76528659983163694</v>
      </c>
      <c r="P16" s="204">
        <v>137.32</v>
      </c>
      <c r="Q16" s="204"/>
      <c r="R16" s="200">
        <v>0.77243936350996445</v>
      </c>
      <c r="S16" s="204">
        <v>136.55000000000001</v>
      </c>
      <c r="T16" s="200"/>
      <c r="U16" s="200">
        <v>0.76834421820975796</v>
      </c>
      <c r="V16" s="204">
        <v>136.57</v>
      </c>
      <c r="W16" s="188"/>
      <c r="X16" s="200">
        <v>0.78204426370532565</v>
      </c>
      <c r="Y16" s="204">
        <v>133.85</v>
      </c>
      <c r="Z16" s="204"/>
      <c r="AA16" s="200">
        <v>0.77863427548080666</v>
      </c>
      <c r="AB16" s="204">
        <v>134.52000000000001</v>
      </c>
      <c r="AC16" s="188"/>
      <c r="AD16" s="200">
        <v>0.77585538055706404</v>
      </c>
      <c r="AE16" s="204">
        <v>134.65</v>
      </c>
      <c r="AF16" s="188"/>
      <c r="AG16" s="200">
        <v>0.77423350882626196</v>
      </c>
      <c r="AH16" s="204">
        <v>135.15</v>
      </c>
      <c r="AI16" s="188"/>
      <c r="AJ16" s="200">
        <v>0.77208153180975903</v>
      </c>
      <c r="AK16" s="204">
        <v>136.41</v>
      </c>
      <c r="AL16" s="188"/>
      <c r="AM16" s="200">
        <v>0.7700600646850454</v>
      </c>
      <c r="AN16" s="204">
        <v>135.91</v>
      </c>
      <c r="AO16" s="188"/>
      <c r="AP16" s="200">
        <v>0.778694907335306</v>
      </c>
      <c r="AQ16" s="204">
        <v>135.06</v>
      </c>
      <c r="AR16" s="188"/>
      <c r="AS16" s="200">
        <v>0.7816774798718048</v>
      </c>
      <c r="AT16" s="204">
        <v>134.97999999999999</v>
      </c>
      <c r="AU16" s="188"/>
      <c r="AV16" s="200">
        <v>0.78603993082848611</v>
      </c>
      <c r="AW16" s="204">
        <v>134.57</v>
      </c>
      <c r="AX16" s="204"/>
      <c r="AY16" s="200">
        <v>0.78468298807281855</v>
      </c>
      <c r="AZ16" s="204">
        <v>135.35</v>
      </c>
      <c r="BA16" s="188"/>
      <c r="BB16" s="200">
        <v>0.78529919899481693</v>
      </c>
      <c r="BC16" s="204">
        <v>135.26</v>
      </c>
      <c r="BD16" s="204"/>
      <c r="BE16" s="200">
        <v>0.7785736530675802</v>
      </c>
      <c r="BF16" s="204">
        <v>136.6</v>
      </c>
      <c r="BG16" s="204"/>
      <c r="BH16" s="200">
        <v>0.77681970014759572</v>
      </c>
      <c r="BI16" s="204">
        <v>136.54</v>
      </c>
      <c r="BJ16" s="204"/>
      <c r="BK16" s="200">
        <v>0.77966630282239202</v>
      </c>
      <c r="BL16" s="204">
        <v>135.94</v>
      </c>
      <c r="BM16" s="188"/>
      <c r="BN16" s="200">
        <f t="shared" ref="BN16:BN30" si="0">(C16+F16+I16+L16+O16+R16+U16+X16+AA16+AD16+AG16+AJ16+AM16+AP16+AS16+AV16+AY16+BB16+BH16+BE16+BK16)/21</f>
        <v>0.7718108878498674</v>
      </c>
      <c r="BO16" s="201">
        <f t="shared" ref="BO16:BO30" si="1">(D16+G16+J16+M16+P16+S16+V16+Y16+AB16+AE16+AH16+AK16+AN16+AQ16+AT16+AW16+AZ16+BC16+BF16+BI16+BL16)/21</f>
        <v>136.34142857142857</v>
      </c>
      <c r="BP16" s="129"/>
      <c r="BQ16" s="40"/>
      <c r="BR16" s="40"/>
      <c r="BS16" s="130"/>
      <c r="BT16" s="130"/>
      <c r="BU16" s="117"/>
      <c r="BV16" s="131"/>
      <c r="BW16" s="131"/>
      <c r="BX16" s="117"/>
      <c r="BY16" s="113"/>
      <c r="CF16" s="114"/>
      <c r="CG16" s="113"/>
    </row>
    <row r="17" spans="1:167" ht="15.75" x14ac:dyDescent="0.25">
      <c r="A17" s="202">
        <v>3</v>
      </c>
      <c r="B17" s="203" t="s">
        <v>7</v>
      </c>
      <c r="C17" s="200">
        <v>0.90370000000000006</v>
      </c>
      <c r="D17" s="204">
        <v>114.79</v>
      </c>
      <c r="E17" s="204"/>
      <c r="F17" s="200">
        <v>0.91120000000000001</v>
      </c>
      <c r="G17" s="204">
        <v>114.85</v>
      </c>
      <c r="H17" s="188"/>
      <c r="I17" s="200">
        <v>0.91050000000000009</v>
      </c>
      <c r="J17" s="204">
        <v>115.29</v>
      </c>
      <c r="K17" s="188"/>
      <c r="L17" s="200">
        <v>0.91010000000000002</v>
      </c>
      <c r="M17" s="204">
        <v>115.11</v>
      </c>
      <c r="N17" s="188"/>
      <c r="O17" s="200">
        <v>0.91900000000000004</v>
      </c>
      <c r="P17" s="204">
        <v>114.35</v>
      </c>
      <c r="Q17" s="204"/>
      <c r="R17" s="200">
        <v>0.91760000000000008</v>
      </c>
      <c r="S17" s="204">
        <v>114.95</v>
      </c>
      <c r="T17" s="200"/>
      <c r="U17" s="200">
        <v>0.90910000000000002</v>
      </c>
      <c r="V17" s="204">
        <v>115.42</v>
      </c>
      <c r="W17" s="188"/>
      <c r="X17" s="200">
        <v>0.9083</v>
      </c>
      <c r="Y17" s="204">
        <v>115.25</v>
      </c>
      <c r="Z17" s="204"/>
      <c r="AA17" s="200">
        <v>0.90810000000000002</v>
      </c>
      <c r="AB17" s="204">
        <v>115.34</v>
      </c>
      <c r="AC17" s="188"/>
      <c r="AD17" s="200">
        <v>0.90600000000000003</v>
      </c>
      <c r="AE17" s="204">
        <v>115.31</v>
      </c>
      <c r="AF17" s="188"/>
      <c r="AG17" s="200">
        <v>0.90600000000000003</v>
      </c>
      <c r="AH17" s="204">
        <v>115.5</v>
      </c>
      <c r="AI17" s="188"/>
      <c r="AJ17" s="200">
        <v>0.91200000000000003</v>
      </c>
      <c r="AK17" s="204">
        <v>115.48</v>
      </c>
      <c r="AL17" s="188"/>
      <c r="AM17" s="200">
        <v>0.9083</v>
      </c>
      <c r="AN17" s="204">
        <v>115.23</v>
      </c>
      <c r="AO17" s="188"/>
      <c r="AP17" s="200">
        <v>0.91470000000000007</v>
      </c>
      <c r="AQ17" s="204">
        <v>114.98</v>
      </c>
      <c r="AR17" s="188"/>
      <c r="AS17" s="200">
        <v>0.9163</v>
      </c>
      <c r="AT17" s="204">
        <v>115.15</v>
      </c>
      <c r="AU17" s="188"/>
      <c r="AV17" s="200">
        <v>0.9194</v>
      </c>
      <c r="AW17" s="204">
        <v>115.05</v>
      </c>
      <c r="AX17" s="204"/>
      <c r="AY17" s="200">
        <v>0.92520000000000002</v>
      </c>
      <c r="AZ17" s="204">
        <v>114.8</v>
      </c>
      <c r="BA17" s="188"/>
      <c r="BB17" s="200">
        <v>0.92760000000000009</v>
      </c>
      <c r="BC17" s="204">
        <v>114.51</v>
      </c>
      <c r="BD17" s="204"/>
      <c r="BE17" s="200">
        <v>0.92680000000000007</v>
      </c>
      <c r="BF17" s="204">
        <v>114.75</v>
      </c>
      <c r="BG17" s="204"/>
      <c r="BH17" s="200">
        <v>0.92230000000000001</v>
      </c>
      <c r="BI17" s="204">
        <v>115.01</v>
      </c>
      <c r="BJ17" s="204"/>
      <c r="BK17" s="200">
        <v>0.9235000000000001</v>
      </c>
      <c r="BL17" s="204">
        <v>114.77</v>
      </c>
      <c r="BM17" s="188"/>
      <c r="BN17" s="200">
        <f t="shared" si="0"/>
        <v>0.91455714285714307</v>
      </c>
      <c r="BO17" s="201">
        <f t="shared" si="1"/>
        <v>115.04238095238097</v>
      </c>
      <c r="BP17" s="129"/>
      <c r="BQ17" s="40"/>
      <c r="BR17" s="40"/>
      <c r="BS17" s="130"/>
      <c r="BT17" s="130"/>
      <c r="BU17" s="117"/>
      <c r="BV17" s="131"/>
      <c r="BW17" s="131"/>
      <c r="BX17" s="117"/>
      <c r="BY17" s="113"/>
    </row>
    <row r="18" spans="1:167" ht="15.75" x14ac:dyDescent="0.25">
      <c r="A18" s="202">
        <v>4</v>
      </c>
      <c r="B18" s="203" t="s">
        <v>8</v>
      </c>
      <c r="C18" s="200">
        <v>0.83570115326759142</v>
      </c>
      <c r="D18" s="204">
        <v>124.04</v>
      </c>
      <c r="E18" s="204"/>
      <c r="F18" s="200">
        <v>0.84288604180714755</v>
      </c>
      <c r="G18" s="204">
        <v>124.13</v>
      </c>
      <c r="H18" s="188"/>
      <c r="I18" s="200">
        <v>0.84502281561602166</v>
      </c>
      <c r="J18" s="204">
        <v>124.14</v>
      </c>
      <c r="K18" s="188"/>
      <c r="L18" s="200">
        <v>0.84395307620896276</v>
      </c>
      <c r="M18" s="204">
        <v>124.1</v>
      </c>
      <c r="N18" s="188"/>
      <c r="O18" s="200">
        <v>0.84767313723828097</v>
      </c>
      <c r="P18" s="204">
        <v>124.01</v>
      </c>
      <c r="Q18" s="204"/>
      <c r="R18" s="200">
        <v>0.84940117217361755</v>
      </c>
      <c r="S18" s="204">
        <v>124.1</v>
      </c>
      <c r="T18" s="200"/>
      <c r="U18" s="200">
        <v>0.84502281561602166</v>
      </c>
      <c r="V18" s="204">
        <v>124.1</v>
      </c>
      <c r="W18" s="188"/>
      <c r="X18" s="200">
        <v>0.84274397438058313</v>
      </c>
      <c r="Y18" s="204">
        <v>124.11</v>
      </c>
      <c r="Z18" s="204"/>
      <c r="AA18" s="200">
        <v>0.84359709802598282</v>
      </c>
      <c r="AB18" s="204">
        <v>124.08</v>
      </c>
      <c r="AC18" s="188"/>
      <c r="AD18" s="200">
        <v>0.84139671855279752</v>
      </c>
      <c r="AE18" s="204">
        <v>124.08</v>
      </c>
      <c r="AF18" s="188"/>
      <c r="AG18" s="200">
        <v>0.84217618325753751</v>
      </c>
      <c r="AH18" s="204">
        <v>124.13</v>
      </c>
      <c r="AI18" s="188"/>
      <c r="AJ18" s="200">
        <v>0.84853627492575301</v>
      </c>
      <c r="AK18" s="204">
        <v>124.1</v>
      </c>
      <c r="AL18" s="188"/>
      <c r="AM18" s="200">
        <v>0.84309923277969812</v>
      </c>
      <c r="AN18" s="204">
        <v>124.03</v>
      </c>
      <c r="AO18" s="188"/>
      <c r="AP18" s="200">
        <v>0.84860828241683628</v>
      </c>
      <c r="AQ18" s="204">
        <v>123.99</v>
      </c>
      <c r="AR18" s="188"/>
      <c r="AS18" s="200">
        <v>0.85200647524921191</v>
      </c>
      <c r="AT18" s="204">
        <v>123.88</v>
      </c>
      <c r="AU18" s="188"/>
      <c r="AV18" s="200">
        <v>0.85375224109963288</v>
      </c>
      <c r="AW18" s="204">
        <v>123.88</v>
      </c>
      <c r="AX18" s="204"/>
      <c r="AY18" s="200">
        <v>0.85903272914698037</v>
      </c>
      <c r="AZ18" s="204">
        <v>123.76</v>
      </c>
      <c r="BA18" s="188"/>
      <c r="BB18" s="200">
        <v>0.85903272914698037</v>
      </c>
      <c r="BC18" s="204">
        <v>123.77</v>
      </c>
      <c r="BD18" s="204"/>
      <c r="BE18" s="200">
        <v>0.8588114050154585</v>
      </c>
      <c r="BF18" s="204">
        <v>123.87</v>
      </c>
      <c r="BG18" s="204"/>
      <c r="BH18" s="200">
        <v>0.85543199315654406</v>
      </c>
      <c r="BI18" s="204">
        <v>124.02</v>
      </c>
      <c r="BJ18" s="204"/>
      <c r="BK18" s="200">
        <v>0.85470085470085455</v>
      </c>
      <c r="BL18" s="204">
        <v>124.05</v>
      </c>
      <c r="BM18" s="188"/>
      <c r="BN18" s="200">
        <f t="shared" si="0"/>
        <v>0.84821840018011885</v>
      </c>
      <c r="BO18" s="201">
        <f t="shared" si="1"/>
        <v>124.01761904761906</v>
      </c>
      <c r="BP18" s="129"/>
      <c r="BQ18" s="40"/>
      <c r="BR18" s="40"/>
      <c r="BS18" s="130"/>
      <c r="BT18" s="130"/>
      <c r="BU18" s="117"/>
      <c r="BV18" s="131"/>
      <c r="BW18" s="131"/>
      <c r="BX18" s="117"/>
      <c r="BY18" s="113"/>
    </row>
    <row r="19" spans="1:167" ht="15.75" x14ac:dyDescent="0.25">
      <c r="A19" s="202">
        <v>5</v>
      </c>
      <c r="B19" s="203" t="s">
        <v>9</v>
      </c>
      <c r="C19" s="200">
        <v>1987.2833000000001</v>
      </c>
      <c r="D19" s="205">
        <v>206160.77</v>
      </c>
      <c r="E19" s="205"/>
      <c r="F19" s="206">
        <v>1968.5081</v>
      </c>
      <c r="G19" s="205">
        <v>206004.37</v>
      </c>
      <c r="H19" s="188"/>
      <c r="I19" s="200">
        <v>1933.2659000000001</v>
      </c>
      <c r="J19" s="205">
        <v>202934.92</v>
      </c>
      <c r="K19" s="188"/>
      <c r="L19" s="200">
        <v>1939.4158</v>
      </c>
      <c r="M19" s="205">
        <v>203173.2</v>
      </c>
      <c r="N19" s="188"/>
      <c r="O19" s="200">
        <v>1920.894</v>
      </c>
      <c r="P19" s="205">
        <v>201866.75</v>
      </c>
      <c r="Q19" s="205"/>
      <c r="R19" s="206">
        <v>1928.8741</v>
      </c>
      <c r="S19" s="205">
        <v>203457.64</v>
      </c>
      <c r="T19" s="206"/>
      <c r="U19" s="200">
        <v>1947.3100000000002</v>
      </c>
      <c r="V19" s="205">
        <v>204331.24</v>
      </c>
      <c r="W19" s="188"/>
      <c r="X19" s="200">
        <v>1945.3896000000002</v>
      </c>
      <c r="Y19" s="205">
        <v>203643.38</v>
      </c>
      <c r="Z19" s="205"/>
      <c r="AA19" s="200">
        <v>1942.5330000000001</v>
      </c>
      <c r="AB19" s="205">
        <v>203460.91</v>
      </c>
      <c r="AC19" s="188"/>
      <c r="AD19" s="200">
        <v>1964.71</v>
      </c>
      <c r="AE19" s="205">
        <v>205253.25</v>
      </c>
      <c r="AF19" s="188"/>
      <c r="AG19" s="200">
        <v>1965.2267000000002</v>
      </c>
      <c r="AH19" s="205">
        <v>205641.32</v>
      </c>
      <c r="AI19" s="188"/>
      <c r="AJ19" s="200">
        <v>1936.91</v>
      </c>
      <c r="AK19" s="205">
        <v>203995.36</v>
      </c>
      <c r="AL19" s="188"/>
      <c r="AM19" s="200">
        <v>1954.21</v>
      </c>
      <c r="AN19" s="205">
        <v>204527.62</v>
      </c>
      <c r="AO19" s="188"/>
      <c r="AP19" s="200">
        <v>1929.6000000000001</v>
      </c>
      <c r="AQ19" s="205">
        <v>202936.03</v>
      </c>
      <c r="AR19" s="188"/>
      <c r="AS19" s="200">
        <v>1904.6420000000001</v>
      </c>
      <c r="AT19" s="205">
        <v>200958.78</v>
      </c>
      <c r="AU19" s="188"/>
      <c r="AV19" s="200">
        <v>1887.39</v>
      </c>
      <c r="AW19" s="205">
        <v>199648.11</v>
      </c>
      <c r="AX19" s="205"/>
      <c r="AY19" s="206">
        <v>1852.5826000000002</v>
      </c>
      <c r="AZ19" s="205">
        <v>196762.8</v>
      </c>
      <c r="BA19" s="188"/>
      <c r="BB19" s="206">
        <v>1866.41</v>
      </c>
      <c r="BC19" s="205">
        <v>198250.07</v>
      </c>
      <c r="BD19" s="205"/>
      <c r="BE19" s="206">
        <v>1852.96</v>
      </c>
      <c r="BF19" s="205">
        <v>197062.3</v>
      </c>
      <c r="BG19" s="205"/>
      <c r="BH19" s="206">
        <v>1883.0569</v>
      </c>
      <c r="BI19" s="205">
        <v>199735.85</v>
      </c>
      <c r="BJ19" s="205"/>
      <c r="BK19" s="200">
        <v>1883.2806</v>
      </c>
      <c r="BL19" s="204">
        <v>199608.91</v>
      </c>
      <c r="BM19" s="188"/>
      <c r="BN19" s="200">
        <f t="shared" si="0"/>
        <v>1923.5453619047616</v>
      </c>
      <c r="BO19" s="201">
        <f t="shared" si="1"/>
        <v>202353.02761904759</v>
      </c>
      <c r="BP19" s="129"/>
      <c r="BQ19" s="40"/>
      <c r="BR19" s="40"/>
      <c r="BS19" s="130"/>
      <c r="BT19" s="130"/>
      <c r="BU19" s="132"/>
      <c r="BV19" s="131"/>
      <c r="BW19" s="131"/>
      <c r="BX19" s="117"/>
      <c r="BY19" s="113"/>
    </row>
    <row r="20" spans="1:167" ht="15.75" x14ac:dyDescent="0.25">
      <c r="A20" s="202">
        <v>6</v>
      </c>
      <c r="B20" s="203" t="s">
        <v>10</v>
      </c>
      <c r="C20" s="200">
        <v>28.7849</v>
      </c>
      <c r="D20" s="204">
        <v>2986.15</v>
      </c>
      <c r="E20" s="204"/>
      <c r="F20" s="200">
        <v>27.959300000000002</v>
      </c>
      <c r="G20" s="204">
        <v>2925.94</v>
      </c>
      <c r="H20" s="188"/>
      <c r="I20" s="200">
        <v>27.064</v>
      </c>
      <c r="J20" s="204">
        <v>2840.91</v>
      </c>
      <c r="K20" s="188"/>
      <c r="L20" s="200">
        <v>26.860600000000002</v>
      </c>
      <c r="M20" s="204">
        <v>2813.92</v>
      </c>
      <c r="N20" s="188"/>
      <c r="O20" s="200">
        <v>26.784000000000002</v>
      </c>
      <c r="P20" s="204">
        <v>2814.73</v>
      </c>
      <c r="Q20" s="204"/>
      <c r="R20" s="200">
        <v>26.668800000000001</v>
      </c>
      <c r="S20" s="204">
        <v>2813.03</v>
      </c>
      <c r="T20" s="200"/>
      <c r="U20" s="200">
        <v>27.078100000000003</v>
      </c>
      <c r="V20" s="204">
        <v>2841.31</v>
      </c>
      <c r="W20" s="188"/>
      <c r="X20" s="200">
        <v>26.829800000000002</v>
      </c>
      <c r="Y20" s="204">
        <v>2808.54</v>
      </c>
      <c r="Z20" s="204"/>
      <c r="AA20" s="200">
        <v>26.769400000000001</v>
      </c>
      <c r="AB20" s="204">
        <v>2803.83</v>
      </c>
      <c r="AC20" s="188"/>
      <c r="AD20" s="200">
        <v>27.3917</v>
      </c>
      <c r="AE20" s="204">
        <v>2861.61</v>
      </c>
      <c r="AF20" s="188"/>
      <c r="AG20" s="200">
        <v>27.3673</v>
      </c>
      <c r="AH20" s="204">
        <v>2863.71</v>
      </c>
      <c r="AI20" s="188"/>
      <c r="AJ20" s="200">
        <v>26.707700000000003</v>
      </c>
      <c r="AK20" s="204">
        <v>2812.85</v>
      </c>
      <c r="AL20" s="188"/>
      <c r="AM20" s="200">
        <v>27.128600000000002</v>
      </c>
      <c r="AN20" s="204">
        <v>2839.28</v>
      </c>
      <c r="AO20" s="188"/>
      <c r="AP20" s="200">
        <v>26.218600000000002</v>
      </c>
      <c r="AQ20" s="204">
        <v>2757.41</v>
      </c>
      <c r="AR20" s="188"/>
      <c r="AS20" s="200">
        <v>24.1753</v>
      </c>
      <c r="AT20" s="204">
        <v>2550.7399999999998</v>
      </c>
      <c r="AU20" s="188"/>
      <c r="AV20" s="200">
        <v>23.635100000000001</v>
      </c>
      <c r="AW20" s="204">
        <v>2500.12</v>
      </c>
      <c r="AX20" s="204"/>
      <c r="AY20" s="200">
        <v>22.104500000000002</v>
      </c>
      <c r="AZ20" s="204">
        <v>2347.7199999999998</v>
      </c>
      <c r="BA20" s="188"/>
      <c r="BB20" s="200">
        <v>23.01</v>
      </c>
      <c r="BC20" s="204">
        <v>2444.12</v>
      </c>
      <c r="BD20" s="204"/>
      <c r="BE20" s="200">
        <v>22.7255</v>
      </c>
      <c r="BF20" s="204">
        <v>2416.86</v>
      </c>
      <c r="BG20" s="204"/>
      <c r="BH20" s="200">
        <v>23.713900000000002</v>
      </c>
      <c r="BI20" s="204">
        <v>2515.33</v>
      </c>
      <c r="BJ20" s="204"/>
      <c r="BK20" s="200">
        <v>23.658200000000001</v>
      </c>
      <c r="BL20" s="204">
        <v>2507.5300000000002</v>
      </c>
      <c r="BM20" s="188"/>
      <c r="BN20" s="200">
        <f t="shared" si="0"/>
        <v>25.839776190476186</v>
      </c>
      <c r="BO20" s="201">
        <f t="shared" si="1"/>
        <v>2717.411428571429</v>
      </c>
      <c r="BP20" s="129"/>
      <c r="BQ20" s="40"/>
      <c r="BR20" s="40"/>
      <c r="BS20" s="130"/>
      <c r="BT20" s="130"/>
      <c r="BU20" s="117"/>
      <c r="BV20" s="131"/>
      <c r="BW20" s="131"/>
      <c r="BX20" s="117"/>
      <c r="BY20" s="113"/>
    </row>
    <row r="21" spans="1:167" ht="15.75" x14ac:dyDescent="0.25">
      <c r="A21" s="202">
        <v>7</v>
      </c>
      <c r="B21" s="203" t="s">
        <v>25</v>
      </c>
      <c r="C21" s="200">
        <v>1.3544629554381686</v>
      </c>
      <c r="D21" s="204">
        <v>76.59</v>
      </c>
      <c r="E21" s="204"/>
      <c r="F21" s="200">
        <v>1.3616557734204793</v>
      </c>
      <c r="G21" s="204">
        <v>76.849999999999994</v>
      </c>
      <c r="H21" s="188"/>
      <c r="I21" s="200">
        <v>1.3700506918755995</v>
      </c>
      <c r="J21" s="204">
        <v>76.62</v>
      </c>
      <c r="K21" s="188"/>
      <c r="L21" s="200">
        <v>1.3717421124828533</v>
      </c>
      <c r="M21" s="204">
        <v>76.37</v>
      </c>
      <c r="N21" s="188"/>
      <c r="O21" s="200">
        <v>1.3787398317937405</v>
      </c>
      <c r="P21" s="204">
        <v>76.22</v>
      </c>
      <c r="Q21" s="204"/>
      <c r="R21" s="200">
        <v>1.3817880337156281</v>
      </c>
      <c r="S21" s="204">
        <v>76.34</v>
      </c>
      <c r="T21" s="200"/>
      <c r="U21" s="200">
        <v>1.3755158184319121</v>
      </c>
      <c r="V21" s="204">
        <v>76.28</v>
      </c>
      <c r="W21" s="188"/>
      <c r="X21" s="200">
        <v>1.3706140350877192</v>
      </c>
      <c r="Y21" s="204">
        <v>76.37</v>
      </c>
      <c r="Z21" s="204"/>
      <c r="AA21" s="200">
        <v>1.3755158184319121</v>
      </c>
      <c r="AB21" s="204">
        <v>76.150000000000006</v>
      </c>
      <c r="AC21" s="188"/>
      <c r="AD21" s="200">
        <v>1.3651877133105801</v>
      </c>
      <c r="AE21" s="204">
        <v>76.52</v>
      </c>
      <c r="AF21" s="188"/>
      <c r="AG21" s="200">
        <v>1.3642564802182811</v>
      </c>
      <c r="AH21" s="204">
        <v>76.7</v>
      </c>
      <c r="AI21" s="188"/>
      <c r="AJ21" s="200">
        <v>1.371553970648745</v>
      </c>
      <c r="AK21" s="204">
        <v>76.790000000000006</v>
      </c>
      <c r="AL21" s="188"/>
      <c r="AM21" s="200">
        <v>1.3691128148959473</v>
      </c>
      <c r="AN21" s="204">
        <v>76.44</v>
      </c>
      <c r="AO21" s="188"/>
      <c r="AP21" s="200">
        <v>1.3762730525736306</v>
      </c>
      <c r="AQ21" s="204">
        <v>76.42</v>
      </c>
      <c r="AR21" s="188"/>
      <c r="AS21" s="200">
        <v>1.3863856924996534</v>
      </c>
      <c r="AT21" s="204">
        <v>76.099999999999994</v>
      </c>
      <c r="AU21" s="188"/>
      <c r="AV21" s="200">
        <v>1.4033118158854898</v>
      </c>
      <c r="AW21" s="204">
        <v>75.38</v>
      </c>
      <c r="AX21" s="204"/>
      <c r="AY21" s="200">
        <v>1.4216661927779357</v>
      </c>
      <c r="AZ21" s="204">
        <v>74.709999999999994</v>
      </c>
      <c r="BA21" s="188"/>
      <c r="BB21" s="200">
        <v>1.4176353841791891</v>
      </c>
      <c r="BC21" s="204">
        <v>74.930000000000007</v>
      </c>
      <c r="BD21" s="204"/>
      <c r="BE21" s="200">
        <v>1.4194464158977997</v>
      </c>
      <c r="BF21" s="204">
        <v>74.92</v>
      </c>
      <c r="BG21" s="204"/>
      <c r="BH21" s="200">
        <v>1.4052838673412029</v>
      </c>
      <c r="BI21" s="204">
        <v>75.48</v>
      </c>
      <c r="BJ21" s="204"/>
      <c r="BK21" s="200">
        <v>1.4048890137679124</v>
      </c>
      <c r="BL21" s="204">
        <v>75.44</v>
      </c>
      <c r="BM21" s="188"/>
      <c r="BN21" s="200">
        <f t="shared" si="0"/>
        <v>1.3830994040321134</v>
      </c>
      <c r="BO21" s="201">
        <f t="shared" si="1"/>
        <v>76.07714285714286</v>
      </c>
      <c r="BP21" s="129"/>
      <c r="BQ21" s="40"/>
      <c r="BR21" s="40"/>
      <c r="BS21" s="130"/>
      <c r="BT21" s="130"/>
      <c r="BU21" s="117"/>
      <c r="BV21" s="131"/>
      <c r="BW21" s="131"/>
      <c r="BX21" s="117"/>
      <c r="BY21" s="113"/>
    </row>
    <row r="22" spans="1:167" ht="15.75" x14ac:dyDescent="0.25">
      <c r="A22" s="202">
        <v>8</v>
      </c>
      <c r="B22" s="203" t="s">
        <v>26</v>
      </c>
      <c r="C22" s="200">
        <v>1.3004</v>
      </c>
      <c r="D22" s="204">
        <v>79.78</v>
      </c>
      <c r="E22" s="204"/>
      <c r="F22" s="200">
        <v>1.3070000000000002</v>
      </c>
      <c r="G22" s="204">
        <v>80.069999999999993</v>
      </c>
      <c r="H22" s="188"/>
      <c r="I22" s="200">
        <v>1.3086</v>
      </c>
      <c r="J22" s="204">
        <v>80.22</v>
      </c>
      <c r="K22" s="188"/>
      <c r="L22" s="200">
        <v>1.3091000000000002</v>
      </c>
      <c r="M22" s="204">
        <v>80.02</v>
      </c>
      <c r="N22" s="188"/>
      <c r="O22" s="200">
        <v>1.3147</v>
      </c>
      <c r="P22" s="204">
        <v>79.930000000000007</v>
      </c>
      <c r="Q22" s="204"/>
      <c r="R22" s="200">
        <v>1.3221000000000001</v>
      </c>
      <c r="S22" s="204">
        <v>79.78</v>
      </c>
      <c r="T22" s="200"/>
      <c r="U22" s="200">
        <v>1.3158000000000001</v>
      </c>
      <c r="V22" s="204">
        <v>79.75</v>
      </c>
      <c r="W22" s="188"/>
      <c r="X22" s="200">
        <v>1.3169</v>
      </c>
      <c r="Y22" s="204">
        <v>79.489999999999995</v>
      </c>
      <c r="Z22" s="204"/>
      <c r="AA22" s="200">
        <v>1.3183</v>
      </c>
      <c r="AB22" s="204">
        <v>79.45</v>
      </c>
      <c r="AC22" s="188"/>
      <c r="AD22" s="200">
        <v>1.3154000000000001</v>
      </c>
      <c r="AE22" s="204">
        <v>79.42</v>
      </c>
      <c r="AF22" s="188"/>
      <c r="AG22" s="200">
        <v>1.3158000000000001</v>
      </c>
      <c r="AH22" s="204">
        <v>79.53</v>
      </c>
      <c r="AI22" s="188"/>
      <c r="AJ22" s="200">
        <v>1.3211000000000002</v>
      </c>
      <c r="AK22" s="204">
        <v>79.72</v>
      </c>
      <c r="AL22" s="188"/>
      <c r="AM22" s="200">
        <v>1.3159000000000001</v>
      </c>
      <c r="AN22" s="204">
        <v>79.53</v>
      </c>
      <c r="AO22" s="188"/>
      <c r="AP22" s="200">
        <v>1.3221000000000001</v>
      </c>
      <c r="AQ22" s="204">
        <v>79.55</v>
      </c>
      <c r="AR22" s="188"/>
      <c r="AS22" s="200">
        <v>1.331</v>
      </c>
      <c r="AT22" s="204">
        <v>79.27</v>
      </c>
      <c r="AU22" s="188"/>
      <c r="AV22" s="200">
        <v>1.3319000000000001</v>
      </c>
      <c r="AW22" s="204">
        <v>79.42</v>
      </c>
      <c r="AX22" s="204"/>
      <c r="AY22" s="200">
        <v>1.3401000000000001</v>
      </c>
      <c r="AZ22" s="204">
        <v>79.260000000000005</v>
      </c>
      <c r="BA22" s="188"/>
      <c r="BB22" s="200">
        <v>1.3371</v>
      </c>
      <c r="BC22" s="204">
        <v>79.44</v>
      </c>
      <c r="BD22" s="204"/>
      <c r="BE22" s="200">
        <v>1.3386</v>
      </c>
      <c r="BF22" s="204">
        <v>79.45</v>
      </c>
      <c r="BG22" s="204"/>
      <c r="BH22" s="200">
        <v>1.3353000000000002</v>
      </c>
      <c r="BI22" s="204">
        <v>79.44</v>
      </c>
      <c r="BJ22" s="204"/>
      <c r="BK22" s="200">
        <v>1.3398000000000001</v>
      </c>
      <c r="BL22" s="204">
        <v>79.11</v>
      </c>
      <c r="BM22" s="188"/>
      <c r="BN22" s="200">
        <f t="shared" si="0"/>
        <v>1.3217619047619047</v>
      </c>
      <c r="BO22" s="201">
        <f t="shared" si="1"/>
        <v>79.601428571428571</v>
      </c>
      <c r="BP22" s="129"/>
      <c r="BQ22" s="40"/>
      <c r="BR22" s="40"/>
      <c r="BS22" s="130"/>
      <c r="BT22" s="130"/>
      <c r="BU22" s="117"/>
      <c r="BV22" s="131"/>
      <c r="BW22" s="131"/>
      <c r="BX22" s="117"/>
      <c r="BY22" s="113"/>
    </row>
    <row r="23" spans="1:167" ht="15.75" x14ac:dyDescent="0.25">
      <c r="A23" s="202">
        <v>9</v>
      </c>
      <c r="B23" s="203" t="s">
        <v>13</v>
      </c>
      <c r="C23" s="200">
        <v>8.6288</v>
      </c>
      <c r="D23" s="204">
        <v>12.02</v>
      </c>
      <c r="E23" s="204"/>
      <c r="F23" s="200">
        <v>8.6735000000000007</v>
      </c>
      <c r="G23" s="204">
        <v>12.07</v>
      </c>
      <c r="H23" s="188"/>
      <c r="I23" s="200">
        <v>8.7308000000000003</v>
      </c>
      <c r="J23" s="204">
        <v>12.02</v>
      </c>
      <c r="K23" s="188"/>
      <c r="L23" s="200">
        <v>8.7424999999999997</v>
      </c>
      <c r="M23" s="204">
        <v>11.98</v>
      </c>
      <c r="N23" s="188"/>
      <c r="O23" s="200">
        <v>8.798</v>
      </c>
      <c r="P23" s="204">
        <v>11.94</v>
      </c>
      <c r="Q23" s="204"/>
      <c r="R23" s="200">
        <v>8.8076000000000008</v>
      </c>
      <c r="S23" s="204">
        <v>11.98</v>
      </c>
      <c r="T23" s="200"/>
      <c r="U23" s="200">
        <v>8.7446000000000002</v>
      </c>
      <c r="V23" s="204">
        <v>12</v>
      </c>
      <c r="W23" s="188"/>
      <c r="X23" s="200">
        <v>8.7370000000000001</v>
      </c>
      <c r="Y23" s="204">
        <v>11.98</v>
      </c>
      <c r="Z23" s="204"/>
      <c r="AA23" s="200">
        <v>8.7818000000000005</v>
      </c>
      <c r="AB23" s="204">
        <v>11.93</v>
      </c>
      <c r="AC23" s="188"/>
      <c r="AD23" s="200">
        <v>8.742700000000001</v>
      </c>
      <c r="AE23" s="204">
        <v>11.95</v>
      </c>
      <c r="AF23" s="188"/>
      <c r="AG23" s="200">
        <v>8.7659000000000002</v>
      </c>
      <c r="AH23" s="204">
        <v>11.94</v>
      </c>
      <c r="AI23" s="188"/>
      <c r="AJ23" s="200">
        <v>8.8375000000000004</v>
      </c>
      <c r="AK23" s="204">
        <v>11.92</v>
      </c>
      <c r="AL23" s="188"/>
      <c r="AM23" s="200">
        <v>8.7727000000000004</v>
      </c>
      <c r="AN23" s="204">
        <v>11.93</v>
      </c>
      <c r="AO23" s="188"/>
      <c r="AP23" s="200">
        <v>8.8263999999999996</v>
      </c>
      <c r="AQ23" s="204">
        <v>11.92</v>
      </c>
      <c r="AR23" s="188"/>
      <c r="AS23" s="200">
        <v>8.8613</v>
      </c>
      <c r="AT23" s="204">
        <v>11.91</v>
      </c>
      <c r="AU23" s="188"/>
      <c r="AV23" s="200">
        <v>8.9131</v>
      </c>
      <c r="AW23" s="204">
        <v>11.87</v>
      </c>
      <c r="AX23" s="204"/>
      <c r="AY23" s="200">
        <v>9.0872000000000011</v>
      </c>
      <c r="AZ23" s="204">
        <v>11.69</v>
      </c>
      <c r="BA23" s="188"/>
      <c r="BB23" s="200">
        <v>9.1303000000000001</v>
      </c>
      <c r="BC23" s="204">
        <v>11.63</v>
      </c>
      <c r="BD23" s="204"/>
      <c r="BE23" s="200">
        <v>9.0823999999999998</v>
      </c>
      <c r="BF23" s="204">
        <v>11.71</v>
      </c>
      <c r="BG23" s="204"/>
      <c r="BH23" s="200">
        <v>9.0263000000000009</v>
      </c>
      <c r="BI23" s="204">
        <v>11.75</v>
      </c>
      <c r="BJ23" s="204"/>
      <c r="BK23" s="200">
        <v>9.0094000000000012</v>
      </c>
      <c r="BL23" s="204">
        <v>11.76</v>
      </c>
      <c r="BM23" s="188"/>
      <c r="BN23" s="200">
        <f t="shared" si="0"/>
        <v>8.8428476190476211</v>
      </c>
      <c r="BO23" s="201">
        <f t="shared" si="1"/>
        <v>11.9</v>
      </c>
      <c r="BP23" s="129"/>
      <c r="BQ23" s="40"/>
      <c r="BR23" s="40"/>
      <c r="BS23" s="130"/>
      <c r="BT23" s="130"/>
      <c r="BU23" s="117"/>
      <c r="BV23" s="131"/>
      <c r="BW23" s="131"/>
      <c r="BX23" s="117"/>
      <c r="BY23" s="113"/>
    </row>
    <row r="24" spans="1:167" ht="15.75" x14ac:dyDescent="0.25">
      <c r="A24" s="202">
        <v>10</v>
      </c>
      <c r="B24" s="203" t="s">
        <v>14</v>
      </c>
      <c r="C24" s="200">
        <v>8.7042999999999999</v>
      </c>
      <c r="D24" s="204">
        <v>11.92</v>
      </c>
      <c r="E24" s="204"/>
      <c r="F24" s="200">
        <v>8.7661999999999995</v>
      </c>
      <c r="G24" s="204">
        <v>11.94</v>
      </c>
      <c r="H24" s="188"/>
      <c r="I24" s="200">
        <v>8.8807000000000009</v>
      </c>
      <c r="J24" s="204">
        <v>11.82</v>
      </c>
      <c r="K24" s="188"/>
      <c r="L24" s="200">
        <v>8.8887999999999998</v>
      </c>
      <c r="M24" s="204">
        <v>11.79</v>
      </c>
      <c r="N24" s="188"/>
      <c r="O24" s="200">
        <v>8.9954999999999998</v>
      </c>
      <c r="P24" s="204">
        <v>11.68</v>
      </c>
      <c r="Q24" s="204"/>
      <c r="R24" s="200">
        <v>9.1067999999999998</v>
      </c>
      <c r="S24" s="204">
        <v>11.58</v>
      </c>
      <c r="T24" s="200"/>
      <c r="U24" s="200">
        <v>9.0225000000000009</v>
      </c>
      <c r="V24" s="204">
        <v>11.63</v>
      </c>
      <c r="W24" s="188"/>
      <c r="X24" s="200">
        <v>9.0111000000000008</v>
      </c>
      <c r="Y24" s="204">
        <v>11.62</v>
      </c>
      <c r="Z24" s="204"/>
      <c r="AA24" s="200">
        <v>9.0221999999999998</v>
      </c>
      <c r="AB24" s="204">
        <v>11.61</v>
      </c>
      <c r="AC24" s="188"/>
      <c r="AD24" s="200">
        <v>8.9981000000000009</v>
      </c>
      <c r="AE24" s="204">
        <v>11.61</v>
      </c>
      <c r="AF24" s="188"/>
      <c r="AG24" s="200">
        <v>8.9794999999999998</v>
      </c>
      <c r="AH24" s="204">
        <v>11.65</v>
      </c>
      <c r="AI24" s="188"/>
      <c r="AJ24" s="200">
        <v>9.0655000000000001</v>
      </c>
      <c r="AK24" s="204">
        <v>11.62</v>
      </c>
      <c r="AL24" s="188"/>
      <c r="AM24" s="200">
        <v>9.0457000000000001</v>
      </c>
      <c r="AN24" s="204">
        <v>11.57</v>
      </c>
      <c r="AO24" s="188"/>
      <c r="AP24" s="200">
        <v>9.2024000000000008</v>
      </c>
      <c r="AQ24" s="204">
        <v>11.43</v>
      </c>
      <c r="AR24" s="188"/>
      <c r="AS24" s="200">
        <v>9.3239999999999998</v>
      </c>
      <c r="AT24" s="204">
        <v>11.32</v>
      </c>
      <c r="AU24" s="188"/>
      <c r="AV24" s="200">
        <v>9.3655000000000008</v>
      </c>
      <c r="AW24" s="204">
        <v>11.29</v>
      </c>
      <c r="AX24" s="204"/>
      <c r="AY24" s="200">
        <v>9.5899000000000001</v>
      </c>
      <c r="AZ24" s="204">
        <v>11.08</v>
      </c>
      <c r="BA24" s="188"/>
      <c r="BB24" s="200">
        <v>9.5510999999999999</v>
      </c>
      <c r="BC24" s="204">
        <v>11.12</v>
      </c>
      <c r="BD24" s="204"/>
      <c r="BE24" s="200">
        <v>9.5485000000000007</v>
      </c>
      <c r="BF24" s="204">
        <v>11.14</v>
      </c>
      <c r="BG24" s="204"/>
      <c r="BH24" s="200">
        <v>9.4686000000000003</v>
      </c>
      <c r="BI24" s="204">
        <v>11.2</v>
      </c>
      <c r="BJ24" s="204"/>
      <c r="BK24" s="200">
        <v>9.4665999999999997</v>
      </c>
      <c r="BL24" s="204">
        <v>11.2</v>
      </c>
      <c r="BM24" s="188"/>
      <c r="BN24" s="200">
        <f t="shared" si="0"/>
        <v>9.1430238095238074</v>
      </c>
      <c r="BO24" s="201">
        <f t="shared" si="1"/>
        <v>11.515238095238095</v>
      </c>
      <c r="BP24" s="129"/>
      <c r="BQ24" s="40"/>
      <c r="BR24" s="40"/>
      <c r="BS24" s="130"/>
      <c r="BT24" s="130"/>
      <c r="BU24" s="117"/>
      <c r="BV24" s="131"/>
      <c r="BW24" s="131"/>
      <c r="BX24" s="117"/>
      <c r="BY24" s="113"/>
    </row>
    <row r="25" spans="1:167" ht="15.75" x14ac:dyDescent="0.25">
      <c r="A25" s="202">
        <v>11</v>
      </c>
      <c r="B25" s="203" t="s">
        <v>15</v>
      </c>
      <c r="C25" s="200">
        <v>6.218</v>
      </c>
      <c r="D25" s="204">
        <v>16.68</v>
      </c>
      <c r="E25" s="204"/>
      <c r="F25" s="200">
        <v>6.2711000000000006</v>
      </c>
      <c r="G25" s="204">
        <v>16.690000000000001</v>
      </c>
      <c r="H25" s="188"/>
      <c r="I25" s="200">
        <v>6.2861000000000002</v>
      </c>
      <c r="J25" s="204">
        <v>16.7</v>
      </c>
      <c r="K25" s="188"/>
      <c r="L25" s="200">
        <v>6.2784000000000004</v>
      </c>
      <c r="M25" s="204">
        <v>16.690000000000001</v>
      </c>
      <c r="N25" s="188"/>
      <c r="O25" s="200">
        <v>6.3065000000000007</v>
      </c>
      <c r="P25" s="204">
        <v>16.66</v>
      </c>
      <c r="Q25" s="204"/>
      <c r="R25" s="200">
        <v>6.3196000000000003</v>
      </c>
      <c r="S25" s="204">
        <v>16.690000000000001</v>
      </c>
      <c r="T25" s="200"/>
      <c r="U25" s="200">
        <v>6.2866</v>
      </c>
      <c r="V25" s="204">
        <v>16.690000000000001</v>
      </c>
      <c r="W25" s="188"/>
      <c r="X25" s="200">
        <v>6.2693000000000003</v>
      </c>
      <c r="Y25" s="204">
        <v>16.7</v>
      </c>
      <c r="Z25" s="204"/>
      <c r="AA25" s="200">
        <v>6.2765000000000004</v>
      </c>
      <c r="AB25" s="204">
        <v>16.690000000000001</v>
      </c>
      <c r="AC25" s="188"/>
      <c r="AD25" s="200">
        <v>6.2585000000000006</v>
      </c>
      <c r="AE25" s="204">
        <v>16.690000000000001</v>
      </c>
      <c r="AF25" s="188"/>
      <c r="AG25" s="200">
        <v>6.2645</v>
      </c>
      <c r="AH25" s="204">
        <v>16.7</v>
      </c>
      <c r="AI25" s="188"/>
      <c r="AJ25" s="200">
        <v>6.3122000000000007</v>
      </c>
      <c r="AK25" s="204">
        <v>16.690000000000001</v>
      </c>
      <c r="AL25" s="188"/>
      <c r="AM25" s="200">
        <v>6.2720000000000002</v>
      </c>
      <c r="AN25" s="204">
        <v>16.690000000000001</v>
      </c>
      <c r="AO25" s="188"/>
      <c r="AP25" s="200">
        <v>6.3131000000000004</v>
      </c>
      <c r="AQ25" s="204">
        <v>16.66</v>
      </c>
      <c r="AR25" s="188"/>
      <c r="AS25" s="200">
        <v>6.3391000000000002</v>
      </c>
      <c r="AT25" s="204">
        <v>16.64</v>
      </c>
      <c r="AU25" s="188"/>
      <c r="AV25" s="200">
        <v>6.3527000000000005</v>
      </c>
      <c r="AW25" s="204">
        <v>16.649999999999999</v>
      </c>
      <c r="AX25" s="204"/>
      <c r="AY25" s="200">
        <v>6.3923000000000005</v>
      </c>
      <c r="AZ25" s="204">
        <v>16.62</v>
      </c>
      <c r="BA25" s="188"/>
      <c r="BB25" s="200">
        <v>6.3959000000000001</v>
      </c>
      <c r="BC25" s="204">
        <v>16.61</v>
      </c>
      <c r="BD25" s="204"/>
      <c r="BE25" s="200">
        <v>6.3927000000000005</v>
      </c>
      <c r="BF25" s="204">
        <v>16.64</v>
      </c>
      <c r="BG25" s="204"/>
      <c r="BH25" s="200">
        <v>6.3668000000000005</v>
      </c>
      <c r="BI25" s="204">
        <v>16.66</v>
      </c>
      <c r="BJ25" s="204"/>
      <c r="BK25" s="200">
        <v>6.3637000000000006</v>
      </c>
      <c r="BL25" s="204">
        <v>16.66</v>
      </c>
      <c r="BM25" s="188"/>
      <c r="BN25" s="200">
        <f t="shared" si="0"/>
        <v>6.3112190476190486</v>
      </c>
      <c r="BO25" s="201">
        <f t="shared" si="1"/>
        <v>16.671428571428571</v>
      </c>
      <c r="BP25" s="129"/>
      <c r="BQ25" s="40"/>
      <c r="BR25" s="40"/>
      <c r="BS25" s="130"/>
      <c r="BT25" s="130"/>
      <c r="BU25" s="117"/>
      <c r="BV25" s="131"/>
      <c r="BW25" s="131"/>
      <c r="BX25" s="117"/>
      <c r="BY25" s="113"/>
    </row>
    <row r="26" spans="1:167" ht="15.75" x14ac:dyDescent="0.25">
      <c r="A26" s="202">
        <v>12</v>
      </c>
      <c r="B26" s="203" t="s">
        <v>34</v>
      </c>
      <c r="C26" s="200">
        <v>7.3701000000000008</v>
      </c>
      <c r="D26" s="204">
        <v>14.08</v>
      </c>
      <c r="E26" s="204"/>
      <c r="F26" s="200">
        <v>7.3832000000000004</v>
      </c>
      <c r="G26" s="204">
        <v>14.17</v>
      </c>
      <c r="H26" s="188"/>
      <c r="I26" s="200">
        <v>7.4316000000000004</v>
      </c>
      <c r="J26" s="204">
        <v>14.12</v>
      </c>
      <c r="K26" s="188"/>
      <c r="L26" s="200">
        <v>7.4348000000000001</v>
      </c>
      <c r="M26" s="204">
        <v>14.09</v>
      </c>
      <c r="N26" s="188"/>
      <c r="O26" s="200">
        <v>7.4814000000000007</v>
      </c>
      <c r="P26" s="204">
        <v>14.05</v>
      </c>
      <c r="Q26" s="204"/>
      <c r="R26" s="200">
        <v>7.4913000000000007</v>
      </c>
      <c r="S26" s="204">
        <v>14.08</v>
      </c>
      <c r="T26" s="200"/>
      <c r="U26" s="200">
        <v>7.4854000000000003</v>
      </c>
      <c r="V26" s="204">
        <v>14.02</v>
      </c>
      <c r="W26" s="188"/>
      <c r="X26" s="200">
        <v>7.4671000000000003</v>
      </c>
      <c r="Y26" s="204">
        <v>14.02</v>
      </c>
      <c r="Z26" s="204"/>
      <c r="AA26" s="200">
        <v>7.4912000000000001</v>
      </c>
      <c r="AB26" s="204">
        <v>13.98</v>
      </c>
      <c r="AC26" s="188"/>
      <c r="AD26" s="200">
        <v>7.4939</v>
      </c>
      <c r="AE26" s="204">
        <v>13.94</v>
      </c>
      <c r="AF26" s="188"/>
      <c r="AG26" s="200">
        <v>7.4870000000000001</v>
      </c>
      <c r="AH26" s="204">
        <v>13.98</v>
      </c>
      <c r="AI26" s="188"/>
      <c r="AJ26" s="200">
        <v>7.5465</v>
      </c>
      <c r="AK26" s="204">
        <v>13.96</v>
      </c>
      <c r="AL26" s="188"/>
      <c r="AM26" s="200">
        <v>7.5663</v>
      </c>
      <c r="AN26" s="204">
        <v>13.83</v>
      </c>
      <c r="AO26" s="188"/>
      <c r="AP26" s="200">
        <v>7.5993000000000004</v>
      </c>
      <c r="AQ26" s="204">
        <v>13.84</v>
      </c>
      <c r="AR26" s="188"/>
      <c r="AS26" s="200">
        <v>7.6544000000000008</v>
      </c>
      <c r="AT26" s="204">
        <v>13.78</v>
      </c>
      <c r="AU26" s="188"/>
      <c r="AV26" s="200">
        <v>7.6737000000000002</v>
      </c>
      <c r="AW26" s="204">
        <v>13.78</v>
      </c>
      <c r="AX26" s="204"/>
      <c r="AY26" s="200">
        <v>7.6912000000000003</v>
      </c>
      <c r="AZ26" s="204">
        <v>13.81</v>
      </c>
      <c r="BA26" s="188"/>
      <c r="BB26" s="200">
        <v>7.58</v>
      </c>
      <c r="BC26" s="204">
        <v>14.01</v>
      </c>
      <c r="BD26" s="204"/>
      <c r="BE26" s="200">
        <v>7.7786</v>
      </c>
      <c r="BF26" s="204">
        <v>13.67</v>
      </c>
      <c r="BG26" s="204"/>
      <c r="BH26" s="200">
        <v>7.8420000000000005</v>
      </c>
      <c r="BI26" s="204">
        <v>13.53</v>
      </c>
      <c r="BJ26" s="204"/>
      <c r="BK26" s="200">
        <v>7.7765000000000004</v>
      </c>
      <c r="BL26" s="204">
        <v>13.63</v>
      </c>
      <c r="BM26" s="188"/>
      <c r="BN26" s="200">
        <f t="shared" si="0"/>
        <v>7.558357142857143</v>
      </c>
      <c r="BO26" s="201">
        <f t="shared" si="1"/>
        <v>13.92238095238095</v>
      </c>
      <c r="BP26" s="129"/>
      <c r="BQ26" s="40"/>
      <c r="BR26" s="40"/>
      <c r="BS26" s="130"/>
      <c r="BT26" s="130"/>
      <c r="BU26" s="117"/>
      <c r="BV26" s="131"/>
      <c r="BW26" s="131"/>
      <c r="BX26" s="117"/>
      <c r="BY26" s="113"/>
    </row>
    <row r="27" spans="1:167" ht="15.75" x14ac:dyDescent="0.25">
      <c r="A27" s="202">
        <v>13</v>
      </c>
      <c r="B27" s="203" t="s">
        <v>17</v>
      </c>
      <c r="C27" s="200">
        <v>1</v>
      </c>
      <c r="D27" s="204">
        <v>103.74</v>
      </c>
      <c r="E27" s="204"/>
      <c r="F27" s="200">
        <v>1</v>
      </c>
      <c r="G27" s="204">
        <v>104.65</v>
      </c>
      <c r="H27" s="204"/>
      <c r="I27" s="200">
        <v>1</v>
      </c>
      <c r="J27" s="204">
        <v>104.97</v>
      </c>
      <c r="K27" s="204"/>
      <c r="L27" s="200">
        <v>1</v>
      </c>
      <c r="M27" s="204">
        <v>104.76</v>
      </c>
      <c r="N27" s="204"/>
      <c r="O27" s="200">
        <v>1</v>
      </c>
      <c r="P27" s="204">
        <v>105.09</v>
      </c>
      <c r="Q27" s="204"/>
      <c r="R27" s="200">
        <v>1</v>
      </c>
      <c r="S27" s="204">
        <v>105.48</v>
      </c>
      <c r="T27" s="200"/>
      <c r="U27" s="200">
        <v>1</v>
      </c>
      <c r="V27" s="204">
        <v>104.93</v>
      </c>
      <c r="W27" s="204"/>
      <c r="X27" s="200">
        <v>1</v>
      </c>
      <c r="Y27" s="204">
        <v>104.68</v>
      </c>
      <c r="Z27" s="204"/>
      <c r="AA27" s="200">
        <v>1</v>
      </c>
      <c r="AB27" s="204">
        <v>104.74</v>
      </c>
      <c r="AC27" s="204"/>
      <c r="AD27" s="200">
        <v>1</v>
      </c>
      <c r="AE27" s="204">
        <v>104.47</v>
      </c>
      <c r="AF27" s="204"/>
      <c r="AG27" s="200">
        <v>1</v>
      </c>
      <c r="AH27" s="204">
        <v>104.64</v>
      </c>
      <c r="AI27" s="204"/>
      <c r="AJ27" s="200">
        <v>1</v>
      </c>
      <c r="AK27" s="204">
        <v>105.32</v>
      </c>
      <c r="AL27" s="204"/>
      <c r="AM27" s="200">
        <v>1</v>
      </c>
      <c r="AN27" s="204">
        <v>104.66</v>
      </c>
      <c r="AO27" s="204"/>
      <c r="AP27" s="200">
        <v>1</v>
      </c>
      <c r="AQ27" s="204">
        <v>105.17</v>
      </c>
      <c r="AR27" s="204"/>
      <c r="AS27" s="200">
        <v>1</v>
      </c>
      <c r="AT27" s="204">
        <v>105.51</v>
      </c>
      <c r="AU27" s="204"/>
      <c r="AV27" s="200">
        <v>1</v>
      </c>
      <c r="AW27" s="204">
        <v>105.78</v>
      </c>
      <c r="AX27" s="204"/>
      <c r="AY27" s="200">
        <v>1</v>
      </c>
      <c r="AZ27" s="204">
        <v>106.21</v>
      </c>
      <c r="BA27" s="204"/>
      <c r="BB27" s="200">
        <v>1</v>
      </c>
      <c r="BC27" s="204">
        <v>106.22</v>
      </c>
      <c r="BD27" s="204"/>
      <c r="BE27" s="200">
        <v>1</v>
      </c>
      <c r="BF27" s="204">
        <v>106.35</v>
      </c>
      <c r="BG27" s="204"/>
      <c r="BH27" s="200">
        <v>1</v>
      </c>
      <c r="BI27" s="204">
        <v>106.07</v>
      </c>
      <c r="BJ27" s="204"/>
      <c r="BK27" s="200">
        <v>1</v>
      </c>
      <c r="BL27" s="204">
        <v>105.99</v>
      </c>
      <c r="BM27" s="204"/>
      <c r="BN27" s="200">
        <f t="shared" si="0"/>
        <v>1</v>
      </c>
      <c r="BO27" s="201">
        <f t="shared" si="1"/>
        <v>105.21095238095239</v>
      </c>
      <c r="BP27" s="129"/>
      <c r="BQ27" s="40"/>
      <c r="BR27" s="40"/>
      <c r="BS27" s="130"/>
      <c r="BT27" s="130"/>
      <c r="BU27" s="117"/>
      <c r="BV27" s="131"/>
      <c r="BW27" s="131"/>
      <c r="BX27" s="117"/>
      <c r="BY27" s="113"/>
    </row>
    <row r="28" spans="1:167" ht="15.75" x14ac:dyDescent="0.25">
      <c r="A28" s="202">
        <v>14</v>
      </c>
      <c r="B28" s="203" t="s">
        <v>27</v>
      </c>
      <c r="C28" s="200">
        <v>0.70476633472172312</v>
      </c>
      <c r="D28" s="204">
        <v>147.19999999999999</v>
      </c>
      <c r="E28" s="204"/>
      <c r="F28" s="200">
        <v>0.70247411382890534</v>
      </c>
      <c r="G28" s="204">
        <v>148.97</v>
      </c>
      <c r="H28" s="204"/>
      <c r="I28" s="200">
        <v>0.70559181513494451</v>
      </c>
      <c r="J28" s="204">
        <v>148.77000000000001</v>
      </c>
      <c r="K28" s="188"/>
      <c r="L28" s="200">
        <v>0.70731862582137384</v>
      </c>
      <c r="M28" s="204">
        <v>148.11000000000001</v>
      </c>
      <c r="N28" s="188"/>
      <c r="O28" s="200">
        <v>0.70642422187371967</v>
      </c>
      <c r="P28" s="204">
        <v>148.76</v>
      </c>
      <c r="Q28" s="204"/>
      <c r="R28" s="200">
        <v>0.70835576459921235</v>
      </c>
      <c r="S28" s="204">
        <v>148.91</v>
      </c>
      <c r="T28" s="200"/>
      <c r="U28" s="200">
        <v>0.70973831948160726</v>
      </c>
      <c r="V28" s="204">
        <v>147.84</v>
      </c>
      <c r="W28" s="188"/>
      <c r="X28" s="200">
        <v>0.7076039116344236</v>
      </c>
      <c r="Y28" s="204">
        <v>147.94</v>
      </c>
      <c r="Z28" s="204"/>
      <c r="AA28" s="200">
        <v>0.7080849135428321</v>
      </c>
      <c r="AB28" s="204">
        <v>147.91999999999999</v>
      </c>
      <c r="AC28" s="188"/>
      <c r="AD28" s="200">
        <v>0.70726359714265508</v>
      </c>
      <c r="AE28" s="204">
        <v>147.71</v>
      </c>
      <c r="AF28" s="204"/>
      <c r="AG28" s="200">
        <v>0.70589564038852504</v>
      </c>
      <c r="AH28" s="204">
        <v>148.24</v>
      </c>
      <c r="AI28" s="188"/>
      <c r="AJ28" s="200">
        <v>0.70579599672510662</v>
      </c>
      <c r="AK28" s="204">
        <v>149.22</v>
      </c>
      <c r="AL28" s="188"/>
      <c r="AM28" s="200">
        <v>0.70720857702562212</v>
      </c>
      <c r="AN28" s="204">
        <v>147.99</v>
      </c>
      <c r="AO28" s="188"/>
      <c r="AP28" s="200">
        <v>0.70589564038852504</v>
      </c>
      <c r="AQ28" s="204">
        <v>148.99</v>
      </c>
      <c r="AR28" s="188"/>
      <c r="AS28" s="200">
        <v>0.70756886413970244</v>
      </c>
      <c r="AT28" s="204">
        <v>149.12</v>
      </c>
      <c r="AU28" s="188"/>
      <c r="AV28" s="200">
        <v>0.70828050741215554</v>
      </c>
      <c r="AW28" s="204">
        <v>149.35</v>
      </c>
      <c r="AX28" s="204"/>
      <c r="AY28" s="200">
        <v>0.71035340081690646</v>
      </c>
      <c r="AZ28" s="204">
        <v>149.52000000000001</v>
      </c>
      <c r="BA28" s="188"/>
      <c r="BB28" s="200">
        <v>0.71218984132410335</v>
      </c>
      <c r="BC28" s="204">
        <v>149.15</v>
      </c>
      <c r="BD28" s="204"/>
      <c r="BE28" s="200">
        <v>0.71252476023541822</v>
      </c>
      <c r="BF28" s="204">
        <v>149.26</v>
      </c>
      <c r="BG28" s="204"/>
      <c r="BH28" s="200">
        <v>0.71093922180592783</v>
      </c>
      <c r="BI28" s="204">
        <v>149.19999999999999</v>
      </c>
      <c r="BJ28" s="204"/>
      <c r="BK28" s="200">
        <v>0.71059064294241381</v>
      </c>
      <c r="BL28" s="204">
        <v>149.16</v>
      </c>
      <c r="BM28" s="188"/>
      <c r="BN28" s="200">
        <f t="shared" si="0"/>
        <v>0.70785070052313348</v>
      </c>
      <c r="BO28" s="201">
        <f t="shared" si="1"/>
        <v>148.63476190476189</v>
      </c>
      <c r="BP28" s="129"/>
      <c r="BQ28" s="40"/>
      <c r="BR28" s="40"/>
      <c r="BS28" s="130"/>
      <c r="BT28" s="130"/>
      <c r="BU28" s="117"/>
      <c r="BV28" s="131"/>
      <c r="BW28" s="131"/>
      <c r="BX28" s="117"/>
      <c r="BY28" s="113"/>
    </row>
    <row r="29" spans="1:167" ht="15.75" x14ac:dyDescent="0.25">
      <c r="A29" s="202">
        <v>15</v>
      </c>
      <c r="B29" s="203" t="s">
        <v>32</v>
      </c>
      <c r="C29" s="200">
        <v>6.8237000000000005</v>
      </c>
      <c r="D29" s="204">
        <v>15.2</v>
      </c>
      <c r="E29" s="204"/>
      <c r="F29" s="200">
        <v>6.8238000000000003</v>
      </c>
      <c r="G29" s="204">
        <v>15.34</v>
      </c>
      <c r="H29" s="204"/>
      <c r="I29" s="200">
        <v>6.835</v>
      </c>
      <c r="J29" s="204">
        <v>15.36</v>
      </c>
      <c r="K29" s="188"/>
      <c r="L29" s="200">
        <v>6.8361000000000001</v>
      </c>
      <c r="M29" s="204">
        <v>15.32</v>
      </c>
      <c r="N29" s="188"/>
      <c r="O29" s="200">
        <v>6.8361000000000001</v>
      </c>
      <c r="P29" s="204">
        <v>15.37</v>
      </c>
      <c r="Q29" s="204"/>
      <c r="R29" s="200">
        <v>6.8438000000000008</v>
      </c>
      <c r="S29" s="204">
        <v>15.41</v>
      </c>
      <c r="T29" s="200"/>
      <c r="U29" s="200">
        <v>6.8372000000000002</v>
      </c>
      <c r="V29" s="204">
        <v>15.35</v>
      </c>
      <c r="W29" s="188"/>
      <c r="X29" s="200">
        <v>6.8346</v>
      </c>
      <c r="Y29" s="204">
        <v>15.32</v>
      </c>
      <c r="Z29" s="204"/>
      <c r="AA29" s="200">
        <v>6.8231000000000002</v>
      </c>
      <c r="AB29" s="204">
        <v>15.35</v>
      </c>
      <c r="AC29" s="188"/>
      <c r="AD29" s="200">
        <v>6.7730000000000006</v>
      </c>
      <c r="AE29" s="204">
        <v>15.42</v>
      </c>
      <c r="AF29" s="204"/>
      <c r="AG29" s="200">
        <v>6.7563000000000004</v>
      </c>
      <c r="AH29" s="204">
        <v>15.49</v>
      </c>
      <c r="AI29" s="188"/>
      <c r="AJ29" s="200">
        <v>6.7705000000000002</v>
      </c>
      <c r="AK29" s="204">
        <v>15.56</v>
      </c>
      <c r="AL29" s="188"/>
      <c r="AM29" s="200">
        <v>6.7568000000000001</v>
      </c>
      <c r="AN29" s="204">
        <v>15.49</v>
      </c>
      <c r="AO29" s="188"/>
      <c r="AP29" s="200">
        <v>6.7789000000000001</v>
      </c>
      <c r="AQ29" s="204">
        <v>15.51</v>
      </c>
      <c r="AR29" s="188"/>
      <c r="AS29" s="200">
        <v>6.7836000000000007</v>
      </c>
      <c r="AT29" s="204">
        <v>15.55</v>
      </c>
      <c r="AU29" s="188"/>
      <c r="AV29" s="200">
        <v>6.7859000000000007</v>
      </c>
      <c r="AW29" s="204">
        <v>15.59</v>
      </c>
      <c r="AX29" s="204"/>
      <c r="AY29" s="200">
        <v>6.8288000000000002</v>
      </c>
      <c r="AZ29" s="204">
        <v>15.55</v>
      </c>
      <c r="BA29" s="188"/>
      <c r="BB29" s="200">
        <v>6.8261000000000003</v>
      </c>
      <c r="BC29" s="204">
        <v>15.56</v>
      </c>
      <c r="BD29" s="204"/>
      <c r="BE29" s="200">
        <v>6.8167</v>
      </c>
      <c r="BF29" s="204">
        <v>15.6</v>
      </c>
      <c r="BG29" s="204"/>
      <c r="BH29" s="200">
        <v>6.8165000000000004</v>
      </c>
      <c r="BI29" s="204">
        <v>15.56</v>
      </c>
      <c r="BJ29" s="204"/>
      <c r="BK29" s="200">
        <v>6.8121</v>
      </c>
      <c r="BL29" s="204">
        <v>15.56</v>
      </c>
      <c r="BM29" s="188"/>
      <c r="BN29" s="200">
        <f t="shared" si="0"/>
        <v>6.8094571428571422</v>
      </c>
      <c r="BO29" s="201">
        <f t="shared" si="1"/>
        <v>15.450476190476191</v>
      </c>
      <c r="BP29" s="129"/>
      <c r="BQ29" s="40"/>
      <c r="BR29" s="40"/>
      <c r="BS29" s="130"/>
      <c r="BT29" s="130"/>
      <c r="BU29" s="117"/>
      <c r="BV29" s="131"/>
      <c r="BW29" s="131"/>
      <c r="BX29" s="117"/>
      <c r="BY29" s="113"/>
    </row>
    <row r="30" spans="1:167" s="6" customFormat="1" ht="16.5" thickBot="1" x14ac:dyDescent="0.3">
      <c r="A30" s="207">
        <v>16</v>
      </c>
      <c r="B30" s="208" t="s">
        <v>33</v>
      </c>
      <c r="C30" s="209">
        <v>6.8246000000000002</v>
      </c>
      <c r="D30" s="210">
        <v>15.2</v>
      </c>
      <c r="E30" s="210"/>
      <c r="F30" s="209">
        <v>6.8275000000000006</v>
      </c>
      <c r="G30" s="210">
        <v>15.33</v>
      </c>
      <c r="H30" s="210"/>
      <c r="I30" s="209">
        <v>6.8367000000000004</v>
      </c>
      <c r="J30" s="210">
        <v>15.35</v>
      </c>
      <c r="K30" s="211"/>
      <c r="L30" s="209">
        <v>6.8400000000000007</v>
      </c>
      <c r="M30" s="210">
        <v>15.32</v>
      </c>
      <c r="N30" s="211"/>
      <c r="O30" s="209">
        <v>6.8397000000000006</v>
      </c>
      <c r="P30" s="210">
        <v>15.36</v>
      </c>
      <c r="Q30" s="210"/>
      <c r="R30" s="209">
        <v>6.8478000000000003</v>
      </c>
      <c r="S30" s="210">
        <v>15.4</v>
      </c>
      <c r="T30" s="209"/>
      <c r="U30" s="209">
        <v>6.8397000000000006</v>
      </c>
      <c r="V30" s="210">
        <v>15.34</v>
      </c>
      <c r="W30" s="211"/>
      <c r="X30" s="209">
        <v>6.8347000000000007</v>
      </c>
      <c r="Y30" s="210">
        <v>15.32</v>
      </c>
      <c r="Z30" s="210"/>
      <c r="AA30" s="209">
        <v>6.8240000000000007</v>
      </c>
      <c r="AB30" s="210">
        <v>15.35</v>
      </c>
      <c r="AC30" s="211"/>
      <c r="AD30" s="209">
        <v>6.7723000000000004</v>
      </c>
      <c r="AE30" s="210">
        <v>15.43</v>
      </c>
      <c r="AF30" s="210"/>
      <c r="AG30" s="209">
        <v>6.7551000000000005</v>
      </c>
      <c r="AH30" s="210">
        <v>15.49</v>
      </c>
      <c r="AI30" s="211"/>
      <c r="AJ30" s="209">
        <v>6.7716000000000003</v>
      </c>
      <c r="AK30" s="210">
        <v>15.55</v>
      </c>
      <c r="AL30" s="211"/>
      <c r="AM30" s="209">
        <v>6.7530999999999999</v>
      </c>
      <c r="AN30" s="210">
        <v>15.5</v>
      </c>
      <c r="AO30" s="211"/>
      <c r="AP30" s="209">
        <v>6.7810000000000006</v>
      </c>
      <c r="AQ30" s="210">
        <v>15.51</v>
      </c>
      <c r="AR30" s="211"/>
      <c r="AS30" s="209">
        <v>6.7852000000000006</v>
      </c>
      <c r="AT30" s="210">
        <v>15.55</v>
      </c>
      <c r="AU30" s="211"/>
      <c r="AV30" s="209">
        <v>6.7882000000000007</v>
      </c>
      <c r="AW30" s="210">
        <v>15.58</v>
      </c>
      <c r="AX30" s="210"/>
      <c r="AY30" s="209">
        <v>6.8384</v>
      </c>
      <c r="AZ30" s="210">
        <v>15.53</v>
      </c>
      <c r="BA30" s="211"/>
      <c r="BB30" s="209">
        <v>6.8351000000000006</v>
      </c>
      <c r="BC30" s="210">
        <v>15.54</v>
      </c>
      <c r="BD30" s="210"/>
      <c r="BE30" s="209">
        <v>6.8231000000000002</v>
      </c>
      <c r="BF30" s="210">
        <v>15.59</v>
      </c>
      <c r="BG30" s="210"/>
      <c r="BH30" s="209">
        <v>6.8214000000000006</v>
      </c>
      <c r="BI30" s="210">
        <v>15.55</v>
      </c>
      <c r="BJ30" s="210"/>
      <c r="BK30" s="209">
        <v>6.8166000000000002</v>
      </c>
      <c r="BL30" s="210">
        <v>15.55</v>
      </c>
      <c r="BM30" s="211"/>
      <c r="BN30" s="209">
        <f t="shared" si="0"/>
        <v>6.8121809523809524</v>
      </c>
      <c r="BO30" s="210">
        <f t="shared" si="1"/>
        <v>15.444761904761906</v>
      </c>
      <c r="BP30" s="129"/>
      <c r="BQ30" s="40"/>
      <c r="BR30" s="40"/>
      <c r="BS30" s="130"/>
      <c r="BT30" s="130"/>
      <c r="BU30" s="117"/>
      <c r="BV30" s="131"/>
      <c r="BW30" s="131"/>
      <c r="BX30" s="117"/>
      <c r="BY30" s="113"/>
      <c r="BZ30" s="3"/>
      <c r="CA30" s="3"/>
      <c r="CB30" s="3"/>
      <c r="CC30" s="3"/>
      <c r="CD30" s="3"/>
      <c r="CE30" s="3"/>
      <c r="CF30" s="114"/>
      <c r="CG30" s="11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</row>
    <row r="31" spans="1:167" ht="13.5" thickTop="1" x14ac:dyDescent="0.2">
      <c r="A31" s="78"/>
      <c r="B31" s="53"/>
      <c r="C31" s="52"/>
      <c r="D31" s="52"/>
      <c r="E31" s="52"/>
      <c r="F31" s="52"/>
      <c r="G31" s="52"/>
      <c r="H31" s="58"/>
      <c r="I31" s="52"/>
      <c r="J31" s="58"/>
      <c r="K31" s="58"/>
      <c r="L31" s="58"/>
      <c r="M31" s="58"/>
      <c r="N31" s="52"/>
      <c r="O31" s="58"/>
      <c r="P31" s="58"/>
      <c r="Q31" s="58"/>
      <c r="R31" s="58"/>
      <c r="S31" s="58"/>
      <c r="T31" s="58"/>
      <c r="U31" s="58"/>
      <c r="V31" s="58"/>
      <c r="W31" s="52"/>
      <c r="X31" s="58"/>
      <c r="Y31" s="58"/>
      <c r="Z31" s="58"/>
      <c r="AA31" s="58"/>
      <c r="AB31" s="58"/>
      <c r="AC31" s="52"/>
      <c r="AD31" s="52"/>
      <c r="AE31" s="58"/>
      <c r="AF31" s="58"/>
      <c r="AG31" s="58"/>
      <c r="AH31" s="58"/>
      <c r="AI31" s="52"/>
      <c r="AJ31" s="58"/>
      <c r="AK31" s="58"/>
      <c r="AL31" s="52"/>
      <c r="AM31" s="58"/>
      <c r="AN31" s="58"/>
      <c r="AO31" s="52"/>
      <c r="AP31" s="58"/>
      <c r="AQ31" s="58"/>
      <c r="AR31" s="52"/>
      <c r="AS31" s="58"/>
      <c r="AT31" s="58"/>
      <c r="AU31" s="52"/>
      <c r="AV31" s="58"/>
      <c r="AW31" s="58"/>
      <c r="AX31" s="58"/>
      <c r="AY31" s="58"/>
      <c r="AZ31" s="58"/>
      <c r="BA31" s="52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2"/>
      <c r="BN31" s="86"/>
      <c r="BO31" s="52"/>
      <c r="BP31" s="52"/>
      <c r="BQ31" s="52"/>
      <c r="BR31" s="52"/>
      <c r="BS31" s="49"/>
      <c r="BT31" s="52"/>
      <c r="BU31" s="52"/>
      <c r="BV31" s="59"/>
      <c r="BW31" s="59"/>
      <c r="BX31" s="52"/>
      <c r="BY31" s="50"/>
      <c r="BZ31" s="49"/>
      <c r="CA31" s="49"/>
      <c r="CB31" s="49"/>
      <c r="CC31" s="49"/>
      <c r="CD31" s="49"/>
      <c r="CE31" s="49"/>
      <c r="CF31" s="51"/>
      <c r="CG31" s="50"/>
      <c r="CH31" s="49"/>
      <c r="CI31" s="49"/>
      <c r="CJ31" s="49"/>
      <c r="CK31" s="49"/>
      <c r="CL31" s="49"/>
      <c r="CM31" s="49"/>
    </row>
    <row r="32" spans="1:167" x14ac:dyDescent="0.2">
      <c r="A32" s="78"/>
      <c r="B32" s="53"/>
      <c r="C32" s="58"/>
      <c r="D32" s="58"/>
      <c r="E32" s="58"/>
      <c r="F32" s="58"/>
      <c r="G32" s="58"/>
      <c r="H32" s="58"/>
      <c r="I32" s="52"/>
      <c r="J32" s="52"/>
      <c r="K32" s="52"/>
      <c r="L32" s="58"/>
      <c r="M32" s="58"/>
      <c r="N32" s="52"/>
      <c r="O32" s="58"/>
      <c r="P32" s="58"/>
      <c r="Q32" s="58"/>
      <c r="R32" s="58"/>
      <c r="S32" s="58"/>
      <c r="T32" s="58"/>
      <c r="U32" s="58"/>
      <c r="V32" s="58"/>
      <c r="W32" s="52"/>
      <c r="X32" s="58"/>
      <c r="Y32" s="58"/>
      <c r="Z32" s="58"/>
      <c r="AA32" s="58"/>
      <c r="AB32" s="58"/>
      <c r="AC32" s="52"/>
      <c r="AD32" s="52"/>
      <c r="AE32" s="52"/>
      <c r="AF32" s="52"/>
      <c r="AG32" s="58"/>
      <c r="AH32" s="58"/>
      <c r="AI32" s="52"/>
      <c r="AJ32" s="58"/>
      <c r="AK32" s="58"/>
      <c r="AL32" s="52"/>
      <c r="AM32" s="58"/>
      <c r="AN32" s="58"/>
      <c r="AO32" s="52"/>
      <c r="AP32" s="58"/>
      <c r="AQ32" s="58"/>
      <c r="AR32" s="52"/>
      <c r="AS32" s="58"/>
      <c r="AT32" s="58"/>
      <c r="AU32" s="52"/>
      <c r="AV32" s="58"/>
      <c r="AW32" s="58"/>
      <c r="AX32" s="58"/>
      <c r="AY32" s="58"/>
      <c r="AZ32" s="58"/>
      <c r="BA32" s="52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2"/>
      <c r="BN32" s="52"/>
      <c r="BO32" s="52"/>
      <c r="BP32" s="52"/>
      <c r="BQ32" s="52"/>
      <c r="BR32" s="52"/>
      <c r="BS32" s="49"/>
      <c r="BT32" s="52"/>
      <c r="BU32" s="52"/>
      <c r="BV32" s="59"/>
      <c r="BW32" s="59"/>
      <c r="BX32" s="52"/>
      <c r="BY32" s="50"/>
      <c r="BZ32" s="49"/>
      <c r="CA32" s="49"/>
      <c r="CB32" s="49"/>
      <c r="CC32" s="49"/>
      <c r="CD32" s="49"/>
      <c r="CE32" s="49"/>
      <c r="CF32" s="51"/>
      <c r="CG32" s="50"/>
      <c r="CH32" s="49"/>
      <c r="CI32" s="49"/>
      <c r="CJ32" s="49"/>
      <c r="CK32" s="49"/>
      <c r="CL32" s="49"/>
      <c r="CM32" s="49"/>
    </row>
    <row r="33" spans="1:167" x14ac:dyDescent="0.2">
      <c r="A33" s="183"/>
      <c r="B33" s="53" t="s">
        <v>27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49"/>
      <c r="BO33" s="49"/>
      <c r="BP33" s="49"/>
      <c r="BQ33" s="49"/>
      <c r="BR33" s="49"/>
      <c r="BS33" s="49"/>
      <c r="BT33" s="82" t="s">
        <v>28</v>
      </c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51"/>
      <c r="CG33" s="50"/>
      <c r="CH33" s="52"/>
      <c r="CI33" s="52"/>
      <c r="CJ33" s="52"/>
      <c r="CK33" s="52"/>
      <c r="CL33" s="52"/>
      <c r="CM33" s="52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26"/>
    </row>
    <row r="34" spans="1:167" x14ac:dyDescent="0.2">
      <c r="A34" s="183"/>
      <c r="B34" s="53" t="s">
        <v>17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49"/>
      <c r="BO34" s="49"/>
      <c r="BP34" s="49"/>
      <c r="BQ34" s="49"/>
      <c r="BR34" s="49"/>
      <c r="BS34" s="49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51"/>
      <c r="CG34" s="50"/>
      <c r="CH34" s="52"/>
      <c r="CI34" s="52"/>
      <c r="CJ34" s="52"/>
      <c r="CK34" s="52"/>
      <c r="CL34" s="52"/>
      <c r="CM34" s="52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26"/>
    </row>
    <row r="35" spans="1:167" ht="15.75" customHeight="1" x14ac:dyDescent="0.25">
      <c r="A35" s="183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49"/>
      <c r="BT35" s="230"/>
      <c r="BU35" s="52" t="s">
        <v>5</v>
      </c>
      <c r="BV35" s="52" t="s">
        <v>6</v>
      </c>
      <c r="BW35" s="52" t="s">
        <v>7</v>
      </c>
      <c r="BX35" s="52" t="s">
        <v>8</v>
      </c>
      <c r="BY35" s="50" t="s">
        <v>9</v>
      </c>
      <c r="BZ35" s="49" t="s">
        <v>10</v>
      </c>
      <c r="CA35" s="49" t="s">
        <v>25</v>
      </c>
      <c r="CB35" s="49" t="s">
        <v>26</v>
      </c>
      <c r="CC35" s="49" t="s">
        <v>13</v>
      </c>
      <c r="CD35" s="49" t="s">
        <v>14</v>
      </c>
      <c r="CE35" s="49" t="s">
        <v>15</v>
      </c>
      <c r="CF35" s="49" t="s">
        <v>34</v>
      </c>
      <c r="CG35" s="50" t="s">
        <v>17</v>
      </c>
      <c r="CH35" s="51" t="s">
        <v>27</v>
      </c>
      <c r="CI35" s="88" t="s">
        <v>32</v>
      </c>
      <c r="CJ35" s="88" t="s">
        <v>33</v>
      </c>
      <c r="CK35" s="52"/>
      <c r="CL35" s="52"/>
      <c r="CM35" s="52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26"/>
    </row>
    <row r="36" spans="1:167" s="168" customFormat="1" ht="15.75" x14ac:dyDescent="0.25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228">
        <v>1</v>
      </c>
      <c r="BT36" s="232" t="s">
        <v>325</v>
      </c>
      <c r="BU36" s="230">
        <v>98.09</v>
      </c>
      <c r="BV36" s="230">
        <v>139.34</v>
      </c>
      <c r="BW36" s="230">
        <v>114.79</v>
      </c>
      <c r="BX36" s="230">
        <v>124.04</v>
      </c>
      <c r="BY36" s="231">
        <v>206160.77</v>
      </c>
      <c r="BZ36" s="230">
        <v>2986.15</v>
      </c>
      <c r="CA36" s="230">
        <v>76.59</v>
      </c>
      <c r="CB36" s="230">
        <v>79.78</v>
      </c>
      <c r="CC36" s="230">
        <v>12.02</v>
      </c>
      <c r="CD36" s="230">
        <v>11.92</v>
      </c>
      <c r="CE36" s="230">
        <v>16.68</v>
      </c>
      <c r="CF36" s="230">
        <v>14.08</v>
      </c>
      <c r="CG36" s="230">
        <v>103.74</v>
      </c>
      <c r="CH36" s="230">
        <v>147.19999999999999</v>
      </c>
      <c r="CI36" s="230">
        <v>15.2</v>
      </c>
      <c r="CJ36" s="230">
        <v>15.2</v>
      </c>
      <c r="CK36" s="95"/>
      <c r="CL36" s="95"/>
      <c r="CM36" s="95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</row>
    <row r="37" spans="1:167" s="168" customFormat="1" ht="15.75" x14ac:dyDescent="0.25">
      <c r="A37" s="97">
        <v>1</v>
      </c>
      <c r="B37" s="95" t="s">
        <v>5</v>
      </c>
      <c r="C37" s="95">
        <v>107.59</v>
      </c>
      <c r="D37" s="95">
        <v>103.92</v>
      </c>
      <c r="E37" s="95"/>
      <c r="F37" s="95">
        <v>107.72</v>
      </c>
      <c r="G37" s="95">
        <v>103.2</v>
      </c>
      <c r="H37" s="95"/>
      <c r="I37" s="95">
        <v>108.75</v>
      </c>
      <c r="J37" s="95">
        <v>101.86</v>
      </c>
      <c r="K37" s="95"/>
      <c r="L37" s="95">
        <v>108.93</v>
      </c>
      <c r="M37" s="95">
        <v>101.74</v>
      </c>
      <c r="N37" s="95"/>
      <c r="O37" s="95">
        <v>109.25</v>
      </c>
      <c r="P37" s="95">
        <v>100.34</v>
      </c>
      <c r="Q37" s="95"/>
      <c r="R37" s="95">
        <v>109.43</v>
      </c>
      <c r="S37" s="95">
        <v>100.49</v>
      </c>
      <c r="T37" s="95"/>
      <c r="U37" s="95">
        <v>107.85000000000001</v>
      </c>
      <c r="V37" s="95">
        <v>102.25</v>
      </c>
      <c r="W37" s="95"/>
      <c r="X37" s="95">
        <v>107.34</v>
      </c>
      <c r="Y37" s="95">
        <v>101.95</v>
      </c>
      <c r="Z37" s="95"/>
      <c r="AA37" s="95">
        <v>106.84</v>
      </c>
      <c r="AB37" s="95">
        <v>102.32</v>
      </c>
      <c r="AC37" s="95"/>
      <c r="AD37" s="95">
        <v>107.48</v>
      </c>
      <c r="AE37" s="95">
        <v>102.2</v>
      </c>
      <c r="AF37" s="95"/>
      <c r="AG37" s="95">
        <v>107.34</v>
      </c>
      <c r="AH37" s="95">
        <v>102.99</v>
      </c>
      <c r="AI37" s="95"/>
      <c r="AJ37" s="95">
        <v>107.36</v>
      </c>
      <c r="AK37" s="95">
        <v>102.2</v>
      </c>
      <c r="AL37" s="95"/>
      <c r="AM37" s="95">
        <v>107.35000000000001</v>
      </c>
      <c r="AN37" s="95">
        <v>102.91</v>
      </c>
      <c r="AO37" s="95"/>
      <c r="AP37" s="95">
        <v>106.99000000000001</v>
      </c>
      <c r="AQ37" s="95">
        <v>103.28</v>
      </c>
      <c r="AR37" s="95"/>
      <c r="AS37" s="95">
        <v>106.92</v>
      </c>
      <c r="AT37" s="95">
        <v>103.66</v>
      </c>
      <c r="AU37" s="95"/>
      <c r="AV37" s="95">
        <v>106.94</v>
      </c>
      <c r="AW37" s="95">
        <v>103.64</v>
      </c>
      <c r="AX37" s="95"/>
      <c r="AY37" s="95">
        <v>107.08</v>
      </c>
      <c r="AZ37" s="95">
        <v>102.74</v>
      </c>
      <c r="BA37" s="95"/>
      <c r="BB37" s="95">
        <v>106.52</v>
      </c>
      <c r="BC37" s="95">
        <v>103.28</v>
      </c>
      <c r="BD37" s="95"/>
      <c r="BE37" s="95">
        <v>107.22</v>
      </c>
      <c r="BF37" s="95">
        <v>103.17</v>
      </c>
      <c r="BG37" s="95"/>
      <c r="BH37" s="95">
        <v>106.89</v>
      </c>
      <c r="BI37" s="95">
        <v>103.56</v>
      </c>
      <c r="BJ37" s="95"/>
      <c r="BK37" s="95"/>
      <c r="BL37" s="95"/>
      <c r="BM37" s="95"/>
      <c r="BN37" s="91"/>
      <c r="BO37" s="91"/>
      <c r="BP37" s="91"/>
      <c r="BQ37" s="91"/>
      <c r="BR37" s="91"/>
      <c r="BS37" s="228">
        <v>2</v>
      </c>
      <c r="BT37" s="232" t="s">
        <v>326</v>
      </c>
      <c r="BU37" s="230">
        <v>98.61</v>
      </c>
      <c r="BV37" s="230">
        <v>139.68</v>
      </c>
      <c r="BW37" s="230">
        <v>114.85</v>
      </c>
      <c r="BX37" s="230">
        <v>124.13</v>
      </c>
      <c r="BY37" s="231">
        <v>206004.37</v>
      </c>
      <c r="BZ37" s="230">
        <v>2925.94</v>
      </c>
      <c r="CA37" s="230">
        <v>76.849999999999994</v>
      </c>
      <c r="CB37" s="230">
        <v>80.069999999999993</v>
      </c>
      <c r="CC37" s="230">
        <v>12.07</v>
      </c>
      <c r="CD37" s="230">
        <v>11.94</v>
      </c>
      <c r="CE37" s="230">
        <v>16.690000000000001</v>
      </c>
      <c r="CF37" s="230">
        <v>14.17</v>
      </c>
      <c r="CG37" s="230">
        <v>104.65</v>
      </c>
      <c r="CH37" s="230">
        <v>148.97</v>
      </c>
      <c r="CI37" s="230">
        <v>15.34</v>
      </c>
      <c r="CJ37" s="230">
        <v>15.33</v>
      </c>
      <c r="CK37" s="95"/>
      <c r="CL37" s="95"/>
      <c r="CM37" s="95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</row>
    <row r="38" spans="1:167" s="168" customFormat="1" ht="15.75" x14ac:dyDescent="0.25">
      <c r="A38" s="97">
        <v>2</v>
      </c>
      <c r="B38" s="95" t="s">
        <v>6</v>
      </c>
      <c r="C38" s="95">
        <v>0.807297973682086</v>
      </c>
      <c r="D38" s="95">
        <v>138.5</v>
      </c>
      <c r="E38" s="95"/>
      <c r="F38" s="95">
        <v>0.79579818558013682</v>
      </c>
      <c r="G38" s="95">
        <v>139.69999999999999</v>
      </c>
      <c r="H38" s="95"/>
      <c r="I38" s="95">
        <v>0.79465988556897649</v>
      </c>
      <c r="J38" s="95">
        <v>139.38999999999999</v>
      </c>
      <c r="K38" s="95"/>
      <c r="L38" s="95">
        <v>0.7977662544874351</v>
      </c>
      <c r="M38" s="95">
        <v>138.91</v>
      </c>
      <c r="N38" s="95"/>
      <c r="O38" s="95">
        <v>0.79164027865737807</v>
      </c>
      <c r="P38" s="95">
        <v>138.47</v>
      </c>
      <c r="Q38" s="95"/>
      <c r="R38" s="95">
        <v>0.78895463510848118</v>
      </c>
      <c r="S38" s="95">
        <v>139.38999999999999</v>
      </c>
      <c r="T38" s="95"/>
      <c r="U38" s="95">
        <v>0.79095151467215064</v>
      </c>
      <c r="V38" s="95">
        <v>139.43</v>
      </c>
      <c r="W38" s="95"/>
      <c r="X38" s="95">
        <v>0.78431372549019596</v>
      </c>
      <c r="Y38" s="95">
        <v>139.52000000000001</v>
      </c>
      <c r="Z38" s="95"/>
      <c r="AA38" s="95">
        <v>0.78672016363779396</v>
      </c>
      <c r="AB38" s="95">
        <v>138.96</v>
      </c>
      <c r="AC38" s="95"/>
      <c r="AD38" s="95">
        <v>0.79170295305201477</v>
      </c>
      <c r="AE38" s="95">
        <v>138.74</v>
      </c>
      <c r="AF38" s="95"/>
      <c r="AG38" s="95">
        <v>0.79827572443521988</v>
      </c>
      <c r="AH38" s="95">
        <v>138.49</v>
      </c>
      <c r="AI38" s="95"/>
      <c r="AJ38" s="95">
        <v>0.79063883617963304</v>
      </c>
      <c r="AK38" s="95">
        <v>138.77000000000001</v>
      </c>
      <c r="AL38" s="95"/>
      <c r="AM38" s="95">
        <v>0.79713033080908713</v>
      </c>
      <c r="AN38" s="95">
        <v>138.58000000000001</v>
      </c>
      <c r="AO38" s="95"/>
      <c r="AP38" s="95">
        <v>0.7999360051195904</v>
      </c>
      <c r="AQ38" s="95">
        <v>138.13999999999999</v>
      </c>
      <c r="AR38" s="95"/>
      <c r="AS38" s="95">
        <v>0.80547724526782116</v>
      </c>
      <c r="AT38" s="95">
        <v>137.6</v>
      </c>
      <c r="AU38" s="95"/>
      <c r="AV38" s="95">
        <v>0.8050233456770246</v>
      </c>
      <c r="AW38" s="95">
        <v>137.66999999999999</v>
      </c>
      <c r="AX38" s="95"/>
      <c r="AY38" s="95">
        <v>0.80340644331967537</v>
      </c>
      <c r="AZ38" s="95">
        <v>136.93</v>
      </c>
      <c r="BA38" s="95"/>
      <c r="BB38" s="95">
        <v>0.79929661897530169</v>
      </c>
      <c r="BC38" s="95">
        <v>137.63</v>
      </c>
      <c r="BD38" s="95"/>
      <c r="BE38" s="95">
        <v>0.80327737167643976</v>
      </c>
      <c r="BF38" s="95">
        <v>137.71</v>
      </c>
      <c r="BG38" s="95"/>
      <c r="BH38" s="95">
        <v>0.80612656187021348</v>
      </c>
      <c r="BI38" s="95">
        <v>137.32</v>
      </c>
      <c r="BJ38" s="95"/>
      <c r="BK38" s="95"/>
      <c r="BL38" s="95"/>
      <c r="BM38" s="95"/>
      <c r="BN38" s="95"/>
      <c r="BO38" s="95"/>
      <c r="BP38" s="95"/>
      <c r="BQ38" s="95"/>
      <c r="BR38" s="95"/>
      <c r="BS38" s="228">
        <v>3</v>
      </c>
      <c r="BT38" s="232" t="s">
        <v>327</v>
      </c>
      <c r="BU38" s="230">
        <v>98.7</v>
      </c>
      <c r="BV38" s="230">
        <v>139.6</v>
      </c>
      <c r="BW38" s="230">
        <v>115.29</v>
      </c>
      <c r="BX38" s="230">
        <v>124.14</v>
      </c>
      <c r="BY38" s="231">
        <v>202934.92</v>
      </c>
      <c r="BZ38" s="230">
        <v>2840.91</v>
      </c>
      <c r="CA38" s="230">
        <v>76.62</v>
      </c>
      <c r="CB38" s="230">
        <v>80.22</v>
      </c>
      <c r="CC38" s="230">
        <v>12.02</v>
      </c>
      <c r="CD38" s="230">
        <v>11.82</v>
      </c>
      <c r="CE38" s="230">
        <v>16.7</v>
      </c>
      <c r="CF38" s="230">
        <v>14.12</v>
      </c>
      <c r="CG38" s="230">
        <v>104.97</v>
      </c>
      <c r="CH38" s="230">
        <v>148.77000000000001</v>
      </c>
      <c r="CI38" s="230">
        <v>15.36</v>
      </c>
      <c r="CJ38" s="230">
        <v>15.35</v>
      </c>
      <c r="CK38" s="95"/>
      <c r="CL38" s="95"/>
      <c r="CM38" s="95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</row>
    <row r="39" spans="1:167" s="168" customFormat="1" ht="15.75" x14ac:dyDescent="0.25">
      <c r="A39" s="97">
        <v>3</v>
      </c>
      <c r="B39" s="95" t="s">
        <v>7</v>
      </c>
      <c r="C39" s="95">
        <v>0.9607</v>
      </c>
      <c r="D39" s="95">
        <v>116.38</v>
      </c>
      <c r="E39" s="95"/>
      <c r="F39" s="95">
        <v>0.96040000000000003</v>
      </c>
      <c r="G39" s="95">
        <v>115.75</v>
      </c>
      <c r="H39" s="95"/>
      <c r="I39" s="95">
        <v>0.96220000000000006</v>
      </c>
      <c r="J39" s="95">
        <v>115.12</v>
      </c>
      <c r="K39" s="95"/>
      <c r="L39" s="95">
        <v>0.95940000000000003</v>
      </c>
      <c r="M39" s="95">
        <v>115.51</v>
      </c>
      <c r="N39" s="95"/>
      <c r="O39" s="95">
        <v>0.95730000000000004</v>
      </c>
      <c r="P39" s="95">
        <v>114.51</v>
      </c>
      <c r="Q39" s="95"/>
      <c r="R39" s="95">
        <v>0.96240000000000003</v>
      </c>
      <c r="S39" s="95">
        <v>114.27</v>
      </c>
      <c r="T39" s="95"/>
      <c r="U39" s="95">
        <v>0.95400000000000007</v>
      </c>
      <c r="V39" s="95">
        <v>115.6</v>
      </c>
      <c r="W39" s="95"/>
      <c r="X39" s="95">
        <v>0.9466</v>
      </c>
      <c r="Y39" s="95">
        <v>115.6</v>
      </c>
      <c r="Z39" s="95"/>
      <c r="AA39" s="95">
        <v>0.94059999999999999</v>
      </c>
      <c r="AB39" s="95">
        <v>116.22</v>
      </c>
      <c r="AC39" s="95"/>
      <c r="AD39" s="95">
        <v>0.94700000000000006</v>
      </c>
      <c r="AE39" s="95">
        <v>115.99</v>
      </c>
      <c r="AF39" s="95"/>
      <c r="AG39" s="95">
        <v>0.95120000000000005</v>
      </c>
      <c r="AH39" s="95">
        <v>116.22</v>
      </c>
      <c r="AI39" s="95"/>
      <c r="AJ39" s="95">
        <v>0.94720000000000004</v>
      </c>
      <c r="AK39" s="95">
        <v>115.84</v>
      </c>
      <c r="AL39" s="95"/>
      <c r="AM39" s="95">
        <v>0.9507000000000001</v>
      </c>
      <c r="AN39" s="95">
        <v>116.2</v>
      </c>
      <c r="AO39" s="95"/>
      <c r="AP39" s="95">
        <v>0.94880000000000009</v>
      </c>
      <c r="AQ39" s="95">
        <v>116.46</v>
      </c>
      <c r="AR39" s="95"/>
      <c r="AS39" s="95">
        <v>0.95120000000000005</v>
      </c>
      <c r="AT39" s="95">
        <v>116.52</v>
      </c>
      <c r="AU39" s="95"/>
      <c r="AV39" s="95">
        <v>0.9497000000000001</v>
      </c>
      <c r="AW39" s="95">
        <v>116.7</v>
      </c>
      <c r="AX39" s="95"/>
      <c r="AY39" s="95">
        <v>0.94520000000000004</v>
      </c>
      <c r="AZ39" s="95">
        <v>116.39</v>
      </c>
      <c r="BA39" s="95"/>
      <c r="BB39" s="95">
        <v>0.94480000000000008</v>
      </c>
      <c r="BC39" s="95">
        <v>116.44</v>
      </c>
      <c r="BD39" s="95"/>
      <c r="BE39" s="95">
        <v>0.94810000000000005</v>
      </c>
      <c r="BF39" s="95">
        <v>116.68</v>
      </c>
      <c r="BG39" s="95"/>
      <c r="BH39" s="95">
        <v>0.94750000000000001</v>
      </c>
      <c r="BI39" s="95">
        <v>116.83</v>
      </c>
      <c r="BJ39" s="95"/>
      <c r="BK39" s="95"/>
      <c r="BL39" s="95"/>
      <c r="BM39" s="95"/>
      <c r="BN39" s="95"/>
      <c r="BO39" s="95"/>
      <c r="BP39" s="95"/>
      <c r="BQ39" s="95"/>
      <c r="BR39" s="95"/>
      <c r="BS39" s="228">
        <v>4</v>
      </c>
      <c r="BT39" s="232" t="s">
        <v>328</v>
      </c>
      <c r="BU39" s="230">
        <v>98.64</v>
      </c>
      <c r="BV39" s="230">
        <v>139.32</v>
      </c>
      <c r="BW39" s="230">
        <v>115.11</v>
      </c>
      <c r="BX39" s="230">
        <v>124.1</v>
      </c>
      <c r="BY39" s="231">
        <v>203173.2</v>
      </c>
      <c r="BZ39" s="230">
        <v>2813.92</v>
      </c>
      <c r="CA39" s="230">
        <v>76.37</v>
      </c>
      <c r="CB39" s="230">
        <v>80.02</v>
      </c>
      <c r="CC39" s="230">
        <v>11.98</v>
      </c>
      <c r="CD39" s="230">
        <v>11.79</v>
      </c>
      <c r="CE39" s="230">
        <v>16.690000000000001</v>
      </c>
      <c r="CF39" s="230">
        <v>14.09</v>
      </c>
      <c r="CG39" s="230">
        <v>104.76</v>
      </c>
      <c r="CH39" s="230">
        <v>148.11000000000001</v>
      </c>
      <c r="CI39" s="230">
        <v>15.32</v>
      </c>
      <c r="CJ39" s="230">
        <v>15.32</v>
      </c>
      <c r="CK39" s="95"/>
      <c r="CL39" s="95"/>
      <c r="CM39" s="95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</row>
    <row r="40" spans="1:167" s="168" customFormat="1" ht="15.75" x14ac:dyDescent="0.25">
      <c r="A40" s="97">
        <v>4</v>
      </c>
      <c r="B40" s="95" t="s">
        <v>8</v>
      </c>
      <c r="C40" s="95">
        <v>0.89976606082418575</v>
      </c>
      <c r="D40" s="95">
        <v>124.25</v>
      </c>
      <c r="E40" s="95"/>
      <c r="F40" s="95">
        <v>0.89405453732677687</v>
      </c>
      <c r="G40" s="95">
        <v>124.14</v>
      </c>
      <c r="H40" s="95"/>
      <c r="I40" s="95">
        <v>0.89166295140436902</v>
      </c>
      <c r="J40" s="95">
        <v>124.08</v>
      </c>
      <c r="K40" s="95"/>
      <c r="L40" s="95">
        <v>0.89221984296930767</v>
      </c>
      <c r="M40" s="95">
        <v>124.09</v>
      </c>
      <c r="N40" s="95"/>
      <c r="O40" s="95">
        <v>0.88276836158192085</v>
      </c>
      <c r="P40" s="95">
        <v>124.11</v>
      </c>
      <c r="Q40" s="95"/>
      <c r="R40" s="95">
        <v>0.88550429469582925</v>
      </c>
      <c r="S40" s="95">
        <v>124.15</v>
      </c>
      <c r="T40" s="95"/>
      <c r="U40" s="95">
        <v>0.88770528184642694</v>
      </c>
      <c r="V40" s="95">
        <v>124.16</v>
      </c>
      <c r="W40" s="95"/>
      <c r="X40" s="95">
        <v>0.88035918654811152</v>
      </c>
      <c r="Y40" s="95">
        <v>124.25</v>
      </c>
      <c r="Z40" s="95"/>
      <c r="AA40" s="95">
        <v>0.87796312554872691</v>
      </c>
      <c r="AB40" s="95">
        <v>124.31</v>
      </c>
      <c r="AC40" s="95"/>
      <c r="AD40" s="95">
        <v>0.88370448921880507</v>
      </c>
      <c r="AE40" s="95">
        <v>124.27</v>
      </c>
      <c r="AF40" s="95"/>
      <c r="AG40" s="95">
        <v>0.88888888888888884</v>
      </c>
      <c r="AH40" s="95">
        <v>124.29</v>
      </c>
      <c r="AI40" s="95"/>
      <c r="AJ40" s="95">
        <v>0.88261253309796994</v>
      </c>
      <c r="AK40" s="95">
        <v>124.25</v>
      </c>
      <c r="AL40" s="95"/>
      <c r="AM40" s="95">
        <v>0.88983804947499545</v>
      </c>
      <c r="AN40" s="95">
        <v>124.29</v>
      </c>
      <c r="AO40" s="95"/>
      <c r="AP40" s="95">
        <v>0.88841506751954502</v>
      </c>
      <c r="AQ40" s="95">
        <v>124.31</v>
      </c>
      <c r="AR40" s="95"/>
      <c r="AS40" s="95">
        <v>0.89182199233033088</v>
      </c>
      <c r="AT40" s="95">
        <v>124.31</v>
      </c>
      <c r="AU40" s="95"/>
      <c r="AV40" s="95">
        <v>0.89142449634515941</v>
      </c>
      <c r="AW40" s="95">
        <v>124.23</v>
      </c>
      <c r="AX40" s="95"/>
      <c r="AY40" s="95">
        <v>0.88628910750686862</v>
      </c>
      <c r="AZ40" s="95">
        <v>124.1</v>
      </c>
      <c r="BA40" s="95"/>
      <c r="BB40" s="95">
        <v>0.88589652728561297</v>
      </c>
      <c r="BC40" s="95">
        <v>124.14</v>
      </c>
      <c r="BD40" s="95"/>
      <c r="BE40" s="95">
        <v>0.89039266316445553</v>
      </c>
      <c r="BF40" s="95">
        <v>124.27</v>
      </c>
      <c r="BG40" s="95"/>
      <c r="BH40" s="95">
        <v>0.89110675458919975</v>
      </c>
      <c r="BI40" s="95">
        <v>124.23</v>
      </c>
      <c r="BJ40" s="95"/>
      <c r="BK40" s="95"/>
      <c r="BL40" s="95"/>
      <c r="BM40" s="95"/>
      <c r="BN40" s="95"/>
      <c r="BO40" s="95"/>
      <c r="BP40" s="95"/>
      <c r="BQ40" s="95"/>
      <c r="BR40" s="95"/>
      <c r="BS40" s="228">
        <v>5</v>
      </c>
      <c r="BT40" s="232" t="s">
        <v>329</v>
      </c>
      <c r="BU40" s="230">
        <v>98.83</v>
      </c>
      <c r="BV40" s="230">
        <v>137.32</v>
      </c>
      <c r="BW40" s="230">
        <v>114.35</v>
      </c>
      <c r="BX40" s="230">
        <v>124.01</v>
      </c>
      <c r="BY40" s="231">
        <v>201866.75</v>
      </c>
      <c r="BZ40" s="230">
        <v>2814.73</v>
      </c>
      <c r="CA40" s="230">
        <v>76.22</v>
      </c>
      <c r="CB40" s="230">
        <v>79.930000000000007</v>
      </c>
      <c r="CC40" s="230">
        <v>11.94</v>
      </c>
      <c r="CD40" s="230">
        <v>11.68</v>
      </c>
      <c r="CE40" s="230">
        <v>16.66</v>
      </c>
      <c r="CF40" s="230">
        <v>14.05</v>
      </c>
      <c r="CG40" s="230">
        <v>105.09</v>
      </c>
      <c r="CH40" s="230">
        <v>148.76</v>
      </c>
      <c r="CI40" s="230">
        <v>15.37</v>
      </c>
      <c r="CJ40" s="230">
        <v>15.36</v>
      </c>
      <c r="CK40" s="95"/>
      <c r="CL40" s="95"/>
      <c r="CM40" s="95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</row>
    <row r="41" spans="1:167" s="168" customFormat="1" ht="15.75" x14ac:dyDescent="0.25">
      <c r="A41" s="97">
        <v>5</v>
      </c>
      <c r="B41" s="95" t="s">
        <v>9</v>
      </c>
      <c r="C41" s="95">
        <v>1736.2139000000002</v>
      </c>
      <c r="D41" s="95">
        <v>194126.07999999999</v>
      </c>
      <c r="E41" s="95"/>
      <c r="F41" s="95">
        <v>1738.0140000000001</v>
      </c>
      <c r="G41" s="95">
        <v>193215.02</v>
      </c>
      <c r="H41" s="95"/>
      <c r="I41" s="95">
        <v>1718.19</v>
      </c>
      <c r="J41" s="95">
        <v>190323.91</v>
      </c>
      <c r="K41" s="95"/>
      <c r="L41" s="95">
        <v>1708.1464000000001</v>
      </c>
      <c r="M41" s="95">
        <v>189296.78</v>
      </c>
      <c r="N41" s="95"/>
      <c r="O41" s="95">
        <v>1707.8214</v>
      </c>
      <c r="P41" s="95">
        <v>187211.38</v>
      </c>
      <c r="Q41" s="95"/>
      <c r="R41" s="95">
        <v>1693.1100000000001</v>
      </c>
      <c r="S41" s="95">
        <v>186191.31</v>
      </c>
      <c r="T41" s="95"/>
      <c r="U41" s="95">
        <v>1708.8500000000001</v>
      </c>
      <c r="V41" s="95">
        <v>188451.98</v>
      </c>
      <c r="W41" s="95"/>
      <c r="X41" s="95">
        <v>1718.2637</v>
      </c>
      <c r="Y41" s="95">
        <v>188029.6</v>
      </c>
      <c r="Z41" s="95"/>
      <c r="AA41" s="95">
        <v>1731.6207000000002</v>
      </c>
      <c r="AB41" s="95">
        <v>189300.77</v>
      </c>
      <c r="AC41" s="95"/>
      <c r="AD41" s="95">
        <v>1732.5865000000001</v>
      </c>
      <c r="AE41" s="95">
        <v>190307.3</v>
      </c>
      <c r="AF41" s="95"/>
      <c r="AG41" s="95">
        <v>1714.5012000000002</v>
      </c>
      <c r="AH41" s="95">
        <v>189538.11</v>
      </c>
      <c r="AI41" s="95"/>
      <c r="AJ41" s="95">
        <v>1727.2813000000001</v>
      </c>
      <c r="AK41" s="95">
        <v>189517.3</v>
      </c>
      <c r="AL41" s="95"/>
      <c r="AM41" s="95">
        <v>1717.6099000000002</v>
      </c>
      <c r="AN41" s="95">
        <v>189744.37</v>
      </c>
      <c r="AO41" s="95"/>
      <c r="AP41" s="95">
        <v>1727.3690000000001</v>
      </c>
      <c r="AQ41" s="95">
        <v>190874.27</v>
      </c>
      <c r="AR41" s="95"/>
      <c r="AS41" s="95">
        <v>1728.7013000000002</v>
      </c>
      <c r="AT41" s="95">
        <v>191591.97</v>
      </c>
      <c r="AU41" s="95"/>
      <c r="AV41" s="95">
        <v>1747.7778000000001</v>
      </c>
      <c r="AW41" s="95">
        <v>193706.21</v>
      </c>
      <c r="AX41" s="95"/>
      <c r="AY41" s="95">
        <v>1756.7769000000001</v>
      </c>
      <c r="AZ41" s="95">
        <v>193263.03</v>
      </c>
      <c r="BA41" s="95"/>
      <c r="BB41" s="95">
        <v>1775.7065</v>
      </c>
      <c r="BC41" s="95">
        <v>195345.47</v>
      </c>
      <c r="BD41" s="95"/>
      <c r="BE41" s="95">
        <v>1762.7836</v>
      </c>
      <c r="BF41" s="95">
        <v>194999.12</v>
      </c>
      <c r="BG41" s="95"/>
      <c r="BH41" s="95">
        <v>1762.1014</v>
      </c>
      <c r="BI41" s="95">
        <v>195064.62</v>
      </c>
      <c r="BJ41" s="95"/>
      <c r="BK41" s="95"/>
      <c r="BL41" s="95"/>
      <c r="BM41" s="95"/>
      <c r="BN41" s="95"/>
      <c r="BO41" s="95"/>
      <c r="BP41" s="95"/>
      <c r="BQ41" s="95"/>
      <c r="BR41" s="95"/>
      <c r="BS41" s="228">
        <v>6</v>
      </c>
      <c r="BT41" s="232" t="s">
        <v>330</v>
      </c>
      <c r="BU41" s="230">
        <v>99.47</v>
      </c>
      <c r="BV41" s="230">
        <v>136.55000000000001</v>
      </c>
      <c r="BW41" s="230">
        <v>114.95</v>
      </c>
      <c r="BX41" s="230">
        <v>124.1</v>
      </c>
      <c r="BY41" s="231">
        <v>203457.64</v>
      </c>
      <c r="BZ41" s="230">
        <v>2813.03</v>
      </c>
      <c r="CA41" s="230">
        <v>76.34</v>
      </c>
      <c r="CB41" s="230">
        <v>79.78</v>
      </c>
      <c r="CC41" s="230">
        <v>11.98</v>
      </c>
      <c r="CD41" s="230">
        <v>11.58</v>
      </c>
      <c r="CE41" s="230">
        <v>16.690000000000001</v>
      </c>
      <c r="CF41" s="230">
        <v>14.08</v>
      </c>
      <c r="CG41" s="230">
        <v>105.48</v>
      </c>
      <c r="CH41" s="230">
        <v>148.91</v>
      </c>
      <c r="CI41" s="230">
        <v>15.41</v>
      </c>
      <c r="CJ41" s="230">
        <v>15.4</v>
      </c>
      <c r="CK41" s="95"/>
      <c r="CL41" s="95"/>
      <c r="CM41" s="95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</row>
    <row r="42" spans="1:167" s="168" customFormat="1" ht="15.75" x14ac:dyDescent="0.25">
      <c r="A42" s="97">
        <v>6</v>
      </c>
      <c r="B42" s="95" t="s">
        <v>10</v>
      </c>
      <c r="C42" s="95">
        <v>18.186299999999999</v>
      </c>
      <c r="D42" s="95">
        <v>2033.41</v>
      </c>
      <c r="E42" s="95"/>
      <c r="F42" s="95">
        <v>18.260000000000002</v>
      </c>
      <c r="G42" s="95">
        <v>2029.96</v>
      </c>
      <c r="H42" s="95"/>
      <c r="I42" s="95">
        <v>17.831099999999999</v>
      </c>
      <c r="J42" s="95">
        <v>1975.15</v>
      </c>
      <c r="K42" s="95"/>
      <c r="L42" s="95">
        <v>17.696200000000001</v>
      </c>
      <c r="M42" s="95">
        <v>1961.09</v>
      </c>
      <c r="N42" s="95"/>
      <c r="O42" s="95">
        <v>17.6511</v>
      </c>
      <c r="P42" s="95">
        <v>1934.91</v>
      </c>
      <c r="Q42" s="95"/>
      <c r="R42" s="95">
        <v>17.687900000000003</v>
      </c>
      <c r="S42" s="95">
        <v>1945.14</v>
      </c>
      <c r="T42" s="95"/>
      <c r="U42" s="95">
        <v>17.601100000000002</v>
      </c>
      <c r="V42" s="95">
        <v>1941.05</v>
      </c>
      <c r="W42" s="95"/>
      <c r="X42" s="95">
        <v>17.6448</v>
      </c>
      <c r="Y42" s="95">
        <v>1930.87</v>
      </c>
      <c r="Z42" s="95"/>
      <c r="AA42" s="95">
        <v>17.8733</v>
      </c>
      <c r="AB42" s="95">
        <v>1953.91</v>
      </c>
      <c r="AC42" s="95"/>
      <c r="AD42" s="95">
        <v>17.587</v>
      </c>
      <c r="AE42" s="95">
        <v>1931.76</v>
      </c>
      <c r="AF42" s="95"/>
      <c r="AG42" s="95">
        <v>17.161799999999999</v>
      </c>
      <c r="AH42" s="95">
        <v>1897.24</v>
      </c>
      <c r="AI42" s="95"/>
      <c r="AJ42" s="95">
        <v>17.389700000000001</v>
      </c>
      <c r="AK42" s="95">
        <v>1908</v>
      </c>
      <c r="AL42" s="95"/>
      <c r="AM42" s="95">
        <v>17.39</v>
      </c>
      <c r="AN42" s="95">
        <v>1921.07</v>
      </c>
      <c r="AO42" s="95"/>
      <c r="AP42" s="95">
        <v>17.5886</v>
      </c>
      <c r="AQ42" s="95">
        <v>1943.54</v>
      </c>
      <c r="AR42" s="95"/>
      <c r="AS42" s="95">
        <v>17.511100000000003</v>
      </c>
      <c r="AT42" s="95">
        <v>1940.76</v>
      </c>
      <c r="AU42" s="95"/>
      <c r="AV42" s="95">
        <v>17.9084</v>
      </c>
      <c r="AW42" s="95">
        <v>1984.79</v>
      </c>
      <c r="AX42" s="95"/>
      <c r="AY42" s="95">
        <v>17.837500000000002</v>
      </c>
      <c r="AZ42" s="95">
        <v>1962.3</v>
      </c>
      <c r="BA42" s="95"/>
      <c r="BB42" s="95">
        <v>17.929100000000002</v>
      </c>
      <c r="BC42" s="95">
        <v>1972.38</v>
      </c>
      <c r="BD42" s="95"/>
      <c r="BE42" s="95">
        <v>17.594100000000001</v>
      </c>
      <c r="BF42" s="95">
        <v>1946.26</v>
      </c>
      <c r="BG42" s="95"/>
      <c r="BH42" s="95">
        <v>17.8126</v>
      </c>
      <c r="BI42" s="95">
        <v>1971.85</v>
      </c>
      <c r="BJ42" s="95"/>
      <c r="BK42" s="95"/>
      <c r="BL42" s="95"/>
      <c r="BM42" s="95"/>
      <c r="BN42" s="95"/>
      <c r="BO42" s="95"/>
      <c r="BP42" s="95"/>
      <c r="BQ42" s="95"/>
      <c r="BR42" s="95"/>
      <c r="BS42" s="228">
        <v>7</v>
      </c>
      <c r="BT42" s="232" t="s">
        <v>331</v>
      </c>
      <c r="BU42" s="230">
        <v>98.93</v>
      </c>
      <c r="BV42" s="230">
        <v>136.57</v>
      </c>
      <c r="BW42" s="230">
        <v>115.42</v>
      </c>
      <c r="BX42" s="230">
        <v>124.1</v>
      </c>
      <c r="BY42" s="231">
        <v>204331.24</v>
      </c>
      <c r="BZ42" s="230">
        <v>2841.31</v>
      </c>
      <c r="CA42" s="230">
        <v>76.28</v>
      </c>
      <c r="CB42" s="230">
        <v>79.75</v>
      </c>
      <c r="CC42" s="230">
        <v>12</v>
      </c>
      <c r="CD42" s="230">
        <v>11.63</v>
      </c>
      <c r="CE42" s="230">
        <v>16.690000000000001</v>
      </c>
      <c r="CF42" s="230">
        <v>14.02</v>
      </c>
      <c r="CG42" s="230">
        <v>104.93</v>
      </c>
      <c r="CH42" s="230">
        <v>147.84</v>
      </c>
      <c r="CI42" s="230">
        <v>15.35</v>
      </c>
      <c r="CJ42" s="230">
        <v>15.34</v>
      </c>
      <c r="CK42" s="95"/>
      <c r="CL42" s="95"/>
      <c r="CM42" s="95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</row>
    <row r="43" spans="1:167" s="168" customFormat="1" ht="15.75" x14ac:dyDescent="0.25">
      <c r="A43" s="97">
        <v>7</v>
      </c>
      <c r="B43" s="95" t="s">
        <v>25</v>
      </c>
      <c r="C43" s="95">
        <v>1.4863258026159332</v>
      </c>
      <c r="D43" s="95">
        <v>75.23</v>
      </c>
      <c r="E43" s="95"/>
      <c r="F43" s="95">
        <v>1.4560279557367499</v>
      </c>
      <c r="G43" s="95">
        <v>76.349999999999994</v>
      </c>
      <c r="H43" s="95"/>
      <c r="I43" s="95">
        <v>1.4499057561258519</v>
      </c>
      <c r="J43" s="95">
        <v>76.400000000000006</v>
      </c>
      <c r="K43" s="95"/>
      <c r="L43" s="95">
        <v>1.4499057561258519</v>
      </c>
      <c r="M43" s="95">
        <v>76.430000000000007</v>
      </c>
      <c r="N43" s="95"/>
      <c r="O43" s="95">
        <v>1.4334862385321101</v>
      </c>
      <c r="P43" s="95">
        <v>76.47</v>
      </c>
      <c r="Q43" s="95"/>
      <c r="R43" s="95">
        <v>1.4316392269148175</v>
      </c>
      <c r="S43" s="95">
        <v>76.81</v>
      </c>
      <c r="T43" s="95"/>
      <c r="U43" s="95">
        <v>1.4465499783017504</v>
      </c>
      <c r="V43" s="95">
        <v>76.239999999999995</v>
      </c>
      <c r="W43" s="95"/>
      <c r="X43" s="95">
        <v>1.4310246136233542</v>
      </c>
      <c r="Y43" s="95">
        <v>76.47</v>
      </c>
      <c r="Z43" s="95"/>
      <c r="AA43" s="95">
        <v>1.4390559792775937</v>
      </c>
      <c r="AB43" s="95">
        <v>75.97</v>
      </c>
      <c r="AC43" s="95"/>
      <c r="AD43" s="95">
        <v>1.4501160092807426</v>
      </c>
      <c r="AE43" s="95">
        <v>75.75</v>
      </c>
      <c r="AF43" s="95"/>
      <c r="AG43" s="95">
        <v>1.4695077149155034</v>
      </c>
      <c r="AH43" s="95">
        <v>75.23</v>
      </c>
      <c r="AI43" s="95"/>
      <c r="AJ43" s="95">
        <v>1.444669170759896</v>
      </c>
      <c r="AK43" s="95">
        <v>75.95</v>
      </c>
      <c r="AL43" s="95"/>
      <c r="AM43" s="95">
        <v>1.4520110352838682</v>
      </c>
      <c r="AN43" s="95">
        <v>76.08</v>
      </c>
      <c r="AO43" s="95"/>
      <c r="AP43" s="95">
        <v>1.4530659691950014</v>
      </c>
      <c r="AQ43" s="95">
        <v>76.05</v>
      </c>
      <c r="AR43" s="95"/>
      <c r="AS43" s="95">
        <v>1.4549687181725592</v>
      </c>
      <c r="AT43" s="95">
        <v>76.17</v>
      </c>
      <c r="AU43" s="95"/>
      <c r="AV43" s="95">
        <v>1.4528548597995059</v>
      </c>
      <c r="AW43" s="95">
        <v>76.28</v>
      </c>
      <c r="AX43" s="95"/>
      <c r="AY43" s="95">
        <v>1.444669170759896</v>
      </c>
      <c r="AZ43" s="95">
        <v>76.150000000000006</v>
      </c>
      <c r="BA43" s="95"/>
      <c r="BB43" s="95">
        <v>1.4461315979754157</v>
      </c>
      <c r="BC43" s="95">
        <v>76.069999999999993</v>
      </c>
      <c r="BD43" s="95"/>
      <c r="BE43" s="95">
        <v>1.4520110352838682</v>
      </c>
      <c r="BF43" s="95">
        <v>76.180000000000007</v>
      </c>
      <c r="BG43" s="95"/>
      <c r="BH43" s="95">
        <v>1.4524328249818446</v>
      </c>
      <c r="BI43" s="95">
        <v>76.22</v>
      </c>
      <c r="BJ43" s="95"/>
      <c r="BK43" s="95"/>
      <c r="BL43" s="95"/>
      <c r="BM43" s="95"/>
      <c r="BN43" s="95"/>
      <c r="BO43" s="95"/>
      <c r="BP43" s="95"/>
      <c r="BQ43" s="95"/>
      <c r="BR43" s="95"/>
      <c r="BS43" s="228">
        <v>8</v>
      </c>
      <c r="BT43" s="232" t="s">
        <v>332</v>
      </c>
      <c r="BU43" s="230">
        <v>98.56</v>
      </c>
      <c r="BV43" s="230">
        <v>133.85</v>
      </c>
      <c r="BW43" s="230">
        <v>115.25</v>
      </c>
      <c r="BX43" s="230">
        <v>124.11</v>
      </c>
      <c r="BY43" s="231">
        <v>203643.38</v>
      </c>
      <c r="BZ43" s="230">
        <v>2808.54</v>
      </c>
      <c r="CA43" s="230">
        <v>76.37</v>
      </c>
      <c r="CB43" s="230">
        <v>79.489999999999995</v>
      </c>
      <c r="CC43" s="230">
        <v>11.98</v>
      </c>
      <c r="CD43" s="230">
        <v>11.62</v>
      </c>
      <c r="CE43" s="230">
        <v>16.7</v>
      </c>
      <c r="CF43" s="230">
        <v>14.02</v>
      </c>
      <c r="CG43" s="230">
        <v>104.68</v>
      </c>
      <c r="CH43" s="230">
        <v>147.94</v>
      </c>
      <c r="CI43" s="230">
        <v>15.32</v>
      </c>
      <c r="CJ43" s="230">
        <v>15.32</v>
      </c>
      <c r="CK43" s="95"/>
      <c r="CL43" s="95"/>
      <c r="CM43" s="95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</row>
    <row r="44" spans="1:167" s="168" customFormat="1" ht="15.75" x14ac:dyDescent="0.25">
      <c r="A44" s="97">
        <v>8</v>
      </c>
      <c r="B44" s="95" t="s">
        <v>26</v>
      </c>
      <c r="C44" s="95">
        <v>1.3722000000000001</v>
      </c>
      <c r="D44" s="95">
        <v>81.48</v>
      </c>
      <c r="E44" s="95"/>
      <c r="F44" s="95">
        <v>1.3497000000000001</v>
      </c>
      <c r="G44" s="95">
        <v>82.37</v>
      </c>
      <c r="H44" s="95"/>
      <c r="I44" s="95">
        <v>1.3515000000000001</v>
      </c>
      <c r="J44" s="95">
        <v>81.96</v>
      </c>
      <c r="K44" s="95"/>
      <c r="L44" s="95">
        <v>1.351</v>
      </c>
      <c r="M44" s="95">
        <v>82.03</v>
      </c>
      <c r="N44" s="95"/>
      <c r="O44" s="95">
        <v>1.3484</v>
      </c>
      <c r="P44" s="95">
        <v>81.3</v>
      </c>
      <c r="Q44" s="95"/>
      <c r="R44" s="95">
        <v>1.3401000000000001</v>
      </c>
      <c r="S44" s="95">
        <v>82.06</v>
      </c>
      <c r="T44" s="95"/>
      <c r="U44" s="95">
        <v>1.3473000000000002</v>
      </c>
      <c r="V44" s="95">
        <v>81.849999999999994</v>
      </c>
      <c r="W44" s="95"/>
      <c r="X44" s="95">
        <v>1.34</v>
      </c>
      <c r="Y44" s="95">
        <v>81.66</v>
      </c>
      <c r="Z44" s="95"/>
      <c r="AA44" s="95">
        <v>1.3456000000000001</v>
      </c>
      <c r="AB44" s="95">
        <v>81.239999999999995</v>
      </c>
      <c r="AC44" s="95"/>
      <c r="AD44" s="95">
        <v>1.3538000000000001</v>
      </c>
      <c r="AE44" s="95">
        <v>81.13</v>
      </c>
      <c r="AF44" s="95"/>
      <c r="AG44" s="95">
        <v>1.3652</v>
      </c>
      <c r="AH44" s="95">
        <v>80.98</v>
      </c>
      <c r="AI44" s="95"/>
      <c r="AJ44" s="95">
        <v>1.3566</v>
      </c>
      <c r="AK44" s="95">
        <v>80.88</v>
      </c>
      <c r="AL44" s="95"/>
      <c r="AM44" s="95">
        <v>1.3538000000000001</v>
      </c>
      <c r="AN44" s="95">
        <v>81.599999999999994</v>
      </c>
      <c r="AO44" s="95"/>
      <c r="AP44" s="95">
        <v>1.3529</v>
      </c>
      <c r="AQ44" s="95">
        <v>81.680000000000007</v>
      </c>
      <c r="AR44" s="95"/>
      <c r="AS44" s="95">
        <v>1.3579000000000001</v>
      </c>
      <c r="AT44" s="95">
        <v>81.62</v>
      </c>
      <c r="AU44" s="95"/>
      <c r="AV44" s="95">
        <v>1.3567</v>
      </c>
      <c r="AW44" s="95">
        <v>81.69</v>
      </c>
      <c r="AX44" s="95"/>
      <c r="AY44" s="95">
        <v>1.3526</v>
      </c>
      <c r="AZ44" s="95">
        <v>81.33</v>
      </c>
      <c r="BA44" s="95"/>
      <c r="BB44" s="95">
        <v>1.3566</v>
      </c>
      <c r="BC44" s="95">
        <v>81.09</v>
      </c>
      <c r="BD44" s="95"/>
      <c r="BE44" s="95">
        <v>1.3609</v>
      </c>
      <c r="BF44" s="95">
        <v>81.28</v>
      </c>
      <c r="BG44" s="95"/>
      <c r="BH44" s="95">
        <v>1.3645</v>
      </c>
      <c r="BI44" s="95">
        <v>81.13</v>
      </c>
      <c r="BJ44" s="95"/>
      <c r="BK44" s="95"/>
      <c r="BL44" s="95"/>
      <c r="BM44" s="95"/>
      <c r="BN44" s="95"/>
      <c r="BO44" s="95"/>
      <c r="BP44" s="95"/>
      <c r="BQ44" s="95"/>
      <c r="BR44" s="95"/>
      <c r="BS44" s="228">
        <v>9</v>
      </c>
      <c r="BT44" s="232" t="s">
        <v>333</v>
      </c>
      <c r="BU44" s="230">
        <v>98.8</v>
      </c>
      <c r="BV44" s="230">
        <v>134.52000000000001</v>
      </c>
      <c r="BW44" s="230">
        <v>115.34</v>
      </c>
      <c r="BX44" s="230">
        <v>124.08</v>
      </c>
      <c r="BY44" s="231">
        <v>203460.91</v>
      </c>
      <c r="BZ44" s="230">
        <v>2803.83</v>
      </c>
      <c r="CA44" s="230">
        <v>76.150000000000006</v>
      </c>
      <c r="CB44" s="230">
        <v>79.45</v>
      </c>
      <c r="CC44" s="230">
        <v>11.93</v>
      </c>
      <c r="CD44" s="230">
        <v>11.61</v>
      </c>
      <c r="CE44" s="230">
        <v>16.690000000000001</v>
      </c>
      <c r="CF44" s="230">
        <v>13.98</v>
      </c>
      <c r="CG44" s="230">
        <v>104.74</v>
      </c>
      <c r="CH44" s="230">
        <v>147.91999999999999</v>
      </c>
      <c r="CI44" s="230">
        <v>15.35</v>
      </c>
      <c r="CJ44" s="230">
        <v>15.35</v>
      </c>
      <c r="CK44" s="95"/>
      <c r="CL44" s="95"/>
      <c r="CM44" s="95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</row>
    <row r="45" spans="1:167" s="168" customFormat="1" ht="15.75" x14ac:dyDescent="0.25">
      <c r="A45" s="97">
        <v>9</v>
      </c>
      <c r="B45" s="95" t="s">
        <v>13</v>
      </c>
      <c r="C45" s="95">
        <v>9.4167000000000005</v>
      </c>
      <c r="D45" s="95">
        <v>11.87</v>
      </c>
      <c r="E45" s="95"/>
      <c r="F45" s="95">
        <v>9.3269000000000002</v>
      </c>
      <c r="G45" s="95">
        <v>11.92</v>
      </c>
      <c r="H45" s="95"/>
      <c r="I45" s="95">
        <v>9.2972000000000001</v>
      </c>
      <c r="J45" s="95">
        <v>11.91</v>
      </c>
      <c r="K45" s="95"/>
      <c r="L45" s="95">
        <v>9.3184000000000005</v>
      </c>
      <c r="M45" s="95">
        <v>11.89</v>
      </c>
      <c r="N45" s="95"/>
      <c r="O45" s="95">
        <v>9.188600000000001</v>
      </c>
      <c r="P45" s="95">
        <v>11.93</v>
      </c>
      <c r="Q45" s="95"/>
      <c r="R45" s="95">
        <v>9.2026000000000003</v>
      </c>
      <c r="S45" s="95">
        <v>11.95</v>
      </c>
      <c r="T45" s="95"/>
      <c r="U45" s="95">
        <v>9.2705000000000002</v>
      </c>
      <c r="V45" s="95">
        <v>11.9</v>
      </c>
      <c r="W45" s="95"/>
      <c r="X45" s="95">
        <v>9.1974999999999998</v>
      </c>
      <c r="Y45" s="95">
        <v>11.9</v>
      </c>
      <c r="Z45" s="95"/>
      <c r="AA45" s="95">
        <v>9.1887000000000008</v>
      </c>
      <c r="AB45" s="95">
        <v>11.9</v>
      </c>
      <c r="AC45" s="95"/>
      <c r="AD45" s="95">
        <v>9.2721</v>
      </c>
      <c r="AE45" s="95">
        <v>11.85</v>
      </c>
      <c r="AF45" s="95"/>
      <c r="AG45" s="95">
        <v>9.3655000000000008</v>
      </c>
      <c r="AH45" s="95">
        <v>11.8</v>
      </c>
      <c r="AI45" s="95"/>
      <c r="AJ45" s="95">
        <v>9.2849000000000004</v>
      </c>
      <c r="AK45" s="95">
        <v>11.82</v>
      </c>
      <c r="AL45" s="95"/>
      <c r="AM45" s="95">
        <v>9.3663000000000007</v>
      </c>
      <c r="AN45" s="95">
        <v>11.79</v>
      </c>
      <c r="AO45" s="95"/>
      <c r="AP45" s="95">
        <v>9.3417000000000012</v>
      </c>
      <c r="AQ45" s="95">
        <v>11.83</v>
      </c>
      <c r="AR45" s="95"/>
      <c r="AS45" s="95">
        <v>9.4218000000000011</v>
      </c>
      <c r="AT45" s="95">
        <v>11.76</v>
      </c>
      <c r="AU45" s="95"/>
      <c r="AV45" s="95">
        <v>9.4023000000000003</v>
      </c>
      <c r="AW45" s="95">
        <v>11.79</v>
      </c>
      <c r="AX45" s="95"/>
      <c r="AY45" s="95">
        <v>9.3070000000000004</v>
      </c>
      <c r="AZ45" s="95">
        <v>11.82</v>
      </c>
      <c r="BA45" s="95"/>
      <c r="BB45" s="95">
        <v>9.3227000000000011</v>
      </c>
      <c r="BC45" s="95">
        <v>11.8</v>
      </c>
      <c r="BD45" s="95"/>
      <c r="BE45" s="95">
        <v>9.3240999999999996</v>
      </c>
      <c r="BF45" s="95">
        <v>11.86</v>
      </c>
      <c r="BG45" s="95"/>
      <c r="BH45" s="95">
        <v>9.3201999999999998</v>
      </c>
      <c r="BI45" s="95">
        <v>11.88</v>
      </c>
      <c r="BJ45" s="95"/>
      <c r="BK45" s="95"/>
      <c r="BL45" s="95"/>
      <c r="BM45" s="95"/>
      <c r="BN45" s="95"/>
      <c r="BO45" s="95"/>
      <c r="BP45" s="95"/>
      <c r="BQ45" s="95"/>
      <c r="BR45" s="95"/>
      <c r="BS45" s="228">
        <v>10</v>
      </c>
      <c r="BT45" s="232" t="s">
        <v>334</v>
      </c>
      <c r="BU45" s="230">
        <v>98.8</v>
      </c>
      <c r="BV45" s="230">
        <v>134.65</v>
      </c>
      <c r="BW45" s="230">
        <v>115.31</v>
      </c>
      <c r="BX45" s="230">
        <v>124.08</v>
      </c>
      <c r="BY45" s="231">
        <v>205253.25</v>
      </c>
      <c r="BZ45" s="230">
        <v>2861.61</v>
      </c>
      <c r="CA45" s="230">
        <v>76.52</v>
      </c>
      <c r="CB45" s="230">
        <v>79.42</v>
      </c>
      <c r="CC45" s="230">
        <v>11.95</v>
      </c>
      <c r="CD45" s="230">
        <v>11.61</v>
      </c>
      <c r="CE45" s="230">
        <v>16.690000000000001</v>
      </c>
      <c r="CF45" s="230">
        <v>13.94</v>
      </c>
      <c r="CG45" s="230">
        <v>104.47</v>
      </c>
      <c r="CH45" s="230">
        <v>147.71</v>
      </c>
      <c r="CI45" s="230">
        <v>15.42</v>
      </c>
      <c r="CJ45" s="230">
        <v>15.43</v>
      </c>
      <c r="CK45" s="95"/>
      <c r="CL45" s="95"/>
      <c r="CM45" s="95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</row>
    <row r="46" spans="1:167" s="168" customFormat="1" ht="15.75" x14ac:dyDescent="0.25">
      <c r="A46" s="97">
        <v>10</v>
      </c>
      <c r="B46" s="95" t="s">
        <v>14</v>
      </c>
      <c r="C46" s="95">
        <v>9.6936</v>
      </c>
      <c r="D46" s="95">
        <v>11.53</v>
      </c>
      <c r="E46" s="95"/>
      <c r="F46" s="95">
        <v>9.5217000000000009</v>
      </c>
      <c r="G46" s="95">
        <v>11.68</v>
      </c>
      <c r="H46" s="95"/>
      <c r="I46" s="95">
        <v>9.4795999999999996</v>
      </c>
      <c r="J46" s="95">
        <v>11.69</v>
      </c>
      <c r="K46" s="95"/>
      <c r="L46" s="95">
        <v>9.4713000000000012</v>
      </c>
      <c r="M46" s="95">
        <v>11.7</v>
      </c>
      <c r="N46" s="95"/>
      <c r="O46" s="95">
        <v>9.3161000000000005</v>
      </c>
      <c r="P46" s="95">
        <v>11.77</v>
      </c>
      <c r="Q46" s="95"/>
      <c r="R46" s="95">
        <v>9.2716000000000012</v>
      </c>
      <c r="S46" s="95">
        <v>11.86</v>
      </c>
      <c r="T46" s="95"/>
      <c r="U46" s="95">
        <v>9.3536000000000001</v>
      </c>
      <c r="V46" s="95">
        <v>11.79</v>
      </c>
      <c r="W46" s="95"/>
      <c r="X46" s="95">
        <v>9.2762000000000011</v>
      </c>
      <c r="Y46" s="95">
        <v>11.8</v>
      </c>
      <c r="Z46" s="95"/>
      <c r="AA46" s="95">
        <v>9.3577000000000012</v>
      </c>
      <c r="AB46" s="95">
        <v>11.68</v>
      </c>
      <c r="AC46" s="95"/>
      <c r="AD46" s="95">
        <v>9.5516000000000005</v>
      </c>
      <c r="AE46" s="95">
        <v>11.5</v>
      </c>
      <c r="AF46" s="95"/>
      <c r="AG46" s="95">
        <v>9.7155000000000005</v>
      </c>
      <c r="AH46" s="95">
        <v>11.38</v>
      </c>
      <c r="AI46" s="95"/>
      <c r="AJ46" s="95">
        <v>9.5233000000000008</v>
      </c>
      <c r="AK46" s="95">
        <v>11.52</v>
      </c>
      <c r="AL46" s="95"/>
      <c r="AM46" s="95">
        <v>9.5563000000000002</v>
      </c>
      <c r="AN46" s="95">
        <v>11.56</v>
      </c>
      <c r="AO46" s="95"/>
      <c r="AP46" s="95">
        <v>9.460700000000001</v>
      </c>
      <c r="AQ46" s="95">
        <v>11.68</v>
      </c>
      <c r="AR46" s="95"/>
      <c r="AS46" s="95">
        <v>9.5462000000000007</v>
      </c>
      <c r="AT46" s="95">
        <v>11.61</v>
      </c>
      <c r="AU46" s="95"/>
      <c r="AV46" s="95">
        <v>9.5837000000000003</v>
      </c>
      <c r="AW46" s="95">
        <v>11.56</v>
      </c>
      <c r="AX46" s="95"/>
      <c r="AY46" s="95">
        <v>9.5205000000000002</v>
      </c>
      <c r="AZ46" s="95">
        <v>11.56</v>
      </c>
      <c r="BA46" s="95"/>
      <c r="BB46" s="95">
        <v>9.5747999999999998</v>
      </c>
      <c r="BC46" s="95">
        <v>11.49</v>
      </c>
      <c r="BD46" s="95"/>
      <c r="BE46" s="95">
        <v>9.6454000000000004</v>
      </c>
      <c r="BF46" s="95">
        <v>11.47</v>
      </c>
      <c r="BG46" s="95"/>
      <c r="BH46" s="95">
        <v>9.6684999999999999</v>
      </c>
      <c r="BI46" s="95">
        <v>11.45</v>
      </c>
      <c r="BJ46" s="95"/>
      <c r="BK46" s="95"/>
      <c r="BL46" s="95"/>
      <c r="BM46" s="95"/>
      <c r="BN46" s="95"/>
      <c r="BO46" s="95"/>
      <c r="BP46" s="95"/>
      <c r="BQ46" s="95"/>
      <c r="BR46" s="95"/>
      <c r="BS46" s="228">
        <v>11</v>
      </c>
      <c r="BT46" s="232" t="s">
        <v>335</v>
      </c>
      <c r="BU46" s="230">
        <v>99.5</v>
      </c>
      <c r="BV46" s="230">
        <v>135.15</v>
      </c>
      <c r="BW46" s="230">
        <v>115.5</v>
      </c>
      <c r="BX46" s="230">
        <v>124.13</v>
      </c>
      <c r="BY46" s="231">
        <v>205641.32</v>
      </c>
      <c r="BZ46" s="230">
        <v>2863.71</v>
      </c>
      <c r="CA46" s="230">
        <v>76.7</v>
      </c>
      <c r="CB46" s="230">
        <v>79.53</v>
      </c>
      <c r="CC46" s="230">
        <v>11.94</v>
      </c>
      <c r="CD46" s="230">
        <v>11.65</v>
      </c>
      <c r="CE46" s="230">
        <v>16.7</v>
      </c>
      <c r="CF46" s="230">
        <v>13.98</v>
      </c>
      <c r="CG46" s="230">
        <v>104.64</v>
      </c>
      <c r="CH46" s="230">
        <v>148.24</v>
      </c>
      <c r="CI46" s="230">
        <v>15.49</v>
      </c>
      <c r="CJ46" s="230">
        <v>15.49</v>
      </c>
      <c r="CK46" s="95"/>
      <c r="CL46" s="95"/>
      <c r="CM46" s="95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</row>
    <row r="47" spans="1:167" s="168" customFormat="1" ht="15.75" x14ac:dyDescent="0.25">
      <c r="A47" s="97">
        <v>11</v>
      </c>
      <c r="B47" s="95" t="s">
        <v>15</v>
      </c>
      <c r="C47" s="95">
        <v>6.7057000000000002</v>
      </c>
      <c r="D47" s="95">
        <v>16.670000000000002</v>
      </c>
      <c r="E47" s="95"/>
      <c r="F47" s="95">
        <v>6.6629000000000005</v>
      </c>
      <c r="G47" s="95">
        <v>16.68</v>
      </c>
      <c r="H47" s="95"/>
      <c r="I47" s="95">
        <v>6.6453000000000007</v>
      </c>
      <c r="J47" s="95">
        <v>16.670000000000002</v>
      </c>
      <c r="K47" s="95"/>
      <c r="L47" s="95">
        <v>6.6510000000000007</v>
      </c>
      <c r="M47" s="95">
        <v>16.66</v>
      </c>
      <c r="N47" s="95"/>
      <c r="O47" s="95">
        <v>6.5804</v>
      </c>
      <c r="P47" s="95">
        <v>16.66</v>
      </c>
      <c r="Q47" s="95"/>
      <c r="R47" s="95">
        <v>6.6008000000000004</v>
      </c>
      <c r="S47" s="95">
        <v>16.66</v>
      </c>
      <c r="T47" s="95"/>
      <c r="U47" s="95">
        <v>6.6166</v>
      </c>
      <c r="V47" s="95">
        <v>16.670000000000002</v>
      </c>
      <c r="W47" s="95"/>
      <c r="X47" s="95">
        <v>6.5621</v>
      </c>
      <c r="Y47" s="95">
        <v>16.68</v>
      </c>
      <c r="Z47" s="95"/>
      <c r="AA47" s="95">
        <v>6.5438000000000001</v>
      </c>
      <c r="AB47" s="95">
        <v>16.71</v>
      </c>
      <c r="AC47" s="95"/>
      <c r="AD47" s="95">
        <v>6.5868000000000002</v>
      </c>
      <c r="AE47" s="95">
        <v>16.68</v>
      </c>
      <c r="AF47" s="95"/>
      <c r="AG47" s="95">
        <v>6.6272000000000002</v>
      </c>
      <c r="AH47" s="95">
        <v>16.68</v>
      </c>
      <c r="AI47" s="95"/>
      <c r="AJ47" s="95">
        <v>6.5794000000000006</v>
      </c>
      <c r="AK47" s="95">
        <v>16.68</v>
      </c>
      <c r="AL47" s="95"/>
      <c r="AM47" s="95">
        <v>6.6336000000000004</v>
      </c>
      <c r="AN47" s="95">
        <v>16.649999999999999</v>
      </c>
      <c r="AO47" s="95"/>
      <c r="AP47" s="95">
        <v>6.6230000000000002</v>
      </c>
      <c r="AQ47" s="95">
        <v>16.68</v>
      </c>
      <c r="AR47" s="95"/>
      <c r="AS47" s="95">
        <v>6.6487000000000007</v>
      </c>
      <c r="AT47" s="95">
        <v>16.670000000000002</v>
      </c>
      <c r="AU47" s="95"/>
      <c r="AV47" s="95">
        <v>6.6444000000000001</v>
      </c>
      <c r="AW47" s="95">
        <v>16.68</v>
      </c>
      <c r="AX47" s="95"/>
      <c r="AY47" s="95">
        <v>6.6053000000000006</v>
      </c>
      <c r="AZ47" s="95">
        <v>16.649999999999999</v>
      </c>
      <c r="BA47" s="95"/>
      <c r="BB47" s="95">
        <v>6.6004000000000005</v>
      </c>
      <c r="BC47" s="95">
        <v>16.670000000000002</v>
      </c>
      <c r="BD47" s="95"/>
      <c r="BE47" s="95">
        <v>6.6358000000000006</v>
      </c>
      <c r="BF47" s="95">
        <v>16.670000000000002</v>
      </c>
      <c r="BG47" s="95"/>
      <c r="BH47" s="95">
        <v>6.6409000000000002</v>
      </c>
      <c r="BI47" s="95">
        <v>16.670000000000002</v>
      </c>
      <c r="BJ47" s="95"/>
      <c r="BK47" s="95"/>
      <c r="BL47" s="95"/>
      <c r="BM47" s="95"/>
      <c r="BN47" s="95"/>
      <c r="BO47" s="95"/>
      <c r="BP47" s="95"/>
      <c r="BQ47" s="95"/>
      <c r="BR47" s="95"/>
      <c r="BS47" s="228">
        <v>12</v>
      </c>
      <c r="BT47" s="232" t="s">
        <v>336</v>
      </c>
      <c r="BU47" s="230">
        <v>100.5</v>
      </c>
      <c r="BV47" s="230">
        <v>136.41</v>
      </c>
      <c r="BW47" s="230">
        <v>115.48</v>
      </c>
      <c r="BX47" s="230">
        <v>124.1</v>
      </c>
      <c r="BY47" s="231">
        <v>203995.36</v>
      </c>
      <c r="BZ47" s="230">
        <v>2812.85</v>
      </c>
      <c r="CA47" s="230">
        <v>76.790000000000006</v>
      </c>
      <c r="CB47" s="230">
        <v>79.72</v>
      </c>
      <c r="CC47" s="230">
        <v>11.92</v>
      </c>
      <c r="CD47" s="230">
        <v>11.62</v>
      </c>
      <c r="CE47" s="230">
        <v>16.690000000000001</v>
      </c>
      <c r="CF47" s="230">
        <v>13.96</v>
      </c>
      <c r="CG47" s="230">
        <v>105.32</v>
      </c>
      <c r="CH47" s="230">
        <v>149.22</v>
      </c>
      <c r="CI47" s="230">
        <v>15.56</v>
      </c>
      <c r="CJ47" s="230">
        <v>15.55</v>
      </c>
      <c r="CK47" s="95"/>
      <c r="CL47" s="95"/>
      <c r="CM47" s="95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</row>
    <row r="48" spans="1:167" s="168" customFormat="1" ht="15.75" x14ac:dyDescent="0.25">
      <c r="A48" s="97">
        <v>12</v>
      </c>
      <c r="B48" s="95" t="s">
        <v>34</v>
      </c>
      <c r="C48" s="95">
        <v>6.8193999999999999</v>
      </c>
      <c r="D48" s="95">
        <v>16.399999999999999</v>
      </c>
      <c r="E48" s="95"/>
      <c r="F48" s="95">
        <v>6.7708000000000004</v>
      </c>
      <c r="G48" s="95">
        <v>16.420000000000002</v>
      </c>
      <c r="H48" s="95"/>
      <c r="I48" s="95">
        <v>6.7439</v>
      </c>
      <c r="J48" s="95">
        <v>16.43</v>
      </c>
      <c r="K48" s="95"/>
      <c r="L48" s="95">
        <v>6.7655000000000003</v>
      </c>
      <c r="M48" s="95">
        <v>16.38</v>
      </c>
      <c r="N48" s="95"/>
      <c r="O48" s="95">
        <v>6.7704000000000004</v>
      </c>
      <c r="P48" s="95">
        <v>16.190000000000001</v>
      </c>
      <c r="Q48" s="95"/>
      <c r="R48" s="95">
        <v>6.7845000000000004</v>
      </c>
      <c r="S48" s="95">
        <v>16.21</v>
      </c>
      <c r="T48" s="95"/>
      <c r="U48" s="95">
        <v>6.7956000000000003</v>
      </c>
      <c r="V48" s="95">
        <v>16.23</v>
      </c>
      <c r="W48" s="95"/>
      <c r="X48" s="95">
        <v>6.7878000000000007</v>
      </c>
      <c r="Y48" s="95">
        <v>16.12</v>
      </c>
      <c r="Z48" s="95"/>
      <c r="AA48" s="95">
        <v>6.7864000000000004</v>
      </c>
      <c r="AB48" s="95">
        <v>16.11</v>
      </c>
      <c r="AC48" s="95"/>
      <c r="AD48" s="95">
        <v>6.8259000000000007</v>
      </c>
      <c r="AE48" s="95">
        <v>16.09</v>
      </c>
      <c r="AF48" s="95"/>
      <c r="AG48" s="95">
        <v>6.8368000000000002</v>
      </c>
      <c r="AH48" s="95">
        <v>16.170000000000002</v>
      </c>
      <c r="AI48" s="95"/>
      <c r="AJ48" s="95">
        <v>6.8369</v>
      </c>
      <c r="AK48" s="95">
        <v>16.05</v>
      </c>
      <c r="AL48" s="95"/>
      <c r="AM48" s="95">
        <v>6.8480000000000008</v>
      </c>
      <c r="AN48" s="95">
        <v>16.13</v>
      </c>
      <c r="AO48" s="95"/>
      <c r="AP48" s="95">
        <v>6.8577000000000004</v>
      </c>
      <c r="AQ48" s="95">
        <v>16.11</v>
      </c>
      <c r="AR48" s="95"/>
      <c r="AS48" s="95">
        <v>6.8549000000000007</v>
      </c>
      <c r="AT48" s="95">
        <v>16.170000000000002</v>
      </c>
      <c r="AU48" s="95"/>
      <c r="AV48" s="95">
        <v>6.8577000000000004</v>
      </c>
      <c r="AW48" s="95">
        <v>16.16</v>
      </c>
      <c r="AX48" s="95"/>
      <c r="AY48" s="95">
        <v>6.8577000000000004</v>
      </c>
      <c r="AZ48" s="95">
        <v>16.04</v>
      </c>
      <c r="BA48" s="95"/>
      <c r="BB48" s="95">
        <v>6.8566000000000003</v>
      </c>
      <c r="BC48" s="95">
        <v>16.04</v>
      </c>
      <c r="BD48" s="95"/>
      <c r="BE48" s="95">
        <v>6.8576000000000006</v>
      </c>
      <c r="BF48" s="95">
        <v>16.13</v>
      </c>
      <c r="BG48" s="95"/>
      <c r="BH48" s="95">
        <v>6.8549000000000007</v>
      </c>
      <c r="BI48" s="95">
        <v>16.149999999999999</v>
      </c>
      <c r="BJ48" s="95"/>
      <c r="BK48" s="95"/>
      <c r="BL48" s="95"/>
      <c r="BM48" s="95"/>
      <c r="BN48" s="95"/>
      <c r="BO48" s="95"/>
      <c r="BP48" s="95"/>
      <c r="BQ48" s="95"/>
      <c r="BR48" s="95"/>
      <c r="BS48" s="228">
        <v>13</v>
      </c>
      <c r="BT48" s="232" t="s">
        <v>337</v>
      </c>
      <c r="BU48" s="230">
        <v>100.21</v>
      </c>
      <c r="BV48" s="230">
        <v>135.91</v>
      </c>
      <c r="BW48" s="230">
        <v>115.23</v>
      </c>
      <c r="BX48" s="230">
        <v>124.03</v>
      </c>
      <c r="BY48" s="231">
        <v>204527.62</v>
      </c>
      <c r="BZ48" s="230">
        <v>2839.28</v>
      </c>
      <c r="CA48" s="230">
        <v>76.44</v>
      </c>
      <c r="CB48" s="230">
        <v>79.53</v>
      </c>
      <c r="CC48" s="230">
        <v>11.93</v>
      </c>
      <c r="CD48" s="230">
        <v>11.57</v>
      </c>
      <c r="CE48" s="230">
        <v>16.690000000000001</v>
      </c>
      <c r="CF48" s="230">
        <v>13.83</v>
      </c>
      <c r="CG48" s="230">
        <v>104.66</v>
      </c>
      <c r="CH48" s="230">
        <v>147.99</v>
      </c>
      <c r="CI48" s="230">
        <v>15.49</v>
      </c>
      <c r="CJ48" s="230">
        <v>15.5</v>
      </c>
      <c r="CK48" s="95"/>
      <c r="CL48" s="95"/>
      <c r="CM48" s="95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</row>
    <row r="49" spans="1:167" ht="15.75" x14ac:dyDescent="0.25">
      <c r="A49" s="108"/>
      <c r="B49" s="109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49"/>
      <c r="BS49" s="183">
        <v>14</v>
      </c>
      <c r="BT49" s="232" t="s">
        <v>338</v>
      </c>
      <c r="BU49" s="230">
        <v>101.02</v>
      </c>
      <c r="BV49" s="230">
        <v>135.06</v>
      </c>
      <c r="BW49" s="230">
        <v>114.98</v>
      </c>
      <c r="BX49" s="230">
        <v>123.99</v>
      </c>
      <c r="BY49" s="231">
        <v>202936.03</v>
      </c>
      <c r="BZ49" s="230">
        <v>2757.41</v>
      </c>
      <c r="CA49" s="230">
        <v>76.42</v>
      </c>
      <c r="CB49" s="230">
        <v>79.55</v>
      </c>
      <c r="CC49" s="230">
        <v>11.92</v>
      </c>
      <c r="CD49" s="230">
        <v>11.43</v>
      </c>
      <c r="CE49" s="230">
        <v>16.66</v>
      </c>
      <c r="CF49" s="230">
        <v>13.84</v>
      </c>
      <c r="CG49" s="230">
        <v>105.17</v>
      </c>
      <c r="CH49" s="230">
        <v>148.99</v>
      </c>
      <c r="CI49" s="230">
        <v>15.51</v>
      </c>
      <c r="CJ49" s="230">
        <v>15.51</v>
      </c>
      <c r="CK49" s="49"/>
      <c r="CL49" s="49"/>
      <c r="CM49" s="49"/>
    </row>
    <row r="50" spans="1:167" ht="15.75" x14ac:dyDescent="0.25">
      <c r="A50" s="108"/>
      <c r="B50" s="109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49"/>
      <c r="BS50" s="183">
        <v>15</v>
      </c>
      <c r="BT50" s="232" t="s">
        <v>339</v>
      </c>
      <c r="BU50" s="230">
        <v>100.95</v>
      </c>
      <c r="BV50" s="230">
        <v>134.97999999999999</v>
      </c>
      <c r="BW50" s="230">
        <v>115.15</v>
      </c>
      <c r="BX50" s="230">
        <v>123.88</v>
      </c>
      <c r="BY50" s="231">
        <v>200958.78</v>
      </c>
      <c r="BZ50" s="230">
        <v>2550.7399999999998</v>
      </c>
      <c r="CA50" s="230">
        <v>76.099999999999994</v>
      </c>
      <c r="CB50" s="230">
        <v>79.27</v>
      </c>
      <c r="CC50" s="230">
        <v>11.91</v>
      </c>
      <c r="CD50" s="230">
        <v>11.32</v>
      </c>
      <c r="CE50" s="230">
        <v>16.64</v>
      </c>
      <c r="CF50" s="230">
        <v>13.78</v>
      </c>
      <c r="CG50" s="230">
        <v>105.51</v>
      </c>
      <c r="CH50" s="230">
        <v>149.12</v>
      </c>
      <c r="CI50" s="230">
        <v>15.55</v>
      </c>
      <c r="CJ50" s="230">
        <v>15.55</v>
      </c>
      <c r="CK50" s="49"/>
      <c r="CL50" s="49"/>
      <c r="CM50" s="49"/>
    </row>
    <row r="51" spans="1:167" ht="15.75" x14ac:dyDescent="0.25">
      <c r="A51" s="108"/>
      <c r="B51" s="109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49"/>
      <c r="BS51" s="183">
        <v>16</v>
      </c>
      <c r="BT51" s="232" t="s">
        <v>340</v>
      </c>
      <c r="BU51" s="230">
        <v>100.74</v>
      </c>
      <c r="BV51" s="230">
        <v>134.57</v>
      </c>
      <c r="BW51" s="230">
        <v>115.05</v>
      </c>
      <c r="BX51" s="230">
        <v>123.88</v>
      </c>
      <c r="BY51" s="231">
        <v>199648.11</v>
      </c>
      <c r="BZ51" s="230">
        <v>2500.12</v>
      </c>
      <c r="CA51" s="230">
        <v>75.38</v>
      </c>
      <c r="CB51" s="230">
        <v>79.42</v>
      </c>
      <c r="CC51" s="230">
        <v>11.87</v>
      </c>
      <c r="CD51" s="230">
        <v>11.29</v>
      </c>
      <c r="CE51" s="230">
        <v>16.649999999999999</v>
      </c>
      <c r="CF51" s="230">
        <v>13.78</v>
      </c>
      <c r="CG51" s="230">
        <v>105.78</v>
      </c>
      <c r="CH51" s="230">
        <v>149.35</v>
      </c>
      <c r="CI51" s="230">
        <v>15.59</v>
      </c>
      <c r="CJ51" s="230">
        <v>15.58</v>
      </c>
      <c r="CK51" s="49"/>
      <c r="CL51" s="49"/>
      <c r="CM51" s="49"/>
    </row>
    <row r="52" spans="1:167" ht="15.75" x14ac:dyDescent="0.25">
      <c r="A52" s="108"/>
      <c r="B52" s="109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49"/>
      <c r="BS52" s="183">
        <v>17</v>
      </c>
      <c r="BT52" s="232" t="s">
        <v>341</v>
      </c>
      <c r="BU52" s="230">
        <v>100.81</v>
      </c>
      <c r="BV52" s="230">
        <v>135.35</v>
      </c>
      <c r="BW52" s="230">
        <v>114.8</v>
      </c>
      <c r="BX52" s="230">
        <v>123.76</v>
      </c>
      <c r="BY52" s="231">
        <v>196762.8</v>
      </c>
      <c r="BZ52" s="230">
        <v>2347.7199999999998</v>
      </c>
      <c r="CA52" s="230">
        <v>74.709999999999994</v>
      </c>
      <c r="CB52" s="230">
        <v>79.260000000000005</v>
      </c>
      <c r="CC52" s="230">
        <v>11.69</v>
      </c>
      <c r="CD52" s="230">
        <v>11.08</v>
      </c>
      <c r="CE52" s="230">
        <v>16.62</v>
      </c>
      <c r="CF52" s="230">
        <v>13.81</v>
      </c>
      <c r="CG52" s="230">
        <v>106.21</v>
      </c>
      <c r="CH52" s="230">
        <v>149.52000000000001</v>
      </c>
      <c r="CI52" s="230">
        <v>15.55</v>
      </c>
      <c r="CJ52" s="230">
        <v>15.53</v>
      </c>
      <c r="CK52" s="49"/>
      <c r="CL52" s="49"/>
      <c r="CM52" s="49"/>
    </row>
    <row r="53" spans="1:167" ht="15.75" x14ac:dyDescent="0.25">
      <c r="A53" s="108"/>
      <c r="B53" s="109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49"/>
      <c r="BS53" s="93">
        <v>18</v>
      </c>
      <c r="BT53" s="232" t="s">
        <v>342</v>
      </c>
      <c r="BU53" s="230">
        <v>100.77</v>
      </c>
      <c r="BV53" s="230">
        <v>135.26</v>
      </c>
      <c r="BW53" s="230">
        <v>114.51</v>
      </c>
      <c r="BX53" s="230">
        <v>123.77</v>
      </c>
      <c r="BY53" s="231">
        <v>198250.07</v>
      </c>
      <c r="BZ53" s="230">
        <v>2444.12</v>
      </c>
      <c r="CA53" s="230">
        <v>74.930000000000007</v>
      </c>
      <c r="CB53" s="230">
        <v>79.44</v>
      </c>
      <c r="CC53" s="230">
        <v>11.63</v>
      </c>
      <c r="CD53" s="230">
        <v>11.12</v>
      </c>
      <c r="CE53" s="230">
        <v>16.61</v>
      </c>
      <c r="CF53" s="230">
        <v>14.01</v>
      </c>
      <c r="CG53" s="230">
        <v>106.22</v>
      </c>
      <c r="CH53" s="230">
        <v>149.15</v>
      </c>
      <c r="CI53" s="230">
        <v>15.56</v>
      </c>
      <c r="CJ53" s="230">
        <v>15.54</v>
      </c>
      <c r="CK53" s="49"/>
      <c r="CL53" s="49"/>
      <c r="CM53" s="49"/>
    </row>
    <row r="54" spans="1:167" ht="15.75" x14ac:dyDescent="0.25">
      <c r="A54" s="108"/>
      <c r="B54" s="109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49"/>
      <c r="BS54" s="93">
        <v>19</v>
      </c>
      <c r="BT54" s="232" t="s">
        <v>343</v>
      </c>
      <c r="BU54" s="230">
        <v>100.97</v>
      </c>
      <c r="BV54" s="230">
        <v>136.6</v>
      </c>
      <c r="BW54" s="230">
        <v>114.75</v>
      </c>
      <c r="BX54" s="230">
        <v>123.87</v>
      </c>
      <c r="BY54" s="231">
        <v>197062.3</v>
      </c>
      <c r="BZ54" s="230">
        <v>2416.86</v>
      </c>
      <c r="CA54" s="230">
        <v>74.92</v>
      </c>
      <c r="CB54" s="230">
        <v>79.45</v>
      </c>
      <c r="CC54" s="230">
        <v>11.71</v>
      </c>
      <c r="CD54" s="230">
        <v>11.14</v>
      </c>
      <c r="CE54" s="230">
        <v>16.64</v>
      </c>
      <c r="CF54" s="230">
        <v>13.67</v>
      </c>
      <c r="CG54" s="230">
        <v>106.35</v>
      </c>
      <c r="CH54" s="230">
        <v>149.26</v>
      </c>
      <c r="CI54" s="230">
        <v>15.6</v>
      </c>
      <c r="CJ54" s="230">
        <v>15.59</v>
      </c>
      <c r="CK54" s="49"/>
      <c r="CL54" s="49"/>
      <c r="CM54" s="49"/>
    </row>
    <row r="55" spans="1:167" ht="15.75" x14ac:dyDescent="0.25">
      <c r="A55" s="108"/>
      <c r="B55" s="109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49"/>
      <c r="BS55" s="93">
        <v>20</v>
      </c>
      <c r="BT55" s="232" t="s">
        <v>344</v>
      </c>
      <c r="BU55" s="230">
        <v>100.48</v>
      </c>
      <c r="BV55" s="230">
        <v>136.54</v>
      </c>
      <c r="BW55" s="230">
        <v>115.01</v>
      </c>
      <c r="BX55" s="230">
        <v>124.02</v>
      </c>
      <c r="BY55" s="231">
        <v>199735.85</v>
      </c>
      <c r="BZ55" s="230">
        <v>2515.33</v>
      </c>
      <c r="CA55" s="230">
        <v>75.48</v>
      </c>
      <c r="CB55" s="230">
        <v>79.44</v>
      </c>
      <c r="CC55" s="230">
        <v>11.75</v>
      </c>
      <c r="CD55" s="230">
        <v>11.2</v>
      </c>
      <c r="CE55" s="230">
        <v>16.66</v>
      </c>
      <c r="CF55" s="230">
        <v>13.53</v>
      </c>
      <c r="CG55" s="230">
        <v>106.07</v>
      </c>
      <c r="CH55" s="230">
        <v>149.19999999999999</v>
      </c>
      <c r="CI55" s="230">
        <v>15.56</v>
      </c>
      <c r="CJ55" s="230">
        <v>15.55</v>
      </c>
      <c r="CK55" s="49"/>
      <c r="CL55" s="49"/>
      <c r="CM55" s="49"/>
    </row>
    <row r="56" spans="1:167" s="63" customFormat="1" ht="15.75" x14ac:dyDescent="0.25">
      <c r="A56" s="108"/>
      <c r="B56" s="109"/>
      <c r="BR56" s="49"/>
      <c r="BS56" s="93">
        <v>21</v>
      </c>
      <c r="BT56" s="232" t="s">
        <v>345</v>
      </c>
      <c r="BU56" s="230">
        <v>100.33</v>
      </c>
      <c r="BV56" s="230">
        <v>135.94</v>
      </c>
      <c r="BW56" s="230">
        <v>114.77</v>
      </c>
      <c r="BX56" s="230">
        <v>124.05</v>
      </c>
      <c r="BY56" s="230">
        <v>199608.91</v>
      </c>
      <c r="BZ56" s="230">
        <v>2507.5300000000002</v>
      </c>
      <c r="CA56" s="230">
        <v>75.44</v>
      </c>
      <c r="CB56" s="230">
        <v>79.11</v>
      </c>
      <c r="CC56" s="230">
        <v>11.76</v>
      </c>
      <c r="CD56" s="230">
        <v>11.2</v>
      </c>
      <c r="CE56" s="230">
        <v>16.66</v>
      </c>
      <c r="CF56" s="230">
        <v>13.63</v>
      </c>
      <c r="CG56" s="230">
        <v>105.99</v>
      </c>
      <c r="CH56" s="230">
        <v>149.16</v>
      </c>
      <c r="CI56" s="230">
        <v>15.56</v>
      </c>
      <c r="CJ56" s="230">
        <v>15.55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</row>
    <row r="57" spans="1:167" s="63" customFormat="1" ht="15.75" x14ac:dyDescent="0.25">
      <c r="A57" s="108"/>
      <c r="B57" s="109"/>
      <c r="BR57" s="49"/>
      <c r="BS57" s="93"/>
      <c r="BT57" s="232"/>
      <c r="BU57" s="230"/>
      <c r="BV57" s="230"/>
      <c r="BW57" s="230"/>
      <c r="BX57" s="230"/>
      <c r="BY57" s="231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</row>
    <row r="58" spans="1:167" s="63" customFormat="1" ht="14.25" customHeight="1" x14ac:dyDescent="0.25">
      <c r="A58" s="108"/>
      <c r="B58" s="109"/>
      <c r="BR58" s="49"/>
      <c r="BS58" s="93"/>
      <c r="BT58" s="233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95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</row>
    <row r="59" spans="1:167" s="63" customFormat="1" ht="15.75" x14ac:dyDescent="0.25">
      <c r="A59" s="108"/>
      <c r="B59" s="109"/>
      <c r="BR59" s="49"/>
      <c r="BS59" s="93"/>
      <c r="BT59" s="233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95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</row>
    <row r="60" spans="1:167" s="63" customFormat="1" ht="14.25" customHeight="1" x14ac:dyDescent="0.25">
      <c r="A60" s="108"/>
      <c r="B60" s="109"/>
      <c r="BR60" s="49"/>
      <c r="BS60" s="93"/>
      <c r="BT60" s="233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95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</row>
    <row r="61" spans="1:167" s="63" customFormat="1" ht="14.25" customHeight="1" x14ac:dyDescent="0.25">
      <c r="A61" s="108"/>
      <c r="B61" s="109"/>
      <c r="BR61" s="49"/>
      <c r="BS61" s="93"/>
      <c r="BT61" s="233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95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</row>
    <row r="62" spans="1:167" s="63" customFormat="1" ht="15.75" x14ac:dyDescent="0.25">
      <c r="A62" s="108"/>
      <c r="B62" s="109"/>
      <c r="BR62" s="49"/>
      <c r="BS62" s="93"/>
      <c r="BT62" s="234"/>
      <c r="BU62" s="101">
        <f>AVERAGE(BU36:BU56)</f>
        <v>99.700476190476195</v>
      </c>
      <c r="BV62" s="101">
        <f t="shared" ref="BV62:CJ62" si="2">AVERAGE(BV36:BV56)</f>
        <v>136.34142857142857</v>
      </c>
      <c r="BW62" s="101">
        <f t="shared" si="2"/>
        <v>115.04238095238097</v>
      </c>
      <c r="BX62" s="101">
        <f t="shared" si="2"/>
        <v>124.01761904761906</v>
      </c>
      <c r="BY62" s="101">
        <f t="shared" si="2"/>
        <v>202353.02761904759</v>
      </c>
      <c r="BZ62" s="101">
        <f t="shared" si="2"/>
        <v>2717.411428571429</v>
      </c>
      <c r="CA62" s="101">
        <f t="shared" si="2"/>
        <v>76.07714285714286</v>
      </c>
      <c r="CB62" s="101">
        <f t="shared" si="2"/>
        <v>79.601428571428571</v>
      </c>
      <c r="CC62" s="101">
        <f t="shared" si="2"/>
        <v>11.9</v>
      </c>
      <c r="CD62" s="101">
        <f t="shared" si="2"/>
        <v>11.515238095238095</v>
      </c>
      <c r="CE62" s="101">
        <f t="shared" si="2"/>
        <v>16.671428571428571</v>
      </c>
      <c r="CF62" s="101">
        <f t="shared" si="2"/>
        <v>13.92238095238095</v>
      </c>
      <c r="CG62" s="101">
        <f t="shared" si="2"/>
        <v>105.21095238095239</v>
      </c>
      <c r="CH62" s="101">
        <f t="shared" si="2"/>
        <v>148.63476190476189</v>
      </c>
      <c r="CI62" s="101">
        <f t="shared" si="2"/>
        <v>15.450476190476191</v>
      </c>
      <c r="CJ62" s="101">
        <f t="shared" si="2"/>
        <v>15.444761904761906</v>
      </c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</row>
    <row r="63" spans="1:167" s="63" customFormat="1" ht="14.25" customHeight="1" x14ac:dyDescent="0.2">
      <c r="A63" s="108"/>
      <c r="B63" s="109"/>
      <c r="BR63" s="49"/>
      <c r="BS63" s="93"/>
      <c r="BT63" s="49"/>
      <c r="BU63" s="100">
        <v>99.700476190476195</v>
      </c>
      <c r="BV63" s="100">
        <v>136.34142857142857</v>
      </c>
      <c r="BW63" s="100">
        <v>115.04238095238097</v>
      </c>
      <c r="BX63" s="100">
        <v>124.01761904761906</v>
      </c>
      <c r="BY63" s="100">
        <v>202353.02761904759</v>
      </c>
      <c r="BZ63" s="100">
        <v>2717.411428571429</v>
      </c>
      <c r="CA63" s="100">
        <v>76.07714285714286</v>
      </c>
      <c r="CB63" s="100">
        <v>79.601428571428571</v>
      </c>
      <c r="CC63" s="100">
        <v>11.9</v>
      </c>
      <c r="CD63" s="100">
        <v>11.515238095238095</v>
      </c>
      <c r="CE63" s="100">
        <v>16.671428571428571</v>
      </c>
      <c r="CF63" s="100">
        <v>13.92238095238095</v>
      </c>
      <c r="CG63" s="100">
        <v>105.21095238095239</v>
      </c>
      <c r="CH63" s="100">
        <v>148.63476190476189</v>
      </c>
      <c r="CI63" s="100">
        <v>15.450476190476191</v>
      </c>
      <c r="CJ63" s="100">
        <v>15.444761904761906</v>
      </c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</row>
    <row r="64" spans="1:167" s="63" customFormat="1" ht="14.25" customHeight="1" x14ac:dyDescent="0.2">
      <c r="A64" s="108"/>
      <c r="B64" s="109"/>
      <c r="BR64" s="49"/>
      <c r="BS64" s="93"/>
      <c r="BT64" s="49"/>
      <c r="BU64" s="101">
        <f>BU62-BU63</f>
        <v>0</v>
      </c>
      <c r="BV64" s="101">
        <f t="shared" ref="BV64:CJ64" si="3">BV62-BV63</f>
        <v>0</v>
      </c>
      <c r="BW64" s="101">
        <f t="shared" si="3"/>
        <v>0</v>
      </c>
      <c r="BX64" s="101">
        <f t="shared" si="3"/>
        <v>0</v>
      </c>
      <c r="BY64" s="101">
        <f t="shared" si="3"/>
        <v>0</v>
      </c>
      <c r="BZ64" s="101">
        <f t="shared" si="3"/>
        <v>0</v>
      </c>
      <c r="CA64" s="101">
        <f t="shared" si="3"/>
        <v>0</v>
      </c>
      <c r="CB64" s="101">
        <f t="shared" si="3"/>
        <v>0</v>
      </c>
      <c r="CC64" s="101">
        <f t="shared" si="3"/>
        <v>0</v>
      </c>
      <c r="CD64" s="101">
        <f t="shared" si="3"/>
        <v>0</v>
      </c>
      <c r="CE64" s="101">
        <f t="shared" si="3"/>
        <v>0</v>
      </c>
      <c r="CF64" s="101">
        <f t="shared" si="3"/>
        <v>0</v>
      </c>
      <c r="CG64" s="101">
        <f t="shared" si="3"/>
        <v>0</v>
      </c>
      <c r="CH64" s="101">
        <f t="shared" si="3"/>
        <v>0</v>
      </c>
      <c r="CI64" s="101">
        <f t="shared" si="3"/>
        <v>0</v>
      </c>
      <c r="CJ64" s="101">
        <f t="shared" si="3"/>
        <v>0</v>
      </c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</row>
    <row r="65" spans="1:167" s="63" customFormat="1" ht="14.25" customHeight="1" x14ac:dyDescent="0.2">
      <c r="A65" s="108"/>
      <c r="B65" s="109"/>
      <c r="BR65" s="49"/>
      <c r="BS65" s="93"/>
      <c r="BT65" s="235" t="s">
        <v>278</v>
      </c>
      <c r="BU65" s="101">
        <f>MAX(BU36:BU56)</f>
        <v>101.02</v>
      </c>
      <c r="BV65" s="101">
        <f t="shared" ref="BV65:CJ65" si="4">MAX(BV36:BV56)</f>
        <v>139.68</v>
      </c>
      <c r="BW65" s="101">
        <f t="shared" si="4"/>
        <v>115.5</v>
      </c>
      <c r="BX65" s="101">
        <f t="shared" si="4"/>
        <v>124.14</v>
      </c>
      <c r="BY65" s="101">
        <f t="shared" si="4"/>
        <v>206160.77</v>
      </c>
      <c r="BZ65" s="101">
        <f t="shared" si="4"/>
        <v>2986.15</v>
      </c>
      <c r="CA65" s="101">
        <f t="shared" si="4"/>
        <v>76.849999999999994</v>
      </c>
      <c r="CB65" s="101">
        <f t="shared" si="4"/>
        <v>80.22</v>
      </c>
      <c r="CC65" s="101">
        <f t="shared" si="4"/>
        <v>12.07</v>
      </c>
      <c r="CD65" s="101">
        <f t="shared" si="4"/>
        <v>11.94</v>
      </c>
      <c r="CE65" s="101">
        <f t="shared" si="4"/>
        <v>16.7</v>
      </c>
      <c r="CF65" s="101">
        <f t="shared" si="4"/>
        <v>14.17</v>
      </c>
      <c r="CG65" s="101">
        <f t="shared" si="4"/>
        <v>106.35</v>
      </c>
      <c r="CH65" s="101">
        <f t="shared" si="4"/>
        <v>149.52000000000001</v>
      </c>
      <c r="CI65" s="101">
        <f t="shared" si="4"/>
        <v>15.6</v>
      </c>
      <c r="CJ65" s="101">
        <f t="shared" si="4"/>
        <v>15.59</v>
      </c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</row>
    <row r="66" spans="1:167" s="63" customFormat="1" x14ac:dyDescent="0.2">
      <c r="A66" s="108"/>
      <c r="B66" s="109"/>
      <c r="BR66" s="49"/>
      <c r="BS66" s="235"/>
      <c r="BT66" s="235" t="s">
        <v>279</v>
      </c>
      <c r="BU66" s="101">
        <f>MIN(BU36:BU56)</f>
        <v>98.09</v>
      </c>
      <c r="BV66" s="101">
        <f t="shared" ref="BV66:CJ66" si="5">MIN(BV36:BV56)</f>
        <v>133.85</v>
      </c>
      <c r="BW66" s="101">
        <f t="shared" si="5"/>
        <v>114.35</v>
      </c>
      <c r="BX66" s="101">
        <f t="shared" si="5"/>
        <v>123.76</v>
      </c>
      <c r="BY66" s="101">
        <f t="shared" si="5"/>
        <v>196762.8</v>
      </c>
      <c r="BZ66" s="101">
        <f t="shared" si="5"/>
        <v>2347.7199999999998</v>
      </c>
      <c r="CA66" s="101">
        <f t="shared" si="5"/>
        <v>74.709999999999994</v>
      </c>
      <c r="CB66" s="101">
        <f t="shared" si="5"/>
        <v>79.11</v>
      </c>
      <c r="CC66" s="101">
        <f t="shared" si="5"/>
        <v>11.63</v>
      </c>
      <c r="CD66" s="101">
        <f t="shared" si="5"/>
        <v>11.08</v>
      </c>
      <c r="CE66" s="101">
        <f t="shared" si="5"/>
        <v>16.61</v>
      </c>
      <c r="CF66" s="101">
        <f t="shared" si="5"/>
        <v>13.53</v>
      </c>
      <c r="CG66" s="101">
        <f t="shared" si="5"/>
        <v>103.74</v>
      </c>
      <c r="CH66" s="101">
        <f t="shared" si="5"/>
        <v>147.19999999999999</v>
      </c>
      <c r="CI66" s="101">
        <f t="shared" si="5"/>
        <v>15.2</v>
      </c>
      <c r="CJ66" s="101">
        <f t="shared" si="5"/>
        <v>15.2</v>
      </c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</row>
    <row r="67" spans="1:167" s="63" customFormat="1" ht="14.25" customHeight="1" x14ac:dyDescent="0.2">
      <c r="A67" s="108"/>
      <c r="B67" s="109"/>
      <c r="BR67" s="49"/>
      <c r="BS67" s="93"/>
      <c r="BT67" s="235" t="s">
        <v>280</v>
      </c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95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</row>
    <row r="68" spans="1:167" s="63" customFormat="1" ht="14.25" customHeight="1" x14ac:dyDescent="0.25">
      <c r="A68" s="108"/>
      <c r="B68" s="109"/>
      <c r="BR68" s="49"/>
      <c r="BS68" s="93"/>
      <c r="BT68" s="233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95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</row>
    <row r="69" spans="1:167" s="63" customFormat="1" ht="15.75" x14ac:dyDescent="0.25">
      <c r="A69" s="108"/>
      <c r="B69" s="109"/>
      <c r="BR69" s="49"/>
      <c r="BS69" s="93"/>
      <c r="BT69" s="236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95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</row>
    <row r="70" spans="1:167" s="63" customFormat="1" ht="14.25" customHeight="1" x14ac:dyDescent="0.2">
      <c r="A70" s="108"/>
      <c r="B70" s="109"/>
      <c r="BR70" s="49"/>
      <c r="BS70" s="93"/>
      <c r="BT70" s="49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95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</row>
    <row r="71" spans="1:167" s="63" customFormat="1" ht="14.25" customHeight="1" x14ac:dyDescent="0.25">
      <c r="A71" s="108"/>
      <c r="B71" s="109"/>
      <c r="BR71" s="49"/>
      <c r="BS71" s="93"/>
      <c r="BT71" s="233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95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</row>
    <row r="72" spans="1:167" s="63" customFormat="1" ht="15.75" x14ac:dyDescent="0.25">
      <c r="A72" s="108"/>
      <c r="B72" s="109"/>
      <c r="BR72" s="49"/>
      <c r="BS72" s="93"/>
      <c r="BT72" s="234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95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</row>
    <row r="73" spans="1:167" s="63" customFormat="1" ht="14.25" customHeight="1" x14ac:dyDescent="0.2">
      <c r="A73" s="108"/>
      <c r="B73" s="109"/>
      <c r="BR73" s="49"/>
      <c r="BS73" s="49"/>
      <c r="BT73" s="49"/>
      <c r="BU73" s="49"/>
      <c r="BV73" s="49"/>
      <c r="BW73" s="49"/>
      <c r="BX73" s="50"/>
      <c r="BY73" s="49"/>
      <c r="BZ73" s="49"/>
      <c r="CA73" s="49"/>
      <c r="CB73" s="49"/>
      <c r="CC73" s="49"/>
      <c r="CD73" s="49"/>
      <c r="CE73" s="49"/>
      <c r="CF73" s="51"/>
      <c r="CG73" s="50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</row>
    <row r="74" spans="1:167" s="63" customFormat="1" ht="14.25" customHeight="1" x14ac:dyDescent="0.25">
      <c r="A74" s="108"/>
      <c r="B74" s="109"/>
      <c r="BR74" s="49"/>
      <c r="BS74" s="49"/>
      <c r="BT74" s="233"/>
      <c r="BU74" s="49"/>
      <c r="BV74" s="49"/>
      <c r="BW74" s="49"/>
      <c r="BX74" s="50"/>
      <c r="BY74" s="49"/>
      <c r="BZ74" s="49"/>
      <c r="CA74" s="49"/>
      <c r="CB74" s="49"/>
      <c r="CC74" s="49"/>
      <c r="CD74" s="49"/>
      <c r="CE74" s="49"/>
      <c r="CF74" s="51"/>
      <c r="CG74" s="50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</row>
    <row r="75" spans="1:167" s="63" customFormat="1" ht="15.75" x14ac:dyDescent="0.25">
      <c r="A75" s="108"/>
      <c r="B75" s="109"/>
      <c r="BR75" s="49"/>
      <c r="BS75" s="49"/>
      <c r="BT75" s="234"/>
      <c r="BU75" s="49"/>
      <c r="BV75" s="49"/>
      <c r="BW75" s="49"/>
      <c r="BX75" s="50"/>
      <c r="BY75" s="49"/>
      <c r="BZ75" s="49"/>
      <c r="CA75" s="49"/>
      <c r="CB75" s="49"/>
      <c r="CC75" s="49"/>
      <c r="CD75" s="49"/>
      <c r="CE75" s="49"/>
      <c r="CF75" s="51"/>
      <c r="CG75" s="50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</row>
    <row r="76" spans="1:167" s="63" customFormat="1" ht="14.25" customHeight="1" x14ac:dyDescent="0.2">
      <c r="A76" s="108"/>
      <c r="B76" s="109"/>
      <c r="BR76" s="49"/>
      <c r="BS76" s="49"/>
      <c r="BT76" s="49"/>
      <c r="BU76" s="49"/>
      <c r="BV76" s="49"/>
      <c r="BW76" s="49"/>
      <c r="BX76" s="50"/>
      <c r="BY76" s="49"/>
      <c r="BZ76" s="49"/>
      <c r="CA76" s="49"/>
      <c r="CB76" s="49"/>
      <c r="CC76" s="49"/>
      <c r="CD76" s="49"/>
      <c r="CE76" s="49"/>
      <c r="CF76" s="51"/>
      <c r="CG76" s="50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</row>
    <row r="77" spans="1:167" s="63" customFormat="1" ht="14.25" customHeight="1" x14ac:dyDescent="0.25">
      <c r="A77" s="108"/>
      <c r="B77" s="109"/>
      <c r="BR77" s="49"/>
      <c r="BS77" s="49"/>
      <c r="BT77" s="233"/>
      <c r="BU77" s="49"/>
      <c r="BV77" s="49"/>
      <c r="BW77" s="49"/>
      <c r="BX77" s="50"/>
      <c r="BY77" s="49"/>
      <c r="BZ77" s="49"/>
      <c r="CA77" s="49"/>
      <c r="CB77" s="49"/>
      <c r="CC77" s="49"/>
      <c r="CD77" s="49"/>
      <c r="CE77" s="49"/>
      <c r="CF77" s="51"/>
      <c r="CG77" s="50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</row>
    <row r="78" spans="1:167" s="63" customFormat="1" ht="15.75" x14ac:dyDescent="0.25">
      <c r="A78" s="108"/>
      <c r="B78" s="109"/>
      <c r="BR78" s="49"/>
      <c r="BS78" s="49"/>
      <c r="BT78" s="234"/>
      <c r="BU78" s="49"/>
      <c r="BV78" s="49"/>
      <c r="BW78" s="49"/>
      <c r="BX78" s="50"/>
      <c r="BY78" s="49"/>
      <c r="BZ78" s="49"/>
      <c r="CA78" s="49"/>
      <c r="CB78" s="49"/>
      <c r="CC78" s="49"/>
      <c r="CD78" s="49"/>
      <c r="CE78" s="49"/>
      <c r="CF78" s="51"/>
      <c r="CG78" s="50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</row>
    <row r="79" spans="1:167" s="63" customFormat="1" ht="14.25" customHeight="1" x14ac:dyDescent="0.2">
      <c r="A79" s="108"/>
      <c r="B79" s="109"/>
      <c r="BR79" s="49"/>
      <c r="BS79" s="49"/>
      <c r="BT79" s="49"/>
      <c r="BU79" s="49" t="s">
        <v>5</v>
      </c>
      <c r="BV79" s="49" t="s">
        <v>6</v>
      </c>
      <c r="BW79" s="49" t="s">
        <v>7</v>
      </c>
      <c r="BX79" s="50" t="s">
        <v>8</v>
      </c>
      <c r="BY79" s="49" t="s">
        <v>9</v>
      </c>
      <c r="BZ79" s="49" t="s">
        <v>10</v>
      </c>
      <c r="CA79" s="49" t="s">
        <v>25</v>
      </c>
      <c r="CB79" s="49" t="s">
        <v>26</v>
      </c>
      <c r="CC79" s="49" t="s">
        <v>13</v>
      </c>
      <c r="CD79" s="49" t="s">
        <v>14</v>
      </c>
      <c r="CE79" s="49" t="s">
        <v>15</v>
      </c>
      <c r="CF79" s="51" t="s">
        <v>34</v>
      </c>
      <c r="CG79" s="50" t="s">
        <v>17</v>
      </c>
      <c r="CH79" s="49" t="s">
        <v>27</v>
      </c>
      <c r="CI79" s="49" t="s">
        <v>32</v>
      </c>
      <c r="CJ79" s="49" t="s">
        <v>33</v>
      </c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</row>
    <row r="80" spans="1:167" s="63" customFormat="1" ht="15.75" x14ac:dyDescent="0.25">
      <c r="A80" s="108"/>
      <c r="B80" s="109"/>
      <c r="BR80" s="49"/>
      <c r="BS80" s="228">
        <v>1</v>
      </c>
      <c r="BT80" s="232" t="s">
        <v>325</v>
      </c>
      <c r="BU80" s="241">
        <v>105.76</v>
      </c>
      <c r="BV80" s="241">
        <v>0.74449076831447281</v>
      </c>
      <c r="BW80" s="241">
        <v>0.90370000000000006</v>
      </c>
      <c r="BX80" s="241">
        <v>0.83570115326759142</v>
      </c>
      <c r="BY80" s="241">
        <v>1987.2833000000001</v>
      </c>
      <c r="BZ80" s="241">
        <v>28.7849</v>
      </c>
      <c r="CA80" s="241">
        <v>1.3544629554381686</v>
      </c>
      <c r="CB80" s="241">
        <v>1.3004</v>
      </c>
      <c r="CC80" s="241">
        <v>8.6288</v>
      </c>
      <c r="CD80" s="241">
        <v>8.7042999999999999</v>
      </c>
      <c r="CE80" s="241">
        <v>6.218</v>
      </c>
      <c r="CF80" s="241">
        <v>7.3701000000000008</v>
      </c>
      <c r="CG80" s="241">
        <v>1</v>
      </c>
      <c r="CH80" s="241">
        <v>0.70476633472172312</v>
      </c>
      <c r="CI80" s="241">
        <v>6.8237000000000005</v>
      </c>
      <c r="CJ80" s="241">
        <v>6.8246000000000002</v>
      </c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</row>
    <row r="81" spans="1:167" s="63" customFormat="1" ht="15.75" x14ac:dyDescent="0.25">
      <c r="A81" s="108"/>
      <c r="B81" s="109"/>
      <c r="BR81" s="49"/>
      <c r="BS81" s="228">
        <v>2</v>
      </c>
      <c r="BT81" s="232" t="s">
        <v>326</v>
      </c>
      <c r="BU81" s="241">
        <v>106.13</v>
      </c>
      <c r="BV81" s="241">
        <v>0.749232037161909</v>
      </c>
      <c r="BW81" s="241">
        <v>0.91120000000000001</v>
      </c>
      <c r="BX81" s="241">
        <v>0.84288604180714755</v>
      </c>
      <c r="BY81" s="242">
        <v>1968.5081</v>
      </c>
      <c r="BZ81" s="241">
        <v>27.959300000000002</v>
      </c>
      <c r="CA81" s="241">
        <v>1.3616557734204793</v>
      </c>
      <c r="CB81" s="241">
        <v>1.3070000000000002</v>
      </c>
      <c r="CC81" s="241">
        <v>8.6735000000000007</v>
      </c>
      <c r="CD81" s="241">
        <v>8.7661999999999995</v>
      </c>
      <c r="CE81" s="241">
        <v>6.2711000000000006</v>
      </c>
      <c r="CF81" s="241">
        <v>7.3832000000000004</v>
      </c>
      <c r="CG81" s="241">
        <v>1</v>
      </c>
      <c r="CH81" s="241">
        <v>0.70247411382890534</v>
      </c>
      <c r="CI81" s="241">
        <v>6.8238000000000003</v>
      </c>
      <c r="CJ81" s="241">
        <v>6.8275000000000006</v>
      </c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</row>
    <row r="82" spans="1:167" s="63" customFormat="1" ht="15.75" x14ac:dyDescent="0.25">
      <c r="A82" s="108"/>
      <c r="B82" s="109"/>
      <c r="BR82" s="49"/>
      <c r="BS82" s="228">
        <v>3</v>
      </c>
      <c r="BT82" s="232" t="s">
        <v>327</v>
      </c>
      <c r="BU82" s="241">
        <v>106.35000000000001</v>
      </c>
      <c r="BV82" s="241">
        <v>0.75193623580720348</v>
      </c>
      <c r="BW82" s="241">
        <v>0.91050000000000009</v>
      </c>
      <c r="BX82" s="241">
        <v>0.84502281561602166</v>
      </c>
      <c r="BY82" s="241">
        <v>1933.2659000000001</v>
      </c>
      <c r="BZ82" s="241">
        <v>27.064</v>
      </c>
      <c r="CA82" s="241">
        <v>1.3700506918755995</v>
      </c>
      <c r="CB82" s="241">
        <v>1.3086</v>
      </c>
      <c r="CC82" s="241">
        <v>8.7308000000000003</v>
      </c>
      <c r="CD82" s="241">
        <v>8.8807000000000009</v>
      </c>
      <c r="CE82" s="241">
        <v>6.2861000000000002</v>
      </c>
      <c r="CF82" s="241">
        <v>7.4316000000000004</v>
      </c>
      <c r="CG82" s="241">
        <v>1</v>
      </c>
      <c r="CH82" s="241">
        <v>0.70559181513494451</v>
      </c>
      <c r="CI82" s="241">
        <v>6.835</v>
      </c>
      <c r="CJ82" s="241">
        <v>6.8367000000000004</v>
      </c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</row>
    <row r="83" spans="1:167" s="63" customFormat="1" ht="15.75" x14ac:dyDescent="0.25">
      <c r="A83" s="108"/>
      <c r="B83" s="109"/>
      <c r="BR83" s="49"/>
      <c r="BS83" s="228">
        <v>4</v>
      </c>
      <c r="BT83" s="232" t="s">
        <v>328</v>
      </c>
      <c r="BU83" s="241">
        <v>106.2</v>
      </c>
      <c r="BV83" s="241">
        <v>0.75193623580720348</v>
      </c>
      <c r="BW83" s="241">
        <v>0.91010000000000002</v>
      </c>
      <c r="BX83" s="241">
        <v>0.84395307620896276</v>
      </c>
      <c r="BY83" s="241">
        <v>1939.4158</v>
      </c>
      <c r="BZ83" s="241">
        <v>26.860600000000002</v>
      </c>
      <c r="CA83" s="241">
        <v>1.3717421124828533</v>
      </c>
      <c r="CB83" s="241">
        <v>1.3091000000000002</v>
      </c>
      <c r="CC83" s="241">
        <v>8.7424999999999997</v>
      </c>
      <c r="CD83" s="241">
        <v>8.8887999999999998</v>
      </c>
      <c r="CE83" s="241">
        <v>6.2784000000000004</v>
      </c>
      <c r="CF83" s="241">
        <v>7.4348000000000001</v>
      </c>
      <c r="CG83" s="241">
        <v>1</v>
      </c>
      <c r="CH83" s="241">
        <v>0.70731862582137384</v>
      </c>
      <c r="CI83" s="241">
        <v>6.8361000000000001</v>
      </c>
      <c r="CJ83" s="241">
        <v>6.8400000000000007</v>
      </c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</row>
    <row r="84" spans="1:167" s="63" customFormat="1" ht="15.75" x14ac:dyDescent="0.25">
      <c r="A84" s="108"/>
      <c r="B84" s="109"/>
      <c r="BR84" s="49"/>
      <c r="BS84" s="228">
        <v>5</v>
      </c>
      <c r="BT84" s="232" t="s">
        <v>329</v>
      </c>
      <c r="BU84" s="241">
        <v>106.33</v>
      </c>
      <c r="BV84" s="241">
        <v>0.76528659983163694</v>
      </c>
      <c r="BW84" s="241">
        <v>0.91900000000000004</v>
      </c>
      <c r="BX84" s="241">
        <v>0.84767313723828097</v>
      </c>
      <c r="BY84" s="241">
        <v>1920.894</v>
      </c>
      <c r="BZ84" s="241">
        <v>26.784000000000002</v>
      </c>
      <c r="CA84" s="241">
        <v>1.3787398317937405</v>
      </c>
      <c r="CB84" s="241">
        <v>1.3147</v>
      </c>
      <c r="CC84" s="241">
        <v>8.798</v>
      </c>
      <c r="CD84" s="241">
        <v>8.9954999999999998</v>
      </c>
      <c r="CE84" s="241">
        <v>6.3065000000000007</v>
      </c>
      <c r="CF84" s="241">
        <v>7.4814000000000007</v>
      </c>
      <c r="CG84" s="241">
        <v>1</v>
      </c>
      <c r="CH84" s="241">
        <v>0.70642422187371967</v>
      </c>
      <c r="CI84" s="241">
        <v>6.8361000000000001</v>
      </c>
      <c r="CJ84" s="241">
        <v>6.8397000000000006</v>
      </c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</row>
    <row r="85" spans="1:167" s="63" customFormat="1" ht="15.75" x14ac:dyDescent="0.25">
      <c r="A85" s="108"/>
      <c r="B85" s="109"/>
      <c r="BR85" s="49"/>
      <c r="BS85" s="228">
        <v>6</v>
      </c>
      <c r="BT85" s="232" t="s">
        <v>330</v>
      </c>
      <c r="BU85" s="241">
        <v>106.04</v>
      </c>
      <c r="BV85" s="241">
        <v>0.77243936350996445</v>
      </c>
      <c r="BW85" s="241">
        <v>0.91760000000000008</v>
      </c>
      <c r="BX85" s="241">
        <v>0.84940117217361755</v>
      </c>
      <c r="BY85" s="242">
        <v>1928.8741</v>
      </c>
      <c r="BZ85" s="241">
        <v>26.668800000000001</v>
      </c>
      <c r="CA85" s="241">
        <v>1.3817880337156281</v>
      </c>
      <c r="CB85" s="241">
        <v>1.3221000000000001</v>
      </c>
      <c r="CC85" s="241">
        <v>8.8076000000000008</v>
      </c>
      <c r="CD85" s="241">
        <v>9.1067999999999998</v>
      </c>
      <c r="CE85" s="241">
        <v>6.3196000000000003</v>
      </c>
      <c r="CF85" s="241">
        <v>7.4913000000000007</v>
      </c>
      <c r="CG85" s="241">
        <v>1</v>
      </c>
      <c r="CH85" s="241">
        <v>0.70835576459921235</v>
      </c>
      <c r="CI85" s="241">
        <v>6.8438000000000008</v>
      </c>
      <c r="CJ85" s="241">
        <v>6.8478000000000003</v>
      </c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</row>
    <row r="86" spans="1:167" s="63" customFormat="1" ht="15.75" x14ac:dyDescent="0.25">
      <c r="A86" s="108"/>
      <c r="B86" s="109"/>
      <c r="BR86" s="49"/>
      <c r="BS86" s="228">
        <v>7</v>
      </c>
      <c r="BT86" s="232" t="s">
        <v>331</v>
      </c>
      <c r="BU86" s="241">
        <v>106.07000000000001</v>
      </c>
      <c r="BV86" s="241">
        <v>0.76834421820975796</v>
      </c>
      <c r="BW86" s="241">
        <v>0.90910000000000002</v>
      </c>
      <c r="BX86" s="241">
        <v>0.84502281561602166</v>
      </c>
      <c r="BY86" s="241">
        <v>1947.3100000000002</v>
      </c>
      <c r="BZ86" s="241">
        <v>27.078100000000003</v>
      </c>
      <c r="CA86" s="241">
        <v>1.3755158184319121</v>
      </c>
      <c r="CB86" s="241">
        <v>1.3158000000000001</v>
      </c>
      <c r="CC86" s="241">
        <v>8.7446000000000002</v>
      </c>
      <c r="CD86" s="241">
        <v>9.0225000000000009</v>
      </c>
      <c r="CE86" s="241">
        <v>6.2866</v>
      </c>
      <c r="CF86" s="241">
        <v>7.4854000000000003</v>
      </c>
      <c r="CG86" s="241">
        <v>1</v>
      </c>
      <c r="CH86" s="241">
        <v>0.70973831948160726</v>
      </c>
      <c r="CI86" s="241">
        <v>6.8372000000000002</v>
      </c>
      <c r="CJ86" s="241">
        <v>6.8397000000000006</v>
      </c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</row>
    <row r="87" spans="1:167" s="63" customFormat="1" ht="15.75" x14ac:dyDescent="0.25">
      <c r="A87" s="108"/>
      <c r="B87" s="109"/>
      <c r="BR87" s="49"/>
      <c r="BS87" s="228">
        <v>8</v>
      </c>
      <c r="BT87" s="232" t="s">
        <v>332</v>
      </c>
      <c r="BU87" s="241">
        <v>106.21000000000001</v>
      </c>
      <c r="BV87" s="241">
        <v>0.78204426370532565</v>
      </c>
      <c r="BW87" s="241">
        <v>0.9083</v>
      </c>
      <c r="BX87" s="241">
        <v>0.84274397438058313</v>
      </c>
      <c r="BY87" s="241">
        <v>1945.3896000000002</v>
      </c>
      <c r="BZ87" s="241">
        <v>26.829800000000002</v>
      </c>
      <c r="CA87" s="241">
        <v>1.3706140350877192</v>
      </c>
      <c r="CB87" s="241">
        <v>1.3169</v>
      </c>
      <c r="CC87" s="241">
        <v>8.7370000000000001</v>
      </c>
      <c r="CD87" s="241">
        <v>9.0111000000000008</v>
      </c>
      <c r="CE87" s="241">
        <v>6.2693000000000003</v>
      </c>
      <c r="CF87" s="241">
        <v>7.4671000000000003</v>
      </c>
      <c r="CG87" s="241">
        <v>1</v>
      </c>
      <c r="CH87" s="241">
        <v>0.7076039116344236</v>
      </c>
      <c r="CI87" s="241">
        <v>6.8346</v>
      </c>
      <c r="CJ87" s="241">
        <v>6.8347000000000007</v>
      </c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</row>
    <row r="88" spans="1:167" s="63" customFormat="1" ht="15.75" x14ac:dyDescent="0.25">
      <c r="A88" s="108"/>
      <c r="B88" s="109"/>
      <c r="BR88" s="49"/>
      <c r="BS88" s="228">
        <v>9</v>
      </c>
      <c r="BT88" s="232" t="s">
        <v>333</v>
      </c>
      <c r="BU88" s="241">
        <v>106.01</v>
      </c>
      <c r="BV88" s="241">
        <v>0.77863427548080666</v>
      </c>
      <c r="BW88" s="241">
        <v>0.90810000000000002</v>
      </c>
      <c r="BX88" s="241">
        <v>0.84359709802598282</v>
      </c>
      <c r="BY88" s="241">
        <v>1942.5330000000001</v>
      </c>
      <c r="BZ88" s="241">
        <v>26.769400000000001</v>
      </c>
      <c r="CA88" s="241">
        <v>1.3755158184319121</v>
      </c>
      <c r="CB88" s="241">
        <v>1.3183</v>
      </c>
      <c r="CC88" s="241">
        <v>8.7818000000000005</v>
      </c>
      <c r="CD88" s="241">
        <v>9.0221999999999998</v>
      </c>
      <c r="CE88" s="241">
        <v>6.2765000000000004</v>
      </c>
      <c r="CF88" s="241">
        <v>7.4912000000000001</v>
      </c>
      <c r="CG88" s="241">
        <v>1</v>
      </c>
      <c r="CH88" s="241">
        <v>0.7080849135428321</v>
      </c>
      <c r="CI88" s="241">
        <v>6.8231000000000002</v>
      </c>
      <c r="CJ88" s="241">
        <v>6.8240000000000007</v>
      </c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</row>
    <row r="89" spans="1:167" s="63" customFormat="1" ht="15.75" x14ac:dyDescent="0.25">
      <c r="A89" s="108"/>
      <c r="B89" s="109"/>
      <c r="BR89" s="49"/>
      <c r="BS89" s="228">
        <v>10</v>
      </c>
      <c r="BT89" s="232" t="s">
        <v>334</v>
      </c>
      <c r="BU89" s="241">
        <v>105.74000000000001</v>
      </c>
      <c r="BV89" s="241">
        <v>0.77585538055706404</v>
      </c>
      <c r="BW89" s="241">
        <v>0.90600000000000003</v>
      </c>
      <c r="BX89" s="241">
        <v>0.84139671855279752</v>
      </c>
      <c r="BY89" s="241">
        <v>1964.71</v>
      </c>
      <c r="BZ89" s="241">
        <v>27.3917</v>
      </c>
      <c r="CA89" s="241">
        <v>1.3651877133105801</v>
      </c>
      <c r="CB89" s="241">
        <v>1.3154000000000001</v>
      </c>
      <c r="CC89" s="241">
        <v>8.742700000000001</v>
      </c>
      <c r="CD89" s="241">
        <v>8.9981000000000009</v>
      </c>
      <c r="CE89" s="241">
        <v>6.2585000000000006</v>
      </c>
      <c r="CF89" s="241">
        <v>7.4939</v>
      </c>
      <c r="CG89" s="241">
        <v>1</v>
      </c>
      <c r="CH89" s="241">
        <v>0.70726359714265508</v>
      </c>
      <c r="CI89" s="241">
        <v>6.7730000000000006</v>
      </c>
      <c r="CJ89" s="241">
        <v>6.7723000000000004</v>
      </c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</row>
    <row r="90" spans="1:167" s="63" customFormat="1" ht="15.75" x14ac:dyDescent="0.25">
      <c r="A90" s="108"/>
      <c r="B90" s="109"/>
      <c r="BR90" s="49"/>
      <c r="BS90" s="228">
        <v>11</v>
      </c>
      <c r="BT90" s="232" t="s">
        <v>335</v>
      </c>
      <c r="BU90" s="241">
        <v>105.17</v>
      </c>
      <c r="BV90" s="241">
        <v>0.77423350882626196</v>
      </c>
      <c r="BW90" s="241">
        <v>0.90600000000000003</v>
      </c>
      <c r="BX90" s="241">
        <v>0.84217618325753751</v>
      </c>
      <c r="BY90" s="241">
        <v>1965.2267000000002</v>
      </c>
      <c r="BZ90" s="241">
        <v>27.3673</v>
      </c>
      <c r="CA90" s="241">
        <v>1.3642564802182811</v>
      </c>
      <c r="CB90" s="241">
        <v>1.3158000000000001</v>
      </c>
      <c r="CC90" s="241">
        <v>8.7659000000000002</v>
      </c>
      <c r="CD90" s="241">
        <v>8.9794999999999998</v>
      </c>
      <c r="CE90" s="241">
        <v>6.2645</v>
      </c>
      <c r="CF90" s="241">
        <v>7.4870000000000001</v>
      </c>
      <c r="CG90" s="241">
        <v>1</v>
      </c>
      <c r="CH90" s="241">
        <v>0.70589564038852504</v>
      </c>
      <c r="CI90" s="241">
        <v>6.7563000000000004</v>
      </c>
      <c r="CJ90" s="241">
        <v>6.7551000000000005</v>
      </c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</row>
    <row r="91" spans="1:167" s="63" customFormat="1" ht="15.75" x14ac:dyDescent="0.25">
      <c r="A91" s="108"/>
      <c r="B91" s="109"/>
      <c r="BR91" s="49"/>
      <c r="BS91" s="228">
        <v>12</v>
      </c>
      <c r="BT91" s="232" t="s">
        <v>336</v>
      </c>
      <c r="BU91" s="241">
        <v>104.8</v>
      </c>
      <c r="BV91" s="241">
        <v>0.77208153180975903</v>
      </c>
      <c r="BW91" s="241">
        <v>0.91200000000000003</v>
      </c>
      <c r="BX91" s="241">
        <v>0.84853627492575301</v>
      </c>
      <c r="BY91" s="241">
        <v>1936.91</v>
      </c>
      <c r="BZ91" s="241">
        <v>26.707700000000003</v>
      </c>
      <c r="CA91" s="241">
        <v>1.371553970648745</v>
      </c>
      <c r="CB91" s="241">
        <v>1.3211000000000002</v>
      </c>
      <c r="CC91" s="241">
        <v>8.8375000000000004</v>
      </c>
      <c r="CD91" s="241">
        <v>9.0655000000000001</v>
      </c>
      <c r="CE91" s="241">
        <v>6.3122000000000007</v>
      </c>
      <c r="CF91" s="241">
        <v>7.5465</v>
      </c>
      <c r="CG91" s="241">
        <v>1</v>
      </c>
      <c r="CH91" s="241">
        <v>0.70579599672510662</v>
      </c>
      <c r="CI91" s="241">
        <v>6.7705000000000002</v>
      </c>
      <c r="CJ91" s="241">
        <v>6.7716000000000003</v>
      </c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</row>
    <row r="92" spans="1:167" s="63" customFormat="1" ht="15.75" x14ac:dyDescent="0.25">
      <c r="A92" s="108"/>
      <c r="B92" s="109"/>
      <c r="BR92" s="49"/>
      <c r="BS92" s="228">
        <v>13</v>
      </c>
      <c r="BT92" s="232" t="s">
        <v>337</v>
      </c>
      <c r="BU92" s="241">
        <v>104.44</v>
      </c>
      <c r="BV92" s="241">
        <v>0.7700600646850454</v>
      </c>
      <c r="BW92" s="241">
        <v>0.9083</v>
      </c>
      <c r="BX92" s="241">
        <v>0.84309923277969812</v>
      </c>
      <c r="BY92" s="241">
        <v>1954.21</v>
      </c>
      <c r="BZ92" s="241">
        <v>27.128600000000002</v>
      </c>
      <c r="CA92" s="241">
        <v>1.3691128148959473</v>
      </c>
      <c r="CB92" s="241">
        <v>1.3159000000000001</v>
      </c>
      <c r="CC92" s="241">
        <v>8.7727000000000004</v>
      </c>
      <c r="CD92" s="241">
        <v>9.0457000000000001</v>
      </c>
      <c r="CE92" s="241">
        <v>6.2720000000000002</v>
      </c>
      <c r="CF92" s="241">
        <v>7.5663</v>
      </c>
      <c r="CG92" s="241">
        <v>1</v>
      </c>
      <c r="CH92" s="241">
        <v>0.70720857702562212</v>
      </c>
      <c r="CI92" s="241">
        <v>6.7568000000000001</v>
      </c>
      <c r="CJ92" s="241">
        <v>6.7530999999999999</v>
      </c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</row>
    <row r="93" spans="1:167" s="63" customFormat="1" ht="15.75" x14ac:dyDescent="0.25">
      <c r="A93" s="108"/>
      <c r="B93" s="109"/>
      <c r="BR93" s="49"/>
      <c r="BS93" s="183">
        <v>14</v>
      </c>
      <c r="BT93" s="232" t="s">
        <v>338</v>
      </c>
      <c r="BU93" s="241">
        <v>104.11</v>
      </c>
      <c r="BV93" s="241">
        <v>0.778694907335306</v>
      </c>
      <c r="BW93" s="241">
        <v>0.91470000000000007</v>
      </c>
      <c r="BX93" s="241">
        <v>0.84860828241683628</v>
      </c>
      <c r="BY93" s="241">
        <v>1929.6000000000001</v>
      </c>
      <c r="BZ93" s="241">
        <v>26.218600000000002</v>
      </c>
      <c r="CA93" s="241">
        <v>1.3762730525736306</v>
      </c>
      <c r="CB93" s="241">
        <v>1.3221000000000001</v>
      </c>
      <c r="CC93" s="241">
        <v>8.8263999999999996</v>
      </c>
      <c r="CD93" s="241">
        <v>9.2024000000000008</v>
      </c>
      <c r="CE93" s="241">
        <v>6.3131000000000004</v>
      </c>
      <c r="CF93" s="241">
        <v>7.5993000000000004</v>
      </c>
      <c r="CG93" s="241">
        <v>1</v>
      </c>
      <c r="CH93" s="241">
        <v>0.70589564038852504</v>
      </c>
      <c r="CI93" s="241">
        <v>6.7789000000000001</v>
      </c>
      <c r="CJ93" s="241">
        <v>6.7810000000000006</v>
      </c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</row>
    <row r="94" spans="1:167" s="63" customFormat="1" ht="15.75" x14ac:dyDescent="0.25">
      <c r="A94" s="108"/>
      <c r="B94" s="109"/>
      <c r="BR94" s="49"/>
      <c r="BS94" s="183">
        <v>15</v>
      </c>
      <c r="BT94" s="232" t="s">
        <v>339</v>
      </c>
      <c r="BU94" s="241">
        <v>104.52</v>
      </c>
      <c r="BV94" s="241">
        <v>0.7816774798718048</v>
      </c>
      <c r="BW94" s="241">
        <v>0.9163</v>
      </c>
      <c r="BX94" s="241">
        <v>0.85200647524921191</v>
      </c>
      <c r="BY94" s="241">
        <v>1904.6420000000001</v>
      </c>
      <c r="BZ94" s="241">
        <v>24.1753</v>
      </c>
      <c r="CA94" s="241">
        <v>1.3863856924996534</v>
      </c>
      <c r="CB94" s="241">
        <v>1.331</v>
      </c>
      <c r="CC94" s="241">
        <v>8.8613</v>
      </c>
      <c r="CD94" s="241">
        <v>9.3239999999999998</v>
      </c>
      <c r="CE94" s="241">
        <v>6.3391000000000002</v>
      </c>
      <c r="CF94" s="241">
        <v>7.6544000000000008</v>
      </c>
      <c r="CG94" s="241">
        <v>1</v>
      </c>
      <c r="CH94" s="241">
        <v>0.70756886413970244</v>
      </c>
      <c r="CI94" s="241">
        <v>6.7836000000000007</v>
      </c>
      <c r="CJ94" s="241">
        <v>6.7852000000000006</v>
      </c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</row>
    <row r="95" spans="1:167" s="63" customFormat="1" ht="15.75" x14ac:dyDescent="0.25">
      <c r="A95" s="108"/>
      <c r="B95" s="109"/>
      <c r="BR95" s="49"/>
      <c r="BS95" s="183">
        <v>16</v>
      </c>
      <c r="BT95" s="232" t="s">
        <v>340</v>
      </c>
      <c r="BU95" s="241">
        <v>105</v>
      </c>
      <c r="BV95" s="241">
        <v>0.78603993082848611</v>
      </c>
      <c r="BW95" s="241">
        <v>0.9194</v>
      </c>
      <c r="BX95" s="241">
        <v>0.85375224109963288</v>
      </c>
      <c r="BY95" s="241">
        <v>1887.39</v>
      </c>
      <c r="BZ95" s="241">
        <v>23.635100000000001</v>
      </c>
      <c r="CA95" s="241">
        <v>1.4033118158854898</v>
      </c>
      <c r="CB95" s="241">
        <v>1.3319000000000001</v>
      </c>
      <c r="CC95" s="241">
        <v>8.9131</v>
      </c>
      <c r="CD95" s="241">
        <v>9.3655000000000008</v>
      </c>
      <c r="CE95" s="241">
        <v>6.3527000000000005</v>
      </c>
      <c r="CF95" s="241">
        <v>7.6737000000000002</v>
      </c>
      <c r="CG95" s="241">
        <v>1</v>
      </c>
      <c r="CH95" s="241">
        <v>0.70828050741215554</v>
      </c>
      <c r="CI95" s="241">
        <v>6.7859000000000007</v>
      </c>
      <c r="CJ95" s="241">
        <v>6.7882000000000007</v>
      </c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</row>
    <row r="96" spans="1:167" s="63" customFormat="1" ht="15.75" x14ac:dyDescent="0.25">
      <c r="A96" s="108"/>
      <c r="B96" s="109"/>
      <c r="BR96" s="49"/>
      <c r="BS96" s="183">
        <v>17</v>
      </c>
      <c r="BT96" s="232" t="s">
        <v>341</v>
      </c>
      <c r="BU96" s="241">
        <v>105.36</v>
      </c>
      <c r="BV96" s="241">
        <v>0.78468298807281855</v>
      </c>
      <c r="BW96" s="241">
        <v>0.92520000000000002</v>
      </c>
      <c r="BX96" s="241">
        <v>0.85903272914698037</v>
      </c>
      <c r="BY96" s="242">
        <v>1852.5826000000002</v>
      </c>
      <c r="BZ96" s="241">
        <v>22.104500000000002</v>
      </c>
      <c r="CA96" s="241">
        <v>1.4216661927779357</v>
      </c>
      <c r="CB96" s="241">
        <v>1.3401000000000001</v>
      </c>
      <c r="CC96" s="241">
        <v>9.0872000000000011</v>
      </c>
      <c r="CD96" s="241">
        <v>9.5899000000000001</v>
      </c>
      <c r="CE96" s="241">
        <v>6.3923000000000005</v>
      </c>
      <c r="CF96" s="241">
        <v>7.6912000000000003</v>
      </c>
      <c r="CG96" s="241">
        <v>1</v>
      </c>
      <c r="CH96" s="241">
        <v>0.71035340081690646</v>
      </c>
      <c r="CI96" s="241">
        <v>6.8288000000000002</v>
      </c>
      <c r="CJ96" s="241">
        <v>6.8384</v>
      </c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</row>
    <row r="97" spans="1:167" s="63" customFormat="1" ht="15.75" x14ac:dyDescent="0.25">
      <c r="A97" s="108"/>
      <c r="B97" s="109"/>
      <c r="BR97" s="49"/>
      <c r="BS97" s="93">
        <v>18</v>
      </c>
      <c r="BT97" s="232" t="s">
        <v>342</v>
      </c>
      <c r="BU97" s="241">
        <v>105.41</v>
      </c>
      <c r="BV97" s="241">
        <v>0.78529919899481693</v>
      </c>
      <c r="BW97" s="241">
        <v>0.92760000000000009</v>
      </c>
      <c r="BX97" s="241">
        <v>0.85903272914698037</v>
      </c>
      <c r="BY97" s="242">
        <v>1866.41</v>
      </c>
      <c r="BZ97" s="241">
        <v>23.01</v>
      </c>
      <c r="CA97" s="241">
        <v>1.4176353841791891</v>
      </c>
      <c r="CB97" s="241">
        <v>1.3371</v>
      </c>
      <c r="CC97" s="241">
        <v>9.1303000000000001</v>
      </c>
      <c r="CD97" s="241">
        <v>9.5510999999999999</v>
      </c>
      <c r="CE97" s="241">
        <v>6.3959000000000001</v>
      </c>
      <c r="CF97" s="241">
        <v>7.58</v>
      </c>
      <c r="CG97" s="241">
        <v>1</v>
      </c>
      <c r="CH97" s="241">
        <v>0.71218984132410335</v>
      </c>
      <c r="CI97" s="241">
        <v>6.8261000000000003</v>
      </c>
      <c r="CJ97" s="241">
        <v>6.8351000000000006</v>
      </c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</row>
    <row r="98" spans="1:167" s="63" customFormat="1" ht="15.75" x14ac:dyDescent="0.25">
      <c r="A98" s="108"/>
      <c r="B98" s="109"/>
      <c r="BR98" s="49"/>
      <c r="BS98" s="93">
        <v>19</v>
      </c>
      <c r="BT98" s="232" t="s">
        <v>343</v>
      </c>
      <c r="BU98" s="241">
        <v>105.33</v>
      </c>
      <c r="BV98" s="241">
        <v>0.7785736530675802</v>
      </c>
      <c r="BW98" s="241">
        <v>0.92680000000000007</v>
      </c>
      <c r="BX98" s="241">
        <v>0.8588114050154585</v>
      </c>
      <c r="BY98" s="242">
        <v>1852.96</v>
      </c>
      <c r="BZ98" s="241">
        <v>22.7255</v>
      </c>
      <c r="CA98" s="241">
        <v>1.4194464158977997</v>
      </c>
      <c r="CB98" s="241">
        <v>1.3386</v>
      </c>
      <c r="CC98" s="241">
        <v>9.0823999999999998</v>
      </c>
      <c r="CD98" s="241">
        <v>9.5485000000000007</v>
      </c>
      <c r="CE98" s="241">
        <v>6.3927000000000005</v>
      </c>
      <c r="CF98" s="241">
        <v>7.7786</v>
      </c>
      <c r="CG98" s="241">
        <v>1</v>
      </c>
      <c r="CH98" s="241">
        <v>0.71252476023541822</v>
      </c>
      <c r="CI98" s="241">
        <v>6.8167</v>
      </c>
      <c r="CJ98" s="241">
        <v>6.8231000000000002</v>
      </c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</row>
    <row r="99" spans="1:167" s="63" customFormat="1" ht="15.75" x14ac:dyDescent="0.25">
      <c r="A99" s="108"/>
      <c r="B99" s="109"/>
      <c r="BR99" s="49"/>
      <c r="BS99" s="93">
        <v>20</v>
      </c>
      <c r="BT99" s="232" t="s">
        <v>344</v>
      </c>
      <c r="BU99" s="241">
        <v>105.56</v>
      </c>
      <c r="BV99" s="241">
        <v>0.77681970014759572</v>
      </c>
      <c r="BW99" s="241">
        <v>0.92230000000000001</v>
      </c>
      <c r="BX99" s="241">
        <v>0.85543199315654406</v>
      </c>
      <c r="BY99" s="242">
        <v>1883.0569</v>
      </c>
      <c r="BZ99" s="241">
        <v>23.713900000000002</v>
      </c>
      <c r="CA99" s="241">
        <v>1.4052838673412029</v>
      </c>
      <c r="CB99" s="241">
        <v>1.3353000000000002</v>
      </c>
      <c r="CC99" s="241">
        <v>9.0263000000000009</v>
      </c>
      <c r="CD99" s="241">
        <v>9.4686000000000003</v>
      </c>
      <c r="CE99" s="241">
        <v>6.3668000000000005</v>
      </c>
      <c r="CF99" s="241">
        <v>7.8420000000000005</v>
      </c>
      <c r="CG99" s="241">
        <v>1</v>
      </c>
      <c r="CH99" s="241">
        <v>0.71093922180592783</v>
      </c>
      <c r="CI99" s="241">
        <v>6.8165000000000004</v>
      </c>
      <c r="CJ99" s="241">
        <v>6.8214000000000006</v>
      </c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</row>
    <row r="100" spans="1:167" s="63" customFormat="1" ht="15" x14ac:dyDescent="0.25">
      <c r="A100" s="108"/>
      <c r="B100" s="109"/>
      <c r="BR100" s="49"/>
      <c r="BS100" s="93">
        <v>21</v>
      </c>
      <c r="BT100" s="232" t="s">
        <v>345</v>
      </c>
      <c r="BU100" s="100">
        <v>105.64</v>
      </c>
      <c r="BV100" s="100">
        <v>0.77966630282239202</v>
      </c>
      <c r="BW100" s="100">
        <v>0.9235000000000001</v>
      </c>
      <c r="BX100" s="100">
        <v>0.85470085470085455</v>
      </c>
      <c r="BY100" s="100">
        <v>1883.2806</v>
      </c>
      <c r="BZ100" s="100">
        <v>23.658200000000001</v>
      </c>
      <c r="CA100" s="100">
        <v>1.4048890137679124</v>
      </c>
      <c r="CB100" s="100">
        <v>1.3398000000000001</v>
      </c>
      <c r="CC100" s="100">
        <v>9.0094000000000012</v>
      </c>
      <c r="CD100" s="100">
        <v>9.4665999999999997</v>
      </c>
      <c r="CE100" s="100">
        <v>6.3637000000000006</v>
      </c>
      <c r="CF100" s="100">
        <v>7.7765000000000004</v>
      </c>
      <c r="CG100" s="100">
        <v>1</v>
      </c>
      <c r="CH100" s="100">
        <v>0.71059064294241381</v>
      </c>
      <c r="CI100" s="100">
        <v>6.8121</v>
      </c>
      <c r="CJ100" s="100">
        <v>6.8166000000000002</v>
      </c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</row>
    <row r="101" spans="1:167" s="63" customFormat="1" ht="20.25" customHeight="1" x14ac:dyDescent="0.25">
      <c r="A101" s="108"/>
      <c r="B101" s="109"/>
      <c r="BR101" s="49"/>
      <c r="BS101" s="93"/>
      <c r="BT101" s="232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  <c r="CF101" s="237"/>
      <c r="CG101" s="237"/>
      <c r="CH101" s="237"/>
      <c r="CI101" s="237"/>
      <c r="CJ101" s="237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</row>
    <row r="102" spans="1:167" s="63" customFormat="1" ht="15.75" x14ac:dyDescent="0.25">
      <c r="A102" s="108"/>
      <c r="B102" s="109"/>
      <c r="BR102" s="49"/>
      <c r="BS102" s="93"/>
      <c r="BT102" s="233"/>
      <c r="BU102" s="49"/>
      <c r="BV102" s="49"/>
      <c r="BW102" s="49"/>
      <c r="BX102" s="50"/>
      <c r="BY102" s="49"/>
      <c r="BZ102" s="49"/>
      <c r="CA102" s="49"/>
      <c r="CB102" s="49"/>
      <c r="CC102" s="49"/>
      <c r="CD102" s="49"/>
      <c r="CE102" s="49"/>
      <c r="CF102" s="51"/>
      <c r="CG102" s="50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</row>
    <row r="103" spans="1:167" s="63" customFormat="1" x14ac:dyDescent="0.2">
      <c r="A103" s="108"/>
      <c r="B103" s="109"/>
      <c r="BR103" s="49"/>
      <c r="BS103" s="49"/>
      <c r="BT103" s="49"/>
      <c r="BU103" s="49"/>
      <c r="BV103" s="49"/>
      <c r="BW103" s="49"/>
      <c r="BX103" s="50"/>
      <c r="BY103" s="49"/>
      <c r="BZ103" s="49"/>
      <c r="CA103" s="49"/>
      <c r="CB103" s="49"/>
      <c r="CC103" s="49"/>
      <c r="CD103" s="49"/>
      <c r="CE103" s="49"/>
      <c r="CF103" s="51"/>
      <c r="CG103" s="50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</row>
    <row r="104" spans="1:167" s="63" customFormat="1" ht="15.75" x14ac:dyDescent="0.25">
      <c r="A104" s="108"/>
      <c r="B104" s="109"/>
      <c r="BR104" s="49"/>
      <c r="BS104" s="49"/>
      <c r="BT104" s="49"/>
      <c r="BU104" s="243">
        <f>AVERAGE(BU80:BU100)</f>
        <v>105.53238095238095</v>
      </c>
      <c r="BV104" s="243">
        <f t="shared" ref="BV104:CJ104" si="6">AVERAGE(BV80:BV100)</f>
        <v>0.7718108878498674</v>
      </c>
      <c r="BW104" s="243">
        <f t="shared" si="6"/>
        <v>0.91455714285714307</v>
      </c>
      <c r="BX104" s="243">
        <f t="shared" si="6"/>
        <v>0.84821840018011874</v>
      </c>
      <c r="BY104" s="243">
        <f t="shared" si="6"/>
        <v>1923.5453619047616</v>
      </c>
      <c r="BZ104" s="243">
        <f t="shared" si="6"/>
        <v>25.839776190476186</v>
      </c>
      <c r="CA104" s="243">
        <f t="shared" si="6"/>
        <v>1.3830994040321134</v>
      </c>
      <c r="CB104" s="243">
        <f t="shared" si="6"/>
        <v>1.3217619047619047</v>
      </c>
      <c r="CC104" s="243">
        <f t="shared" si="6"/>
        <v>8.8428476190476211</v>
      </c>
      <c r="CD104" s="243">
        <f t="shared" si="6"/>
        <v>9.1430238095238074</v>
      </c>
      <c r="CE104" s="243">
        <f t="shared" si="6"/>
        <v>6.3112190476190486</v>
      </c>
      <c r="CF104" s="243">
        <f t="shared" si="6"/>
        <v>7.558357142857143</v>
      </c>
      <c r="CG104" s="243">
        <f t="shared" si="6"/>
        <v>1</v>
      </c>
      <c r="CH104" s="243">
        <f t="shared" si="6"/>
        <v>0.70785070052313348</v>
      </c>
      <c r="CI104" s="243">
        <f t="shared" si="6"/>
        <v>6.8094571428571422</v>
      </c>
      <c r="CJ104" s="243">
        <f t="shared" si="6"/>
        <v>6.8121809523809524</v>
      </c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</row>
    <row r="105" spans="1:167" s="63" customFormat="1" ht="15.75" x14ac:dyDescent="0.25">
      <c r="A105" s="108"/>
      <c r="B105" s="109"/>
      <c r="BR105" s="49"/>
      <c r="BS105" s="49"/>
      <c r="BT105" s="49"/>
      <c r="BU105" s="244">
        <v>105.53238095238095</v>
      </c>
      <c r="BV105" s="244">
        <v>0.7718108878498674</v>
      </c>
      <c r="BW105" s="244">
        <v>0.91455714285714307</v>
      </c>
      <c r="BX105" s="244">
        <v>0.84821840018011885</v>
      </c>
      <c r="BY105" s="244">
        <v>1923.5453619047616</v>
      </c>
      <c r="BZ105" s="244">
        <v>25.839776190476186</v>
      </c>
      <c r="CA105" s="244">
        <v>1.3830994040321134</v>
      </c>
      <c r="CB105" s="244">
        <v>1.3217619047619047</v>
      </c>
      <c r="CC105" s="244">
        <v>8.8428476190476211</v>
      </c>
      <c r="CD105" s="244">
        <v>9.1430238095238074</v>
      </c>
      <c r="CE105" s="244">
        <v>6.3112190476190486</v>
      </c>
      <c r="CF105" s="244">
        <v>7.558357142857143</v>
      </c>
      <c r="CG105" s="244">
        <v>1</v>
      </c>
      <c r="CH105" s="244">
        <v>0.70785070052313348</v>
      </c>
      <c r="CI105" s="244">
        <v>6.8094571428571422</v>
      </c>
      <c r="CJ105" s="244">
        <v>6.8121809523809524</v>
      </c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</row>
    <row r="106" spans="1:167" s="63" customFormat="1" ht="15.75" x14ac:dyDescent="0.25">
      <c r="A106" s="108"/>
      <c r="B106" s="109"/>
      <c r="BR106" s="49"/>
      <c r="BS106" s="49"/>
      <c r="BT106" s="49"/>
      <c r="BU106" s="245">
        <f>BU104-BU105</f>
        <v>0</v>
      </c>
      <c r="BV106" s="245">
        <f t="shared" ref="BV106:CJ106" si="7">BV104-BV105</f>
        <v>0</v>
      </c>
      <c r="BW106" s="245">
        <f t="shared" si="7"/>
        <v>0</v>
      </c>
      <c r="BX106" s="245">
        <f t="shared" si="7"/>
        <v>0</v>
      </c>
      <c r="BY106" s="245">
        <f t="shared" si="7"/>
        <v>0</v>
      </c>
      <c r="BZ106" s="245">
        <f t="shared" si="7"/>
        <v>0</v>
      </c>
      <c r="CA106" s="245">
        <f t="shared" si="7"/>
        <v>0</v>
      </c>
      <c r="CB106" s="245">
        <f t="shared" si="7"/>
        <v>0</v>
      </c>
      <c r="CC106" s="245">
        <f t="shared" si="7"/>
        <v>0</v>
      </c>
      <c r="CD106" s="245">
        <f t="shared" si="7"/>
        <v>0</v>
      </c>
      <c r="CE106" s="245">
        <f t="shared" si="7"/>
        <v>0</v>
      </c>
      <c r="CF106" s="245">
        <f t="shared" si="7"/>
        <v>0</v>
      </c>
      <c r="CG106" s="245">
        <f t="shared" si="7"/>
        <v>0</v>
      </c>
      <c r="CH106" s="245">
        <f t="shared" si="7"/>
        <v>0</v>
      </c>
      <c r="CI106" s="245">
        <f t="shared" si="7"/>
        <v>0</v>
      </c>
      <c r="CJ106" s="245">
        <f t="shared" si="7"/>
        <v>0</v>
      </c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</row>
    <row r="107" spans="1:167" s="63" customFormat="1" ht="15.75" x14ac:dyDescent="0.25">
      <c r="A107" s="108"/>
      <c r="B107" s="109"/>
      <c r="BR107" s="49"/>
      <c r="BS107" s="49"/>
      <c r="BT107" s="49" t="s">
        <v>278</v>
      </c>
      <c r="BU107" s="245">
        <f>MAX(BU80:BU100)</f>
        <v>106.35000000000001</v>
      </c>
      <c r="BV107" s="245">
        <f t="shared" ref="BV107:CJ107" si="8">MAX(BV80:BV100)</f>
        <v>0.78603993082848611</v>
      </c>
      <c r="BW107" s="245">
        <f t="shared" si="8"/>
        <v>0.92760000000000009</v>
      </c>
      <c r="BX107" s="245">
        <f t="shared" si="8"/>
        <v>0.85903272914698037</v>
      </c>
      <c r="BY107" s="245">
        <f t="shared" si="8"/>
        <v>1987.2833000000001</v>
      </c>
      <c r="BZ107" s="245">
        <f t="shared" si="8"/>
        <v>28.7849</v>
      </c>
      <c r="CA107" s="245">
        <f t="shared" si="8"/>
        <v>1.4216661927779357</v>
      </c>
      <c r="CB107" s="245">
        <f t="shared" si="8"/>
        <v>1.3401000000000001</v>
      </c>
      <c r="CC107" s="245">
        <f t="shared" si="8"/>
        <v>9.1303000000000001</v>
      </c>
      <c r="CD107" s="245">
        <f t="shared" si="8"/>
        <v>9.5899000000000001</v>
      </c>
      <c r="CE107" s="245">
        <f t="shared" si="8"/>
        <v>6.3959000000000001</v>
      </c>
      <c r="CF107" s="245">
        <f t="shared" si="8"/>
        <v>7.8420000000000005</v>
      </c>
      <c r="CG107" s="245">
        <f t="shared" si="8"/>
        <v>1</v>
      </c>
      <c r="CH107" s="245">
        <f t="shared" si="8"/>
        <v>0.71252476023541822</v>
      </c>
      <c r="CI107" s="245">
        <f t="shared" si="8"/>
        <v>6.8438000000000008</v>
      </c>
      <c r="CJ107" s="245">
        <f t="shared" si="8"/>
        <v>6.8478000000000003</v>
      </c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</row>
    <row r="108" spans="1:167" s="63" customFormat="1" ht="15.75" x14ac:dyDescent="0.25">
      <c r="A108" s="108"/>
      <c r="B108" s="109"/>
      <c r="BR108" s="49"/>
      <c r="BS108" s="49"/>
      <c r="BT108" s="49" t="s">
        <v>279</v>
      </c>
      <c r="BU108" s="245">
        <f>MIN(BU80:BU100)</f>
        <v>104.11</v>
      </c>
      <c r="BV108" s="245">
        <f t="shared" ref="BV108:CJ108" si="9">MIN(BV80:BV100)</f>
        <v>0.74449076831447281</v>
      </c>
      <c r="BW108" s="245">
        <f t="shared" si="9"/>
        <v>0.90370000000000006</v>
      </c>
      <c r="BX108" s="245">
        <f t="shared" si="9"/>
        <v>0.83570115326759142</v>
      </c>
      <c r="BY108" s="245">
        <f t="shared" si="9"/>
        <v>1852.5826000000002</v>
      </c>
      <c r="BZ108" s="245">
        <f t="shared" si="9"/>
        <v>22.104500000000002</v>
      </c>
      <c r="CA108" s="245">
        <f t="shared" si="9"/>
        <v>1.3544629554381686</v>
      </c>
      <c r="CB108" s="245">
        <f t="shared" si="9"/>
        <v>1.3004</v>
      </c>
      <c r="CC108" s="245">
        <f t="shared" si="9"/>
        <v>8.6288</v>
      </c>
      <c r="CD108" s="245">
        <f t="shared" si="9"/>
        <v>8.7042999999999999</v>
      </c>
      <c r="CE108" s="245">
        <f t="shared" si="9"/>
        <v>6.218</v>
      </c>
      <c r="CF108" s="245">
        <f t="shared" si="9"/>
        <v>7.3701000000000008</v>
      </c>
      <c r="CG108" s="245">
        <f t="shared" si="9"/>
        <v>1</v>
      </c>
      <c r="CH108" s="245">
        <f t="shared" si="9"/>
        <v>0.70247411382890534</v>
      </c>
      <c r="CI108" s="245">
        <f t="shared" si="9"/>
        <v>6.7563000000000004</v>
      </c>
      <c r="CJ108" s="245">
        <f t="shared" si="9"/>
        <v>6.7530999999999999</v>
      </c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</row>
    <row r="109" spans="1:167" s="63" customFormat="1" x14ac:dyDescent="0.2">
      <c r="A109" s="108"/>
      <c r="B109" s="109"/>
      <c r="BR109" s="49"/>
      <c r="BS109" s="49"/>
      <c r="BT109" s="49" t="s">
        <v>280</v>
      </c>
      <c r="BU109" s="49"/>
      <c r="BV109" s="49"/>
      <c r="BW109" s="49"/>
      <c r="BX109" s="50"/>
      <c r="BY109" s="49"/>
      <c r="BZ109" s="49"/>
      <c r="CA109" s="49"/>
      <c r="CB109" s="49"/>
      <c r="CC109" s="49"/>
      <c r="CD109" s="49"/>
      <c r="CE109" s="49"/>
      <c r="CF109" s="51"/>
      <c r="CG109" s="50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</row>
    <row r="110" spans="1:167" s="63" customFormat="1" x14ac:dyDescent="0.2">
      <c r="A110" s="108"/>
      <c r="B110" s="109"/>
      <c r="BR110" s="49"/>
      <c r="BS110" s="49"/>
      <c r="BT110" s="49"/>
      <c r="BU110" s="49"/>
      <c r="BV110" s="49"/>
      <c r="BW110" s="49"/>
      <c r="BX110" s="50"/>
      <c r="BY110" s="49"/>
      <c r="BZ110" s="49"/>
      <c r="CA110" s="49"/>
      <c r="CB110" s="49"/>
      <c r="CC110" s="49"/>
      <c r="CD110" s="49"/>
      <c r="CE110" s="49"/>
      <c r="CF110" s="51"/>
      <c r="CG110" s="50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</row>
    <row r="111" spans="1:167" s="63" customFormat="1" x14ac:dyDescent="0.2">
      <c r="A111" s="108"/>
      <c r="B111" s="109"/>
      <c r="BR111" s="49"/>
      <c r="BS111" s="49"/>
      <c r="BT111" s="49"/>
      <c r="BU111" s="49"/>
      <c r="BV111" s="49"/>
      <c r="BW111" s="49"/>
      <c r="BX111" s="50"/>
      <c r="BY111" s="49"/>
      <c r="BZ111" s="49"/>
      <c r="CA111" s="49"/>
      <c r="CB111" s="49"/>
      <c r="CC111" s="49"/>
      <c r="CD111" s="49"/>
      <c r="CE111" s="49"/>
      <c r="CF111" s="51"/>
      <c r="CG111" s="50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</row>
    <row r="112" spans="1:167" s="63" customFormat="1" x14ac:dyDescent="0.2">
      <c r="A112" s="108"/>
      <c r="B112" s="109"/>
      <c r="BR112" s="49"/>
      <c r="BS112" s="49"/>
      <c r="BT112" s="49"/>
      <c r="BU112" s="49"/>
      <c r="BV112" s="49"/>
      <c r="BW112" s="49"/>
      <c r="BX112" s="50"/>
      <c r="BY112" s="49"/>
      <c r="BZ112" s="49"/>
      <c r="CA112" s="49"/>
      <c r="CB112" s="49"/>
      <c r="CC112" s="49"/>
      <c r="CD112" s="49"/>
      <c r="CE112" s="49"/>
      <c r="CF112" s="51"/>
      <c r="CG112" s="50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</row>
    <row r="113" spans="1:167" s="63" customFormat="1" x14ac:dyDescent="0.2">
      <c r="A113" s="108"/>
      <c r="B113" s="109"/>
      <c r="BR113" s="49"/>
      <c r="BS113" s="49"/>
      <c r="BT113" s="49"/>
      <c r="BU113" s="49"/>
      <c r="BV113" s="49"/>
      <c r="BW113" s="49"/>
      <c r="BX113" s="50"/>
      <c r="BY113" s="49"/>
      <c r="BZ113" s="49"/>
      <c r="CA113" s="49"/>
      <c r="CB113" s="49"/>
      <c r="CC113" s="49"/>
      <c r="CD113" s="49"/>
      <c r="CE113" s="49"/>
      <c r="CF113" s="51"/>
      <c r="CG113" s="50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</row>
    <row r="114" spans="1:167" s="63" customFormat="1" x14ac:dyDescent="0.2">
      <c r="A114" s="108"/>
      <c r="B114" s="109"/>
      <c r="BR114" s="49"/>
      <c r="BS114" s="49"/>
      <c r="BT114" s="49"/>
      <c r="BU114" s="49"/>
      <c r="BV114" s="49"/>
      <c r="BW114" s="49"/>
      <c r="BX114" s="50"/>
      <c r="BY114" s="49"/>
      <c r="BZ114" s="49"/>
      <c r="CA114" s="49"/>
      <c r="CB114" s="49"/>
      <c r="CC114" s="49"/>
      <c r="CD114" s="49"/>
      <c r="CE114" s="49"/>
      <c r="CF114" s="51"/>
      <c r="CG114" s="50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</row>
    <row r="115" spans="1:167" s="63" customFormat="1" x14ac:dyDescent="0.2">
      <c r="A115" s="108"/>
      <c r="B115" s="109"/>
      <c r="BR115" s="49"/>
      <c r="BS115" s="49"/>
      <c r="BT115" s="49"/>
      <c r="BU115" s="49"/>
      <c r="BV115" s="49"/>
      <c r="BW115" s="49"/>
      <c r="BX115" s="50"/>
      <c r="BY115" s="49"/>
      <c r="BZ115" s="49"/>
      <c r="CA115" s="49"/>
      <c r="CB115" s="49"/>
      <c r="CC115" s="49"/>
      <c r="CD115" s="49"/>
      <c r="CE115" s="49"/>
      <c r="CF115" s="51"/>
      <c r="CG115" s="50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</row>
    <row r="116" spans="1:167" s="63" customFormat="1" x14ac:dyDescent="0.2">
      <c r="A116" s="108"/>
      <c r="B116" s="109"/>
      <c r="BR116" s="49"/>
      <c r="BS116" s="49"/>
      <c r="BT116" s="49"/>
      <c r="BU116" s="49"/>
      <c r="BV116" s="49"/>
      <c r="BW116" s="49"/>
      <c r="BX116" s="50"/>
      <c r="BY116" s="49"/>
      <c r="BZ116" s="49"/>
      <c r="CA116" s="49"/>
      <c r="CB116" s="49"/>
      <c r="CC116" s="49"/>
      <c r="CD116" s="49"/>
      <c r="CE116" s="49"/>
      <c r="CF116" s="51"/>
      <c r="CG116" s="50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</row>
    <row r="117" spans="1:167" s="63" customFormat="1" x14ac:dyDescent="0.2">
      <c r="A117" s="108"/>
      <c r="B117" s="109"/>
      <c r="BR117" s="49"/>
      <c r="BS117" s="49"/>
      <c r="BT117" s="49"/>
      <c r="BU117" s="49"/>
      <c r="BV117" s="49"/>
      <c r="BW117" s="49"/>
      <c r="BX117" s="50"/>
      <c r="BY117" s="49"/>
      <c r="BZ117" s="49"/>
      <c r="CA117" s="49"/>
      <c r="CB117" s="49"/>
      <c r="CC117" s="49"/>
      <c r="CD117" s="49"/>
      <c r="CE117" s="49"/>
      <c r="CF117" s="51"/>
      <c r="CG117" s="50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</row>
    <row r="118" spans="1:167" s="63" customFormat="1" x14ac:dyDescent="0.2">
      <c r="A118" s="108"/>
      <c r="B118" s="109"/>
      <c r="BR118" s="49"/>
      <c r="BS118" s="49"/>
      <c r="BT118" s="49"/>
      <c r="BU118" s="49"/>
      <c r="BV118" s="49"/>
      <c r="BW118" s="49"/>
      <c r="BX118" s="50"/>
      <c r="BY118" s="49"/>
      <c r="BZ118" s="49"/>
      <c r="CA118" s="49"/>
      <c r="CB118" s="49"/>
      <c r="CC118" s="49"/>
      <c r="CD118" s="49"/>
      <c r="CE118" s="49"/>
      <c r="CF118" s="51"/>
      <c r="CG118" s="50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</row>
    <row r="119" spans="1:167" s="63" customFormat="1" x14ac:dyDescent="0.2">
      <c r="A119" s="108"/>
      <c r="B119" s="109"/>
      <c r="BR119" s="49"/>
      <c r="BS119" s="49"/>
      <c r="BT119" s="49"/>
      <c r="BU119" s="49"/>
      <c r="BV119" s="49"/>
      <c r="BW119" s="49"/>
      <c r="BX119" s="50"/>
      <c r="BY119" s="49"/>
      <c r="BZ119" s="49"/>
      <c r="CA119" s="49"/>
      <c r="CB119" s="49"/>
      <c r="CC119" s="49"/>
      <c r="CD119" s="49"/>
      <c r="CE119" s="49"/>
      <c r="CF119" s="51"/>
      <c r="CG119" s="50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</row>
    <row r="120" spans="1:167" s="63" customFormat="1" x14ac:dyDescent="0.2">
      <c r="A120" s="108"/>
      <c r="B120" s="109"/>
      <c r="BR120" s="49"/>
      <c r="BS120" s="49"/>
      <c r="BT120" s="49"/>
      <c r="BU120" s="49"/>
      <c r="BV120" s="49"/>
      <c r="BW120" s="49"/>
      <c r="BX120" s="50"/>
      <c r="BY120" s="49"/>
      <c r="BZ120" s="49"/>
      <c r="CA120" s="49"/>
      <c r="CB120" s="49"/>
      <c r="CC120" s="49"/>
      <c r="CD120" s="49"/>
      <c r="CE120" s="49"/>
      <c r="CF120" s="51"/>
      <c r="CG120" s="50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</row>
    <row r="121" spans="1:167" s="63" customFormat="1" x14ac:dyDescent="0.2">
      <c r="A121" s="108"/>
      <c r="B121" s="109"/>
      <c r="BR121" s="49"/>
      <c r="BS121" s="49"/>
      <c r="BT121" s="49"/>
      <c r="BU121" s="49"/>
      <c r="BV121" s="49"/>
      <c r="BW121" s="49"/>
      <c r="BX121" s="50"/>
      <c r="BY121" s="49"/>
      <c r="BZ121" s="49"/>
      <c r="CA121" s="49"/>
      <c r="CB121" s="49"/>
      <c r="CC121" s="49"/>
      <c r="CD121" s="49"/>
      <c r="CE121" s="49"/>
      <c r="CF121" s="51"/>
      <c r="CG121" s="50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</row>
    <row r="122" spans="1:167" s="63" customFormat="1" x14ac:dyDescent="0.2">
      <c r="A122" s="108"/>
      <c r="B122" s="109"/>
      <c r="BR122" s="49"/>
      <c r="BS122" s="49"/>
      <c r="BT122" s="49"/>
      <c r="BU122" s="49"/>
      <c r="BV122" s="49"/>
      <c r="BW122" s="49"/>
      <c r="BX122" s="50"/>
      <c r="BY122" s="49"/>
      <c r="BZ122" s="49"/>
      <c r="CA122" s="49"/>
      <c r="CB122" s="49"/>
      <c r="CC122" s="49"/>
      <c r="CD122" s="49"/>
      <c r="CE122" s="49"/>
      <c r="CF122" s="51"/>
      <c r="CG122" s="50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</row>
    <row r="123" spans="1:167" s="63" customFormat="1" x14ac:dyDescent="0.2">
      <c r="A123" s="108"/>
      <c r="B123" s="109"/>
      <c r="BR123" s="49"/>
      <c r="BS123" s="49"/>
      <c r="BT123" s="49"/>
      <c r="BU123" s="49"/>
      <c r="BV123" s="49"/>
      <c r="BW123" s="49"/>
      <c r="BX123" s="50"/>
      <c r="BY123" s="49"/>
      <c r="BZ123" s="49"/>
      <c r="CA123" s="49"/>
      <c r="CB123" s="49"/>
      <c r="CC123" s="49"/>
      <c r="CD123" s="49"/>
      <c r="CE123" s="49"/>
      <c r="CF123" s="51"/>
      <c r="CG123" s="50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</row>
    <row r="124" spans="1:167" s="63" customFormat="1" x14ac:dyDescent="0.2">
      <c r="A124" s="108"/>
      <c r="B124" s="109"/>
      <c r="BR124" s="49"/>
      <c r="BS124" s="49"/>
      <c r="BT124" s="49"/>
      <c r="BU124" s="49"/>
      <c r="BV124" s="49"/>
      <c r="BW124" s="49"/>
      <c r="BX124" s="50"/>
      <c r="BY124" s="49"/>
      <c r="BZ124" s="49"/>
      <c r="CA124" s="49"/>
      <c r="CB124" s="49"/>
      <c r="CC124" s="49"/>
      <c r="CD124" s="49"/>
      <c r="CE124" s="49"/>
      <c r="CF124" s="51"/>
      <c r="CG124" s="50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</row>
    <row r="125" spans="1:167" s="63" customFormat="1" x14ac:dyDescent="0.2">
      <c r="A125" s="108"/>
      <c r="B125" s="109"/>
      <c r="BR125" s="49"/>
      <c r="BS125" s="49"/>
      <c r="BT125" s="49"/>
      <c r="BU125" s="49"/>
      <c r="BV125" s="49"/>
      <c r="BW125" s="49"/>
      <c r="BX125" s="50"/>
      <c r="BY125" s="49"/>
      <c r="BZ125" s="49"/>
      <c r="CA125" s="49"/>
      <c r="CB125" s="49"/>
      <c r="CC125" s="49"/>
      <c r="CD125" s="49"/>
      <c r="CE125" s="49"/>
      <c r="CF125" s="51"/>
      <c r="CG125" s="50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</row>
    <row r="126" spans="1:167" s="63" customFormat="1" x14ac:dyDescent="0.2">
      <c r="A126" s="108"/>
      <c r="B126" s="109"/>
      <c r="BR126" s="49"/>
      <c r="BS126" s="49"/>
      <c r="BT126" s="49"/>
      <c r="BU126" s="49"/>
      <c r="BV126" s="49"/>
      <c r="BW126" s="49"/>
      <c r="BX126" s="50"/>
      <c r="BY126" s="49"/>
      <c r="BZ126" s="49"/>
      <c r="CA126" s="49"/>
      <c r="CB126" s="49"/>
      <c r="CC126" s="49"/>
      <c r="CD126" s="49"/>
      <c r="CE126" s="49"/>
      <c r="CF126" s="51"/>
      <c r="CG126" s="50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</row>
    <row r="127" spans="1:167" s="63" customFormat="1" x14ac:dyDescent="0.2">
      <c r="A127" s="108"/>
      <c r="B127" s="109"/>
      <c r="BR127" s="49"/>
      <c r="BS127" s="49"/>
      <c r="BT127" s="49"/>
      <c r="BU127" s="49"/>
      <c r="BV127" s="49"/>
      <c r="BW127" s="49"/>
      <c r="BX127" s="50"/>
      <c r="BY127" s="49"/>
      <c r="BZ127" s="49"/>
      <c r="CA127" s="49"/>
      <c r="CB127" s="49"/>
      <c r="CC127" s="49"/>
      <c r="CD127" s="49"/>
      <c r="CE127" s="49"/>
      <c r="CF127" s="51"/>
      <c r="CG127" s="50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</row>
    <row r="128" spans="1:167" s="63" customFormat="1" x14ac:dyDescent="0.2">
      <c r="A128" s="108"/>
      <c r="B128" s="109"/>
      <c r="BR128" s="49"/>
      <c r="BS128" s="49"/>
      <c r="BT128" s="49"/>
      <c r="BU128" s="49"/>
      <c r="BV128" s="49"/>
      <c r="BW128" s="49"/>
      <c r="BX128" s="50"/>
      <c r="BY128" s="49"/>
      <c r="BZ128" s="49"/>
      <c r="CA128" s="49"/>
      <c r="CB128" s="49"/>
      <c r="CC128" s="49"/>
      <c r="CD128" s="49"/>
      <c r="CE128" s="49"/>
      <c r="CF128" s="51"/>
      <c r="CG128" s="50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</row>
    <row r="129" spans="1:167" s="63" customFormat="1" x14ac:dyDescent="0.2">
      <c r="A129" s="108"/>
      <c r="B129" s="109"/>
      <c r="BR129" s="49"/>
      <c r="BS129" s="49"/>
      <c r="BT129" s="49"/>
      <c r="BU129" s="49"/>
      <c r="BV129" s="49"/>
      <c r="BW129" s="49"/>
      <c r="BX129" s="50"/>
      <c r="BY129" s="49"/>
      <c r="BZ129" s="49"/>
      <c r="CA129" s="49"/>
      <c r="CB129" s="49"/>
      <c r="CC129" s="49"/>
      <c r="CD129" s="49"/>
      <c r="CE129" s="49"/>
      <c r="CF129" s="51"/>
      <c r="CG129" s="50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</row>
    <row r="130" spans="1:167" s="63" customFormat="1" x14ac:dyDescent="0.2">
      <c r="A130" s="108"/>
      <c r="B130" s="109"/>
      <c r="BR130" s="49"/>
      <c r="BS130" s="49"/>
      <c r="BT130" s="49"/>
      <c r="BU130" s="49"/>
      <c r="BV130" s="49"/>
      <c r="BW130" s="49"/>
      <c r="BX130" s="50"/>
      <c r="BY130" s="49"/>
      <c r="BZ130" s="49"/>
      <c r="CA130" s="49"/>
      <c r="CB130" s="49"/>
      <c r="CC130" s="49"/>
      <c r="CD130" s="49"/>
      <c r="CE130" s="49"/>
      <c r="CF130" s="51"/>
      <c r="CG130" s="50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</row>
    <row r="131" spans="1:167" s="63" customFormat="1" x14ac:dyDescent="0.2">
      <c r="A131" s="108"/>
      <c r="B131" s="109"/>
      <c r="BR131" s="49"/>
      <c r="BS131" s="49"/>
      <c r="BT131" s="49"/>
      <c r="BU131" s="49"/>
      <c r="BV131" s="49"/>
      <c r="BW131" s="49"/>
      <c r="BX131" s="50"/>
      <c r="BY131" s="49"/>
      <c r="BZ131" s="49"/>
      <c r="CA131" s="49"/>
      <c r="CB131" s="49"/>
      <c r="CC131" s="49"/>
      <c r="CD131" s="49"/>
      <c r="CE131" s="49"/>
      <c r="CF131" s="51"/>
      <c r="CG131" s="50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</row>
    <row r="132" spans="1:167" s="63" customFormat="1" x14ac:dyDescent="0.2">
      <c r="A132" s="108"/>
      <c r="B132" s="109"/>
      <c r="BR132" s="49"/>
      <c r="BS132" s="49"/>
      <c r="BT132" s="49"/>
      <c r="BU132" s="49"/>
      <c r="BV132" s="49"/>
      <c r="BW132" s="49"/>
      <c r="BX132" s="50"/>
      <c r="BY132" s="49"/>
      <c r="BZ132" s="49"/>
      <c r="CA132" s="49"/>
      <c r="CB132" s="49"/>
      <c r="CC132" s="49"/>
      <c r="CD132" s="49"/>
      <c r="CE132" s="49"/>
      <c r="CF132" s="51"/>
      <c r="CG132" s="50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</row>
    <row r="133" spans="1:167" s="63" customFormat="1" x14ac:dyDescent="0.2">
      <c r="A133" s="108"/>
      <c r="B133" s="109"/>
      <c r="BR133" s="49"/>
      <c r="BS133" s="49"/>
      <c r="BT133" s="49"/>
      <c r="BU133" s="49"/>
      <c r="BV133" s="49"/>
      <c r="BW133" s="49"/>
      <c r="BX133" s="50"/>
      <c r="BY133" s="49"/>
      <c r="BZ133" s="49"/>
      <c r="CA133" s="49"/>
      <c r="CB133" s="49"/>
      <c r="CC133" s="49"/>
      <c r="CD133" s="49"/>
      <c r="CE133" s="49"/>
      <c r="CF133" s="51"/>
      <c r="CG133" s="50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</row>
    <row r="134" spans="1:167" s="63" customFormat="1" x14ac:dyDescent="0.2">
      <c r="A134" s="108"/>
      <c r="B134" s="109"/>
      <c r="BR134" s="49"/>
      <c r="BS134" s="49"/>
      <c r="BT134" s="49"/>
      <c r="BU134" s="49"/>
      <c r="BV134" s="49"/>
      <c r="BW134" s="49"/>
      <c r="BX134" s="50"/>
      <c r="BY134" s="49"/>
      <c r="BZ134" s="49"/>
      <c r="CA134" s="49"/>
      <c r="CB134" s="49"/>
      <c r="CC134" s="49"/>
      <c r="CD134" s="49"/>
      <c r="CE134" s="49"/>
      <c r="CF134" s="51"/>
      <c r="CG134" s="50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</row>
    <row r="135" spans="1:167" s="63" customFormat="1" x14ac:dyDescent="0.2">
      <c r="A135" s="108"/>
      <c r="B135" s="109"/>
      <c r="BR135" s="49"/>
      <c r="BS135" s="49"/>
      <c r="BT135" s="49"/>
      <c r="BU135" s="49"/>
      <c r="BV135" s="49"/>
      <c r="BW135" s="49"/>
      <c r="BX135" s="50"/>
      <c r="BY135" s="49"/>
      <c r="BZ135" s="49"/>
      <c r="CA135" s="49"/>
      <c r="CB135" s="49"/>
      <c r="CC135" s="49"/>
      <c r="CD135" s="49"/>
      <c r="CE135" s="49"/>
      <c r="CF135" s="51"/>
      <c r="CG135" s="50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</row>
    <row r="136" spans="1:167" s="63" customFormat="1" x14ac:dyDescent="0.2">
      <c r="A136" s="108"/>
      <c r="B136" s="109"/>
      <c r="BR136" s="49"/>
      <c r="BS136" s="49"/>
      <c r="BT136" s="49"/>
      <c r="BU136" s="49"/>
      <c r="BV136" s="49"/>
      <c r="BW136" s="49"/>
      <c r="BX136" s="50"/>
      <c r="BY136" s="49"/>
      <c r="BZ136" s="49"/>
      <c r="CA136" s="49"/>
      <c r="CB136" s="49"/>
      <c r="CC136" s="49"/>
      <c r="CD136" s="49"/>
      <c r="CE136" s="49"/>
      <c r="CF136" s="51"/>
      <c r="CG136" s="50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</row>
    <row r="137" spans="1:167" s="63" customFormat="1" x14ac:dyDescent="0.2">
      <c r="A137" s="108"/>
      <c r="B137" s="109"/>
      <c r="BR137" s="49"/>
      <c r="BS137" s="49"/>
      <c r="BT137" s="49"/>
      <c r="BU137" s="49"/>
      <c r="BV137" s="49"/>
      <c r="BW137" s="49"/>
      <c r="BX137" s="50"/>
      <c r="BY137" s="49"/>
      <c r="BZ137" s="49"/>
      <c r="CA137" s="49"/>
      <c r="CB137" s="49"/>
      <c r="CC137" s="49"/>
      <c r="CD137" s="49"/>
      <c r="CE137" s="49"/>
      <c r="CF137" s="51"/>
      <c r="CG137" s="50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</row>
    <row r="138" spans="1:167" s="63" customFormat="1" x14ac:dyDescent="0.2">
      <c r="A138" s="108"/>
      <c r="B138" s="109"/>
      <c r="BR138" s="49"/>
      <c r="BS138" s="49"/>
      <c r="BT138" s="49"/>
      <c r="BU138" s="49"/>
      <c r="BV138" s="49"/>
      <c r="BW138" s="49"/>
      <c r="BX138" s="50"/>
      <c r="BY138" s="49"/>
      <c r="BZ138" s="49"/>
      <c r="CA138" s="49"/>
      <c r="CB138" s="49"/>
      <c r="CC138" s="49"/>
      <c r="CD138" s="49"/>
      <c r="CE138" s="49"/>
      <c r="CF138" s="51"/>
      <c r="CG138" s="50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</row>
    <row r="139" spans="1:167" s="63" customFormat="1" x14ac:dyDescent="0.2">
      <c r="A139" s="108"/>
      <c r="B139" s="109"/>
      <c r="BR139" s="49"/>
      <c r="BS139" s="49"/>
      <c r="BT139" s="49"/>
      <c r="BU139" s="49"/>
      <c r="BV139" s="49"/>
      <c r="BW139" s="49"/>
      <c r="BX139" s="50"/>
      <c r="BY139" s="49"/>
      <c r="BZ139" s="49"/>
      <c r="CA139" s="49"/>
      <c r="CB139" s="49"/>
      <c r="CC139" s="49"/>
      <c r="CD139" s="49"/>
      <c r="CE139" s="49"/>
      <c r="CF139" s="51"/>
      <c r="CG139" s="50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</row>
  </sheetData>
  <mergeCells count="22">
    <mergeCell ref="BE6:BF6"/>
    <mergeCell ref="BH6:BI6"/>
    <mergeCell ref="BK6:BL6"/>
    <mergeCell ref="BN6:BO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 </vt:lpstr>
      <vt:lpstr>Shtator</vt:lpstr>
      <vt:lpstr>Tetor</vt:lpstr>
      <vt:lpstr>Nentor </vt:lpstr>
      <vt:lpstr>Dhjetor 2020</vt:lpstr>
    </vt:vector>
  </TitlesOfParts>
  <Company>BoA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Juljana Babasuli</dc:creator>
  <cp:lastModifiedBy>Çezar Kajo</cp:lastModifiedBy>
  <cp:lastPrinted>2020-05-29T10:29:40Z</cp:lastPrinted>
  <dcterms:created xsi:type="dcterms:W3CDTF">2009-01-05T07:46:50Z</dcterms:created>
  <dcterms:modified xsi:type="dcterms:W3CDTF">2021-05-11T07:18:58Z</dcterms:modified>
</cp:coreProperties>
</file>