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7650" tabRatio="977" activeTab="0"/>
  </bookViews>
  <sheets>
    <sheet name="Përmbajtja" sheetId="1" r:id="rId1"/>
    <sheet name="F1" sheetId="2" r:id="rId2"/>
    <sheet name="F2" sheetId="3" r:id="rId3"/>
    <sheet name="F3" sheetId="4" r:id="rId4"/>
    <sheet name="F4" sheetId="5" r:id="rId5"/>
    <sheet name="F5" sheetId="6" r:id="rId6"/>
    <sheet name="F6,6.1" sheetId="7" r:id="rId7"/>
    <sheet name="F7" sheetId="8" r:id="rId8"/>
    <sheet name="F8" sheetId="9" r:id="rId9"/>
    <sheet name="F9,9.1,10" sheetId="10" r:id="rId10"/>
    <sheet name="F11" sheetId="11" r:id="rId11"/>
    <sheet name="F12,12.1,12.2" sheetId="12" r:id="rId12"/>
    <sheet name="F13" sheetId="13" r:id="rId13"/>
    <sheet name="F13.1" sheetId="14" r:id="rId14"/>
    <sheet name="F14" sheetId="15" r:id="rId15"/>
    <sheet name="F14.1" sheetId="16" r:id="rId16"/>
    <sheet name="F14.2" sheetId="17" r:id="rId17"/>
    <sheet name="F14.4" sheetId="18" r:id="rId18"/>
    <sheet name="F15" sheetId="19" r:id="rId19"/>
    <sheet name="F16" sheetId="20" r:id="rId20"/>
    <sheet name="F17" sheetId="21" r:id="rId21"/>
    <sheet name="F18" sheetId="22" r:id="rId22"/>
    <sheet name="F19" sheetId="23" r:id="rId23"/>
    <sheet name="F20" sheetId="24" r:id="rId24"/>
    <sheet name="F21" sheetId="25" r:id="rId25"/>
    <sheet name="F22" sheetId="26" r:id="rId26"/>
  </sheets>
  <definedNames/>
  <calcPr fullCalcOnLoad="1"/>
</workbook>
</file>

<file path=xl/sharedStrings.xml><?xml version="1.0" encoding="utf-8"?>
<sst xmlns="http://schemas.openxmlformats.org/spreadsheetml/2006/main" count="1743" uniqueCount="769">
  <si>
    <t>Aktivet</t>
  </si>
  <si>
    <t>MONEDHA E RAPORTIMIT:</t>
  </si>
  <si>
    <t>ALL</t>
  </si>
  <si>
    <t>NJËSIA:</t>
  </si>
  <si>
    <t>Njësi monetare</t>
  </si>
  <si>
    <t>Kodi</t>
  </si>
  <si>
    <t>AKTIVET</t>
  </si>
  <si>
    <t>Fondi i</t>
  </si>
  <si>
    <t>LEKË</t>
  </si>
  <si>
    <t>VALUTË</t>
  </si>
  <si>
    <t>TOTALI</t>
  </si>
  <si>
    <t>Amortizimit dhe</t>
  </si>
  <si>
    <t>Rezident</t>
  </si>
  <si>
    <t>Jorezident*</t>
  </si>
  <si>
    <t>provigjonet (-A)</t>
  </si>
  <si>
    <t>Jorezident</t>
  </si>
  <si>
    <t>Totali</t>
  </si>
  <si>
    <t>nga të cilat: në EUR</t>
  </si>
  <si>
    <t>nga të cilat: në USD</t>
  </si>
  <si>
    <t>1</t>
  </si>
  <si>
    <t xml:space="preserve"> VEPRIMET ME THESARIN</t>
  </si>
  <si>
    <t>1.1</t>
  </si>
  <si>
    <t xml:space="preserve">Arka </t>
  </si>
  <si>
    <t>1.2</t>
  </si>
  <si>
    <t>Bono thesari</t>
  </si>
  <si>
    <t>1.2.1</t>
  </si>
  <si>
    <t xml:space="preserve">            Bono thesari</t>
  </si>
  <si>
    <t>1.2.2</t>
  </si>
  <si>
    <t>1.2.3</t>
  </si>
  <si>
    <t xml:space="preserve">            Interesi i përllogaritur</t>
  </si>
  <si>
    <t>1.3</t>
  </si>
  <si>
    <t>Llogari rrjedhëse në banka</t>
  </si>
  <si>
    <t>1.3.1</t>
  </si>
  <si>
    <t xml:space="preserve">           Llogari rrjedhëse në banka</t>
  </si>
  <si>
    <t>1.3.2</t>
  </si>
  <si>
    <t xml:space="preserve">           Interesi i përllogaritur</t>
  </si>
  <si>
    <t>1.4</t>
  </si>
  <si>
    <t>Depozita në banka</t>
  </si>
  <si>
    <t>1.4.1</t>
  </si>
  <si>
    <t>Depozita pa afat në banka</t>
  </si>
  <si>
    <t>1.4.1.1</t>
  </si>
  <si>
    <t xml:space="preserve">            Depozita pa afat në banka</t>
  </si>
  <si>
    <t>1.4.1.2</t>
  </si>
  <si>
    <t>1.4.2</t>
  </si>
  <si>
    <t>Depozita me afat në banka</t>
  </si>
  <si>
    <t>1.4.2.1</t>
  </si>
  <si>
    <t xml:space="preserve">            Depozita me afat në banka</t>
  </si>
  <si>
    <t>1.4.2.2</t>
  </si>
  <si>
    <t>1.4.3</t>
  </si>
  <si>
    <t>Çertifikata depozitash</t>
  </si>
  <si>
    <t>1.4.3.1</t>
  </si>
  <si>
    <t xml:space="preserve">            Çertifikata depozitash</t>
  </si>
  <si>
    <t>1.4.3.2</t>
  </si>
  <si>
    <t>2</t>
  </si>
  <si>
    <t>VEPRIMET ME ANËTARËT</t>
  </si>
  <si>
    <t>2.1</t>
  </si>
  <si>
    <t>Hua standarde dhe paradhënie për anëtarët</t>
  </si>
  <si>
    <t>2.1.1</t>
  </si>
  <si>
    <t xml:space="preserve">Hua afatshkurtër </t>
  </si>
  <si>
    <t>2.1.1.1</t>
  </si>
  <si>
    <t xml:space="preserve">            Hua afatshkurtër </t>
  </si>
  <si>
    <t>2.1.1.2</t>
  </si>
  <si>
    <t>2.1.2</t>
  </si>
  <si>
    <t>Hua afatmesme</t>
  </si>
  <si>
    <t>2.1.2.1</t>
  </si>
  <si>
    <t xml:space="preserve">            Hua afatmesme</t>
  </si>
  <si>
    <t>2.1.2.2</t>
  </si>
  <si>
    <t>2.1.3</t>
  </si>
  <si>
    <t xml:space="preserve">Hua afatgjatë </t>
  </si>
  <si>
    <t>2.1.3.1</t>
  </si>
  <si>
    <t xml:space="preserve">            Hua afatgjatë </t>
  </si>
  <si>
    <t>2.1.3.2</t>
  </si>
  <si>
    <t>2.2</t>
  </si>
  <si>
    <t>Hua në ndjekje</t>
  </si>
  <si>
    <t>2.2.1</t>
  </si>
  <si>
    <t>2.2.1.1</t>
  </si>
  <si>
    <t>2.2.1.2</t>
  </si>
  <si>
    <t>2.2.2</t>
  </si>
  <si>
    <t>2.2.2.1</t>
  </si>
  <si>
    <t>2.2.2.2</t>
  </si>
  <si>
    <t>2.2.3</t>
  </si>
  <si>
    <t>2.2.3.1</t>
  </si>
  <si>
    <t>2.2.3.2</t>
  </si>
  <si>
    <t>2.3</t>
  </si>
  <si>
    <t>Hua nënstandarde</t>
  </si>
  <si>
    <t>2.3.1</t>
  </si>
  <si>
    <t>2.3.1.1</t>
  </si>
  <si>
    <t>2.3.1.2</t>
  </si>
  <si>
    <t>2.3.2</t>
  </si>
  <si>
    <t>2.3.2.1</t>
  </si>
  <si>
    <t>2.3.2.2</t>
  </si>
  <si>
    <t>2.3.3</t>
  </si>
  <si>
    <t>2.3.3.1</t>
  </si>
  <si>
    <t>2.3.3.2</t>
  </si>
  <si>
    <t>2.4</t>
  </si>
  <si>
    <t xml:space="preserve"> Hua të dyshimta  </t>
  </si>
  <si>
    <t>2.4.1</t>
  </si>
  <si>
    <t>2.4.1.1</t>
  </si>
  <si>
    <t>2.4.1.2</t>
  </si>
  <si>
    <t>2.4.2</t>
  </si>
  <si>
    <t>2.4.2.1</t>
  </si>
  <si>
    <t>2.4.2.2</t>
  </si>
  <si>
    <t>2.4.3</t>
  </si>
  <si>
    <t>2.4.3.1</t>
  </si>
  <si>
    <t>2.4.3.2</t>
  </si>
  <si>
    <t>2.5</t>
  </si>
  <si>
    <t xml:space="preserve"> Hua të humbura</t>
  </si>
  <si>
    <t>2.5.1</t>
  </si>
  <si>
    <t>2.5.1.1</t>
  </si>
  <si>
    <t>2.5.1.2</t>
  </si>
  <si>
    <t>2.5.2</t>
  </si>
  <si>
    <t>2.5.2.1</t>
  </si>
  <si>
    <t>2.5.2.2</t>
  </si>
  <si>
    <t>2.5.3</t>
  </si>
  <si>
    <t>2.5.3.1</t>
  </si>
  <si>
    <t>2.5.3.2</t>
  </si>
  <si>
    <t>2.6</t>
  </si>
  <si>
    <t>Linja kredie për anëtarët</t>
  </si>
  <si>
    <t>2.6.1</t>
  </si>
  <si>
    <t xml:space="preserve">            Linja kredie për anëtarët</t>
  </si>
  <si>
    <t>2.6.2</t>
  </si>
  <si>
    <t>3</t>
  </si>
  <si>
    <t>MJETE DHE DETYRIME TË TJERA</t>
  </si>
  <si>
    <t>3.1</t>
  </si>
  <si>
    <t>Mjete të tjera</t>
  </si>
  <si>
    <t>3.1.1</t>
  </si>
  <si>
    <t xml:space="preserve">Debitorë të ndryshëm </t>
  </si>
  <si>
    <t>3.1.1.1</t>
  </si>
  <si>
    <t xml:space="preserve">            Kredi tregtare **</t>
  </si>
  <si>
    <t>3.1.1.2</t>
  </si>
  <si>
    <t xml:space="preserve">            Të tjera </t>
  </si>
  <si>
    <t>3.1.2</t>
  </si>
  <si>
    <t xml:space="preserve">Mjete inventari </t>
  </si>
  <si>
    <t>3.1.2.1</t>
  </si>
  <si>
    <t>3.1.2.2</t>
  </si>
  <si>
    <t>3.1.3</t>
  </si>
  <si>
    <t>Fonde rezervë për zhvlerësimin e mjeteve të tjera</t>
  </si>
  <si>
    <t>3.1.4</t>
  </si>
  <si>
    <t>Të ardhura të llogaritura dhe shpenzime të shtyra</t>
  </si>
  <si>
    <t>3.2</t>
  </si>
  <si>
    <t xml:space="preserve"> Llogari marrëdhëniesh</t>
  </si>
  <si>
    <t>4</t>
  </si>
  <si>
    <t>MJETE TË QËNDRUESHME DHE BURIMET E PËRHERSHME</t>
  </si>
  <si>
    <t>4.1</t>
  </si>
  <si>
    <t>Interesa pjesëmarrës</t>
  </si>
  <si>
    <t>4.2</t>
  </si>
  <si>
    <t>Aktive të qëndrueshme të trupëzuara (neto)</t>
  </si>
  <si>
    <t>4.2.1</t>
  </si>
  <si>
    <t xml:space="preserve">Aktive të qëndrueshme të trupëzuara </t>
  </si>
  <si>
    <t>4.2.2</t>
  </si>
  <si>
    <t>(-) Zhvlerësimi i akumuluar i aktiveve të qëndrueshme të trupëzuara</t>
  </si>
  <si>
    <t>4.3</t>
  </si>
  <si>
    <t>Aktive të qëndrueshme të patrupëzuara (neto)</t>
  </si>
  <si>
    <t>4.3.1</t>
  </si>
  <si>
    <t xml:space="preserve">Aktive të qëndrueshme të patrupëzuara </t>
  </si>
  <si>
    <t>4.3.2</t>
  </si>
  <si>
    <t>(-) Amortizimi i akumuluar i aktiveve të qëndrueshme të patrupëzuara</t>
  </si>
  <si>
    <t>4.4</t>
  </si>
  <si>
    <t>Mjete të tjera jofinanciare</t>
  </si>
  <si>
    <t>*) Ju lutem shikoni përkufizimin e sektorëve në udhëzimin e raportimit.</t>
  </si>
  <si>
    <t>**) Kredi tregtare është kredia direkte që furnizuesi i të mirave dhe shërbimeve i jep praktikisht klientëve të tij.</t>
  </si>
  <si>
    <t>Pasivet</t>
  </si>
  <si>
    <t>PASIVET</t>
  </si>
  <si>
    <t>LLOGARI RRJEDHËSE DHE LLOGARI GARANCIE</t>
  </si>
  <si>
    <t>HUAMARRJE</t>
  </si>
  <si>
    <t xml:space="preserve"> Hua marrë nga bankat, institucionet e kreditit dhe institucionet e tjera financiare </t>
  </si>
  <si>
    <t xml:space="preserve">Hua pa afat marrë nga bankat, institucionet e kreditit dhe institucionet e tjera financiare </t>
  </si>
  <si>
    <t>2.1.1.1.1</t>
  </si>
  <si>
    <t xml:space="preserve">              Hua pa afat marrë nga bankat</t>
  </si>
  <si>
    <t>2.1.1.1.2</t>
  </si>
  <si>
    <t xml:space="preserve">              Interesi i përllogaritur për huatë pa afat në banka </t>
  </si>
  <si>
    <t xml:space="preserve">    Hua pa afat marrë nga institucionet e kreditit dhe institucionet e tjera financiare </t>
  </si>
  <si>
    <t>2.1.1.2.1</t>
  </si>
  <si>
    <t xml:space="preserve">              Hua pa afat marrë nga institucionet e kreditit dhe institucionet e tjera financiare </t>
  </si>
  <si>
    <t>2.1.1.2.2</t>
  </si>
  <si>
    <t xml:space="preserve">              Interesi i përllogaritur për huatë pa afat në institucionet e kreditit dhe institucionet e tjera financiare </t>
  </si>
  <si>
    <t xml:space="preserve">Hua me afat marrë nga bankat, institucionet e kreditit dhe institucionet e tjera financiare </t>
  </si>
  <si>
    <t xml:space="preserve">    Hua me afat marrë nga bankat</t>
  </si>
  <si>
    <t>2.1.2.1.1</t>
  </si>
  <si>
    <t xml:space="preserve">              Hua me afat marrë nga bankat</t>
  </si>
  <si>
    <t>2.1.2.1.2</t>
  </si>
  <si>
    <t xml:space="preserve">              Interesi i përllogaritur për huatë me afat në banka </t>
  </si>
  <si>
    <t xml:space="preserve">    Hua me afat marrë nga institucionet e kreditit dhe institucionet e tjera financiare </t>
  </si>
  <si>
    <t>2.1.2.2.1</t>
  </si>
  <si>
    <t xml:space="preserve">              Hua me afat marrë nga institucionet e kreditit dhe institucionet e tjera financiare </t>
  </si>
  <si>
    <t>2.1.2.2.2</t>
  </si>
  <si>
    <t xml:space="preserve">              Interesi i përllogaritur për huatë me afat në institucionet e kreditit dhe institucionet e tjera financiare </t>
  </si>
  <si>
    <t xml:space="preserve">Hua të marra nga Qeveria shqiptare dhe administrata publike </t>
  </si>
  <si>
    <t xml:space="preserve">Qeveria qendrore </t>
  </si>
  <si>
    <t xml:space="preserve">              Hua marrë nga qeveria qendrore</t>
  </si>
  <si>
    <t xml:space="preserve">              Interesi i përllogaritur për huatë e marra nga qeveria qendrore</t>
  </si>
  <si>
    <t>Qeveria lokale</t>
  </si>
  <si>
    <t xml:space="preserve">              Hua marrë nga qeveria lokale</t>
  </si>
  <si>
    <t xml:space="preserve">              Interesi i përllogaritur për huatë e marra nga qeveria lokale  </t>
  </si>
  <si>
    <t>VEPRIME ME ANËTARËT</t>
  </si>
  <si>
    <t>Llogari rrjedhëse</t>
  </si>
  <si>
    <t>Depozita pa afat</t>
  </si>
  <si>
    <t>3.3</t>
  </si>
  <si>
    <t>Depozita me afat pa interes</t>
  </si>
  <si>
    <t>3.4</t>
  </si>
  <si>
    <t>Depozita me afat me interes</t>
  </si>
  <si>
    <t>3.4.1</t>
  </si>
  <si>
    <t xml:space="preserve">              Depozita me afat me interes</t>
  </si>
  <si>
    <t>3.4.2</t>
  </si>
  <si>
    <t xml:space="preserve">              Interesi i përllogaritur</t>
  </si>
  <si>
    <t>3.5</t>
  </si>
  <si>
    <t>Depozita të bllokuara si garanci për kreditë</t>
  </si>
  <si>
    <t>3.5.1</t>
  </si>
  <si>
    <t xml:space="preserve">              Depozita të bllokuara si garanci për kreditë</t>
  </si>
  <si>
    <t>3.5.2</t>
  </si>
  <si>
    <t xml:space="preserve">Detyrime të tjera </t>
  </si>
  <si>
    <t>4.1.1</t>
  </si>
  <si>
    <t>Kreditorë të ndryshëm</t>
  </si>
  <si>
    <t>4.1.1.1</t>
  </si>
  <si>
    <t xml:space="preserve">                Kredi tregtare*</t>
  </si>
  <si>
    <t>4.1.1.2</t>
  </si>
  <si>
    <t xml:space="preserve">                Të tjera </t>
  </si>
  <si>
    <t>4.1.2</t>
  </si>
  <si>
    <t xml:space="preserve">Shpenzime të llogaritura dhe të ardhura të shtyra </t>
  </si>
  <si>
    <t xml:space="preserve">Llogaritë e marrëdhënieve </t>
  </si>
  <si>
    <t xml:space="preserve">Llogari të tjera </t>
  </si>
  <si>
    <t>5</t>
  </si>
  <si>
    <t>MJETE TË QËNDRUESHME DHE BURIME TË PËRHERSHME</t>
  </si>
  <si>
    <t>5.1</t>
  </si>
  <si>
    <t>Ndihma dhe financimi publik</t>
  </si>
  <si>
    <t>5.2</t>
  </si>
  <si>
    <t>Kapitali i Unionit</t>
  </si>
  <si>
    <t>5.3.1</t>
  </si>
  <si>
    <t>Kontributet e anëtarëve</t>
  </si>
  <si>
    <t>5.3.2</t>
  </si>
  <si>
    <t>Fondet e donatorëve</t>
  </si>
  <si>
    <t>Rezerva ligjore</t>
  </si>
  <si>
    <t>Rezerva statutore</t>
  </si>
  <si>
    <t>Rezerva të tjera</t>
  </si>
  <si>
    <t>Fitim/Humbjet e grumbulluara</t>
  </si>
  <si>
    <t>Rezerva e rivlerësimit të aktiveve të qëndrueshme</t>
  </si>
  <si>
    <t xml:space="preserve">Fitimi (humbja) i vitit ushtrimor </t>
  </si>
  <si>
    <t>Llogaria fitim-humbje</t>
  </si>
  <si>
    <t>LLOGARIA FITIM - HUMBJE</t>
  </si>
  <si>
    <t xml:space="preserve">Të ardhura të veprimtarisë
</t>
  </si>
  <si>
    <t xml:space="preserve">Të ardhura nga interesat
</t>
  </si>
  <si>
    <t>1.1.1</t>
  </si>
  <si>
    <t xml:space="preserve">            Nga depozitat në banka
</t>
  </si>
  <si>
    <t>1.1.2</t>
  </si>
  <si>
    <t xml:space="preserve">         Nga veprimet me anëtarët
</t>
  </si>
  <si>
    <t>1.1.3</t>
  </si>
  <si>
    <t xml:space="preserve">          Të tjera</t>
  </si>
  <si>
    <t xml:space="preserve">Të ardhura nga veprimet me letrat me vlerë
</t>
  </si>
  <si>
    <t xml:space="preserve">Të ardhura nga komisionet
</t>
  </si>
  <si>
    <t xml:space="preserve">          Nga veprimet me anëtarët 
</t>
  </si>
  <si>
    <t xml:space="preserve">          Komisione të tjera 
</t>
  </si>
  <si>
    <t xml:space="preserve">Të ardhura të tjera të veprimtarisë  
</t>
  </si>
  <si>
    <t xml:space="preserve">Transferime nga fondet rezervë për zhvlerësimin e mjete të qëndrueshme
</t>
  </si>
  <si>
    <t xml:space="preserve">Transferime nga fondet rezervë për zhvlerësimin e llogarive për t'u arkëtuar
</t>
  </si>
  <si>
    <t xml:space="preserve">Fonde rezervë për huatë 
</t>
  </si>
  <si>
    <t xml:space="preserve">            Standarde
</t>
  </si>
  <si>
    <t xml:space="preserve">            Në ndjekje
</t>
  </si>
  <si>
    <t xml:space="preserve">            Nënstandarde 
</t>
  </si>
  <si>
    <t xml:space="preserve">            Të dyshimta</t>
  </si>
  <si>
    <t>3.1.5</t>
  </si>
  <si>
    <t xml:space="preserve">            Të humbura</t>
  </si>
  <si>
    <t xml:space="preserve">Fonde rezervë  për linja kredie
</t>
  </si>
  <si>
    <t>3.2.1</t>
  </si>
  <si>
    <t xml:space="preserve">          Fond rezervë 2%</t>
  </si>
  <si>
    <t>3.2.2</t>
  </si>
  <si>
    <t xml:space="preserve">          Fond rezervë jo më pak se 30%</t>
  </si>
  <si>
    <t xml:space="preserve">Transferime nga fondet rezervë të krijuara për letrat me vlerë
</t>
  </si>
  <si>
    <t>Të tjera transferime të fondeve rezervë</t>
  </si>
  <si>
    <t xml:space="preserve">Të ardhura të jashtëzakonshme </t>
  </si>
  <si>
    <t>Shlyerja e huave të regjistruara si hua të humbura</t>
  </si>
  <si>
    <t>Shlyerja e huave të humbura nga të tretët</t>
  </si>
  <si>
    <t>Të ardhura të tjera të jashtëzakonshme</t>
  </si>
  <si>
    <t>Të ardhura nga donacionet (dhuratat e marra)</t>
  </si>
  <si>
    <t>6</t>
  </si>
  <si>
    <t>Humbja e vitit në vazhdim</t>
  </si>
  <si>
    <t>TOTALI I TË ARDHURAVE</t>
  </si>
  <si>
    <t>Shpenzime të veprimtarisë</t>
  </si>
  <si>
    <t>Shpenzime për interesa</t>
  </si>
  <si>
    <t xml:space="preserve">          Për huamarrjet</t>
  </si>
  <si>
    <t xml:space="preserve">          Për veprimet me anëtarët</t>
  </si>
  <si>
    <t>Shpenzime për komisione</t>
  </si>
  <si>
    <t xml:space="preserve">          Për veprimet me anëtarët </t>
  </si>
  <si>
    <t xml:space="preserve">          Komisione të tjera </t>
  </si>
  <si>
    <t xml:space="preserve">Humbje nga veprimet me letrat me vlerë
</t>
  </si>
  <si>
    <t xml:space="preserve">Shpenzime të përgjithshme të veprimtarisë
</t>
  </si>
  <si>
    <t>Shpenzime për personelin</t>
  </si>
  <si>
    <t>Taksa të tjera përveç taksave mbi të ardhurat</t>
  </si>
  <si>
    <t>Shpenzime të tjera administrative</t>
  </si>
  <si>
    <t>Amortizimi dhe fondet rezervë për zhvlerësimin e mjeteve të qëndrueshme</t>
  </si>
  <si>
    <t>Shpenzime amortizimi</t>
  </si>
  <si>
    <t>Humbje nga llogaritë për t’u arkëtuar të pambledhshme shpenzime për fonde rezervë</t>
  </si>
  <si>
    <t xml:space="preserve">Shpenzime për fonde rezervë  për huatë </t>
  </si>
  <si>
    <t xml:space="preserve">          Standarde</t>
  </si>
  <si>
    <t xml:space="preserve">          Në ndjekje</t>
  </si>
  <si>
    <t xml:space="preserve">          Nënstandarde </t>
  </si>
  <si>
    <t xml:space="preserve">          Të dyshimta</t>
  </si>
  <si>
    <t xml:space="preserve">          Të humbura</t>
  </si>
  <si>
    <t xml:space="preserve">Shpenzime për fonde rezervë  për linja kredie
</t>
  </si>
  <si>
    <t xml:space="preserve">Shpenzime për fonde rezervë të krijuara për letrat me vlerë
</t>
  </si>
  <si>
    <t xml:space="preserve">Llogari për t’u arkëtuar të pambledhshme
</t>
  </si>
  <si>
    <t>Shpenzime të tjera për fondet rezervë</t>
  </si>
  <si>
    <t xml:space="preserve">Shpenzime të jashtëzakonshme </t>
  </si>
  <si>
    <t>Fitimi i vitit në vazhdim</t>
  </si>
  <si>
    <t>TOTALI I SHPENZIMEVE</t>
  </si>
  <si>
    <t>Zërat jashtë bilancit</t>
  </si>
  <si>
    <t>ZËRAT JASHTË BILANCIT</t>
  </si>
  <si>
    <t>ANGAZHIME FINANCIMI</t>
  </si>
  <si>
    <t xml:space="preserve">     Angazhime të dhëna</t>
  </si>
  <si>
    <t xml:space="preserve">          Institucioneve të kreditit</t>
  </si>
  <si>
    <t xml:space="preserve">          Anëtarëve</t>
  </si>
  <si>
    <t xml:space="preserve">     Angazhime të marra</t>
  </si>
  <si>
    <t xml:space="preserve">          Nga institucionet e kreditit</t>
  </si>
  <si>
    <t xml:space="preserve">          Nga anëtarët</t>
  </si>
  <si>
    <t>GARANCITË</t>
  </si>
  <si>
    <t xml:space="preserve">     Garanci të dhëna</t>
  </si>
  <si>
    <t xml:space="preserve">     Garanci të marra</t>
  </si>
  <si>
    <t>ANGAZHIME PËR LETRAT ME VLERË</t>
  </si>
  <si>
    <t xml:space="preserve">     Letra me vlerë të marra si garanci për kredi ose rifinancim</t>
  </si>
  <si>
    <t xml:space="preserve">     Letra me vlerë të dhëna si garanci për kredi ose rifinancim</t>
  </si>
  <si>
    <t>TRANSAKSIONE NË VALUTË</t>
  </si>
  <si>
    <t>ANGAZHIME TË TJERA</t>
  </si>
  <si>
    <t>Kreditë e klasifikuara sipas kalimit të afatit të kthimit</t>
  </si>
  <si>
    <t xml:space="preserve">Kodi
</t>
  </si>
  <si>
    <t>KREDITË E KLASIFIKUARA SIPAS KALIMIT TË AFATIT TË KTHIMIT</t>
  </si>
  <si>
    <t>KALUAR AFATI I KTHIMIT</t>
  </si>
  <si>
    <t>1-30 ditë</t>
  </si>
  <si>
    <t>31-90 ditë</t>
  </si>
  <si>
    <t>91-180 ditë</t>
  </si>
  <si>
    <t>181-365 ditë</t>
  </si>
  <si>
    <t>Mbi 365 ditë</t>
  </si>
  <si>
    <t>Hua afatshkurtra</t>
  </si>
  <si>
    <t>Hua afatgjata</t>
  </si>
  <si>
    <t xml:space="preserve">Linja kredie për anëtarët
</t>
  </si>
  <si>
    <t>KLASIFIKIMI I KREDIVE DHE LLOGARITJA E PROVIGJIONEVE</t>
  </si>
  <si>
    <t>Norma e provigjionimit</t>
  </si>
  <si>
    <t>Kryegjëja</t>
  </si>
  <si>
    <t>Interesi i përllogaritur</t>
  </si>
  <si>
    <t>Numri i kredimarrësve</t>
  </si>
  <si>
    <t>Shuma e kredisë</t>
  </si>
  <si>
    <t>Shuma e provigjioneve</t>
  </si>
  <si>
    <t>Shuma e interesit</t>
  </si>
  <si>
    <t xml:space="preserve">Norma e </t>
  </si>
  <si>
    <t>provigjionimit</t>
  </si>
  <si>
    <t>Kredi standarde</t>
  </si>
  <si>
    <t>Kredi në ndjekje</t>
  </si>
  <si>
    <t>Kredi nënstandarde</t>
  </si>
  <si>
    <t>100 %</t>
  </si>
  <si>
    <t>Kredi të dyshimta</t>
  </si>
  <si>
    <t>Kredi të humbura</t>
  </si>
  <si>
    <t>jo më pak se 100%</t>
  </si>
  <si>
    <t>Kredi me probleme (3+4+5)</t>
  </si>
  <si>
    <t xml:space="preserve"> KLASIFIKIMI I LINJAVE TË KREDISË PËR ANËTARËT 3*
 </t>
  </si>
  <si>
    <t xml:space="preserve"> Linja standarde 
</t>
  </si>
  <si>
    <t xml:space="preserve">2%
</t>
  </si>
  <si>
    <t xml:space="preserve">2% 
</t>
  </si>
  <si>
    <t xml:space="preserve">30%
</t>
  </si>
  <si>
    <t>Cilësia e portofolit të kredisë</t>
  </si>
  <si>
    <t>CILËSIA E PORTOFOLIT TË KREDISË</t>
  </si>
  <si>
    <t>Në %</t>
  </si>
  <si>
    <t>Treguesi i llogaritur</t>
  </si>
  <si>
    <t>lejuar</t>
  </si>
  <si>
    <t>Kredi me probleme</t>
  </si>
  <si>
    <t>Totali i portofolit të kredive</t>
  </si>
  <si>
    <t>Raporti 1/2*100</t>
  </si>
  <si>
    <t>jo më i madh se 10%</t>
  </si>
  <si>
    <t xml:space="preserve">Depozitat
</t>
  </si>
  <si>
    <t xml:space="preserve">Gjithsej
</t>
  </si>
  <si>
    <t xml:space="preserve">1 muaj
</t>
  </si>
  <si>
    <t xml:space="preserve">3 muaj 
</t>
  </si>
  <si>
    <t xml:space="preserve">6 muaj
</t>
  </si>
  <si>
    <t xml:space="preserve">12 muaj
</t>
  </si>
  <si>
    <t xml:space="preserve">24 muaj
</t>
  </si>
  <si>
    <t xml:space="preserve">36 muaj
</t>
  </si>
  <si>
    <t xml:space="preserve">48 muaj
</t>
  </si>
  <si>
    <t xml:space="preserve">60 muaj
</t>
  </si>
  <si>
    <t xml:space="preserve">LEKU
</t>
  </si>
  <si>
    <t xml:space="preserve">Llogari rrjedhëse
</t>
  </si>
  <si>
    <t xml:space="preserve">Depozita pa afat nga anëtarët
</t>
  </si>
  <si>
    <t xml:space="preserve">Depozitat me afat pa interes nga anëtarët
</t>
  </si>
  <si>
    <t xml:space="preserve">Depozitat me afat me interes nga anëtarët
</t>
  </si>
  <si>
    <t xml:space="preserve">Depozita të bllokuara si garanci për kreditë
</t>
  </si>
  <si>
    <t>USD</t>
  </si>
  <si>
    <t>EUR</t>
  </si>
  <si>
    <t>SFR</t>
  </si>
  <si>
    <t xml:space="preserve">GBP
</t>
  </si>
  <si>
    <t xml:space="preserve">Të tjera
</t>
  </si>
  <si>
    <t xml:space="preserve"> TOTALI 
</t>
  </si>
  <si>
    <t>Pozicioni në valutë - Aktivi</t>
  </si>
  <si>
    <t>POZICIONI  NË VALUTË</t>
  </si>
  <si>
    <t>A.  A k t i v i</t>
  </si>
  <si>
    <t>GBP</t>
  </si>
  <si>
    <t>CHF</t>
  </si>
  <si>
    <t>CAD</t>
  </si>
  <si>
    <t>SEK</t>
  </si>
  <si>
    <t>AUD</t>
  </si>
  <si>
    <t>YPY</t>
  </si>
  <si>
    <t>DKK</t>
  </si>
  <si>
    <t>NOK</t>
  </si>
  <si>
    <t>TRY</t>
  </si>
  <si>
    <t>XAU</t>
  </si>
  <si>
    <t>CNY</t>
  </si>
  <si>
    <t>Veprimet me anëtarët</t>
  </si>
  <si>
    <t xml:space="preserve">Hua standarde </t>
  </si>
  <si>
    <t>Hua nënstandard</t>
  </si>
  <si>
    <t>Hua të dyshimta</t>
  </si>
  <si>
    <t>Hua të humbura</t>
  </si>
  <si>
    <t xml:space="preserve">Linja kredie për anëtarët 
</t>
  </si>
  <si>
    <t xml:space="preserve">minus provigjionet </t>
  </si>
  <si>
    <t>Të tjera të arkëtueshme</t>
  </si>
  <si>
    <t>A</t>
  </si>
  <si>
    <t>Totali i Aktivit</t>
  </si>
  <si>
    <t>B</t>
  </si>
  <si>
    <t>Pozicioni në valutë - Pasivi</t>
  </si>
  <si>
    <t>B. Pasivi</t>
  </si>
  <si>
    <t xml:space="preserve">Kredi të marra </t>
  </si>
  <si>
    <t>Veprime me anëtarët (depozita)</t>
  </si>
  <si>
    <t>Të tjera të pagueshme</t>
  </si>
  <si>
    <t>Llogaritë kapitale</t>
  </si>
  <si>
    <t>T o t a l i   i   Pa s i v i t</t>
  </si>
  <si>
    <t xml:space="preserve">Pozicioni valutor në pasiv  (kundërvlera në lekë) 
</t>
  </si>
  <si>
    <t>Pozicionet e hapura valutore</t>
  </si>
  <si>
    <t>POZICIONET E HAPURA VALUTORE</t>
  </si>
  <si>
    <t xml:space="preserve">   Pozicioni valutor  
</t>
  </si>
  <si>
    <t xml:space="preserve">Pozicioni neto i hapur valutor </t>
  </si>
  <si>
    <t xml:space="preserve">Elementet e pozicionit strukturor </t>
  </si>
  <si>
    <t>Kursi i këmbimit</t>
  </si>
  <si>
    <t>Ekuivalenti në lekë i pozicionit neto të hapur valutor (në mijë lekë)</t>
  </si>
  <si>
    <t xml:space="preserve">Pozicioni neto i hapur valutor në mijë lekë / Kapitalit </t>
  </si>
  <si>
    <t>Monedha</t>
  </si>
  <si>
    <t>Mjetet</t>
  </si>
  <si>
    <t>Detyrimet</t>
  </si>
  <si>
    <t>(1)</t>
  </si>
  <si>
    <t>(2)</t>
  </si>
  <si>
    <t>(3)</t>
  </si>
  <si>
    <t>(4)= (2)-(3)</t>
  </si>
  <si>
    <t>(5)</t>
  </si>
  <si>
    <t>(6)</t>
  </si>
  <si>
    <t>(7)</t>
  </si>
  <si>
    <t>(8)=(7)/(11)*100</t>
  </si>
  <si>
    <t>JPY</t>
  </si>
  <si>
    <t>8</t>
  </si>
  <si>
    <t xml:space="preserve">Pozicioni total neto i hapur valutor në blerje </t>
  </si>
  <si>
    <t>9</t>
  </si>
  <si>
    <t xml:space="preserve">Pozicioni total neto i hapur valutor në shitje </t>
  </si>
  <si>
    <t>10</t>
  </si>
  <si>
    <t xml:space="preserve">Pozicioni total neto i hapur valutor i Unionit = (8) nqs (8)&gt;(9); ose (9) nqs (9)&gt;(8) 
</t>
  </si>
  <si>
    <t>11</t>
  </si>
  <si>
    <t>12</t>
  </si>
  <si>
    <t xml:space="preserve">Pozicioni total neto i hapur valutor i Unionit (10) / (11)*100=&lt;(30%) 
</t>
  </si>
  <si>
    <t>13</t>
  </si>
  <si>
    <t>Norma e miratuar për një monedhë</t>
  </si>
  <si>
    <t>14</t>
  </si>
  <si>
    <t>Norma e miratuar për të gjitha monedhat së bashku</t>
  </si>
  <si>
    <t>Kapitali</t>
  </si>
  <si>
    <t>Shuma minimale</t>
  </si>
  <si>
    <t>Shuma</t>
  </si>
  <si>
    <t xml:space="preserve">Unioni për aktivitetet e pranimit të depozitave dhe dhënien e kredive
</t>
  </si>
  <si>
    <t>Zërat e aktivit të ponderuar me rrezikun</t>
  </si>
  <si>
    <t>ZËRAT E AKTIVIT TË PONDERUAR ME RREZIKUN</t>
  </si>
  <si>
    <t>Vlera kontabël</t>
  </si>
  <si>
    <t xml:space="preserve">Vlera e ponderuar </t>
  </si>
  <si>
    <t>0%</t>
  </si>
  <si>
    <t>1.1 Arka dhe zërat e ngjashëm me të</t>
  </si>
  <si>
    <t>1.2 Tituj të Qeverisë Shqiptare të emetuar në monedhë kombëtare</t>
  </si>
  <si>
    <t>20%</t>
  </si>
  <si>
    <t>2.1 Të drejta ndaj bankave që veprojnë në Republikën e Shqipërisë</t>
  </si>
  <si>
    <t>50%</t>
  </si>
  <si>
    <t>100%</t>
  </si>
  <si>
    <t>4.1 Kredi të tjera ndaj anëtarëve përveç atyre të klasifikuara në pikat 1 dhe 3</t>
  </si>
  <si>
    <t>4.2 Aktivet e qëndrueshme të trupëzuara dhe të patrupëzuara</t>
  </si>
  <si>
    <t xml:space="preserve">4.3 Aktive të tjera të paklasifikuara në pikat 1, 2 dhe 3 </t>
  </si>
  <si>
    <t>TOTALI I AKTIVIT I PONDERUAR ME RREZIKUN</t>
  </si>
  <si>
    <t>Zërat e aktivit jashtë bilancit të ponderuar me rrezikun</t>
  </si>
  <si>
    <t xml:space="preserve">ZËRA TË AKTIVIT JASHTË BILANCIT TË PONDERUAR ME RREZIKUN
</t>
  </si>
  <si>
    <t>1.1 Angazhime financimi të dhëna</t>
  </si>
  <si>
    <t>1.2 Garanci të dhëna</t>
  </si>
  <si>
    <t>1.3 Letra me vlerë të dhëna si garanci për kredi ose rifinancim</t>
  </si>
  <si>
    <t>1.4 Angazhime të tjera</t>
  </si>
  <si>
    <t>Raporti i mjaftueshmërisë së kapitalit</t>
  </si>
  <si>
    <t>Norma e lejuar</t>
  </si>
  <si>
    <t>1. Totali i zërave të aktivit të ponderuara me rrezikun</t>
  </si>
  <si>
    <t>2. Totali i zërave jashtë bilancit të ponderuara me rrezikun</t>
  </si>
  <si>
    <t>3. Totali i aktiveve dhe zërave jashtë bilancit të ponderuara me rrezikun</t>
  </si>
  <si>
    <t xml:space="preserve">4. Kapitali i Unionit
</t>
  </si>
  <si>
    <t>5. Raporti i mjaftueshmërisë së kapitalit (4/3)*100</t>
  </si>
  <si>
    <t xml:space="preserve">    Në dy vitet e para të veprimtarisë</t>
  </si>
  <si>
    <t>jo më pak se 10%</t>
  </si>
  <si>
    <t xml:space="preserve">    Në vitet në vazhdim</t>
  </si>
  <si>
    <t>jo më pak se 12%</t>
  </si>
  <si>
    <t>6. Kapitali / Totali i aktiveve të qëndrueshme të trupëzuara dhe të patrupëzuara neto</t>
  </si>
  <si>
    <t>7. Kapitali / Totali i kredive me probleme (neto) të pa garantuara me cash</t>
  </si>
  <si>
    <t>Ekspozimet e mëdha</t>
  </si>
  <si>
    <t xml:space="preserve">EKSPOZIMET E MËDHA </t>
  </si>
  <si>
    <t xml:space="preserve">1. Ekspozimi i Unionit ndaj një personi ose grupi personash të lidhur 
</t>
  </si>
  <si>
    <t>jo më shumë se 20%</t>
  </si>
  <si>
    <t>-</t>
  </si>
  <si>
    <t>jo më shumë se 600%</t>
  </si>
  <si>
    <t>jo më shumë se 10%</t>
  </si>
  <si>
    <t>Rreziku i likuiditetit</t>
  </si>
  <si>
    <t>RREZIKU I LIKUIDITETIT</t>
  </si>
  <si>
    <t>Treguesi i</t>
  </si>
  <si>
    <t>llogaritur</t>
  </si>
  <si>
    <t>Aktive likuide</t>
  </si>
  <si>
    <t>Pasive afatshkurtra</t>
  </si>
  <si>
    <t>Depozita mesatare të tre muajve të fundit</t>
  </si>
  <si>
    <t>Raporti 3/4*100</t>
  </si>
  <si>
    <t>Total Depozita</t>
  </si>
  <si>
    <t>Total Huamarrje</t>
  </si>
  <si>
    <t>7</t>
  </si>
  <si>
    <t>Totali (7)= (5) + (6)</t>
  </si>
  <si>
    <t>Raporti 1/7*100</t>
  </si>
  <si>
    <t>jo më pak se 7%</t>
  </si>
  <si>
    <t>Aktivet sipas maturimit të mbetur</t>
  </si>
  <si>
    <t>AKTIVET SIPAS MATURIMIT TË MBETUR</t>
  </si>
  <si>
    <t>DITË</t>
  </si>
  <si>
    <t>MUAJ</t>
  </si>
  <si>
    <t xml:space="preserve"> VITE</t>
  </si>
  <si>
    <t xml:space="preserve">Deri 7 </t>
  </si>
  <si>
    <t>7 ditë - 1</t>
  </si>
  <si>
    <t>1 - 3</t>
  </si>
  <si>
    <t>3 - 6</t>
  </si>
  <si>
    <t>6 - 12</t>
  </si>
  <si>
    <t xml:space="preserve">1 - 5 </t>
  </si>
  <si>
    <t>mbi 5</t>
  </si>
  <si>
    <t>VEPRIME ME THESARIN</t>
  </si>
  <si>
    <t>Arka</t>
  </si>
  <si>
    <t>Llogari rrjedhëse në bankë</t>
  </si>
  <si>
    <t>Depozita me afat në bankë</t>
  </si>
  <si>
    <t xml:space="preserve"> Linja kredie 
</t>
  </si>
  <si>
    <t>MJETE TË QËNDRUESHME</t>
  </si>
  <si>
    <t xml:space="preserve">TOTALI I AKTIVIT </t>
  </si>
  <si>
    <t>Pasivet sipas maturimit të mbetur</t>
  </si>
  <si>
    <t>PASIVET SIPAS MATURIMIT TË MBETUR</t>
  </si>
  <si>
    <t>TOTALI I PASIVIT</t>
  </si>
  <si>
    <t>Kreditë me afat mbi 10 vjet</t>
  </si>
  <si>
    <t>KREDI ME AFAT MBI 10 VJET</t>
  </si>
  <si>
    <t>Kredi me afat mbi 10 vjet</t>
  </si>
  <si>
    <t>Tregues të tjerë</t>
  </si>
  <si>
    <t>TREGUES TË TJERË</t>
  </si>
  <si>
    <t>(në %)</t>
  </si>
  <si>
    <t>Kredi të fshira (duke zbritur arkëtimet) / Teprica mesatare e kredive, për çdo periudhë 12-mujore</t>
  </si>
  <si>
    <t>n/a</t>
  </si>
  <si>
    <t>Aktive të qëndrueshme (neto) / Totali i aktiveve</t>
  </si>
  <si>
    <t>jo më shumë se 5%</t>
  </si>
  <si>
    <t>Total huamarrje / Total aktiveve</t>
  </si>
  <si>
    <t>jo më shumë se 50%</t>
  </si>
  <si>
    <t>Investimi i fondeve</t>
  </si>
  <si>
    <t>INVESTIMI I FONDEVE</t>
  </si>
  <si>
    <t>Vlera</t>
  </si>
  <si>
    <t xml:space="preserve">Norma e lejuar </t>
  </si>
  <si>
    <t>EVIDENCA E KREDITIT SIPAS AFATIT TË MATURIMIT</t>
  </si>
  <si>
    <t xml:space="preserve">Teprica e kredisë gjithsej (bruto) </t>
  </si>
  <si>
    <t>Kredi me afat deri në 12 muaj</t>
  </si>
  <si>
    <t xml:space="preserve">Kredi me afat 1 - 5 vjet </t>
  </si>
  <si>
    <t>*Duhet të jetë e barabartë me tepricën e kredisë raportuar në formularin 1 (pa zbritur provigjionet e krijuara dhe pa përfshirë interesat e përllogaritura).</t>
  </si>
  <si>
    <t>Kredia sipas monedhës dhe maturimit</t>
  </si>
  <si>
    <t>KREDIA SIPAS MONEDHËS  DHE MATURIMIT</t>
  </si>
  <si>
    <t>deri në 12 muaj</t>
  </si>
  <si>
    <t>12-24 muaj</t>
  </si>
  <si>
    <t>Teprica e kredisë në total</t>
  </si>
  <si>
    <t>Teprica e kredisë në lekë</t>
  </si>
  <si>
    <t>Teprica e kredisë në valutë:</t>
  </si>
  <si>
    <t>Të tjera</t>
  </si>
  <si>
    <t>Teprica e kredisë me probleme në total</t>
  </si>
  <si>
    <t>Teprica e kredisë me probleme në lekë</t>
  </si>
  <si>
    <t>Teprica e kredisë me probleme në valutë</t>
  </si>
  <si>
    <t>Numri i degëve</t>
  </si>
  <si>
    <t xml:space="preserve">NUMRI I DEGËVE </t>
  </si>
  <si>
    <t>Numri</t>
  </si>
  <si>
    <t>Numri i degëve në fillim të periudhës raportuese:</t>
  </si>
  <si>
    <t>Numri i degëve në fund të periudhës raportuese:</t>
  </si>
  <si>
    <t>NUMRI I ANËTARËVE TË UNIONIT</t>
  </si>
  <si>
    <t>Numri i anëtarëve në fillim të tremujorit:</t>
  </si>
  <si>
    <t>Anëtarësimet e reja gjatë tremujorit (+)</t>
  </si>
  <si>
    <t>Largimet e anëtarëve gjatë tremujorit (-)</t>
  </si>
  <si>
    <t>Numri i anëtarëve në fund të tremujorit:</t>
  </si>
  <si>
    <t>Periodiciteti</t>
  </si>
  <si>
    <t>Klasifikimi i kredive dhe llogaritja e provigjioneve</t>
  </si>
  <si>
    <t>Klasifikimi i linjave të kredisë për anëtarët</t>
  </si>
  <si>
    <t>Depozitat sipas valutës dhe maturimit fillestar</t>
  </si>
  <si>
    <t>Evidenca e kreditit sipas afatit të maturimit</t>
  </si>
  <si>
    <t>Të dhëna mbi kapitalin dhe borxhin e varur</t>
  </si>
  <si>
    <t>Tituj të qeverisë shqiptare me afat mbi 1 vit</t>
  </si>
  <si>
    <t>Bono thesari dhe tituj të qeverisë shqiptare me afat mbi 1  vit</t>
  </si>
  <si>
    <t>1.2.1.1</t>
  </si>
  <si>
    <t>1.2.1.2</t>
  </si>
  <si>
    <t>1.2.1.3</t>
  </si>
  <si>
    <t>1.2.2.1</t>
  </si>
  <si>
    <t>1.2.2.2</t>
  </si>
  <si>
    <t>Borxhi i varur</t>
  </si>
  <si>
    <t>5.3.1.1</t>
  </si>
  <si>
    <t xml:space="preserve">                 Borxhi i varur i bankave </t>
  </si>
  <si>
    <t>5.3.1.2</t>
  </si>
  <si>
    <t xml:space="preserve">                 Borxhi i varur i institucioneve jofinanciare </t>
  </si>
  <si>
    <t>5.3.1.3</t>
  </si>
  <si>
    <t xml:space="preserve">                 Borxhi i varur i institucioneve financiare</t>
  </si>
  <si>
    <t>5.3.1.4</t>
  </si>
  <si>
    <t xml:space="preserve">                 Borxhi i varur i sektorëve të tjerë rezidentë </t>
  </si>
  <si>
    <t>5.3.2.1</t>
  </si>
  <si>
    <t xml:space="preserve">                 Interesi i përllogaritur për borxhin e varur të bankave</t>
  </si>
  <si>
    <t>5.3.2.2</t>
  </si>
  <si>
    <t xml:space="preserve">                 Interesi i përllogaritur për borxhin e varur të institucioneve jofinanciare</t>
  </si>
  <si>
    <t>5.3.2.3</t>
  </si>
  <si>
    <t xml:space="preserve">                 Interesi i përllogaritur për borxhin e varur të institucioneve financiare</t>
  </si>
  <si>
    <t>5.3.2.4</t>
  </si>
  <si>
    <t xml:space="preserve">                 Interesi i përllogaritur për borxhin e varur të sektorëve të tjerë rezidentë </t>
  </si>
  <si>
    <t>5.4.1</t>
  </si>
  <si>
    <t>5.4.2</t>
  </si>
  <si>
    <t>5.4.3</t>
  </si>
  <si>
    <t>5.4.4</t>
  </si>
  <si>
    <t>5.4.5</t>
  </si>
  <si>
    <t>5.4.6</t>
  </si>
  <si>
    <t>5.4.7</t>
  </si>
  <si>
    <t>5.4.8</t>
  </si>
  <si>
    <t xml:space="preserve">          Për borxhin e varur</t>
  </si>
  <si>
    <t>1.1.4</t>
  </si>
  <si>
    <t>jo më pak se 1%</t>
  </si>
  <si>
    <t>jo më pak se 30%</t>
  </si>
  <si>
    <t>jo më pak se 60%</t>
  </si>
  <si>
    <t>1. Aktivet pa rrezik me peshë rreziku 0%:</t>
  </si>
  <si>
    <t>1.3 Aktive të garantuara me kolateral ose me garanci të ngjashme (pjesa e garantuar), si vijon :</t>
  </si>
  <si>
    <t>2. Aktive me rrezik të ulët me peshë rreziku 20%:</t>
  </si>
  <si>
    <t>3. Aktive me rrezik të mesëm me peshë rreziku 50%:</t>
  </si>
  <si>
    <t>3.1 Kredi me afat maturimi të mbetur deri në 12 muaj, me kusht që të jenë të klasifikuara në kategorinë “standarde” ose “në ndjekje”</t>
  </si>
  <si>
    <t>4. Aktive me rrezik të lartë me peshë rreziku 100%:</t>
  </si>
  <si>
    <t>Pesha e rrezikut</t>
  </si>
  <si>
    <t>1. Zërat jashtë bilancit me rrezik të lartë me peshë rreziku 100%:</t>
  </si>
  <si>
    <t xml:space="preserve">TOTALI  I ZERAVE JASHTË BILANCIT TE PONDERUAR ME RREZIKUN
</t>
  </si>
  <si>
    <t>- Personi ose grupi i personave të lidhur A / Kapitalit të Unionit</t>
  </si>
  <si>
    <t>- Personi ose grupi i personave të lidhur B / Kapitalit të Unionit</t>
  </si>
  <si>
    <t>- Anëtari A / Kapitalit të Unionit</t>
  </si>
  <si>
    <t>- Anëtari B / Kapitalit të Unionit</t>
  </si>
  <si>
    <t>Diferenca (3)=(1) - (2)</t>
  </si>
  <si>
    <t xml:space="preserve">Totali i tepricës së kredisë me afat të mbetur mbi 7 vjet </t>
  </si>
  <si>
    <t xml:space="preserve">Kapitali (pas zbritjes së aktiveve të qëndrueshme) </t>
  </si>
  <si>
    <t>Detyrime me afat të mbetur mbi 7 vjet</t>
  </si>
  <si>
    <t>Raporti 9/(10+11)*100</t>
  </si>
  <si>
    <t>jo më shumë se 100%</t>
  </si>
  <si>
    <t>Raporti 9/5*100</t>
  </si>
  <si>
    <t>Bono thesari dhe tituj të qeverisë shqiptare me afat mbi një vit</t>
  </si>
  <si>
    <t xml:space="preserve">Kredi me afat 5 - 7 vjet </t>
  </si>
  <si>
    <t>Kredi me afat 7 - 10 vjet</t>
  </si>
  <si>
    <t>Bono thesari dhe tituj të qeverisë shqiptare me afat mbi 1 vit të mbajtura nga Unioni.</t>
  </si>
  <si>
    <t>Vlera e tregut në fund të periudhës</t>
  </si>
  <si>
    <t>Vlera kontabile në fund të periudhës</t>
  </si>
  <si>
    <t>Borxhi i varur i përfshirë deri në masën e lejuar (jo më shumë se 33 % e shumës së elementëve të kapitalit)</t>
  </si>
  <si>
    <t>Kapitali i Unionit për qëllime të llogaritjes dhe monitorimit të treguesve mbikëqyrës</t>
  </si>
  <si>
    <t>Emri i formularit</t>
  </si>
  <si>
    <t>NR. I FORMULARIT:</t>
  </si>
  <si>
    <t>EMRI I FORMULARIT:</t>
  </si>
  <si>
    <t>PERIODICITETI:</t>
  </si>
  <si>
    <t>Tremujor</t>
  </si>
  <si>
    <t>Pozicioni në valutë: Aktivi</t>
  </si>
  <si>
    <t>Pozicioni në valutë: Pasivi</t>
  </si>
  <si>
    <t>Zëra të aktivit jashtë bilancit të ponderuar me rrezikun</t>
  </si>
  <si>
    <t>Raporti I mjaftueshmërisë së kapitalit</t>
  </si>
  <si>
    <t>Rreziku I likuiditetit</t>
  </si>
  <si>
    <t>Investimi I fondeve</t>
  </si>
  <si>
    <t>17</t>
  </si>
  <si>
    <t>Bono thesari dhe tituj të qeverisë shqiptare me afat mbi 1 vit të mbajtura nga Unioni</t>
  </si>
  <si>
    <t xml:space="preserve">            Toka, ndërtesa dhe mjete të tjera të përftuara nëpërmjet një procesi ligjor</t>
  </si>
  <si>
    <t xml:space="preserve">LEK
</t>
  </si>
  <si>
    <t xml:space="preserve">Totali në LEK
</t>
  </si>
  <si>
    <t xml:space="preserve">Totali në USD
</t>
  </si>
  <si>
    <t xml:space="preserve">Totali në EUR
</t>
  </si>
  <si>
    <t xml:space="preserve">Totali në SFR
</t>
  </si>
  <si>
    <t xml:space="preserve">Totali në GBP
</t>
  </si>
  <si>
    <t xml:space="preserve">Totali në monedha të tjera
</t>
  </si>
  <si>
    <t xml:space="preserve">Kapitali i Unionit (në mijë lekë)
</t>
  </si>
  <si>
    <t>- Personi ose grupi i personave të lidhur C / Kapitalit të Unionit</t>
  </si>
  <si>
    <t>3. Totali i ekspozimeve të mëdha / Kapitalit të Unionit</t>
  </si>
  <si>
    <t>- Anëtari C / Kapitalit të Unionit</t>
  </si>
  <si>
    <t>2. Ekspozimi i Unionit ndaj një anëtari</t>
  </si>
  <si>
    <t xml:space="preserve">2. Investime në Bono Thesari dhe tituj të qeverisë shqiptare me afat mbi 1 vit </t>
  </si>
  <si>
    <t>(2)/(1)*100 &lt;= se 25%</t>
  </si>
  <si>
    <t>(3)/(1)*100 &lt;= se 25%</t>
  </si>
  <si>
    <t>(4)/(1)*100 &lt;= se 25%</t>
  </si>
  <si>
    <t>(5)/(1)*100 &lt;= se 25%</t>
  </si>
  <si>
    <t>6. ….-etj</t>
  </si>
  <si>
    <t>(6)/(1)*100 &lt;= se 25%</t>
  </si>
  <si>
    <t>Kredi e re për tremujorin</t>
  </si>
  <si>
    <t xml:space="preserve">Vlera nominale </t>
  </si>
  <si>
    <t>Interesi i përllogaritur në fund të periudhës</t>
  </si>
  <si>
    <t>Interesi i paguar</t>
  </si>
  <si>
    <t>Borxhi i varur i Unionit</t>
  </si>
  <si>
    <t>6/1</t>
  </si>
  <si>
    <t>9/1</t>
  </si>
  <si>
    <t>12/1</t>
  </si>
  <si>
    <t>12/2</t>
  </si>
  <si>
    <t>13/1</t>
  </si>
  <si>
    <t>14/1</t>
  </si>
  <si>
    <t>14/2</t>
  </si>
  <si>
    <t xml:space="preserve"> - depozitë ose certifikatë depozite</t>
  </si>
  <si>
    <t xml:space="preserve"> -  tituj të qeverisë shqiptare, të emetuara në monedhë kombëtare</t>
  </si>
  <si>
    <t xml:space="preserve"> - garanci të patjetërsueshme të qeverisë shqiptare</t>
  </si>
  <si>
    <t xml:space="preserve"> - garanci të patjetërsueshme të qeverive të vendeve të OECD-së</t>
  </si>
  <si>
    <t xml:space="preserve"> - garanci të bankave shumëpalëshe të zhvillimit, të parashikuara në nenin 9, pika 6, shkronja “e” të rregullores nr.105/2016</t>
  </si>
  <si>
    <t xml:space="preserve"> - garanci të fondeve, të parashikuara në nenin 9, pika 6, shkronja “f” të rregullores nr.105/2016</t>
  </si>
  <si>
    <t>3. Investime në depozita me afat maturimi deri në një vit pranë bankës A</t>
  </si>
  <si>
    <t>4. Investime në depozita me afat maturimi deri në një vit pranë bankës B</t>
  </si>
  <si>
    <t>5. Investime në depozita me afat maturimi deri në një vit pranë bankës C</t>
  </si>
  <si>
    <t xml:space="preserve">9) Totali i portofolit të investimeve përfshin investimet në bono thesari dhe tituj të qeverisë shqiptare me afat mbi 1 vit  dhe depozita me afat maturimi deri në 1 vit pranë bankave </t>
  </si>
  <si>
    <t>Fondet rezervë specifike</t>
  </si>
  <si>
    <t>5.2.1</t>
  </si>
  <si>
    <t>5.2.2</t>
  </si>
  <si>
    <t xml:space="preserve">            Skonto/Shtesa</t>
  </si>
  <si>
    <t>Arka, depozitat, llogaritë dhe titujt</t>
  </si>
  <si>
    <t>Mjete të qëndrueshme</t>
  </si>
  <si>
    <t>14/4</t>
  </si>
  <si>
    <t xml:space="preserve"> Bono thesari</t>
  </si>
  <si>
    <t xml:space="preserve"> Linja me probleme 4)
</t>
  </si>
  <si>
    <t xml:space="preserve">3) Ky formular plotësohet vetëm për linjat e kredive dhënë nga Unioni për anëtarët, sipas marrëveshjeve të palëve. </t>
  </si>
  <si>
    <t>4) Sipas përcaktimit të nenit 13, pika 6 të rregullores "Për administrimin e rrezikut në veprimtarinë e SHKK-ve dhe unioneve të tyre"</t>
  </si>
  <si>
    <r>
      <t xml:space="preserve">Klasifikimi i linjave të kredisë për anëtarët </t>
    </r>
    <r>
      <rPr>
        <vertAlign val="superscript"/>
        <sz val="11"/>
        <color indexed="8"/>
        <rFont val="Calibri"/>
        <family val="2"/>
      </rPr>
      <t>3)</t>
    </r>
  </si>
  <si>
    <t xml:space="preserve"> KLASIFIKIMI I LINJAVE TË KREDISË PËR ANËTARËT
 </t>
  </si>
  <si>
    <t xml:space="preserve">Pozicioni valutor në aktiv  (kundërvlera në lekë) 
</t>
  </si>
  <si>
    <t xml:space="preserve"> ALL</t>
  </si>
  <si>
    <t>&gt; 5</t>
  </si>
  <si>
    <t xml:space="preserve">Hua marrë nga bankat, institucionet e kreditit dhe institucionet e tjera financiare </t>
  </si>
  <si>
    <t>Teprica e kredisë gjithsej në fund të periudhës 7)</t>
  </si>
  <si>
    <t>7) Teprica e kredisë duhet të jetë e barabartë me tepricën e kredisë të raportuar në formularin 1 (pa zbritur provigjionet e krijuara dhe pa përfshirë interesat e përllogaritura).</t>
  </si>
  <si>
    <t>24-36 muaj</t>
  </si>
  <si>
    <t>mbi 36 muaj</t>
  </si>
  <si>
    <t>Usd</t>
  </si>
  <si>
    <t>Eur</t>
  </si>
  <si>
    <t>Degët e reja gjatë periudhës raportuese (+)</t>
  </si>
  <si>
    <t>Degët e mbyllura gjatë periudhës raportuese (-)</t>
  </si>
  <si>
    <t>20</t>
  </si>
  <si>
    <t>16) Në këtë formular raportohen të gjitha bonot e thesarit dhe titujt e qeverisë shqiptare, të raportuara në aktivin e bilancit në zërin 1.2 "Bono thesari dhe tituj të qeverisë shqiptare me afat mbi 1 vit"</t>
  </si>
  <si>
    <t xml:space="preserve">     Hua pa afat marrë nga bankat</t>
  </si>
  <si>
    <t>Nr.i formularit</t>
  </si>
  <si>
    <t>F1</t>
  </si>
  <si>
    <t>F2</t>
  </si>
  <si>
    <t>F3</t>
  </si>
  <si>
    <t>F4</t>
  </si>
  <si>
    <t>F5</t>
  </si>
  <si>
    <t>F6</t>
  </si>
  <si>
    <t>F6/1</t>
  </si>
  <si>
    <t>F7</t>
  </si>
  <si>
    <t>F8</t>
  </si>
  <si>
    <t>F9</t>
  </si>
  <si>
    <t>F9/1</t>
  </si>
  <si>
    <t>F10</t>
  </si>
  <si>
    <t>F11</t>
  </si>
  <si>
    <t>F12</t>
  </si>
  <si>
    <t>F12/1</t>
  </si>
  <si>
    <t>F12/2</t>
  </si>
  <si>
    <t>F13</t>
  </si>
  <si>
    <t>F13/1</t>
  </si>
  <si>
    <t>F14</t>
  </si>
  <si>
    <t>F14/1</t>
  </si>
  <si>
    <t>F14/2</t>
  </si>
  <si>
    <t>F14/4</t>
  </si>
  <si>
    <t>F15</t>
  </si>
  <si>
    <t>F16</t>
  </si>
  <si>
    <t>F17</t>
  </si>
  <si>
    <t>F18</t>
  </si>
  <si>
    <t>F19</t>
  </si>
  <si>
    <t>F20</t>
  </si>
  <si>
    <t>F21</t>
  </si>
  <si>
    <t>F22</t>
  </si>
  <si>
    <t>Fonde rezervë për rrezikun statistikor për mbulimin e humbjeve nga huatë standarde dhe në ndjekje</t>
  </si>
  <si>
    <t xml:space="preserve"> Fonde rezervë për konflikte gjyqësore dhe detyrime të paparashikuara</t>
  </si>
  <si>
    <r>
      <t>1. Totali i portofolit të investimeve</t>
    </r>
    <r>
      <rPr>
        <vertAlign val="superscript"/>
        <sz val="11"/>
        <rFont val="Calibri"/>
        <family val="2"/>
      </rPr>
      <t>9)</t>
    </r>
  </si>
  <si>
    <r>
      <t xml:space="preserve">Bono thesari dhe tituj të qeverisë shqiptare me afat mbi 1 vit </t>
    </r>
    <r>
      <rPr>
        <sz val="8"/>
        <rFont val="Calibri"/>
        <family val="2"/>
      </rPr>
      <t>16)</t>
    </r>
    <r>
      <rPr>
        <sz val="11"/>
        <rFont val="Calibri"/>
        <family val="2"/>
      </rPr>
      <t xml:space="preserve"> të mbajtura nga Unioni</t>
    </r>
  </si>
  <si>
    <t>Numri i anëtarëve të Unionit</t>
  </si>
  <si>
    <t>Grupi SHKK</t>
  </si>
  <si>
    <t>Formularët e Unionit të SHKK-ve</t>
  </si>
  <si>
    <t>Unionet e Shoqërive të Kursim Kreditit-SHKK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</si>
</sst>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\ &quot;$&quot;#,##0\ \)"/>
    <numFmt numFmtId="173" formatCode="&quot;$&quot;#,##0_);[Red]\(\ &quot;$&quot;#,##0\ \)"/>
    <numFmt numFmtId="174" formatCode="&quot;$&quot;#,##0.00_);\(\ &quot;$&quot;#,##0.00\ \)"/>
    <numFmt numFmtId="175" formatCode="&quot;$&quot;#,##0.00_);[Red]\(\ &quot;$&quot;#,##0.00\ \)"/>
    <numFmt numFmtId="176" formatCode="_(&quot;$&quot;* #,##0_);_(&quot;$&quot;* \(\ #,##0\ \);_(&quot;$&quot;* &quot;-&quot;_);_(\ @_ \)"/>
    <numFmt numFmtId="177" formatCode="_(* #,##0_);_(* \(\ #,##0\ \);_(* &quot;-&quot;_);_(\ @_ \)"/>
    <numFmt numFmtId="178" formatCode="_(&quot;$&quot;* #,##0.00_);_(&quot;$&quot;* \(\ #,##0.00\ \);_(&quot;$&quot;* &quot;-&quot;??_);_(\ @_ \)"/>
    <numFmt numFmtId="179" formatCode="_-* #,##0.00_L_e_k_-;\-* #,##0.00_L_e_k_-;_-* &quot;-&quot;??_L_e_k_-;_-@_-"/>
    <numFmt numFmtId="180" formatCode="_(* #,##0_);_(* \(#,##0\);_(* &quot;-&quot;??_);_(@_)"/>
    <numFmt numFmtId="181" formatCode="[$-409]dddd\,\ mmmm\ d\,\ yyyy"/>
    <numFmt numFmtId="182" formatCode="[$-409]h:mm:ss\ AM/PM"/>
    <numFmt numFmtId="183" formatCode="0.000%"/>
    <numFmt numFmtId="184" formatCode="0.0%"/>
    <numFmt numFmtId="185" formatCode="_(* #,##0.0_);_(* \(#,##0.0\);_(* &quot;-&quot;??_);_(@_)"/>
    <numFmt numFmtId="186" formatCode="0.0_)"/>
    <numFmt numFmtId="187" formatCode="0.0"/>
    <numFmt numFmtId="188" formatCode="#,##0&quot;Lek&quot;;\-#,##0&quot;Lek&quot;"/>
    <numFmt numFmtId="189" formatCode="_-* #,##0_L_e_k_-;\-* #,##0_L_e_k_-;_-* &quot;-&quot;_L_e_k_-;_-@_-"/>
    <numFmt numFmtId="190" formatCode="_-* #,##0.0_-;\-* #,##0.0_-;_-* &quot;-&quot;??_-;_-@_-"/>
    <numFmt numFmtId="191" formatCode="_-* #,##0_-;\-* #,##0_-;_-* &quot;-&quot;??_-;_-@_-"/>
    <numFmt numFmtId="192" formatCode="#,##0.00_ ;\-#,##0.00\ "/>
  </numFmts>
  <fonts count="93">
    <font>
      <sz val="10"/>
      <name val="Tahoma"/>
      <family val="0"/>
    </font>
    <font>
      <b/>
      <sz val="11"/>
      <color indexed="63"/>
      <name val="Arial"/>
      <family val="2"/>
    </font>
    <font>
      <sz val="10"/>
      <name val="Arial"/>
      <family val="2"/>
    </font>
    <font>
      <sz val="9"/>
      <color indexed="63"/>
      <name val="Arial"/>
      <family val="2"/>
    </font>
    <font>
      <b/>
      <sz val="9"/>
      <color indexed="63"/>
      <name val="Arial"/>
      <family val="2"/>
    </font>
    <font>
      <b/>
      <sz val="9"/>
      <color indexed="12"/>
      <name val="Arial"/>
      <family val="2"/>
    </font>
    <font>
      <b/>
      <i/>
      <sz val="9"/>
      <color indexed="12"/>
      <name val="Arial"/>
      <family val="2"/>
    </font>
    <font>
      <i/>
      <sz val="9"/>
      <color indexed="12"/>
      <name val="Arial"/>
      <family val="2"/>
    </font>
    <font>
      <i/>
      <sz val="8"/>
      <color indexed="63"/>
      <name val="Arial"/>
      <family val="2"/>
    </font>
    <font>
      <b/>
      <sz val="9"/>
      <color indexed="18"/>
      <name val="Arial"/>
      <family val="2"/>
    </font>
    <font>
      <b/>
      <i/>
      <sz val="9"/>
      <color indexed="18"/>
      <name val="Arial"/>
      <family val="2"/>
    </font>
    <font>
      <b/>
      <sz val="10"/>
      <color indexed="63"/>
      <name val="Arial"/>
      <family val="2"/>
    </font>
    <font>
      <b/>
      <i/>
      <sz val="9"/>
      <color indexed="63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i/>
      <sz val="10"/>
      <name val="Tahoma"/>
      <family val="2"/>
    </font>
    <font>
      <sz val="11"/>
      <name val="Calibri"/>
      <family val="2"/>
    </font>
    <font>
      <sz val="11"/>
      <name val="Calibri "/>
      <family val="0"/>
    </font>
    <font>
      <sz val="9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vertAlign val="superscript"/>
      <sz val="11"/>
      <color indexed="8"/>
      <name val="Calibri"/>
      <family val="2"/>
    </font>
    <font>
      <b/>
      <i/>
      <sz val="9"/>
      <name val="Arial"/>
      <family val="2"/>
    </font>
    <font>
      <vertAlign val="superscript"/>
      <sz val="11"/>
      <name val="Calibri"/>
      <family val="2"/>
    </font>
    <font>
      <b/>
      <sz val="11"/>
      <name val="Arial"/>
      <family val="2"/>
    </font>
    <font>
      <sz val="8"/>
      <name val="Calibri"/>
      <family val="2"/>
    </font>
    <font>
      <b/>
      <sz val="17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Tahoma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Tahoma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ahoma"/>
      <family val="2"/>
    </font>
    <font>
      <i/>
      <sz val="10"/>
      <color indexed="10"/>
      <name val="Tahoma"/>
      <family val="2"/>
    </font>
    <font>
      <sz val="9"/>
      <color indexed="10"/>
      <name val="Arial"/>
      <family val="2"/>
    </font>
    <font>
      <i/>
      <sz val="10"/>
      <color indexed="12"/>
      <name val="Calibri"/>
      <family val="2"/>
    </font>
    <font>
      <b/>
      <sz val="11"/>
      <name val="Calibri"/>
      <family val="2"/>
    </font>
    <font>
      <b/>
      <sz val="9"/>
      <color indexed="10"/>
      <name val="Arial"/>
      <family val="2"/>
    </font>
    <font>
      <i/>
      <sz val="11"/>
      <name val="Calibri"/>
      <family val="2"/>
    </font>
    <font>
      <sz val="9"/>
      <color indexed="8"/>
      <name val="Arial"/>
      <family val="2"/>
    </font>
    <font>
      <sz val="16"/>
      <color indexed="60"/>
      <name val="Calibri"/>
      <family val="2"/>
    </font>
    <font>
      <sz val="11"/>
      <color indexed="63"/>
      <name val="Calibri"/>
      <family val="2"/>
    </font>
    <font>
      <sz val="11"/>
      <name val="Calibri Light"/>
      <family val="2"/>
    </font>
    <font>
      <sz val="11"/>
      <color indexed="8"/>
      <name val="Calibri Light"/>
      <family val="2"/>
    </font>
    <font>
      <sz val="11"/>
      <color indexed="30"/>
      <name val="Calibri"/>
      <family val="2"/>
    </font>
    <font>
      <i/>
      <sz val="10"/>
      <color indexed="30"/>
      <name val="Calibri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Tahoma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Tahoma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ahoma"/>
      <family val="2"/>
    </font>
    <font>
      <i/>
      <sz val="10"/>
      <color rgb="FFFF0000"/>
      <name val="Tahoma"/>
      <family val="2"/>
    </font>
    <font>
      <sz val="9"/>
      <color rgb="FFFF0000"/>
      <name val="Arial"/>
      <family val="2"/>
    </font>
    <font>
      <i/>
      <sz val="10"/>
      <color rgb="FF1E03BD"/>
      <name val="Calibri"/>
      <family val="2"/>
    </font>
    <font>
      <b/>
      <sz val="9"/>
      <color rgb="FFFF0000"/>
      <name val="Arial"/>
      <family val="2"/>
    </font>
    <font>
      <sz val="9"/>
      <color theme="1"/>
      <name val="Arial"/>
      <family val="2"/>
    </font>
    <font>
      <sz val="16"/>
      <color rgb="FFC00000"/>
      <name val="Calibri"/>
      <family val="2"/>
    </font>
    <font>
      <sz val="11"/>
      <color theme="1"/>
      <name val="Calibri Light"/>
      <family val="2"/>
    </font>
    <font>
      <sz val="11"/>
      <color rgb="FF0070C0"/>
      <name val="Calibri"/>
      <family val="2"/>
    </font>
    <font>
      <i/>
      <sz val="10"/>
      <color rgb="FF0070C0"/>
      <name val="Calibri"/>
      <family val="2"/>
    </font>
    <font>
      <b/>
      <sz val="9"/>
      <color theme="1"/>
      <name val="Arial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FFFFF"/>
        <bgColor indexed="64"/>
      </patternFill>
    </fill>
    <fill>
      <patternFill patternType="solid">
        <fgColor rgb="FFF0F4F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0F4F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theme="0" tint="-0.24997000396251678"/>
        <bgColor indexed="64"/>
      </patternFill>
    </fill>
  </fills>
  <borders count="1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</border>
    <border>
      <left>
        <color indexed="63"/>
      </left>
      <right style="thin">
        <color rgb="FFA0A0A0"/>
      </right>
      <top style="thin">
        <color rgb="FFA0A0A0"/>
      </top>
      <bottom style="thin">
        <color rgb="FFA0A0A0"/>
      </bottom>
    </border>
    <border>
      <left style="thin">
        <color rgb="FFA0A0A0"/>
      </left>
      <right>
        <color indexed="63"/>
      </right>
      <top style="thin">
        <color rgb="FFA0A0A0"/>
      </top>
      <bottom style="thin">
        <color rgb="FFA0A0A0"/>
      </bottom>
    </border>
    <border>
      <left>
        <color indexed="63"/>
      </left>
      <right>
        <color indexed="63"/>
      </right>
      <top style="thin">
        <color rgb="FFA0A0A0"/>
      </top>
      <bottom>
        <color indexed="63"/>
      </bottom>
    </border>
    <border>
      <left style="thin">
        <color rgb="FFA0A0A0"/>
      </left>
      <right style="thin">
        <color rgb="FFA0A0A0"/>
      </right>
      <top>
        <color indexed="63"/>
      </top>
      <bottom style="thin">
        <color rgb="FFA0A0A0"/>
      </bottom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/>
      <bottom/>
    </border>
    <border>
      <left style="medium"/>
      <right style="thin">
        <color rgb="FFA0A0A0"/>
      </right>
      <top style="medium"/>
      <bottom style="thin">
        <color rgb="FFA0A0A0"/>
      </bottom>
    </border>
    <border>
      <left style="thin">
        <color rgb="FFA0A0A0"/>
      </left>
      <right style="thin">
        <color rgb="FFA0A0A0"/>
      </right>
      <top style="medium"/>
      <bottom style="thin">
        <color rgb="FFA0A0A0"/>
      </bottom>
    </border>
    <border>
      <left style="medium"/>
      <right style="thin">
        <color rgb="FFA0A0A0"/>
      </right>
      <top style="thin">
        <color rgb="FFA0A0A0"/>
      </top>
      <bottom style="thin">
        <color rgb="FFA0A0A0"/>
      </bottom>
    </border>
    <border>
      <left style="thin">
        <color rgb="FFA0A0A0"/>
      </left>
      <right style="medium"/>
      <top style="thin">
        <color rgb="FFA0A0A0"/>
      </top>
      <bottom style="thin">
        <color rgb="FFA0A0A0"/>
      </bottom>
    </border>
    <border>
      <left style="medium"/>
      <right style="thin">
        <color rgb="FFA0A0A0"/>
      </right>
      <top style="thin">
        <color rgb="FFA0A0A0"/>
      </top>
      <bottom style="medium"/>
    </border>
    <border>
      <left style="thin">
        <color rgb="FFA0A0A0"/>
      </left>
      <right style="thin">
        <color rgb="FFA0A0A0"/>
      </right>
      <top style="thin">
        <color rgb="FFA0A0A0"/>
      </top>
      <bottom style="medium"/>
    </border>
    <border>
      <left style="thin">
        <color rgb="FFA0A0A0"/>
      </left>
      <right style="medium"/>
      <top style="thin">
        <color rgb="FFA0A0A0"/>
      </top>
      <bottom style="medium"/>
    </border>
    <border>
      <left style="thin">
        <color rgb="FFA0A0A0"/>
      </left>
      <right>
        <color indexed="63"/>
      </right>
      <top style="medium"/>
      <bottom style="thin">
        <color rgb="FFA0A0A0"/>
      </bottom>
    </border>
    <border>
      <left style="thin">
        <color rgb="FFA0A0A0"/>
      </left>
      <right>
        <color indexed="63"/>
      </right>
      <top style="thin">
        <color rgb="FFA0A0A0"/>
      </top>
      <bottom style="medium"/>
    </border>
    <border>
      <left style="medium"/>
      <right style="medium"/>
      <top style="medium"/>
      <bottom style="thin">
        <color rgb="FFA0A0A0"/>
      </bottom>
    </border>
    <border>
      <left style="medium"/>
      <right style="medium"/>
      <top style="thin">
        <color rgb="FFA0A0A0"/>
      </top>
      <bottom style="thin">
        <color rgb="FFA0A0A0"/>
      </bottom>
    </border>
    <border>
      <left style="medium"/>
      <right style="medium"/>
      <top style="thin">
        <color rgb="FFA0A0A0"/>
      </top>
      <bottom style="medium"/>
    </border>
    <border>
      <left style="medium"/>
      <right style="medium"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 style="medium"/>
      <right style="thin"/>
      <top/>
      <bottom style="medium"/>
    </border>
    <border>
      <left style="medium"/>
      <right/>
      <top style="medium"/>
      <bottom/>
    </border>
    <border>
      <left style="thin">
        <color rgb="FFA0A0A0"/>
      </left>
      <right>
        <color indexed="63"/>
      </right>
      <top>
        <color indexed="63"/>
      </top>
      <bottom style="thin">
        <color rgb="FFA0A0A0"/>
      </bottom>
    </border>
    <border>
      <left style="thin">
        <color rgb="FFA0A0A0"/>
      </left>
      <right style="medium"/>
      <top style="medium"/>
      <bottom style="thin">
        <color rgb="FFA0A0A0"/>
      </bottom>
    </border>
    <border>
      <left style="thin">
        <color rgb="FFA0A0A0"/>
      </left>
      <right style="thin">
        <color rgb="FFA0A0A0"/>
      </right>
      <top style="thin">
        <color rgb="FFA0A0A0"/>
      </top>
      <bottom>
        <color indexed="63"/>
      </bottom>
    </border>
    <border>
      <left style="thin">
        <color rgb="FFA0A0A0"/>
      </left>
      <right style="medium"/>
      <top style="thin">
        <color rgb="FFA0A0A0"/>
      </top>
      <bottom>
        <color indexed="63"/>
      </bottom>
    </border>
    <border>
      <left style="thin">
        <color rgb="FFA0A0A0"/>
      </left>
      <right style="medium"/>
      <top>
        <color indexed="63"/>
      </top>
      <bottom style="thin">
        <color rgb="FFA0A0A0"/>
      </bottom>
    </border>
    <border>
      <left style="medium"/>
      <right style="thin">
        <color rgb="FFA0A0A0"/>
      </right>
      <top style="medium"/>
      <bottom style="medium"/>
    </border>
    <border>
      <left style="thin">
        <color rgb="FFA0A0A0"/>
      </left>
      <right style="thin">
        <color rgb="FFA0A0A0"/>
      </right>
      <top style="medium"/>
      <bottom style="medium"/>
    </border>
    <border>
      <left style="thin">
        <color rgb="FFA0A0A0"/>
      </left>
      <right style="medium"/>
      <top style="medium"/>
      <bottom style="medium"/>
    </border>
    <border>
      <left style="medium"/>
      <right style="thin">
        <color rgb="FFA0A0A0"/>
      </right>
      <top style="thin">
        <color rgb="FFA0A0A0"/>
      </top>
      <bottom>
        <color indexed="63"/>
      </bottom>
    </border>
    <border>
      <left style="medium"/>
      <right style="thin">
        <color rgb="FFA0A0A0"/>
      </right>
      <top>
        <color indexed="63"/>
      </top>
      <bottom style="thin">
        <color rgb="FFA0A0A0"/>
      </bottom>
    </border>
    <border>
      <left style="medium"/>
      <right/>
      <top/>
      <bottom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thin">
        <color rgb="FFA0A0A0"/>
      </top>
      <bottom>
        <color indexed="63"/>
      </bottom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>
        <color rgb="FFA0A0A0"/>
      </left>
      <right>
        <color indexed="63"/>
      </right>
      <top style="thin">
        <color rgb="FFA0A0A0"/>
      </top>
      <bottom>
        <color indexed="63"/>
      </bottom>
    </border>
    <border>
      <left style="thin">
        <color rgb="FFA0A0A0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>
        <color rgb="FFA0A0A0"/>
      </right>
      <top style="thin">
        <color rgb="FFA0A0A0"/>
      </top>
      <bottom>
        <color indexed="63"/>
      </bottom>
    </border>
    <border>
      <left style="thin">
        <color rgb="FFA0A0A0"/>
      </left>
      <right style="thin">
        <color rgb="FFA0A0A0"/>
      </right>
      <top style="thin"/>
      <bottom style="thin"/>
    </border>
    <border>
      <left style="medium"/>
      <right style="thin">
        <color rgb="FFA0A0A0"/>
      </right>
      <top>
        <color indexed="63"/>
      </top>
      <bottom style="medium"/>
    </border>
    <border>
      <left style="thin">
        <color rgb="FFA0A0A0"/>
      </left>
      <right style="thin">
        <color rgb="FFA0A0A0"/>
      </right>
      <top>
        <color indexed="63"/>
      </top>
      <bottom style="medium"/>
    </border>
    <border>
      <left style="thin">
        <color rgb="FFA0A0A0"/>
      </left>
      <right style="medium"/>
      <top>
        <color indexed="63"/>
      </top>
      <bottom style="medium"/>
    </border>
    <border>
      <left style="medium"/>
      <right style="thin">
        <color rgb="FFA0A0A0"/>
      </right>
      <top style="thin"/>
      <bottom style="thin"/>
    </border>
    <border>
      <left style="thin">
        <color rgb="FFA0A0A0"/>
      </left>
      <right style="medium"/>
      <top style="thin"/>
      <bottom style="thin"/>
    </border>
    <border>
      <left style="medium"/>
      <right style="thin">
        <color rgb="FFA0A0A0"/>
      </right>
      <top style="thin"/>
      <bottom style="medium"/>
    </border>
    <border>
      <left style="thin">
        <color rgb="FFA0A0A0"/>
      </left>
      <right style="thin">
        <color rgb="FFA0A0A0"/>
      </right>
      <top style="thin"/>
      <bottom style="medium"/>
    </border>
    <border>
      <left style="thin">
        <color rgb="FFA0A0A0"/>
      </left>
      <right style="medium"/>
      <top style="thin"/>
      <bottom style="medium"/>
    </border>
    <border>
      <left style="medium"/>
      <right style="thin"/>
      <top style="medium"/>
      <bottom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>
        <color indexed="63"/>
      </bottom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 style="medium"/>
      <bottom style="medium"/>
    </border>
    <border>
      <left style="medium"/>
      <right style="thin"/>
      <top/>
      <bottom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>
        <color rgb="FFA0A0A0"/>
      </right>
      <top style="medium"/>
      <bottom style="thin">
        <color rgb="FFA0A0A0"/>
      </bottom>
    </border>
    <border>
      <left>
        <color indexed="63"/>
      </left>
      <right style="thin">
        <color rgb="FFA0A0A0"/>
      </right>
      <top style="thin">
        <color rgb="FFA0A0A0"/>
      </top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 style="thin">
        <color rgb="FFA0A0A0"/>
      </right>
      <top/>
      <bottom style="medium"/>
    </border>
    <border>
      <left style="thin"/>
      <right/>
      <top style="medium"/>
      <bottom style="thin"/>
    </border>
    <border>
      <left style="thin"/>
      <right/>
      <top/>
      <bottom/>
    </border>
    <border>
      <left style="thin"/>
      <right style="medium"/>
      <top style="thin"/>
      <bottom/>
    </border>
    <border>
      <left/>
      <right style="medium"/>
      <top style="thin"/>
      <bottom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>
        <color rgb="FFA0A0A0"/>
      </bottom>
    </border>
    <border>
      <left>
        <color indexed="63"/>
      </left>
      <right style="medium"/>
      <top>
        <color indexed="63"/>
      </top>
      <bottom style="thin">
        <color rgb="FFA0A0A0"/>
      </bottom>
    </border>
    <border>
      <left>
        <color indexed="63"/>
      </left>
      <right style="medium"/>
      <top style="thin">
        <color rgb="FFA0A0A0"/>
      </top>
      <bottom style="thin">
        <color rgb="FFA0A0A0"/>
      </bottom>
    </border>
    <border>
      <left>
        <color indexed="63"/>
      </left>
      <right style="medium"/>
      <top style="thin">
        <color rgb="FFA0A0A0"/>
      </top>
      <bottom style="medium"/>
    </border>
    <border>
      <left style="thin"/>
      <right style="thin"/>
      <top/>
      <bottom style="thin"/>
    </border>
    <border>
      <left style="thin">
        <color rgb="FFA0A0A0"/>
      </left>
      <right style="medium"/>
      <top style="medium"/>
      <bottom>
        <color indexed="63"/>
      </bottom>
    </border>
    <border>
      <left style="thin">
        <color rgb="FFA0A0A0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rgb="FFA0A0A0"/>
      </right>
      <top style="medium"/>
      <bottom style="medium"/>
    </border>
    <border>
      <left style="thin"/>
      <right style="thin"/>
      <top style="medium"/>
      <bottom style="thin">
        <color rgb="FFA0A0A0"/>
      </bottom>
    </border>
    <border>
      <left>
        <color indexed="63"/>
      </left>
      <right style="medium"/>
      <top style="medium"/>
      <bottom style="thin">
        <color rgb="FFA0A0A0"/>
      </bottom>
    </border>
    <border>
      <left style="thin"/>
      <right style="thin"/>
      <top style="thin">
        <color rgb="FFA0A0A0"/>
      </top>
      <bottom style="thin">
        <color rgb="FFA0A0A0"/>
      </bottom>
    </border>
    <border>
      <left style="thin"/>
      <right style="thin"/>
      <top style="thin">
        <color rgb="FFA0A0A0"/>
      </top>
      <bottom style="medium"/>
    </border>
    <border>
      <left/>
      <right style="medium"/>
      <top style="medium"/>
      <bottom style="medium"/>
    </border>
    <border>
      <left/>
      <right/>
      <top style="medium"/>
      <bottom style="thin"/>
    </border>
    <border>
      <left style="medium"/>
      <right style="medium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>
        <color rgb="FFA0A0A0"/>
      </left>
      <right style="thin">
        <color rgb="FFA0A0A0"/>
      </right>
      <top style="medium"/>
      <bottom>
        <color indexed="63"/>
      </bottom>
    </border>
  </borders>
  <cellStyleXfs count="1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0" applyNumberFormat="0" applyBorder="0" applyAlignment="0" applyProtection="0"/>
    <xf numFmtId="0" fontId="65" fillId="27" borderId="1" applyNumberFormat="0" applyAlignment="0" applyProtection="0"/>
    <xf numFmtId="0" fontId="66" fillId="28" borderId="2" applyNumberFormat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9" fontId="13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88" fontId="13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9" fontId="62" fillId="0" borderId="0" applyFont="0" applyFill="0" applyBorder="0" applyAlignment="0" applyProtection="0"/>
    <xf numFmtId="179" fontId="6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62" fillId="0" borderId="0" applyFont="0" applyFill="0" applyBorder="0" applyAlignment="0" applyProtection="0"/>
    <xf numFmtId="179" fontId="62" fillId="0" borderId="0" applyFont="0" applyFill="0" applyBorder="0" applyAlignment="0" applyProtection="0"/>
    <xf numFmtId="179" fontId="62" fillId="0" borderId="0" applyFont="0" applyFill="0" applyBorder="0" applyAlignment="0" applyProtection="0"/>
    <xf numFmtId="171" fontId="13" fillId="0" borderId="0" applyFont="0" applyFill="0" applyBorder="0" applyAlignment="0" applyProtection="0"/>
    <xf numFmtId="179" fontId="62" fillId="0" borderId="0" applyFont="0" applyFill="0" applyBorder="0" applyAlignment="0" applyProtection="0"/>
    <xf numFmtId="179" fontId="62" fillId="0" borderId="0" applyFont="0" applyFill="0" applyBorder="0" applyAlignment="0" applyProtection="0"/>
    <xf numFmtId="179" fontId="62" fillId="0" borderId="0" applyFont="0" applyFill="0" applyBorder="0" applyAlignment="0" applyProtection="0"/>
    <xf numFmtId="179" fontId="62" fillId="0" borderId="0" applyFont="0" applyFill="0" applyBorder="0" applyAlignment="0" applyProtection="0"/>
    <xf numFmtId="43" fontId="62" fillId="0" borderId="0" applyFont="0" applyFill="0" applyBorder="0" applyAlignment="0" applyProtection="0"/>
    <xf numFmtId="179" fontId="6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6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30" borderId="1" applyNumberFormat="0" applyAlignment="0" applyProtection="0"/>
    <xf numFmtId="3" fontId="2" fillId="31" borderId="6" applyFont="0">
      <alignment horizontal="right" vertical="center"/>
      <protection locked="0"/>
    </xf>
    <xf numFmtId="0" fontId="76" fillId="0" borderId="7" applyNumberFormat="0" applyFill="0" applyAlignment="0" applyProtection="0"/>
    <xf numFmtId="0" fontId="77" fillId="32" borderId="0" applyNumberFormat="0" applyBorder="0" applyAlignment="0" applyProtection="0"/>
    <xf numFmtId="0" fontId="6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90" fontId="13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6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33" borderId="8" applyNumberFormat="0" applyFont="0" applyAlignment="0" applyProtection="0"/>
    <xf numFmtId="0" fontId="19" fillId="0" borderId="0">
      <alignment/>
      <protection/>
    </xf>
    <xf numFmtId="0" fontId="78" fillId="27" borderId="9" applyNumberFormat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3" fontId="2" fillId="34" borderId="6" applyFont="0">
      <alignment horizontal="right" vertical="center"/>
      <protection/>
    </xf>
    <xf numFmtId="0" fontId="2" fillId="0" borderId="0">
      <alignment/>
      <protection/>
    </xf>
    <xf numFmtId="0" fontId="79" fillId="0" borderId="0" applyNumberFormat="0" applyFill="0" applyBorder="0" applyAlignment="0" applyProtection="0"/>
    <xf numFmtId="0" fontId="80" fillId="0" borderId="10" applyNumberFormat="0" applyFill="0" applyAlignment="0" applyProtection="0"/>
    <xf numFmtId="0" fontId="81" fillId="0" borderId="0" applyNumberFormat="0" applyFill="0" applyBorder="0" applyAlignment="0" applyProtection="0"/>
  </cellStyleXfs>
  <cellXfs count="875">
    <xf numFmtId="0" fontId="0" fillId="0" borderId="0" xfId="0" applyAlignment="1">
      <alignment/>
    </xf>
    <xf numFmtId="0" fontId="0" fillId="0" borderId="11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1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left"/>
    </xf>
    <xf numFmtId="49" fontId="3" fillId="0" borderId="11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right"/>
    </xf>
    <xf numFmtId="0" fontId="0" fillId="0" borderId="0" xfId="0" applyAlignment="1">
      <alignment/>
    </xf>
    <xf numFmtId="49" fontId="4" fillId="35" borderId="11" xfId="0" applyNumberFormat="1" applyFont="1" applyFill="1" applyBorder="1" applyAlignment="1">
      <alignment horizontal="left"/>
    </xf>
    <xf numFmtId="49" fontId="4" fillId="0" borderId="11" xfId="0" applyNumberFormat="1" applyFont="1" applyBorder="1" applyAlignment="1">
      <alignment horizontal="left"/>
    </xf>
    <xf numFmtId="49" fontId="4" fillId="36" borderId="11" xfId="0" applyNumberFormat="1" applyFont="1" applyFill="1" applyBorder="1" applyAlignment="1">
      <alignment horizontal="left"/>
    </xf>
    <xf numFmtId="49" fontId="6" fillId="37" borderId="11" xfId="0" applyNumberFormat="1" applyFont="1" applyFill="1" applyBorder="1" applyAlignment="1">
      <alignment horizontal="left"/>
    </xf>
    <xf numFmtId="49" fontId="7" fillId="0" borderId="11" xfId="0" applyNumberFormat="1" applyFont="1" applyBorder="1" applyAlignment="1">
      <alignment horizontal="left"/>
    </xf>
    <xf numFmtId="49" fontId="3" fillId="37" borderId="11" xfId="0" applyNumberFormat="1" applyFont="1" applyFill="1" applyBorder="1" applyAlignment="1">
      <alignment horizontal="left"/>
    </xf>
    <xf numFmtId="49" fontId="4" fillId="35" borderId="11" xfId="0" applyNumberFormat="1" applyFont="1" applyFill="1" applyBorder="1" applyAlignment="1">
      <alignment horizontal="left" vertical="center"/>
    </xf>
    <xf numFmtId="49" fontId="3" fillId="0" borderId="11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49" fontId="4" fillId="0" borderId="15" xfId="0" applyNumberFormat="1" applyFont="1" applyBorder="1" applyAlignment="1">
      <alignment horizontal="left"/>
    </xf>
    <xf numFmtId="49" fontId="10" fillId="0" borderId="11" xfId="0" applyNumberFormat="1" applyFont="1" applyBorder="1" applyAlignment="1">
      <alignment horizontal="left"/>
    </xf>
    <xf numFmtId="49" fontId="5" fillId="37" borderId="11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0" fillId="38" borderId="0" xfId="0" applyFill="1" applyAlignment="1">
      <alignment/>
    </xf>
    <xf numFmtId="0" fontId="16" fillId="0" borderId="0" xfId="0" applyFont="1" applyFill="1" applyBorder="1" applyAlignment="1" quotePrefix="1">
      <alignment/>
    </xf>
    <xf numFmtId="0" fontId="16" fillId="0" borderId="0" xfId="0" applyFont="1" applyFill="1" applyBorder="1" applyAlignment="1">
      <alignment/>
    </xf>
    <xf numFmtId="0" fontId="0" fillId="38" borderId="0" xfId="0" applyFill="1" applyAlignment="1">
      <alignment/>
    </xf>
    <xf numFmtId="0" fontId="15" fillId="0" borderId="0" xfId="0" applyFont="1" applyAlignment="1">
      <alignment/>
    </xf>
    <xf numFmtId="4" fontId="3" fillId="39" borderId="11" xfId="0" applyNumberFormat="1" applyFont="1" applyFill="1" applyBorder="1" applyAlignment="1">
      <alignment horizontal="right" vertical="center"/>
    </xf>
    <xf numFmtId="4" fontId="3" fillId="40" borderId="11" xfId="0" applyNumberFormat="1" applyFont="1" applyFill="1" applyBorder="1" applyAlignment="1">
      <alignment horizontal="right"/>
    </xf>
    <xf numFmtId="4" fontId="3" fillId="41" borderId="11" xfId="0" applyNumberFormat="1" applyFont="1" applyFill="1" applyBorder="1" applyAlignment="1">
      <alignment horizontal="right"/>
    </xf>
    <xf numFmtId="0" fontId="0" fillId="42" borderId="11" xfId="0" applyFill="1" applyBorder="1" applyAlignment="1">
      <alignment horizontal="left"/>
    </xf>
    <xf numFmtId="0" fontId="0" fillId="43" borderId="11" xfId="0" applyFill="1" applyBorder="1" applyAlignment="1">
      <alignment horizontal="left"/>
    </xf>
    <xf numFmtId="0" fontId="0" fillId="39" borderId="11" xfId="0" applyFill="1" applyBorder="1" applyAlignment="1">
      <alignment horizontal="left"/>
    </xf>
    <xf numFmtId="0" fontId="0" fillId="0" borderId="0" xfId="0" applyFill="1" applyAlignment="1">
      <alignment/>
    </xf>
    <xf numFmtId="0" fontId="82" fillId="0" borderId="0" xfId="0" applyFont="1" applyFill="1" applyBorder="1" applyAlignment="1">
      <alignment horizontal="left"/>
    </xf>
    <xf numFmtId="0" fontId="83" fillId="0" borderId="0" xfId="0" applyFont="1" applyFill="1" applyAlignment="1">
      <alignment/>
    </xf>
    <xf numFmtId="4" fontId="3" fillId="39" borderId="11" xfId="0" applyNumberFormat="1" applyFont="1" applyFill="1" applyBorder="1" applyAlignment="1">
      <alignment horizontal="right"/>
    </xf>
    <xf numFmtId="0" fontId="0" fillId="0" borderId="11" xfId="0" applyBorder="1" applyAlignment="1">
      <alignment horizontal="left"/>
    </xf>
    <xf numFmtId="49" fontId="8" fillId="0" borderId="11" xfId="0" applyNumberFormat="1" applyFont="1" applyBorder="1" applyAlignment="1">
      <alignment horizontal="left"/>
    </xf>
    <xf numFmtId="4" fontId="4" fillId="40" borderId="11" xfId="0" applyNumberFormat="1" applyFont="1" applyFill="1" applyBorder="1" applyAlignment="1">
      <alignment horizontal="right"/>
    </xf>
    <xf numFmtId="4" fontId="4" fillId="41" borderId="11" xfId="0" applyNumberFormat="1" applyFont="1" applyFill="1" applyBorder="1" applyAlignment="1">
      <alignment horizontal="right"/>
    </xf>
    <xf numFmtId="0" fontId="0" fillId="42" borderId="11" xfId="0" applyFill="1" applyBorder="1" applyAlignment="1">
      <alignment horizontal="center" vertical="center"/>
    </xf>
    <xf numFmtId="4" fontId="3" fillId="41" borderId="11" xfId="0" applyNumberFormat="1" applyFont="1" applyFill="1" applyBorder="1" applyAlignment="1">
      <alignment horizontal="right" vertical="center"/>
    </xf>
    <xf numFmtId="0" fontId="0" fillId="39" borderId="11" xfId="0" applyFill="1" applyBorder="1" applyAlignment="1">
      <alignment horizontal="center" vertical="center"/>
    </xf>
    <xf numFmtId="0" fontId="82" fillId="39" borderId="11" xfId="0" applyFont="1" applyFill="1" applyBorder="1" applyAlignment="1">
      <alignment horizontal="left"/>
    </xf>
    <xf numFmtId="0" fontId="82" fillId="39" borderId="11" xfId="0" applyFont="1" applyFill="1" applyBorder="1" applyAlignment="1">
      <alignment horizontal="center" vertical="center"/>
    </xf>
    <xf numFmtId="4" fontId="84" fillId="39" borderId="11" xfId="0" applyNumberFormat="1" applyFont="1" applyFill="1" applyBorder="1" applyAlignment="1">
      <alignment horizontal="right" vertic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left"/>
    </xf>
    <xf numFmtId="2" fontId="13" fillId="0" borderId="0" xfId="51" applyNumberFormat="1" applyFont="1" applyFill="1" applyAlignment="1">
      <alignment/>
    </xf>
    <xf numFmtId="0" fontId="16" fillId="0" borderId="0" xfId="0" applyFont="1" applyAlignment="1">
      <alignment/>
    </xf>
    <xf numFmtId="49" fontId="16" fillId="0" borderId="0" xfId="0" applyNumberFormat="1" applyFont="1" applyBorder="1" applyAlignment="1">
      <alignment/>
    </xf>
    <xf numFmtId="49" fontId="16" fillId="0" borderId="0" xfId="0" applyNumberFormat="1" applyFont="1" applyBorder="1" applyAlignment="1">
      <alignment horizontal="left"/>
    </xf>
    <xf numFmtId="49" fontId="17" fillId="0" borderId="0" xfId="0" applyNumberFormat="1" applyFont="1" applyBorder="1" applyAlignment="1">
      <alignment horizontal="left"/>
    </xf>
    <xf numFmtId="49" fontId="16" fillId="0" borderId="0" xfId="0" applyNumberFormat="1" applyFont="1" applyBorder="1" applyAlignment="1">
      <alignment horizontal="left"/>
    </xf>
    <xf numFmtId="49" fontId="16" fillId="0" borderId="0" xfId="0" applyNumberFormat="1" applyFont="1" applyBorder="1" applyAlignment="1">
      <alignment/>
    </xf>
    <xf numFmtId="49" fontId="17" fillId="0" borderId="0" xfId="0" applyNumberFormat="1" applyFont="1" applyBorder="1" applyAlignment="1">
      <alignment/>
    </xf>
    <xf numFmtId="0" fontId="17" fillId="0" borderId="12" xfId="0" applyFont="1" applyBorder="1" applyAlignment="1">
      <alignment horizontal="left"/>
    </xf>
    <xf numFmtId="0" fontId="16" fillId="0" borderId="0" xfId="0" applyNumberFormat="1" applyFont="1" applyAlignment="1">
      <alignment horizontal="left" vertical="top"/>
    </xf>
    <xf numFmtId="0" fontId="16" fillId="0" borderId="0" xfId="0" applyFont="1" applyAlignment="1">
      <alignment horizontal="left"/>
    </xf>
    <xf numFmtId="0" fontId="85" fillId="0" borderId="0" xfId="0" applyFont="1" applyFill="1" applyAlignment="1">
      <alignment/>
    </xf>
    <xf numFmtId="171" fontId="16" fillId="44" borderId="16" xfId="92" applyFont="1" applyFill="1" applyBorder="1" applyAlignment="1">
      <alignment horizontal="center" wrapText="1"/>
    </xf>
    <xf numFmtId="0" fontId="16" fillId="44" borderId="17" xfId="119" applyFont="1" applyFill="1" applyBorder="1" applyAlignment="1">
      <alignment horizontal="center" vertical="center" wrapText="1"/>
      <protection/>
    </xf>
    <xf numFmtId="171" fontId="16" fillId="44" borderId="18" xfId="92" applyFont="1" applyFill="1" applyBorder="1" applyAlignment="1">
      <alignment horizontal="center" wrapText="1"/>
    </xf>
    <xf numFmtId="0" fontId="16" fillId="44" borderId="19" xfId="119" applyFont="1" applyFill="1" applyBorder="1" applyAlignment="1">
      <alignment vertical="center" wrapText="1"/>
      <protection/>
    </xf>
    <xf numFmtId="0" fontId="16" fillId="44" borderId="20" xfId="119" applyFont="1" applyFill="1" applyBorder="1" applyAlignment="1">
      <alignment vertical="center" wrapText="1"/>
      <protection/>
    </xf>
    <xf numFmtId="0" fontId="16" fillId="44" borderId="21" xfId="119" applyFont="1" applyFill="1" applyBorder="1" applyAlignment="1">
      <alignment horizontal="center"/>
      <protection/>
    </xf>
    <xf numFmtId="0" fontId="16" fillId="44" borderId="21" xfId="119" applyFont="1" applyFill="1" applyBorder="1" applyAlignment="1">
      <alignment horizontal="center" wrapText="1"/>
      <protection/>
    </xf>
    <xf numFmtId="0" fontId="16" fillId="44" borderId="0" xfId="119" applyFont="1" applyFill="1" applyBorder="1" applyAlignment="1">
      <alignment horizontal="center" wrapText="1"/>
      <protection/>
    </xf>
    <xf numFmtId="49" fontId="4" fillId="35" borderId="22" xfId="0" applyNumberFormat="1" applyFont="1" applyFill="1" applyBorder="1" applyAlignment="1">
      <alignment horizontal="right"/>
    </xf>
    <xf numFmtId="49" fontId="4" fillId="35" borderId="23" xfId="0" applyNumberFormat="1" applyFont="1" applyFill="1" applyBorder="1" applyAlignment="1">
      <alignment horizontal="left"/>
    </xf>
    <xf numFmtId="4" fontId="3" fillId="40" borderId="23" xfId="0" applyNumberFormat="1" applyFont="1" applyFill="1" applyBorder="1" applyAlignment="1">
      <alignment horizontal="right"/>
    </xf>
    <xf numFmtId="49" fontId="4" fillId="0" borderId="24" xfId="0" applyNumberFormat="1" applyFont="1" applyBorder="1" applyAlignment="1">
      <alignment horizontal="right"/>
    </xf>
    <xf numFmtId="4" fontId="3" fillId="41" borderId="25" xfId="0" applyNumberFormat="1" applyFont="1" applyFill="1" applyBorder="1" applyAlignment="1">
      <alignment horizontal="right"/>
    </xf>
    <xf numFmtId="49" fontId="4" fillId="37" borderId="24" xfId="0" applyNumberFormat="1" applyFont="1" applyFill="1" applyBorder="1" applyAlignment="1">
      <alignment horizontal="right"/>
    </xf>
    <xf numFmtId="49" fontId="3" fillId="0" borderId="24" xfId="0" applyNumberFormat="1" applyFont="1" applyBorder="1" applyAlignment="1">
      <alignment horizontal="right"/>
    </xf>
    <xf numFmtId="49" fontId="6" fillId="37" borderId="24" xfId="0" applyNumberFormat="1" applyFont="1" applyFill="1" applyBorder="1" applyAlignment="1">
      <alignment horizontal="right"/>
    </xf>
    <xf numFmtId="49" fontId="4" fillId="35" borderId="24" xfId="0" applyNumberFormat="1" applyFont="1" applyFill="1" applyBorder="1" applyAlignment="1">
      <alignment horizontal="right"/>
    </xf>
    <xf numFmtId="4" fontId="3" fillId="40" borderId="25" xfId="0" applyNumberFormat="1" applyFont="1" applyFill="1" applyBorder="1" applyAlignment="1">
      <alignment horizontal="right"/>
    </xf>
    <xf numFmtId="49" fontId="6" fillId="0" borderId="24" xfId="0" applyNumberFormat="1" applyFont="1" applyBorder="1" applyAlignment="1">
      <alignment horizontal="right"/>
    </xf>
    <xf numFmtId="0" fontId="0" fillId="35" borderId="26" xfId="0" applyFill="1" applyBorder="1" applyAlignment="1">
      <alignment horizontal="right"/>
    </xf>
    <xf numFmtId="49" fontId="4" fillId="35" borderId="27" xfId="0" applyNumberFormat="1" applyFont="1" applyFill="1" applyBorder="1" applyAlignment="1">
      <alignment horizontal="left"/>
    </xf>
    <xf numFmtId="4" fontId="3" fillId="40" borderId="27" xfId="0" applyNumberFormat="1" applyFont="1" applyFill="1" applyBorder="1" applyAlignment="1">
      <alignment horizontal="right"/>
    </xf>
    <xf numFmtId="4" fontId="3" fillId="40" borderId="28" xfId="0" applyNumberFormat="1" applyFont="1" applyFill="1" applyBorder="1" applyAlignment="1">
      <alignment horizontal="right"/>
    </xf>
    <xf numFmtId="4" fontId="3" fillId="40" borderId="29" xfId="0" applyNumberFormat="1" applyFont="1" applyFill="1" applyBorder="1" applyAlignment="1">
      <alignment horizontal="right"/>
    </xf>
    <xf numFmtId="0" fontId="0" fillId="39" borderId="13" xfId="0" applyFill="1" applyBorder="1" applyAlignment="1">
      <alignment horizontal="left"/>
    </xf>
    <xf numFmtId="4" fontId="3" fillId="41" borderId="13" xfId="0" applyNumberFormat="1" applyFont="1" applyFill="1" applyBorder="1" applyAlignment="1">
      <alignment horizontal="right"/>
    </xf>
    <xf numFmtId="4" fontId="3" fillId="39" borderId="13" xfId="0" applyNumberFormat="1" applyFont="1" applyFill="1" applyBorder="1" applyAlignment="1">
      <alignment horizontal="right"/>
    </xf>
    <xf numFmtId="4" fontId="3" fillId="40" borderId="13" xfId="0" applyNumberFormat="1" applyFont="1" applyFill="1" applyBorder="1" applyAlignment="1">
      <alignment horizontal="right"/>
    </xf>
    <xf numFmtId="0" fontId="0" fillId="42" borderId="13" xfId="0" applyFill="1" applyBorder="1" applyAlignment="1">
      <alignment horizontal="left"/>
    </xf>
    <xf numFmtId="4" fontId="3" fillId="40" borderId="30" xfId="0" applyNumberFormat="1" applyFont="1" applyFill="1" applyBorder="1" applyAlignment="1">
      <alignment horizontal="right"/>
    </xf>
    <xf numFmtId="4" fontId="3" fillId="40" borderId="31" xfId="0" applyNumberFormat="1" applyFont="1" applyFill="1" applyBorder="1" applyAlignment="1">
      <alignment horizontal="right"/>
    </xf>
    <xf numFmtId="4" fontId="3" fillId="41" borderId="32" xfId="0" applyNumberFormat="1" applyFont="1" applyFill="1" applyBorder="1" applyAlignment="1">
      <alignment horizontal="right"/>
    </xf>
    <xf numFmtId="4" fontId="3" fillId="40" borderId="32" xfId="0" applyNumberFormat="1" applyFont="1" applyFill="1" applyBorder="1" applyAlignment="1">
      <alignment horizontal="right"/>
    </xf>
    <xf numFmtId="4" fontId="3" fillId="40" borderId="33" xfId="0" applyNumberFormat="1" applyFont="1" applyFill="1" applyBorder="1" applyAlignment="1">
      <alignment horizontal="right"/>
    </xf>
    <xf numFmtId="0" fontId="16" fillId="44" borderId="34" xfId="119" applyFont="1" applyFill="1" applyBorder="1" applyAlignment="1">
      <alignment horizontal="center" wrapText="1"/>
      <protection/>
    </xf>
    <xf numFmtId="0" fontId="16" fillId="44" borderId="35" xfId="119" applyFont="1" applyFill="1" applyBorder="1" applyAlignment="1">
      <alignment horizontal="center" wrapText="1"/>
      <protection/>
    </xf>
    <xf numFmtId="0" fontId="16" fillId="44" borderId="36" xfId="119" applyFont="1" applyFill="1" applyBorder="1" applyAlignment="1">
      <alignment horizontal="center" wrapText="1"/>
      <protection/>
    </xf>
    <xf numFmtId="0" fontId="16" fillId="44" borderId="37" xfId="119" applyFont="1" applyFill="1" applyBorder="1" applyAlignment="1">
      <alignment horizontal="center" wrapText="1"/>
      <protection/>
    </xf>
    <xf numFmtId="0" fontId="16" fillId="44" borderId="20" xfId="119" applyFont="1" applyFill="1" applyBorder="1" applyAlignment="1">
      <alignment horizontal="center" wrapText="1"/>
      <protection/>
    </xf>
    <xf numFmtId="0" fontId="0" fillId="45" borderId="23" xfId="0" applyFill="1" applyBorder="1" applyAlignment="1">
      <alignment horizontal="left"/>
    </xf>
    <xf numFmtId="49" fontId="5" fillId="37" borderId="24" xfId="0" applyNumberFormat="1" applyFont="1" applyFill="1" applyBorder="1" applyAlignment="1">
      <alignment horizontal="right"/>
    </xf>
    <xf numFmtId="49" fontId="3" fillId="37" borderId="24" xfId="0" applyNumberFormat="1" applyFont="1" applyFill="1" applyBorder="1" applyAlignment="1">
      <alignment horizontal="right"/>
    </xf>
    <xf numFmtId="0" fontId="0" fillId="45" borderId="29" xfId="0" applyFill="1" applyBorder="1" applyAlignment="1">
      <alignment horizontal="left"/>
    </xf>
    <xf numFmtId="0" fontId="16" fillId="44" borderId="16" xfId="119" applyFont="1" applyFill="1" applyBorder="1" applyAlignment="1">
      <alignment horizontal="center" vertical="center" wrapText="1"/>
      <protection/>
    </xf>
    <xf numFmtId="186" fontId="51" fillId="44" borderId="16" xfId="119" applyNumberFormat="1" applyFont="1" applyFill="1" applyBorder="1" applyAlignment="1">
      <alignment horizontal="center" vertical="center"/>
      <protection/>
    </xf>
    <xf numFmtId="186" fontId="51" fillId="44" borderId="38" xfId="119" applyNumberFormat="1" applyFont="1" applyFill="1" applyBorder="1" applyAlignment="1">
      <alignment horizontal="center" vertical="center" wrapText="1"/>
      <protection/>
    </xf>
    <xf numFmtId="186" fontId="51" fillId="44" borderId="16" xfId="119" applyNumberFormat="1" applyFont="1" applyFill="1" applyBorder="1" applyAlignment="1">
      <alignment horizontal="center" vertical="center" wrapText="1"/>
      <protection/>
    </xf>
    <xf numFmtId="0" fontId="51" fillId="44" borderId="38" xfId="119" applyFont="1" applyFill="1" applyBorder="1" applyAlignment="1">
      <alignment horizontal="center" vertical="center"/>
      <protection/>
    </xf>
    <xf numFmtId="0" fontId="0" fillId="0" borderId="15" xfId="0" applyBorder="1" applyAlignment="1">
      <alignment horizontal="right"/>
    </xf>
    <xf numFmtId="0" fontId="0" fillId="0" borderId="39" xfId="0" applyBorder="1" applyAlignment="1">
      <alignment horizontal="right"/>
    </xf>
    <xf numFmtId="4" fontId="4" fillId="40" borderId="23" xfId="0" applyNumberFormat="1" applyFont="1" applyFill="1" applyBorder="1" applyAlignment="1">
      <alignment horizontal="right"/>
    </xf>
    <xf numFmtId="4" fontId="4" fillId="40" borderId="40" xfId="0" applyNumberFormat="1" applyFont="1" applyFill="1" applyBorder="1" applyAlignment="1">
      <alignment horizontal="right"/>
    </xf>
    <xf numFmtId="4" fontId="4" fillId="40" borderId="25" xfId="0" applyNumberFormat="1" applyFont="1" applyFill="1" applyBorder="1" applyAlignment="1">
      <alignment horizontal="right"/>
    </xf>
    <xf numFmtId="49" fontId="3" fillId="0" borderId="24" xfId="0" applyNumberFormat="1" applyFont="1" applyBorder="1" applyAlignment="1">
      <alignment horizontal="left"/>
    </xf>
    <xf numFmtId="4" fontId="4" fillId="41" borderId="25" xfId="0" applyNumberFormat="1" applyFont="1" applyFill="1" applyBorder="1" applyAlignment="1">
      <alignment horizontal="right"/>
    </xf>
    <xf numFmtId="49" fontId="4" fillId="35" borderId="41" xfId="0" applyNumberFormat="1" applyFont="1" applyFill="1" applyBorder="1" applyAlignment="1">
      <alignment horizontal="left"/>
    </xf>
    <xf numFmtId="4" fontId="4" fillId="40" borderId="42" xfId="0" applyNumberFormat="1" applyFont="1" applyFill="1" applyBorder="1" applyAlignment="1">
      <alignment horizontal="right"/>
    </xf>
    <xf numFmtId="49" fontId="4" fillId="35" borderId="15" xfId="0" applyNumberFormat="1" applyFont="1" applyFill="1" applyBorder="1" applyAlignment="1">
      <alignment horizontal="left"/>
    </xf>
    <xf numFmtId="4" fontId="4" fillId="40" borderId="15" xfId="0" applyNumberFormat="1" applyFont="1" applyFill="1" applyBorder="1" applyAlignment="1">
      <alignment horizontal="right"/>
    </xf>
    <xf numFmtId="4" fontId="4" fillId="40" borderId="43" xfId="0" applyNumberFormat="1" applyFont="1" applyFill="1" applyBorder="1" applyAlignment="1">
      <alignment horizontal="right"/>
    </xf>
    <xf numFmtId="0" fontId="0" fillId="35" borderId="44" xfId="0" applyFill="1" applyBorder="1" applyAlignment="1">
      <alignment horizontal="left"/>
    </xf>
    <xf numFmtId="49" fontId="4" fillId="35" borderId="45" xfId="0" applyNumberFormat="1" applyFont="1" applyFill="1" applyBorder="1" applyAlignment="1">
      <alignment horizontal="center" vertical="center"/>
    </xf>
    <xf numFmtId="4" fontId="4" fillId="40" borderId="45" xfId="0" applyNumberFormat="1" applyFont="1" applyFill="1" applyBorder="1" applyAlignment="1">
      <alignment horizontal="right"/>
    </xf>
    <xf numFmtId="4" fontId="4" fillId="40" borderId="46" xfId="0" applyNumberFormat="1" applyFont="1" applyFill="1" applyBorder="1" applyAlignment="1">
      <alignment horizontal="right"/>
    </xf>
    <xf numFmtId="49" fontId="10" fillId="0" borderId="24" xfId="0" applyNumberFormat="1" applyFont="1" applyBorder="1" applyAlignment="1">
      <alignment horizontal="right"/>
    </xf>
    <xf numFmtId="49" fontId="11" fillId="35" borderId="47" xfId="0" applyNumberFormat="1" applyFont="1" applyFill="1" applyBorder="1" applyAlignment="1">
      <alignment horizontal="right"/>
    </xf>
    <xf numFmtId="0" fontId="0" fillId="35" borderId="44" xfId="0" applyFill="1" applyBorder="1" applyAlignment="1">
      <alignment horizontal="right"/>
    </xf>
    <xf numFmtId="49" fontId="4" fillId="35" borderId="48" xfId="0" applyNumberFormat="1" applyFont="1" applyFill="1" applyBorder="1" applyAlignment="1">
      <alignment horizontal="right"/>
    </xf>
    <xf numFmtId="49" fontId="4" fillId="35" borderId="47" xfId="0" applyNumberFormat="1" applyFont="1" applyFill="1" applyBorder="1" applyAlignment="1">
      <alignment horizontal="right"/>
    </xf>
    <xf numFmtId="0" fontId="16" fillId="44" borderId="38" xfId="0" applyFont="1" applyFill="1" applyBorder="1" applyAlignment="1">
      <alignment horizontal="right"/>
    </xf>
    <xf numFmtId="0" fontId="16" fillId="44" borderId="49" xfId="0" applyFont="1" applyFill="1" applyBorder="1" applyAlignment="1">
      <alignment horizontal="center"/>
    </xf>
    <xf numFmtId="0" fontId="16" fillId="44" borderId="19" xfId="0" applyFont="1" applyFill="1" applyBorder="1" applyAlignment="1">
      <alignment horizontal="right"/>
    </xf>
    <xf numFmtId="0" fontId="16" fillId="44" borderId="34" xfId="0" applyFont="1" applyFill="1" applyBorder="1" applyAlignment="1">
      <alignment horizontal="center" vertical="center"/>
    </xf>
    <xf numFmtId="186" fontId="16" fillId="44" borderId="50" xfId="0" applyNumberFormat="1" applyFont="1" applyFill="1" applyBorder="1" applyAlignment="1">
      <alignment horizontal="center"/>
    </xf>
    <xf numFmtId="186" fontId="16" fillId="44" borderId="51" xfId="0" applyNumberFormat="1" applyFont="1" applyFill="1" applyBorder="1" applyAlignment="1">
      <alignment horizontal="center"/>
    </xf>
    <xf numFmtId="186" fontId="16" fillId="44" borderId="52" xfId="0" applyNumberFormat="1" applyFont="1" applyFill="1" applyBorder="1" applyAlignment="1">
      <alignment horizontal="center"/>
    </xf>
    <xf numFmtId="0" fontId="0" fillId="0" borderId="26" xfId="0" applyBorder="1" applyAlignment="1">
      <alignment horizontal="left"/>
    </xf>
    <xf numFmtId="49" fontId="4" fillId="0" borderId="27" xfId="0" applyNumberFormat="1" applyFont="1" applyBorder="1" applyAlignment="1">
      <alignment horizontal="center" vertical="center"/>
    </xf>
    <xf numFmtId="4" fontId="3" fillId="40" borderId="53" xfId="0" applyNumberFormat="1" applyFont="1" applyFill="1" applyBorder="1" applyAlignment="1">
      <alignment horizontal="right"/>
    </xf>
    <xf numFmtId="4" fontId="3" fillId="41" borderId="45" xfId="0" applyNumberFormat="1" applyFont="1" applyFill="1" applyBorder="1" applyAlignment="1">
      <alignment horizontal="right"/>
    </xf>
    <xf numFmtId="4" fontId="3" fillId="40" borderId="46" xfId="0" applyNumberFormat="1" applyFont="1" applyFill="1" applyBorder="1" applyAlignment="1">
      <alignment horizontal="right"/>
    </xf>
    <xf numFmtId="186" fontId="51" fillId="44" borderId="16" xfId="0" applyNumberFormat="1" applyFont="1" applyFill="1" applyBorder="1" applyAlignment="1">
      <alignment horizontal="center" vertical="center" wrapText="1"/>
    </xf>
    <xf numFmtId="0" fontId="51" fillId="44" borderId="36" xfId="0" applyFont="1" applyFill="1" applyBorder="1" applyAlignment="1">
      <alignment horizontal="center"/>
    </xf>
    <xf numFmtId="186" fontId="51" fillId="44" borderId="54" xfId="0" applyNumberFormat="1" applyFont="1" applyFill="1" applyBorder="1" applyAlignment="1">
      <alignment horizontal="center"/>
    </xf>
    <xf numFmtId="186" fontId="51" fillId="44" borderId="35" xfId="0" applyNumberFormat="1" applyFont="1" applyFill="1" applyBorder="1" applyAlignment="1">
      <alignment horizontal="center"/>
    </xf>
    <xf numFmtId="186" fontId="51" fillId="44" borderId="55" xfId="0" applyNumberFormat="1" applyFont="1" applyFill="1" applyBorder="1" applyAlignment="1">
      <alignment horizontal="center"/>
    </xf>
    <xf numFmtId="186" fontId="51" fillId="44" borderId="34" xfId="0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 horizontal="left"/>
    </xf>
    <xf numFmtId="49" fontId="3" fillId="0" borderId="23" xfId="0" applyNumberFormat="1" applyFont="1" applyBorder="1" applyAlignment="1">
      <alignment horizontal="left"/>
    </xf>
    <xf numFmtId="0" fontId="0" fillId="39" borderId="23" xfId="0" applyFill="1" applyBorder="1" applyAlignment="1">
      <alignment horizontal="left"/>
    </xf>
    <xf numFmtId="0" fontId="0" fillId="0" borderId="24" xfId="0" applyBorder="1" applyAlignment="1">
      <alignment horizontal="left"/>
    </xf>
    <xf numFmtId="0" fontId="0" fillId="39" borderId="29" xfId="0" applyFill="1" applyBorder="1" applyAlignment="1">
      <alignment horizontal="left"/>
    </xf>
    <xf numFmtId="4" fontId="3" fillId="41" borderId="31" xfId="0" applyNumberFormat="1" applyFont="1" applyFill="1" applyBorder="1" applyAlignment="1">
      <alignment horizontal="right"/>
    </xf>
    <xf numFmtId="0" fontId="0" fillId="0" borderId="47" xfId="0" applyBorder="1" applyAlignment="1">
      <alignment horizontal="left"/>
    </xf>
    <xf numFmtId="49" fontId="3" fillId="0" borderId="41" xfId="0" applyNumberFormat="1" applyFont="1" applyBorder="1" applyAlignment="1">
      <alignment horizontal="left"/>
    </xf>
    <xf numFmtId="0" fontId="0" fillId="39" borderId="41" xfId="0" applyFill="1" applyBorder="1" applyAlignment="1">
      <alignment horizontal="left"/>
    </xf>
    <xf numFmtId="0" fontId="0" fillId="39" borderId="56" xfId="0" applyFill="1" applyBorder="1" applyAlignment="1">
      <alignment horizontal="left"/>
    </xf>
    <xf numFmtId="4" fontId="3" fillId="41" borderId="53" xfId="0" applyNumberFormat="1" applyFont="1" applyFill="1" applyBorder="1" applyAlignment="1">
      <alignment horizontal="right"/>
    </xf>
    <xf numFmtId="49" fontId="4" fillId="35" borderId="45" xfId="0" applyNumberFormat="1" applyFont="1" applyFill="1" applyBorder="1" applyAlignment="1">
      <alignment horizontal="left"/>
    </xf>
    <xf numFmtId="4" fontId="3" fillId="40" borderId="45" xfId="0" applyNumberFormat="1" applyFont="1" applyFill="1" applyBorder="1" applyAlignment="1">
      <alignment horizontal="right"/>
    </xf>
    <xf numFmtId="4" fontId="3" fillId="40" borderId="57" xfId="0" applyNumberFormat="1" applyFont="1" applyFill="1" applyBorder="1" applyAlignment="1">
      <alignment horizontal="right"/>
    </xf>
    <xf numFmtId="4" fontId="3" fillId="40" borderId="58" xfId="0" applyNumberFormat="1" applyFont="1" applyFill="1" applyBorder="1" applyAlignment="1">
      <alignment horizontal="right"/>
    </xf>
    <xf numFmtId="0" fontId="16" fillId="44" borderId="59" xfId="0" applyFont="1" applyFill="1" applyBorder="1" applyAlignment="1">
      <alignment horizontal="center" vertical="center"/>
    </xf>
    <xf numFmtId="180" fontId="16" fillId="44" borderId="17" xfId="44" applyNumberFormat="1" applyFont="1" applyFill="1" applyBorder="1" applyAlignment="1" quotePrefix="1">
      <alignment/>
    </xf>
    <xf numFmtId="180" fontId="16" fillId="44" borderId="0" xfId="44" applyNumberFormat="1" applyFont="1" applyFill="1" applyBorder="1" applyAlignment="1">
      <alignment horizontal="center"/>
    </xf>
    <xf numFmtId="180" fontId="16" fillId="44" borderId="36" xfId="44" applyNumberFormat="1" applyFont="1" applyFill="1" applyBorder="1" applyAlignment="1">
      <alignment horizontal="center"/>
    </xf>
    <xf numFmtId="49" fontId="3" fillId="0" borderId="26" xfId="0" applyNumberFormat="1" applyFont="1" applyBorder="1" applyAlignment="1">
      <alignment horizontal="right"/>
    </xf>
    <xf numFmtId="49" fontId="3" fillId="0" borderId="27" xfId="0" applyNumberFormat="1" applyFont="1" applyBorder="1" applyAlignment="1">
      <alignment horizontal="left"/>
    </xf>
    <xf numFmtId="0" fontId="0" fillId="42" borderId="27" xfId="0" applyFill="1" applyBorder="1" applyAlignment="1">
      <alignment horizontal="left"/>
    </xf>
    <xf numFmtId="0" fontId="0" fillId="42" borderId="27" xfId="0" applyFill="1" applyBorder="1" applyAlignment="1">
      <alignment horizontal="center" vertical="center"/>
    </xf>
    <xf numFmtId="4" fontId="3" fillId="41" borderId="28" xfId="0" applyNumberFormat="1" applyFont="1" applyFill="1" applyBorder="1" applyAlignment="1">
      <alignment horizontal="right"/>
    </xf>
    <xf numFmtId="49" fontId="3" fillId="0" borderId="22" xfId="0" applyNumberFormat="1" applyFont="1" applyBorder="1" applyAlignment="1">
      <alignment horizontal="left"/>
    </xf>
    <xf numFmtId="49" fontId="3" fillId="0" borderId="26" xfId="0" applyNumberFormat="1" applyFont="1" applyBorder="1" applyAlignment="1">
      <alignment horizontal="left"/>
    </xf>
    <xf numFmtId="49" fontId="3" fillId="0" borderId="27" xfId="0" applyNumberFormat="1" applyFont="1" applyBorder="1" applyAlignment="1">
      <alignment horizontal="center" vertical="center"/>
    </xf>
    <xf numFmtId="180" fontId="16" fillId="44" borderId="16" xfId="44" applyNumberFormat="1" applyFont="1" applyFill="1" applyBorder="1" applyAlignment="1" quotePrefix="1">
      <alignment horizontal="center" vertical="center" wrapText="1"/>
    </xf>
    <xf numFmtId="180" fontId="16" fillId="44" borderId="60" xfId="44" applyNumberFormat="1" applyFont="1" applyFill="1" applyBorder="1" applyAlignment="1">
      <alignment horizontal="center"/>
    </xf>
    <xf numFmtId="180" fontId="16" fillId="44" borderId="18" xfId="44" applyNumberFormat="1" applyFont="1" applyFill="1" applyBorder="1" applyAlignment="1">
      <alignment horizontal="center" vertical="center" wrapText="1"/>
    </xf>
    <xf numFmtId="180" fontId="16" fillId="44" borderId="34" xfId="44" applyNumberFormat="1" applyFont="1" applyFill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left" vertical="center"/>
    </xf>
    <xf numFmtId="0" fontId="0" fillId="42" borderId="23" xfId="0" applyFill="1" applyBorder="1" applyAlignment="1">
      <alignment horizontal="center" vertical="center"/>
    </xf>
    <xf numFmtId="4" fontId="3" fillId="41" borderId="23" xfId="0" applyNumberFormat="1" applyFont="1" applyFill="1" applyBorder="1" applyAlignment="1">
      <alignment horizontal="right" vertical="center"/>
    </xf>
    <xf numFmtId="0" fontId="0" fillId="42" borderId="40" xfId="0" applyFill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0" fontId="0" fillId="42" borderId="25" xfId="0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4" fontId="4" fillId="41" borderId="28" xfId="0" applyNumberFormat="1" applyFont="1" applyFill="1" applyBorder="1" applyAlignment="1">
      <alignment horizontal="right" vertical="center"/>
    </xf>
    <xf numFmtId="49" fontId="3" fillId="0" borderId="22" xfId="0" applyNumberFormat="1" applyFont="1" applyBorder="1" applyAlignment="1">
      <alignment horizontal="right" vertical="center"/>
    </xf>
    <xf numFmtId="49" fontId="3" fillId="0" borderId="24" xfId="0" applyNumberFormat="1" applyFont="1" applyBorder="1" applyAlignment="1">
      <alignment horizontal="right" vertical="center"/>
    </xf>
    <xf numFmtId="0" fontId="0" fillId="0" borderId="61" xfId="0" applyBorder="1" applyAlignment="1">
      <alignment horizontal="left"/>
    </xf>
    <xf numFmtId="0" fontId="0" fillId="0" borderId="41" xfId="0" applyBorder="1" applyAlignment="1">
      <alignment horizontal="left"/>
    </xf>
    <xf numFmtId="49" fontId="3" fillId="0" borderId="15" xfId="0" applyNumberFormat="1" applyFont="1" applyBorder="1" applyAlignment="1">
      <alignment horizontal="left" vertical="center"/>
    </xf>
    <xf numFmtId="4" fontId="3" fillId="41" borderId="15" xfId="0" applyNumberFormat="1" applyFont="1" applyFill="1" applyBorder="1" applyAlignment="1">
      <alignment horizontal="right" vertical="center"/>
    </xf>
    <xf numFmtId="0" fontId="0" fillId="39" borderId="15" xfId="0" applyFill="1" applyBorder="1" applyAlignment="1">
      <alignment horizontal="center" vertical="center"/>
    </xf>
    <xf numFmtId="4" fontId="3" fillId="39" borderId="23" xfId="0" applyNumberFormat="1" applyFont="1" applyFill="1" applyBorder="1" applyAlignment="1">
      <alignment horizontal="right" vertical="center"/>
    </xf>
    <xf numFmtId="0" fontId="0" fillId="39" borderId="23" xfId="0" applyFill="1" applyBorder="1" applyAlignment="1">
      <alignment horizontal="center" vertical="center"/>
    </xf>
    <xf numFmtId="0" fontId="0" fillId="39" borderId="40" xfId="0" applyFill="1" applyBorder="1" applyAlignment="1">
      <alignment horizontal="center" vertical="center"/>
    </xf>
    <xf numFmtId="0" fontId="0" fillId="39" borderId="25" xfId="0" applyFill="1" applyBorder="1" applyAlignment="1">
      <alignment horizontal="center" vertical="center"/>
    </xf>
    <xf numFmtId="49" fontId="3" fillId="0" borderId="41" xfId="0" applyNumberFormat="1" applyFont="1" applyBorder="1" applyAlignment="1">
      <alignment horizontal="left" vertical="center"/>
    </xf>
    <xf numFmtId="4" fontId="3" fillId="41" borderId="41" xfId="0" applyNumberFormat="1" applyFont="1" applyFill="1" applyBorder="1" applyAlignment="1">
      <alignment horizontal="right" vertical="center"/>
    </xf>
    <xf numFmtId="0" fontId="0" fillId="39" borderId="41" xfId="0" applyFill="1" applyBorder="1" applyAlignment="1">
      <alignment horizontal="center" vertical="center"/>
    </xf>
    <xf numFmtId="0" fontId="0" fillId="39" borderId="42" xfId="0" applyFill="1" applyBorder="1" applyAlignment="1">
      <alignment horizontal="center" vertical="center"/>
    </xf>
    <xf numFmtId="0" fontId="0" fillId="39" borderId="43" xfId="0" applyFill="1" applyBorder="1" applyAlignment="1">
      <alignment horizontal="center" vertical="center"/>
    </xf>
    <xf numFmtId="4" fontId="3" fillId="40" borderId="62" xfId="0" applyNumberFormat="1" applyFont="1" applyFill="1" applyBorder="1" applyAlignment="1">
      <alignment horizontal="right" vertical="center"/>
    </xf>
    <xf numFmtId="0" fontId="0" fillId="35" borderId="63" xfId="0" applyFill="1" applyBorder="1" applyAlignment="1">
      <alignment horizontal="center" vertical="center"/>
    </xf>
    <xf numFmtId="49" fontId="4" fillId="35" borderId="64" xfId="0" applyNumberFormat="1" applyFont="1" applyFill="1" applyBorder="1" applyAlignment="1">
      <alignment horizontal="center" vertical="center"/>
    </xf>
    <xf numFmtId="4" fontId="3" fillId="40" borderId="64" xfId="0" applyNumberFormat="1" applyFont="1" applyFill="1" applyBorder="1" applyAlignment="1">
      <alignment horizontal="right" vertical="center"/>
    </xf>
    <xf numFmtId="4" fontId="3" fillId="40" borderId="65" xfId="0" applyNumberFormat="1" applyFont="1" applyFill="1" applyBorder="1" applyAlignment="1">
      <alignment horizontal="right" vertical="center"/>
    </xf>
    <xf numFmtId="0" fontId="0" fillId="46" borderId="66" xfId="0" applyFill="1" applyBorder="1" applyAlignment="1">
      <alignment horizontal="center" vertical="center"/>
    </xf>
    <xf numFmtId="4" fontId="3" fillId="40" borderId="67" xfId="0" applyNumberFormat="1" applyFont="1" applyFill="1" applyBorder="1" applyAlignment="1">
      <alignment horizontal="right" vertical="center"/>
    </xf>
    <xf numFmtId="0" fontId="0" fillId="46" borderId="68" xfId="0" applyFill="1" applyBorder="1" applyAlignment="1">
      <alignment horizontal="center" vertical="center"/>
    </xf>
    <xf numFmtId="4" fontId="3" fillId="40" borderId="69" xfId="0" applyNumberFormat="1" applyFont="1" applyFill="1" applyBorder="1" applyAlignment="1">
      <alignment horizontal="right" vertical="center"/>
    </xf>
    <xf numFmtId="4" fontId="3" fillId="40" borderId="70" xfId="0" applyNumberFormat="1" applyFont="1" applyFill="1" applyBorder="1" applyAlignment="1">
      <alignment horizontal="right" vertical="center"/>
    </xf>
    <xf numFmtId="49" fontId="86" fillId="47" borderId="69" xfId="0" applyNumberFormat="1" applyFont="1" applyFill="1" applyBorder="1" applyAlignment="1">
      <alignment horizontal="left" vertical="top" wrapText="1"/>
    </xf>
    <xf numFmtId="49" fontId="86" fillId="47" borderId="62" xfId="0" applyNumberFormat="1" applyFont="1" applyFill="1" applyBorder="1" applyAlignment="1">
      <alignment horizontal="left" vertical="top" wrapText="1"/>
    </xf>
    <xf numFmtId="0" fontId="51" fillId="44" borderId="71" xfId="0" applyFont="1" applyFill="1" applyBorder="1" applyAlignment="1">
      <alignment horizontal="center"/>
    </xf>
    <xf numFmtId="0" fontId="16" fillId="44" borderId="17" xfId="0" applyFont="1" applyFill="1" applyBorder="1" applyAlignment="1">
      <alignment/>
    </xf>
    <xf numFmtId="43" fontId="16" fillId="44" borderId="17" xfId="44" applyFont="1" applyFill="1" applyBorder="1" applyAlignment="1">
      <alignment/>
    </xf>
    <xf numFmtId="0" fontId="51" fillId="44" borderId="72" xfId="0" applyFont="1" applyFill="1" applyBorder="1" applyAlignment="1">
      <alignment horizontal="center"/>
    </xf>
    <xf numFmtId="0" fontId="51" fillId="44" borderId="73" xfId="0" applyFont="1" applyFill="1" applyBorder="1" applyAlignment="1">
      <alignment horizontal="center"/>
    </xf>
    <xf numFmtId="0" fontId="51" fillId="44" borderId="74" xfId="0" applyFont="1" applyFill="1" applyBorder="1" applyAlignment="1">
      <alignment horizontal="center"/>
    </xf>
    <xf numFmtId="43" fontId="51" fillId="44" borderId="74" xfId="44" applyFont="1" applyFill="1" applyBorder="1" applyAlignment="1">
      <alignment horizontal="center"/>
    </xf>
    <xf numFmtId="49" fontId="4" fillId="35" borderId="24" xfId="0" applyNumberFormat="1" applyFont="1" applyFill="1" applyBorder="1" applyAlignment="1">
      <alignment horizontal="center" vertical="center"/>
    </xf>
    <xf numFmtId="49" fontId="4" fillId="35" borderId="26" xfId="0" applyNumberFormat="1" applyFont="1" applyFill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" fontId="3" fillId="39" borderId="23" xfId="0" applyNumberFormat="1" applyFont="1" applyFill="1" applyBorder="1" applyAlignment="1">
      <alignment horizontal="right"/>
    </xf>
    <xf numFmtId="49" fontId="4" fillId="0" borderId="24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49" fontId="4" fillId="35" borderId="27" xfId="0" applyNumberFormat="1" applyFont="1" applyFill="1" applyBorder="1" applyAlignment="1">
      <alignment horizontal="left" vertical="center"/>
    </xf>
    <xf numFmtId="49" fontId="2" fillId="0" borderId="24" xfId="0" applyNumberFormat="1" applyFont="1" applyBorder="1" applyAlignment="1">
      <alignment horizontal="left"/>
    </xf>
    <xf numFmtId="0" fontId="0" fillId="42" borderId="27" xfId="0" applyFill="1" applyBorder="1" applyAlignment="1">
      <alignment horizontal="center"/>
    </xf>
    <xf numFmtId="9" fontId="4" fillId="41" borderId="28" xfId="0" applyNumberFormat="1" applyFont="1" applyFill="1" applyBorder="1" applyAlignment="1">
      <alignment horizontal="right" vertical="center"/>
    </xf>
    <xf numFmtId="4" fontId="3" fillId="41" borderId="43" xfId="0" applyNumberFormat="1" applyFont="1" applyFill="1" applyBorder="1" applyAlignment="1">
      <alignment horizontal="right"/>
    </xf>
    <xf numFmtId="0" fontId="51" fillId="44" borderId="75" xfId="0" applyFont="1" applyFill="1" applyBorder="1" applyAlignment="1">
      <alignment horizontal="center"/>
    </xf>
    <xf numFmtId="0" fontId="51" fillId="44" borderId="76" xfId="0" applyFont="1" applyFill="1" applyBorder="1" applyAlignment="1">
      <alignment horizontal="center"/>
    </xf>
    <xf numFmtId="0" fontId="51" fillId="44" borderId="77" xfId="0" applyFont="1" applyFill="1" applyBorder="1" applyAlignment="1">
      <alignment horizontal="center"/>
    </xf>
    <xf numFmtId="0" fontId="51" fillId="44" borderId="78" xfId="0" applyFont="1" applyFill="1" applyBorder="1" applyAlignment="1">
      <alignment horizontal="center"/>
    </xf>
    <xf numFmtId="43" fontId="51" fillId="44" borderId="78" xfId="44" applyFont="1" applyFill="1" applyBorder="1" applyAlignment="1">
      <alignment horizontal="center"/>
    </xf>
    <xf numFmtId="4" fontId="3" fillId="41" borderId="79" xfId="0" applyNumberFormat="1" applyFont="1" applyFill="1" applyBorder="1" applyAlignment="1">
      <alignment horizontal="right"/>
    </xf>
    <xf numFmtId="4" fontId="3" fillId="41" borderId="80" xfId="0" applyNumberFormat="1" applyFont="1" applyFill="1" applyBorder="1" applyAlignment="1">
      <alignment horizontal="right"/>
    </xf>
    <xf numFmtId="49" fontId="3" fillId="0" borderId="15" xfId="0" applyNumberFormat="1" applyFont="1" applyBorder="1" applyAlignment="1">
      <alignment horizontal="left"/>
    </xf>
    <xf numFmtId="4" fontId="3" fillId="41" borderId="15" xfId="0" applyNumberFormat="1" applyFont="1" applyFill="1" applyBorder="1" applyAlignment="1">
      <alignment horizontal="right"/>
    </xf>
    <xf numFmtId="4" fontId="3" fillId="41" borderId="43" xfId="0" applyNumberFormat="1" applyFont="1" applyFill="1" applyBorder="1" applyAlignment="1">
      <alignment horizontal="right" vertical="center"/>
    </xf>
    <xf numFmtId="0" fontId="0" fillId="41" borderId="81" xfId="0" applyFill="1" applyBorder="1" applyAlignment="1">
      <alignment horizontal="center" vertical="center"/>
    </xf>
    <xf numFmtId="49" fontId="4" fillId="41" borderId="82" xfId="0" applyNumberFormat="1" applyFont="1" applyFill="1" applyBorder="1" applyAlignment="1">
      <alignment horizontal="center" vertical="center"/>
    </xf>
    <xf numFmtId="49" fontId="3" fillId="0" borderId="48" xfId="0" applyNumberFormat="1" applyFont="1" applyBorder="1" applyAlignment="1">
      <alignment horizontal="left"/>
    </xf>
    <xf numFmtId="0" fontId="0" fillId="42" borderId="15" xfId="0" applyFill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49" fontId="4" fillId="0" borderId="83" xfId="0" applyNumberFormat="1" applyFont="1" applyBorder="1" applyAlignment="1">
      <alignment horizontal="center" vertical="center"/>
    </xf>
    <xf numFmtId="49" fontId="4" fillId="0" borderId="84" xfId="0" applyNumberFormat="1" applyFont="1" applyBorder="1" applyAlignment="1">
      <alignment horizontal="center" vertical="center"/>
    </xf>
    <xf numFmtId="4" fontId="3" fillId="41" borderId="23" xfId="0" applyNumberFormat="1" applyFont="1" applyFill="1" applyBorder="1" applyAlignment="1">
      <alignment horizontal="right"/>
    </xf>
    <xf numFmtId="4" fontId="3" fillId="41" borderId="40" xfId="0" applyNumberFormat="1" applyFont="1" applyFill="1" applyBorder="1" applyAlignment="1">
      <alignment horizontal="right" vertical="center"/>
    </xf>
    <xf numFmtId="0" fontId="62" fillId="0" borderId="0" xfId="0" applyFont="1" applyFill="1" applyBorder="1" applyAlignment="1">
      <alignment/>
    </xf>
    <xf numFmtId="0" fontId="62" fillId="0" borderId="0" xfId="0" applyFont="1" applyBorder="1" applyAlignment="1">
      <alignment/>
    </xf>
    <xf numFmtId="4" fontId="51" fillId="41" borderId="83" xfId="44" applyNumberFormat="1" applyFont="1" applyFill="1" applyBorder="1" applyAlignment="1" applyProtection="1">
      <alignment horizontal="right"/>
      <protection/>
    </xf>
    <xf numFmtId="4" fontId="51" fillId="41" borderId="84" xfId="44" applyNumberFormat="1" applyFont="1" applyFill="1" applyBorder="1" applyAlignment="1" applyProtection="1">
      <alignment horizontal="right"/>
      <protection/>
    </xf>
    <xf numFmtId="0" fontId="16" fillId="0" borderId="85" xfId="0" applyFont="1" applyBorder="1" applyAlignment="1">
      <alignment horizontal="left" indent="1"/>
    </xf>
    <xf numFmtId="4" fontId="51" fillId="41" borderId="85" xfId="44" applyNumberFormat="1" applyFont="1" applyFill="1" applyBorder="1" applyAlignment="1" applyProtection="1">
      <alignment horizontal="right"/>
      <protection/>
    </xf>
    <xf numFmtId="4" fontId="51" fillId="41" borderId="86" xfId="44" applyNumberFormat="1" applyFont="1" applyFill="1" applyBorder="1" applyAlignment="1" applyProtection="1">
      <alignment horizontal="right"/>
      <protection/>
    </xf>
    <xf numFmtId="0" fontId="16" fillId="0" borderId="85" xfId="0" applyFont="1" applyFill="1" applyBorder="1" applyAlignment="1">
      <alignment horizontal="left" wrapText="1" indent="1"/>
    </xf>
    <xf numFmtId="0" fontId="16" fillId="0" borderId="85" xfId="0" applyFont="1" applyBorder="1" applyAlignment="1">
      <alignment horizontal="left" wrapText="1" indent="1"/>
    </xf>
    <xf numFmtId="0" fontId="16" fillId="0" borderId="54" xfId="0" applyFont="1" applyFill="1" applyBorder="1" applyAlignment="1">
      <alignment horizontal="left" wrapText="1" indent="1"/>
    </xf>
    <xf numFmtId="0" fontId="51" fillId="48" borderId="87" xfId="0" applyFont="1" applyFill="1" applyBorder="1" applyAlignment="1">
      <alignment horizontal="left" vertical="center"/>
    </xf>
    <xf numFmtId="4" fontId="51" fillId="41" borderId="87" xfId="44" applyNumberFormat="1" applyFont="1" applyFill="1" applyBorder="1" applyAlignment="1" applyProtection="1">
      <alignment horizontal="right"/>
      <protection/>
    </xf>
    <xf numFmtId="4" fontId="51" fillId="42" borderId="87" xfId="44" applyNumberFormat="1" applyFont="1" applyFill="1" applyBorder="1" applyAlignment="1" applyProtection="1">
      <alignment horizontal="right"/>
      <protection/>
    </xf>
    <xf numFmtId="4" fontId="51" fillId="41" borderId="51" xfId="44" applyNumberFormat="1" applyFont="1" applyFill="1" applyBorder="1" applyAlignment="1" applyProtection="1">
      <alignment horizontal="right"/>
      <protection/>
    </xf>
    <xf numFmtId="49" fontId="3" fillId="42" borderId="11" xfId="0" applyNumberFormat="1" applyFont="1" applyFill="1" applyBorder="1" applyAlignment="1">
      <alignment horizontal="center" vertical="center"/>
    </xf>
    <xf numFmtId="49" fontId="3" fillId="42" borderId="27" xfId="0" applyNumberFormat="1" applyFont="1" applyFill="1" applyBorder="1" applyAlignment="1">
      <alignment horizontal="center" vertical="center"/>
    </xf>
    <xf numFmtId="0" fontId="0" fillId="39" borderId="28" xfId="0" applyFill="1" applyBorder="1" applyAlignment="1">
      <alignment horizontal="center" vertical="center"/>
    </xf>
    <xf numFmtId="0" fontId="53" fillId="44" borderId="35" xfId="0" applyFont="1" applyFill="1" applyBorder="1" applyAlignment="1">
      <alignment horizontal="center" vertical="top"/>
    </xf>
    <xf numFmtId="10" fontId="62" fillId="41" borderId="80" xfId="0" applyNumberFormat="1" applyFont="1" applyFill="1" applyBorder="1" applyAlignment="1">
      <alignment/>
    </xf>
    <xf numFmtId="0" fontId="16" fillId="49" borderId="0" xfId="0" applyFont="1" applyFill="1" applyBorder="1" applyAlignment="1" quotePrefix="1">
      <alignment/>
    </xf>
    <xf numFmtId="4" fontId="62" fillId="39" borderId="80" xfId="0" applyNumberFormat="1" applyFont="1" applyFill="1" applyBorder="1" applyAlignment="1">
      <alignment/>
    </xf>
    <xf numFmtId="49" fontId="3" fillId="42" borderId="11" xfId="0" applyNumberFormat="1" applyFont="1" applyFill="1" applyBorder="1" applyAlignment="1">
      <alignment horizontal="left" vertical="center"/>
    </xf>
    <xf numFmtId="4" fontId="4" fillId="41" borderId="15" xfId="0" applyNumberFormat="1" applyFont="1" applyFill="1" applyBorder="1" applyAlignment="1">
      <alignment horizontal="right" vertical="center"/>
    </xf>
    <xf numFmtId="10" fontId="62" fillId="41" borderId="80" xfId="133" applyNumberFormat="1" applyFont="1" applyFill="1" applyBorder="1" applyAlignment="1">
      <alignment/>
    </xf>
    <xf numFmtId="0" fontId="62" fillId="42" borderId="85" xfId="0" applyFont="1" applyFill="1" applyBorder="1" applyAlignment="1">
      <alignment/>
    </xf>
    <xf numFmtId="0" fontId="62" fillId="39" borderId="86" xfId="0" applyFont="1" applyFill="1" applyBorder="1" applyAlignment="1">
      <alignment/>
    </xf>
    <xf numFmtId="0" fontId="0" fillId="39" borderId="86" xfId="0" applyFill="1" applyBorder="1" applyAlignment="1">
      <alignment/>
    </xf>
    <xf numFmtId="0" fontId="16" fillId="42" borderId="85" xfId="0" applyFont="1" applyFill="1" applyBorder="1" applyAlignment="1">
      <alignment horizontal="center"/>
    </xf>
    <xf numFmtId="0" fontId="62" fillId="44" borderId="60" xfId="0" applyFont="1" applyFill="1" applyBorder="1" applyAlignment="1">
      <alignment horizontal="center"/>
    </xf>
    <xf numFmtId="179" fontId="16" fillId="44" borderId="16" xfId="86" applyFont="1" applyFill="1" applyBorder="1" applyAlignment="1">
      <alignment/>
    </xf>
    <xf numFmtId="0" fontId="62" fillId="44" borderId="18" xfId="0" applyFont="1" applyFill="1" applyBorder="1" applyAlignment="1">
      <alignment/>
    </xf>
    <xf numFmtId="179" fontId="16" fillId="44" borderId="88" xfId="86" applyFont="1" applyFill="1" applyBorder="1" applyAlignment="1">
      <alignment horizontal="center"/>
    </xf>
    <xf numFmtId="179" fontId="16" fillId="44" borderId="85" xfId="86" applyFont="1" applyFill="1" applyBorder="1" applyAlignment="1">
      <alignment horizontal="center"/>
    </xf>
    <xf numFmtId="179" fontId="16" fillId="44" borderId="86" xfId="86" applyFont="1" applyFill="1" applyBorder="1" applyAlignment="1">
      <alignment horizontal="center"/>
    </xf>
    <xf numFmtId="179" fontId="16" fillId="44" borderId="80" xfId="86" applyFont="1" applyFill="1" applyBorder="1" applyAlignment="1">
      <alignment horizontal="center"/>
    </xf>
    <xf numFmtId="179" fontId="16" fillId="44" borderId="18" xfId="86" applyFont="1" applyFill="1" applyBorder="1" applyAlignment="1">
      <alignment horizontal="center"/>
    </xf>
    <xf numFmtId="0" fontId="16" fillId="44" borderId="34" xfId="0" applyFont="1" applyFill="1" applyBorder="1" applyAlignment="1">
      <alignment horizontal="center"/>
    </xf>
    <xf numFmtId="171" fontId="16" fillId="44" borderId="19" xfId="59" applyFont="1" applyFill="1" applyBorder="1" applyAlignment="1">
      <alignment horizontal="center"/>
    </xf>
    <xf numFmtId="179" fontId="16" fillId="44" borderId="54" xfId="86" applyFont="1" applyFill="1" applyBorder="1" applyAlignment="1" quotePrefix="1">
      <alignment horizontal="center"/>
    </xf>
    <xf numFmtId="179" fontId="16" fillId="44" borderId="89" xfId="86" applyFont="1" applyFill="1" applyBorder="1" applyAlignment="1" quotePrefix="1">
      <alignment horizontal="center"/>
    </xf>
    <xf numFmtId="179" fontId="16" fillId="44" borderId="37" xfId="86" applyFont="1" applyFill="1" applyBorder="1" applyAlignment="1" quotePrefix="1">
      <alignment horizontal="center"/>
    </xf>
    <xf numFmtId="179" fontId="16" fillId="44" borderId="20" xfId="86" applyFont="1" applyFill="1" applyBorder="1" applyAlignment="1">
      <alignment horizontal="center"/>
    </xf>
    <xf numFmtId="179" fontId="16" fillId="44" borderId="34" xfId="86" applyFont="1" applyFill="1" applyBorder="1" applyAlignment="1">
      <alignment/>
    </xf>
    <xf numFmtId="179" fontId="16" fillId="48" borderId="58" xfId="86" applyFont="1" applyFill="1" applyBorder="1" applyAlignment="1">
      <alignment horizontal="right"/>
    </xf>
    <xf numFmtId="179" fontId="51" fillId="48" borderId="58" xfId="86" applyFont="1" applyFill="1" applyBorder="1" applyAlignment="1">
      <alignment/>
    </xf>
    <xf numFmtId="4" fontId="62" fillId="41" borderId="58" xfId="86" applyNumberFormat="1" applyFont="1" applyFill="1" applyBorder="1" applyAlignment="1">
      <alignment/>
    </xf>
    <xf numFmtId="4" fontId="62" fillId="41" borderId="90" xfId="86" applyNumberFormat="1" applyFont="1" applyFill="1" applyBorder="1" applyAlignment="1">
      <alignment/>
    </xf>
    <xf numFmtId="4" fontId="62" fillId="41" borderId="87" xfId="86" applyNumberFormat="1" applyFont="1" applyFill="1" applyBorder="1" applyAlignment="1">
      <alignment/>
    </xf>
    <xf numFmtId="4" fontId="62" fillId="41" borderId="51" xfId="86" applyNumberFormat="1" applyFont="1" applyFill="1" applyBorder="1" applyAlignment="1">
      <alignment/>
    </xf>
    <xf numFmtId="4" fontId="3" fillId="41" borderId="13" xfId="0" applyNumberFormat="1" applyFont="1" applyFill="1" applyBorder="1" applyAlignment="1">
      <alignment horizontal="right" vertical="center"/>
    </xf>
    <xf numFmtId="0" fontId="0" fillId="39" borderId="13" xfId="0" applyFill="1" applyBorder="1" applyAlignment="1">
      <alignment horizontal="center" vertical="center"/>
    </xf>
    <xf numFmtId="0" fontId="82" fillId="39" borderId="13" xfId="0" applyFont="1" applyFill="1" applyBorder="1" applyAlignment="1">
      <alignment horizontal="center" vertical="center"/>
    </xf>
    <xf numFmtId="4" fontId="3" fillId="41" borderId="31" xfId="0" applyNumberFormat="1" applyFont="1" applyFill="1" applyBorder="1" applyAlignment="1">
      <alignment horizontal="right" vertical="center"/>
    </xf>
    <xf numFmtId="4" fontId="3" fillId="41" borderId="32" xfId="0" applyNumberFormat="1" applyFont="1" applyFill="1" applyBorder="1" applyAlignment="1">
      <alignment horizontal="right" vertical="center"/>
    </xf>
    <xf numFmtId="4" fontId="3" fillId="41" borderId="33" xfId="0" applyNumberFormat="1" applyFont="1" applyFill="1" applyBorder="1" applyAlignment="1">
      <alignment horizontal="right" vertical="center"/>
    </xf>
    <xf numFmtId="49" fontId="9" fillId="0" borderId="31" xfId="0" applyNumberFormat="1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49" fontId="9" fillId="0" borderId="32" xfId="0" applyNumberFormat="1" applyFont="1" applyBorder="1" applyAlignment="1">
      <alignment horizontal="center" vertical="center"/>
    </xf>
    <xf numFmtId="49" fontId="9" fillId="0" borderId="33" xfId="0" applyNumberFormat="1" applyFont="1" applyBorder="1" applyAlignment="1">
      <alignment horizontal="center" vertical="center"/>
    </xf>
    <xf numFmtId="4" fontId="3" fillId="41" borderId="12" xfId="0" applyNumberFormat="1" applyFont="1" applyFill="1" applyBorder="1" applyAlignment="1">
      <alignment horizontal="right" vertical="center"/>
    </xf>
    <xf numFmtId="4" fontId="3" fillId="39" borderId="12" xfId="0" applyNumberFormat="1" applyFont="1" applyFill="1" applyBorder="1" applyAlignment="1">
      <alignment horizontal="right" vertical="center"/>
    </xf>
    <xf numFmtId="0" fontId="0" fillId="39" borderId="12" xfId="0" applyFill="1" applyBorder="1" applyAlignment="1">
      <alignment horizontal="center" vertical="center"/>
    </xf>
    <xf numFmtId="0" fontId="0" fillId="42" borderId="12" xfId="0" applyFill="1" applyBorder="1" applyAlignment="1">
      <alignment horizontal="center" vertical="center"/>
    </xf>
    <xf numFmtId="49" fontId="9" fillId="0" borderId="31" xfId="0" applyNumberFormat="1" applyFont="1" applyBorder="1" applyAlignment="1">
      <alignment horizontal="left" vertical="center"/>
    </xf>
    <xf numFmtId="49" fontId="3" fillId="0" borderId="32" xfId="0" applyNumberFormat="1" applyFont="1" applyBorder="1" applyAlignment="1">
      <alignment horizontal="left" vertical="center"/>
    </xf>
    <xf numFmtId="49" fontId="9" fillId="0" borderId="32" xfId="0" applyNumberFormat="1" applyFont="1" applyBorder="1" applyAlignment="1">
      <alignment horizontal="left" vertical="center"/>
    </xf>
    <xf numFmtId="49" fontId="9" fillId="0" borderId="33" xfId="0" applyNumberFormat="1" applyFont="1" applyBorder="1" applyAlignment="1">
      <alignment horizontal="left" vertical="center"/>
    </xf>
    <xf numFmtId="180" fontId="20" fillId="44" borderId="83" xfId="86" applyNumberFormat="1" applyFont="1" applyFill="1" applyBorder="1" applyAlignment="1" quotePrefix="1">
      <alignment horizontal="center" vertical="center" wrapText="1"/>
    </xf>
    <xf numFmtId="180" fontId="20" fillId="44" borderId="84" xfId="86" applyNumberFormat="1" applyFont="1" applyFill="1" applyBorder="1" applyAlignment="1">
      <alignment horizontal="center"/>
    </xf>
    <xf numFmtId="180" fontId="20" fillId="44" borderId="85" xfId="86" applyNumberFormat="1" applyFont="1" applyFill="1" applyBorder="1" applyAlignment="1">
      <alignment horizontal="center" vertical="center" wrapText="1"/>
    </xf>
    <xf numFmtId="180" fontId="20" fillId="44" borderId="54" xfId="86" applyNumberFormat="1" applyFont="1" applyFill="1" applyBorder="1" applyAlignment="1">
      <alignment horizontal="center" vertical="center" wrapText="1"/>
    </xf>
    <xf numFmtId="0" fontId="87" fillId="0" borderId="88" xfId="0" applyFont="1" applyFill="1" applyBorder="1" applyAlignment="1">
      <alignment horizontal="right"/>
    </xf>
    <xf numFmtId="180" fontId="87" fillId="0" borderId="0" xfId="86" applyNumberFormat="1" applyFont="1" applyFill="1" applyBorder="1" applyAlignment="1">
      <alignment/>
    </xf>
    <xf numFmtId="180" fontId="87" fillId="42" borderId="18" xfId="86" applyNumberFormat="1" applyFont="1" applyFill="1" applyBorder="1" applyAlignment="1">
      <alignment/>
    </xf>
    <xf numFmtId="180" fontId="87" fillId="39" borderId="18" xfId="86" applyNumberFormat="1" applyFont="1" applyFill="1" applyBorder="1" applyAlignment="1">
      <alignment/>
    </xf>
    <xf numFmtId="185" fontId="87" fillId="42" borderId="80" xfId="86" applyNumberFormat="1" applyFont="1" applyFill="1" applyBorder="1" applyAlignment="1">
      <alignment/>
    </xf>
    <xf numFmtId="180" fontId="18" fillId="42" borderId="18" xfId="86" applyNumberFormat="1" applyFont="1" applyFill="1" applyBorder="1" applyAlignment="1">
      <alignment horizontal="center"/>
    </xf>
    <xf numFmtId="4" fontId="87" fillId="41" borderId="18" xfId="86" applyNumberFormat="1" applyFont="1" applyFill="1" applyBorder="1" applyAlignment="1">
      <alignment/>
    </xf>
    <xf numFmtId="0" fontId="87" fillId="0" borderId="37" xfId="0" applyFont="1" applyFill="1" applyBorder="1" applyAlignment="1">
      <alignment horizontal="right"/>
    </xf>
    <xf numFmtId="180" fontId="20" fillId="0" borderId="36" xfId="86" applyNumberFormat="1" applyFont="1" applyFill="1" applyBorder="1" applyAlignment="1">
      <alignment horizontal="center"/>
    </xf>
    <xf numFmtId="180" fontId="18" fillId="0" borderId="34" xfId="86" applyNumberFormat="1" applyFont="1" applyFill="1" applyBorder="1" applyAlignment="1">
      <alignment horizontal="center"/>
    </xf>
    <xf numFmtId="180" fontId="87" fillId="42" borderId="34" xfId="86" applyNumberFormat="1" applyFont="1" applyFill="1" applyBorder="1" applyAlignment="1">
      <alignment/>
    </xf>
    <xf numFmtId="0" fontId="87" fillId="41" borderId="20" xfId="86" applyNumberFormat="1" applyFont="1" applyFill="1" applyBorder="1" applyAlignment="1">
      <alignment/>
    </xf>
    <xf numFmtId="49" fontId="4" fillId="0" borderId="23" xfId="0" applyNumberFormat="1" applyFont="1" applyBorder="1" applyAlignment="1">
      <alignment horizontal="center" vertical="center"/>
    </xf>
    <xf numFmtId="49" fontId="4" fillId="0" borderId="40" xfId="0" applyNumberFormat="1" applyFont="1" applyBorder="1" applyAlignment="1">
      <alignment horizontal="center" vertical="center"/>
    </xf>
    <xf numFmtId="0" fontId="0" fillId="39" borderId="43" xfId="0" applyFill="1" applyBorder="1" applyAlignment="1">
      <alignment horizontal="left"/>
    </xf>
    <xf numFmtId="49" fontId="12" fillId="0" borderId="27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3" fillId="0" borderId="48" xfId="0" applyNumberFormat="1" applyFont="1" applyBorder="1" applyAlignment="1">
      <alignment horizontal="right"/>
    </xf>
    <xf numFmtId="4" fontId="16" fillId="41" borderId="85" xfId="0" applyNumberFormat="1" applyFont="1" applyFill="1" applyBorder="1" applyAlignment="1">
      <alignment horizontal="center"/>
    </xf>
    <xf numFmtId="0" fontId="62" fillId="42" borderId="86" xfId="0" applyFont="1" applyFill="1" applyBorder="1" applyAlignment="1">
      <alignment/>
    </xf>
    <xf numFmtId="0" fontId="16" fillId="39" borderId="85" xfId="0" applyFont="1" applyFill="1" applyBorder="1" applyAlignment="1">
      <alignment horizontal="center"/>
    </xf>
    <xf numFmtId="179" fontId="62" fillId="41" borderId="86" xfId="86" applyFont="1" applyFill="1" applyBorder="1" applyAlignment="1">
      <alignment/>
    </xf>
    <xf numFmtId="0" fontId="16" fillId="49" borderId="85" xfId="0" applyFont="1" applyFill="1" applyBorder="1" applyAlignment="1" quotePrefix="1">
      <alignment wrapText="1"/>
    </xf>
    <xf numFmtId="0" fontId="16" fillId="49" borderId="85" xfId="0" applyFont="1" applyFill="1" applyBorder="1" applyAlignment="1">
      <alignment/>
    </xf>
    <xf numFmtId="0" fontId="16" fillId="39" borderId="85" xfId="0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16" fontId="16" fillId="0" borderId="0" xfId="0" applyNumberFormat="1" applyFont="1" applyBorder="1" applyAlignment="1" quotePrefix="1">
      <alignment horizontal="left"/>
    </xf>
    <xf numFmtId="0" fontId="0" fillId="42" borderId="13" xfId="0" applyFill="1" applyBorder="1" applyAlignment="1">
      <alignment horizontal="center" vertical="center"/>
    </xf>
    <xf numFmtId="0" fontId="82" fillId="0" borderId="0" xfId="0" applyFont="1" applyFill="1" applyAlignment="1">
      <alignment/>
    </xf>
    <xf numFmtId="49" fontId="17" fillId="0" borderId="12" xfId="0" applyNumberFormat="1" applyFont="1" applyBorder="1" applyAlignment="1">
      <alignment horizontal="left"/>
    </xf>
    <xf numFmtId="0" fontId="88" fillId="0" borderId="0" xfId="0" applyFont="1" applyFill="1" applyAlignment="1">
      <alignment/>
    </xf>
    <xf numFmtId="4" fontId="16" fillId="41" borderId="85" xfId="92" applyNumberFormat="1" applyFont="1" applyFill="1" applyBorder="1" applyAlignment="1" applyProtection="1">
      <alignment/>
      <protection locked="0"/>
    </xf>
    <xf numFmtId="4" fontId="16" fillId="42" borderId="85" xfId="92" applyNumberFormat="1" applyFont="1" applyFill="1" applyBorder="1" applyAlignment="1" applyProtection="1">
      <alignment/>
      <protection locked="0"/>
    </xf>
    <xf numFmtId="4" fontId="16" fillId="39" borderId="85" xfId="92" applyNumberFormat="1" applyFont="1" applyFill="1" applyBorder="1" applyAlignment="1" applyProtection="1">
      <alignment/>
      <protection locked="0"/>
    </xf>
    <xf numFmtId="4" fontId="16" fillId="41" borderId="85" xfId="119" applyNumberFormat="1" applyFont="1" applyFill="1" applyBorder="1">
      <alignment/>
      <protection/>
    </xf>
    <xf numFmtId="0" fontId="51" fillId="44" borderId="37" xfId="0" applyFont="1" applyFill="1" applyBorder="1" applyAlignment="1">
      <alignment horizontal="center" vertical="center"/>
    </xf>
    <xf numFmtId="0" fontId="51" fillId="44" borderId="91" xfId="0" applyFont="1" applyFill="1" applyBorder="1" applyAlignment="1">
      <alignment vertical="center"/>
    </xf>
    <xf numFmtId="0" fontId="51" fillId="44" borderId="81" xfId="0" applyFont="1" applyFill="1" applyBorder="1" applyAlignment="1">
      <alignment horizontal="center" vertical="center"/>
    </xf>
    <xf numFmtId="4" fontId="3" fillId="50" borderId="65" xfId="0" applyNumberFormat="1" applyFont="1" applyFill="1" applyBorder="1" applyAlignment="1">
      <alignment horizontal="right" vertical="center"/>
    </xf>
    <xf numFmtId="43" fontId="62" fillId="42" borderId="54" xfId="44" applyFont="1" applyFill="1" applyBorder="1" applyAlignment="1">
      <alignment/>
    </xf>
    <xf numFmtId="0" fontId="16" fillId="48" borderId="90" xfId="0" applyFont="1" applyFill="1" applyBorder="1" applyAlignment="1">
      <alignment/>
    </xf>
    <xf numFmtId="0" fontId="51" fillId="48" borderId="87" xfId="0" applyFont="1" applyFill="1" applyBorder="1" applyAlignment="1">
      <alignment/>
    </xf>
    <xf numFmtId="49" fontId="13" fillId="0" borderId="0" xfId="51" applyNumberFormat="1" applyFont="1" applyFill="1" applyAlignment="1">
      <alignment horizontal="left"/>
    </xf>
    <xf numFmtId="2" fontId="13" fillId="0" borderId="0" xfId="51" applyNumberFormat="1" applyFont="1" applyAlignment="1">
      <alignment/>
    </xf>
    <xf numFmtId="2" fontId="16" fillId="0" borderId="0" xfId="51" applyNumberFormat="1" applyFont="1" applyFill="1" applyBorder="1" applyAlignment="1">
      <alignment horizontal="left"/>
    </xf>
    <xf numFmtId="1" fontId="13" fillId="0" borderId="0" xfId="51" applyNumberFormat="1" applyFont="1" applyFill="1" applyAlignment="1">
      <alignment horizontal="left"/>
    </xf>
    <xf numFmtId="0" fontId="85" fillId="0" borderId="0" xfId="0" applyFont="1" applyFill="1" applyAlignment="1">
      <alignment/>
    </xf>
    <xf numFmtId="49" fontId="56" fillId="0" borderId="22" xfId="0" applyNumberFormat="1" applyFont="1" applyBorder="1" applyAlignment="1">
      <alignment horizontal="right"/>
    </xf>
    <xf numFmtId="49" fontId="56" fillId="0" borderId="29" xfId="0" applyNumberFormat="1" applyFont="1" applyBorder="1" applyAlignment="1">
      <alignment horizontal="left"/>
    </xf>
    <xf numFmtId="180" fontId="62" fillId="42" borderId="71" xfId="44" applyNumberFormat="1" applyFont="1" applyFill="1" applyBorder="1" applyAlignment="1">
      <alignment horizontal="left"/>
    </xf>
    <xf numFmtId="0" fontId="16" fillId="39" borderId="92" xfId="0" applyFont="1" applyFill="1" applyBorder="1" applyAlignment="1">
      <alignment horizontal="left"/>
    </xf>
    <xf numFmtId="0" fontId="16" fillId="39" borderId="29" xfId="0" applyFont="1" applyFill="1" applyBorder="1" applyAlignment="1">
      <alignment horizontal="left"/>
    </xf>
    <xf numFmtId="180" fontId="62" fillId="42" borderId="83" xfId="44" applyNumberFormat="1" applyFont="1" applyFill="1" applyBorder="1" applyAlignment="1">
      <alignment horizontal="left"/>
    </xf>
    <xf numFmtId="0" fontId="16" fillId="39" borderId="23" xfId="0" applyFont="1" applyFill="1" applyBorder="1" applyAlignment="1">
      <alignment horizontal="left"/>
    </xf>
    <xf numFmtId="0" fontId="16" fillId="39" borderId="40" xfId="0" applyFont="1" applyFill="1" applyBorder="1" applyAlignment="1">
      <alignment horizontal="left"/>
    </xf>
    <xf numFmtId="49" fontId="56" fillId="0" borderId="24" xfId="0" applyNumberFormat="1" applyFont="1" applyBorder="1" applyAlignment="1">
      <alignment horizontal="right"/>
    </xf>
    <xf numFmtId="49" fontId="56" fillId="0" borderId="13" xfId="0" applyNumberFormat="1" applyFont="1" applyBorder="1" applyAlignment="1">
      <alignment horizontal="left"/>
    </xf>
    <xf numFmtId="180" fontId="62" fillId="42" borderId="88" xfId="44" applyNumberFormat="1" applyFont="1" applyFill="1" applyBorder="1" applyAlignment="1">
      <alignment horizontal="left"/>
    </xf>
    <xf numFmtId="0" fontId="16" fillId="39" borderId="12" xfId="0" applyFont="1" applyFill="1" applyBorder="1" applyAlignment="1">
      <alignment horizontal="left"/>
    </xf>
    <xf numFmtId="0" fontId="16" fillId="39" borderId="13" xfId="0" applyFont="1" applyFill="1" applyBorder="1" applyAlignment="1">
      <alignment horizontal="left"/>
    </xf>
    <xf numFmtId="180" fontId="62" fillId="42" borderId="85" xfId="44" applyNumberFormat="1" applyFont="1" applyFill="1" applyBorder="1" applyAlignment="1">
      <alignment horizontal="left"/>
    </xf>
    <xf numFmtId="0" fontId="16" fillId="39" borderId="11" xfId="0" applyFont="1" applyFill="1" applyBorder="1" applyAlignment="1">
      <alignment horizontal="left"/>
    </xf>
    <xf numFmtId="0" fontId="16" fillId="39" borderId="25" xfId="0" applyFont="1" applyFill="1" applyBorder="1" applyAlignment="1">
      <alignment horizontal="left"/>
    </xf>
    <xf numFmtId="49" fontId="62" fillId="42" borderId="85" xfId="0" applyNumberFormat="1" applyFont="1" applyFill="1" applyBorder="1" applyAlignment="1">
      <alignment horizontal="center" vertical="center"/>
    </xf>
    <xf numFmtId="4" fontId="43" fillId="40" borderId="11" xfId="0" applyNumberFormat="1" applyFont="1" applyFill="1" applyBorder="1" applyAlignment="1">
      <alignment horizontal="right"/>
    </xf>
    <xf numFmtId="49" fontId="62" fillId="42" borderId="88" xfId="0" applyNumberFormat="1" applyFont="1" applyFill="1" applyBorder="1" applyAlignment="1">
      <alignment horizontal="left"/>
    </xf>
    <xf numFmtId="4" fontId="56" fillId="39" borderId="12" xfId="0" applyNumberFormat="1" applyFont="1" applyFill="1" applyBorder="1" applyAlignment="1">
      <alignment horizontal="right"/>
    </xf>
    <xf numFmtId="4" fontId="56" fillId="39" borderId="13" xfId="0" applyNumberFormat="1" applyFont="1" applyFill="1" applyBorder="1" applyAlignment="1">
      <alignment horizontal="right"/>
    </xf>
    <xf numFmtId="4" fontId="56" fillId="39" borderId="25" xfId="0" applyNumberFormat="1" applyFont="1" applyFill="1" applyBorder="1" applyAlignment="1">
      <alignment horizontal="right"/>
    </xf>
    <xf numFmtId="0" fontId="16" fillId="35" borderId="24" xfId="0" applyFont="1" applyFill="1" applyBorder="1" applyAlignment="1">
      <alignment horizontal="right"/>
    </xf>
    <xf numFmtId="49" fontId="43" fillId="35" borderId="13" xfId="0" applyNumberFormat="1" applyFont="1" applyFill="1" applyBorder="1" applyAlignment="1">
      <alignment horizontal="left"/>
    </xf>
    <xf numFmtId="0" fontId="16" fillId="43" borderId="88" xfId="0" applyFont="1" applyFill="1" applyBorder="1" applyAlignment="1">
      <alignment horizontal="left"/>
    </xf>
    <xf numFmtId="4" fontId="43" fillId="40" borderId="12" xfId="0" applyNumberFormat="1" applyFont="1" applyFill="1" applyBorder="1" applyAlignment="1">
      <alignment horizontal="right"/>
    </xf>
    <xf numFmtId="4" fontId="43" fillId="40" borderId="13" xfId="0" applyNumberFormat="1" applyFont="1" applyFill="1" applyBorder="1" applyAlignment="1">
      <alignment horizontal="right"/>
    </xf>
    <xf numFmtId="0" fontId="16" fillId="43" borderId="85" xfId="0" applyFont="1" applyFill="1" applyBorder="1" applyAlignment="1">
      <alignment horizontal="center" vertical="center"/>
    </xf>
    <xf numFmtId="4" fontId="43" fillId="40" borderId="25" xfId="0" applyNumberFormat="1" applyFont="1" applyFill="1" applyBorder="1" applyAlignment="1">
      <alignment horizontal="right"/>
    </xf>
    <xf numFmtId="49" fontId="56" fillId="0" borderId="26" xfId="0" applyNumberFormat="1" applyFont="1" applyBorder="1" applyAlignment="1">
      <alignment horizontal="right"/>
    </xf>
    <xf numFmtId="49" fontId="56" fillId="0" borderId="30" xfId="0" applyNumberFormat="1" applyFont="1" applyBorder="1" applyAlignment="1">
      <alignment horizontal="left"/>
    </xf>
    <xf numFmtId="0" fontId="16" fillId="42" borderId="37" xfId="0" applyFont="1" applyFill="1" applyBorder="1" applyAlignment="1">
      <alignment horizontal="left"/>
    </xf>
    <xf numFmtId="4" fontId="56" fillId="41" borderId="93" xfId="0" applyNumberFormat="1" applyFont="1" applyFill="1" applyBorder="1" applyAlignment="1">
      <alignment horizontal="right"/>
    </xf>
    <xf numFmtId="4" fontId="56" fillId="41" borderId="30" xfId="0" applyNumberFormat="1" applyFont="1" applyFill="1" applyBorder="1" applyAlignment="1">
      <alignment horizontal="right"/>
    </xf>
    <xf numFmtId="0" fontId="16" fillId="42" borderId="54" xfId="0" applyFont="1" applyFill="1" applyBorder="1" applyAlignment="1">
      <alignment horizontal="center" vertical="center"/>
    </xf>
    <xf numFmtId="4" fontId="56" fillId="41" borderId="27" xfId="0" applyNumberFormat="1" applyFont="1" applyFill="1" applyBorder="1" applyAlignment="1">
      <alignment horizontal="right"/>
    </xf>
    <xf numFmtId="4" fontId="56" fillId="41" borderId="28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16" fillId="0" borderId="0" xfId="0" applyFont="1" applyAlignment="1">
      <alignment/>
    </xf>
    <xf numFmtId="49" fontId="13" fillId="0" borderId="0" xfId="51" applyNumberFormat="1" applyFont="1" applyFill="1" applyAlignment="1">
      <alignment horizontal="left"/>
    </xf>
    <xf numFmtId="2" fontId="13" fillId="0" borderId="0" xfId="51" applyNumberFormat="1" applyFont="1" applyFill="1" applyAlignment="1">
      <alignment/>
    </xf>
    <xf numFmtId="2" fontId="13" fillId="0" borderId="0" xfId="51" applyNumberFormat="1" applyFont="1" applyAlignment="1">
      <alignment/>
    </xf>
    <xf numFmtId="2" fontId="16" fillId="0" borderId="0" xfId="51" applyNumberFormat="1" applyFont="1" applyFill="1" applyBorder="1" applyAlignment="1">
      <alignment horizontal="left"/>
    </xf>
    <xf numFmtId="49" fontId="89" fillId="42" borderId="23" xfId="0" applyNumberFormat="1" applyFont="1" applyFill="1" applyBorder="1" applyAlignment="1">
      <alignment horizontal="center" vertical="center"/>
    </xf>
    <xf numFmtId="2" fontId="57" fillId="39" borderId="23" xfId="0" applyNumberFormat="1" applyFont="1" applyFill="1" applyBorder="1" applyAlignment="1">
      <alignment horizontal="left"/>
    </xf>
    <xf numFmtId="0" fontId="57" fillId="39" borderId="23" xfId="0" applyFont="1" applyFill="1" applyBorder="1" applyAlignment="1">
      <alignment horizontal="left"/>
    </xf>
    <xf numFmtId="0" fontId="57" fillId="39" borderId="40" xfId="0" applyFont="1" applyFill="1" applyBorder="1" applyAlignment="1">
      <alignment horizontal="left"/>
    </xf>
    <xf numFmtId="49" fontId="89" fillId="42" borderId="27" xfId="0" applyNumberFormat="1" applyFont="1" applyFill="1" applyBorder="1" applyAlignment="1">
      <alignment horizontal="center" vertical="center"/>
    </xf>
    <xf numFmtId="0" fontId="57" fillId="39" borderId="27" xfId="0" applyFont="1" applyFill="1" applyBorder="1" applyAlignment="1">
      <alignment horizontal="left"/>
    </xf>
    <xf numFmtId="0" fontId="57" fillId="39" borderId="28" xfId="0" applyFont="1" applyFill="1" applyBorder="1" applyAlignment="1">
      <alignment horizontal="left"/>
    </xf>
    <xf numFmtId="49" fontId="56" fillId="0" borderId="22" xfId="0" applyNumberFormat="1" applyFont="1" applyBorder="1" applyAlignment="1">
      <alignment horizontal="left"/>
    </xf>
    <xf numFmtId="49" fontId="16" fillId="0" borderId="23" xfId="0" applyNumberFormat="1" applyFont="1" applyBorder="1" applyAlignment="1">
      <alignment horizontal="left"/>
    </xf>
    <xf numFmtId="49" fontId="56" fillId="0" borderId="26" xfId="0" applyNumberFormat="1" applyFont="1" applyBorder="1" applyAlignment="1">
      <alignment horizontal="left"/>
    </xf>
    <xf numFmtId="49" fontId="16" fillId="0" borderId="27" xfId="0" applyNumberFormat="1" applyFont="1" applyBorder="1" applyAlignment="1">
      <alignment horizontal="left"/>
    </xf>
    <xf numFmtId="49" fontId="86" fillId="41" borderId="49" xfId="0" applyNumberFormat="1" applyFont="1" applyFill="1" applyBorder="1" applyAlignment="1">
      <alignment horizontal="center" vertical="center"/>
    </xf>
    <xf numFmtId="49" fontId="4" fillId="41" borderId="54" xfId="0" applyNumberFormat="1" applyFont="1" applyFill="1" applyBorder="1" applyAlignment="1">
      <alignment horizontal="center" vertical="center"/>
    </xf>
    <xf numFmtId="49" fontId="4" fillId="41" borderId="80" xfId="0" applyNumberFormat="1" applyFont="1" applyFill="1" applyBorder="1" applyAlignment="1">
      <alignment horizontal="center" vertical="center"/>
    </xf>
    <xf numFmtId="49" fontId="86" fillId="41" borderId="94" xfId="0" applyNumberFormat="1" applyFont="1" applyFill="1" applyBorder="1" applyAlignment="1">
      <alignment horizontal="center" vertical="center"/>
    </xf>
    <xf numFmtId="49" fontId="4" fillId="41" borderId="95" xfId="0" applyNumberFormat="1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horizontal="left" vertical="center" indent="1"/>
    </xf>
    <xf numFmtId="49" fontId="4" fillId="41" borderId="34" xfId="0" applyNumberFormat="1" applyFont="1" applyFill="1" applyBorder="1" applyAlignment="1">
      <alignment horizontal="center" vertical="center"/>
    </xf>
    <xf numFmtId="49" fontId="3" fillId="0" borderId="96" xfId="0" applyNumberFormat="1" applyFont="1" applyBorder="1" applyAlignment="1">
      <alignment horizontal="center"/>
    </xf>
    <xf numFmtId="49" fontId="3" fillId="0" borderId="90" xfId="0" applyNumberFormat="1" applyFont="1" applyBorder="1" applyAlignment="1">
      <alignment horizontal="center" vertical="center"/>
    </xf>
    <xf numFmtId="180" fontId="62" fillId="42" borderId="85" xfId="0" applyNumberFormat="1" applyFont="1" applyFill="1" applyBorder="1" applyAlignment="1">
      <alignment/>
    </xf>
    <xf numFmtId="0" fontId="0" fillId="42" borderId="85" xfId="0" applyFill="1" applyBorder="1" applyAlignment="1">
      <alignment/>
    </xf>
    <xf numFmtId="0" fontId="16" fillId="42" borderId="23" xfId="0" applyFont="1" applyFill="1" applyBorder="1" applyAlignment="1">
      <alignment horizontal="center" vertical="center"/>
    </xf>
    <xf numFmtId="0" fontId="16" fillId="42" borderId="11" xfId="0" applyFont="1" applyFill="1" applyBorder="1" applyAlignment="1">
      <alignment horizontal="center" vertical="center"/>
    </xf>
    <xf numFmtId="0" fontId="16" fillId="0" borderId="24" xfId="0" applyFont="1" applyBorder="1" applyAlignment="1">
      <alignment horizontal="center"/>
    </xf>
    <xf numFmtId="0" fontId="16" fillId="0" borderId="0" xfId="0" applyFont="1" applyFill="1" applyAlignment="1">
      <alignment horizontal="left"/>
    </xf>
    <xf numFmtId="0" fontId="16" fillId="0" borderId="0" xfId="0" applyFont="1" applyFill="1" applyBorder="1" applyAlignment="1">
      <alignment horizontal="left"/>
    </xf>
    <xf numFmtId="4" fontId="16" fillId="0" borderId="0" xfId="51" applyNumberFormat="1" applyFont="1" applyFill="1" applyBorder="1" applyAlignment="1">
      <alignment horizontal="left"/>
    </xf>
    <xf numFmtId="179" fontId="16" fillId="50" borderId="71" xfId="86" applyFont="1" applyFill="1" applyBorder="1" applyAlignment="1">
      <alignment/>
    </xf>
    <xf numFmtId="179" fontId="51" fillId="50" borderId="97" xfId="86" applyFont="1" applyFill="1" applyBorder="1" applyAlignment="1">
      <alignment horizontal="center"/>
    </xf>
    <xf numFmtId="0" fontId="80" fillId="50" borderId="60" xfId="0" applyFont="1" applyFill="1" applyBorder="1" applyAlignment="1">
      <alignment horizontal="center"/>
    </xf>
    <xf numFmtId="179" fontId="51" fillId="50" borderId="79" xfId="86" applyFont="1" applyFill="1" applyBorder="1" applyAlignment="1">
      <alignment/>
    </xf>
    <xf numFmtId="179" fontId="16" fillId="50" borderId="88" xfId="86" applyFont="1" applyFill="1" applyBorder="1" applyAlignment="1">
      <alignment horizontal="center"/>
    </xf>
    <xf numFmtId="179" fontId="51" fillId="50" borderId="98" xfId="86" applyFont="1" applyFill="1" applyBorder="1" applyAlignment="1">
      <alignment/>
    </xf>
    <xf numFmtId="0" fontId="80" fillId="50" borderId="18" xfId="0" applyFont="1" applyFill="1" applyBorder="1" applyAlignment="1">
      <alignment/>
    </xf>
    <xf numFmtId="179" fontId="51" fillId="50" borderId="75" xfId="86" applyFont="1" applyFill="1" applyBorder="1" applyAlignment="1">
      <alignment horizontal="center"/>
    </xf>
    <xf numFmtId="179" fontId="51" fillId="50" borderId="77" xfId="86" applyFont="1" applyFill="1" applyBorder="1" applyAlignment="1">
      <alignment horizontal="center"/>
    </xf>
    <xf numFmtId="179" fontId="51" fillId="50" borderId="99" xfId="86" applyFont="1" applyFill="1" applyBorder="1" applyAlignment="1">
      <alignment horizontal="center"/>
    </xf>
    <xf numFmtId="179" fontId="51" fillId="50" borderId="100" xfId="86" applyFont="1" applyFill="1" applyBorder="1" applyAlignment="1">
      <alignment horizontal="center"/>
    </xf>
    <xf numFmtId="179" fontId="51" fillId="50" borderId="16" xfId="86" applyFont="1" applyFill="1" applyBorder="1" applyAlignment="1">
      <alignment horizontal="center"/>
    </xf>
    <xf numFmtId="179" fontId="16" fillId="50" borderId="37" xfId="86" applyFont="1" applyFill="1" applyBorder="1" applyAlignment="1">
      <alignment/>
    </xf>
    <xf numFmtId="179" fontId="51" fillId="50" borderId="55" xfId="86" applyFont="1" applyFill="1" applyBorder="1" applyAlignment="1">
      <alignment horizontal="center"/>
    </xf>
    <xf numFmtId="0" fontId="51" fillId="50" borderId="34" xfId="0" applyFont="1" applyFill="1" applyBorder="1" applyAlignment="1">
      <alignment horizontal="center"/>
    </xf>
    <xf numFmtId="171" fontId="51" fillId="50" borderId="19" xfId="59" applyFont="1" applyFill="1" applyBorder="1" applyAlignment="1">
      <alignment horizontal="center"/>
    </xf>
    <xf numFmtId="179" fontId="51" fillId="50" borderId="54" xfId="86" applyFont="1" applyFill="1" applyBorder="1" applyAlignment="1" quotePrefix="1">
      <alignment horizontal="center"/>
    </xf>
    <xf numFmtId="179" fontId="51" fillId="50" borderId="89" xfId="86" applyFont="1" applyFill="1" applyBorder="1" applyAlignment="1" quotePrefix="1">
      <alignment horizontal="center"/>
    </xf>
    <xf numFmtId="179" fontId="51" fillId="50" borderId="37" xfId="86" applyFont="1" applyFill="1" applyBorder="1" applyAlignment="1" quotePrefix="1">
      <alignment horizontal="center"/>
    </xf>
    <xf numFmtId="179" fontId="51" fillId="50" borderId="20" xfId="86" applyFont="1" applyFill="1" applyBorder="1" applyAlignment="1">
      <alignment horizontal="center"/>
    </xf>
    <xf numFmtId="179" fontId="51" fillId="50" borderId="34" xfId="86" applyFont="1" applyFill="1" applyBorder="1" applyAlignment="1">
      <alignment/>
    </xf>
    <xf numFmtId="0" fontId="16" fillId="0" borderId="88" xfId="0" applyFont="1" applyBorder="1" applyAlignment="1">
      <alignment horizontal="right"/>
    </xf>
    <xf numFmtId="179" fontId="16" fillId="0" borderId="16" xfId="86" applyFont="1" applyFill="1" applyBorder="1" applyAlignment="1">
      <alignment/>
    </xf>
    <xf numFmtId="4" fontId="62" fillId="41" borderId="18" xfId="86" applyNumberFormat="1" applyFont="1" applyFill="1" applyBorder="1" applyAlignment="1">
      <alignment/>
    </xf>
    <xf numFmtId="4" fontId="62" fillId="41" borderId="88" xfId="86" applyNumberFormat="1" applyFont="1" applyFill="1" applyBorder="1" applyAlignment="1">
      <alignment/>
    </xf>
    <xf numFmtId="4" fontId="62" fillId="41" borderId="85" xfId="86" applyNumberFormat="1" applyFont="1" applyFill="1" applyBorder="1" applyAlignment="1">
      <alignment/>
    </xf>
    <xf numFmtId="4" fontId="62" fillId="41" borderId="86" xfId="86" applyNumberFormat="1" applyFont="1" applyFill="1" applyBorder="1" applyAlignment="1">
      <alignment/>
    </xf>
    <xf numFmtId="4" fontId="16" fillId="41" borderId="18" xfId="86" applyNumberFormat="1" applyFont="1" applyFill="1" applyBorder="1" applyAlignment="1">
      <alignment/>
    </xf>
    <xf numFmtId="179" fontId="16" fillId="0" borderId="18" xfId="86" applyFont="1" applyFill="1" applyBorder="1" applyAlignment="1">
      <alignment/>
    </xf>
    <xf numFmtId="179" fontId="16" fillId="0" borderId="18" xfId="86" applyFont="1" applyFill="1" applyBorder="1" applyAlignment="1">
      <alignment horizontal="left" indent="1"/>
    </xf>
    <xf numFmtId="4" fontId="62" fillId="39" borderId="18" xfId="86" applyNumberFormat="1" applyFont="1" applyFill="1" applyBorder="1" applyAlignment="1">
      <alignment/>
    </xf>
    <xf numFmtId="4" fontId="62" fillId="39" borderId="88" xfId="86" applyNumberFormat="1" applyFont="1" applyFill="1" applyBorder="1" applyAlignment="1">
      <alignment/>
    </xf>
    <xf numFmtId="4" fontId="62" fillId="39" borderId="85" xfId="86" applyNumberFormat="1" applyFont="1" applyFill="1" applyBorder="1" applyAlignment="1">
      <alignment/>
    </xf>
    <xf numFmtId="4" fontId="62" fillId="39" borderId="86" xfId="86" applyNumberFormat="1" applyFont="1" applyFill="1" applyBorder="1" applyAlignment="1">
      <alignment/>
    </xf>
    <xf numFmtId="179" fontId="16" fillId="0" borderId="18" xfId="86" applyFont="1" applyFill="1" applyBorder="1" applyAlignment="1">
      <alignment horizontal="left"/>
    </xf>
    <xf numFmtId="179" fontId="51" fillId="48" borderId="90" xfId="86" applyFont="1" applyFill="1" applyBorder="1" applyAlignment="1">
      <alignment/>
    </xf>
    <xf numFmtId="4" fontId="51" fillId="41" borderId="90" xfId="86" applyNumberFormat="1" applyFont="1" applyFill="1" applyBorder="1" applyAlignment="1">
      <alignment/>
    </xf>
    <xf numFmtId="4" fontId="51" fillId="41" borderId="50" xfId="86" applyNumberFormat="1" applyFont="1" applyFill="1" applyBorder="1" applyAlignment="1">
      <alignment/>
    </xf>
    <xf numFmtId="4" fontId="51" fillId="41" borderId="87" xfId="86" applyNumberFormat="1" applyFont="1" applyFill="1" applyBorder="1" applyAlignment="1">
      <alignment/>
    </xf>
    <xf numFmtId="4" fontId="51" fillId="41" borderId="101" xfId="86" applyNumberFormat="1" applyFont="1" applyFill="1" applyBorder="1" applyAlignment="1">
      <alignment/>
    </xf>
    <xf numFmtId="4" fontId="51" fillId="41" borderId="51" xfId="86" applyNumberFormat="1" applyFont="1" applyFill="1" applyBorder="1" applyAlignment="1">
      <alignment/>
    </xf>
    <xf numFmtId="4" fontId="51" fillId="41" borderId="58" xfId="86" applyNumberFormat="1" applyFont="1" applyFill="1" applyBorder="1" applyAlignment="1">
      <alignment/>
    </xf>
    <xf numFmtId="49" fontId="3" fillId="42" borderId="15" xfId="0" applyNumberFormat="1" applyFont="1" applyFill="1" applyBorder="1" applyAlignment="1">
      <alignment horizontal="center" vertical="center"/>
    </xf>
    <xf numFmtId="0" fontId="16" fillId="42" borderId="85" xfId="0" applyFont="1" applyFill="1" applyBorder="1" applyAlignment="1">
      <alignment/>
    </xf>
    <xf numFmtId="49" fontId="43" fillId="35" borderId="48" xfId="0" applyNumberFormat="1" applyFont="1" applyFill="1" applyBorder="1" applyAlignment="1">
      <alignment horizontal="right" vertical="center"/>
    </xf>
    <xf numFmtId="49" fontId="43" fillId="35" borderId="39" xfId="0" applyNumberFormat="1" applyFont="1" applyFill="1" applyBorder="1" applyAlignment="1">
      <alignment horizontal="left"/>
    </xf>
    <xf numFmtId="4" fontId="43" fillId="40" borderId="102" xfId="0" applyNumberFormat="1" applyFont="1" applyFill="1" applyBorder="1" applyAlignment="1">
      <alignment horizontal="right" vertical="center"/>
    </xf>
    <xf numFmtId="4" fontId="43" fillId="40" borderId="103" xfId="0" applyNumberFormat="1" applyFont="1" applyFill="1" applyBorder="1" applyAlignment="1">
      <alignment horizontal="right" vertical="center"/>
    </xf>
    <xf numFmtId="49" fontId="56" fillId="0" borderId="24" xfId="0" applyNumberFormat="1" applyFont="1" applyBorder="1" applyAlignment="1">
      <alignment horizontal="right" vertical="center"/>
    </xf>
    <xf numFmtId="0" fontId="16" fillId="39" borderId="32" xfId="0" applyFont="1" applyFill="1" applyBorder="1" applyAlignment="1">
      <alignment horizontal="center" vertical="center"/>
    </xf>
    <xf numFmtId="0" fontId="16" fillId="39" borderId="104" xfId="0" applyFont="1" applyFill="1" applyBorder="1" applyAlignment="1">
      <alignment horizontal="center" vertical="center"/>
    </xf>
    <xf numFmtId="0" fontId="16" fillId="39" borderId="33" xfId="0" applyFont="1" applyFill="1" applyBorder="1" applyAlignment="1">
      <alignment horizontal="center" vertical="center"/>
    </xf>
    <xf numFmtId="0" fontId="16" fillId="39" borderId="105" xfId="0" applyFont="1" applyFill="1" applyBorder="1" applyAlignment="1">
      <alignment horizontal="center" vertical="center"/>
    </xf>
    <xf numFmtId="0" fontId="53" fillId="44" borderId="34" xfId="0" applyFont="1" applyFill="1" applyBorder="1" applyAlignment="1">
      <alignment horizontal="center"/>
    </xf>
    <xf numFmtId="0" fontId="16" fillId="0" borderId="0" xfId="0" applyFont="1" applyFill="1" applyAlignment="1">
      <alignment/>
    </xf>
    <xf numFmtId="49" fontId="13" fillId="0" borderId="0" xfId="51" applyNumberFormat="1" applyFont="1" applyFill="1" applyAlignment="1">
      <alignment/>
    </xf>
    <xf numFmtId="0" fontId="62" fillId="0" borderId="0" xfId="0" applyFont="1" applyAlignment="1">
      <alignment/>
    </xf>
    <xf numFmtId="2" fontId="16" fillId="0" borderId="0" xfId="51" applyNumberFormat="1" applyFont="1" applyAlignment="1">
      <alignment/>
    </xf>
    <xf numFmtId="2" fontId="13" fillId="0" borderId="0" xfId="51" applyNumberFormat="1" applyFont="1" applyAlignment="1">
      <alignment/>
    </xf>
    <xf numFmtId="2" fontId="16" fillId="0" borderId="0" xfId="51" applyNumberFormat="1" applyFont="1" applyFill="1" applyBorder="1" applyAlignment="1">
      <alignment horizontal="left"/>
    </xf>
    <xf numFmtId="0" fontId="51" fillId="0" borderId="18" xfId="0" applyFont="1" applyBorder="1" applyAlignment="1">
      <alignment/>
    </xf>
    <xf numFmtId="4" fontId="51" fillId="41" borderId="88" xfId="86" applyNumberFormat="1" applyFont="1" applyFill="1" applyBorder="1" applyAlignment="1">
      <alignment/>
    </xf>
    <xf numFmtId="4" fontId="51" fillId="41" borderId="21" xfId="86" applyNumberFormat="1" applyFont="1" applyFill="1" applyBorder="1" applyAlignment="1">
      <alignment/>
    </xf>
    <xf numFmtId="4" fontId="51" fillId="41" borderId="85" xfId="86" applyNumberFormat="1" applyFont="1" applyFill="1" applyBorder="1" applyAlignment="1">
      <alignment/>
    </xf>
    <xf numFmtId="4" fontId="51" fillId="41" borderId="80" xfId="86" applyNumberFormat="1" applyFont="1" applyFill="1" applyBorder="1" applyAlignment="1">
      <alignment/>
    </xf>
    <xf numFmtId="0" fontId="16" fillId="0" borderId="18" xfId="0" applyFont="1" applyBorder="1" applyAlignment="1">
      <alignment/>
    </xf>
    <xf numFmtId="4" fontId="16" fillId="39" borderId="88" xfId="86" applyNumberFormat="1" applyFont="1" applyFill="1" applyBorder="1" applyAlignment="1">
      <alignment/>
    </xf>
    <xf numFmtId="4" fontId="16" fillId="39" borderId="21" xfId="86" applyNumberFormat="1" applyFont="1" applyFill="1" applyBorder="1" applyAlignment="1">
      <alignment/>
    </xf>
    <xf numFmtId="4" fontId="16" fillId="39" borderId="85" xfId="86" applyNumberFormat="1" applyFont="1" applyFill="1" applyBorder="1" applyAlignment="1">
      <alignment/>
    </xf>
    <xf numFmtId="4" fontId="16" fillId="39" borderId="80" xfId="86" applyNumberFormat="1" applyFont="1" applyFill="1" applyBorder="1" applyAlignment="1">
      <alignment/>
    </xf>
    <xf numFmtId="4" fontId="16" fillId="41" borderId="88" xfId="86" applyNumberFormat="1" applyFont="1" applyFill="1" applyBorder="1" applyAlignment="1">
      <alignment/>
    </xf>
    <xf numFmtId="4" fontId="16" fillId="41" borderId="21" xfId="86" applyNumberFormat="1" applyFont="1" applyFill="1" applyBorder="1" applyAlignment="1">
      <alignment/>
    </xf>
    <xf numFmtId="4" fontId="16" fillId="41" borderId="85" xfId="86" applyNumberFormat="1" applyFont="1" applyFill="1" applyBorder="1" applyAlignment="1">
      <alignment/>
    </xf>
    <xf numFmtId="4" fontId="16" fillId="41" borderId="80" xfId="86" applyNumberFormat="1" applyFont="1" applyFill="1" applyBorder="1" applyAlignment="1">
      <alignment/>
    </xf>
    <xf numFmtId="0" fontId="16" fillId="0" borderId="18" xfId="0" applyFont="1" applyBorder="1" applyAlignment="1">
      <alignment horizontal="left" indent="2"/>
    </xf>
    <xf numFmtId="0" fontId="16" fillId="0" borderId="34" xfId="0" applyFont="1" applyBorder="1" applyAlignment="1">
      <alignment/>
    </xf>
    <xf numFmtId="0" fontId="16" fillId="0" borderId="34" xfId="0" applyFont="1" applyBorder="1" applyAlignment="1">
      <alignment horizontal="left" indent="2"/>
    </xf>
    <xf numFmtId="4" fontId="16" fillId="39" borderId="37" xfId="86" applyNumberFormat="1" applyFont="1" applyFill="1" applyBorder="1" applyAlignment="1">
      <alignment/>
    </xf>
    <xf numFmtId="4" fontId="16" fillId="39" borderId="35" xfId="86" applyNumberFormat="1" applyFont="1" applyFill="1" applyBorder="1" applyAlignment="1">
      <alignment/>
    </xf>
    <xf numFmtId="4" fontId="16" fillId="39" borderId="54" xfId="86" applyNumberFormat="1" applyFont="1" applyFill="1" applyBorder="1" applyAlignment="1">
      <alignment/>
    </xf>
    <xf numFmtId="4" fontId="16" fillId="39" borderId="20" xfId="86" applyNumberFormat="1" applyFont="1" applyFill="1" applyBorder="1" applyAlignment="1">
      <alignment/>
    </xf>
    <xf numFmtId="0" fontId="13" fillId="0" borderId="0" xfId="0" applyFont="1" applyAlignment="1">
      <alignment/>
    </xf>
    <xf numFmtId="0" fontId="16" fillId="0" borderId="0" xfId="0" applyFont="1" applyFill="1" applyAlignment="1">
      <alignment horizontal="left"/>
    </xf>
    <xf numFmtId="0" fontId="16" fillId="0" borderId="0" xfId="0" applyFont="1" applyFill="1" applyAlignment="1">
      <alignment/>
    </xf>
    <xf numFmtId="0" fontId="13" fillId="0" borderId="0" xfId="0" applyFont="1" applyAlignment="1">
      <alignment/>
    </xf>
    <xf numFmtId="0" fontId="16" fillId="0" borderId="88" xfId="0" applyFont="1" applyBorder="1" applyAlignment="1">
      <alignment/>
    </xf>
    <xf numFmtId="0" fontId="16" fillId="0" borderId="85" xfId="0" applyFont="1" applyBorder="1" applyAlignment="1">
      <alignment/>
    </xf>
    <xf numFmtId="180" fontId="16" fillId="39" borderId="86" xfId="86" applyNumberFormat="1" applyFont="1" applyFill="1" applyBorder="1" applyAlignment="1">
      <alignment/>
    </xf>
    <xf numFmtId="0" fontId="16" fillId="0" borderId="37" xfId="0" applyFont="1" applyBorder="1" applyAlignment="1">
      <alignment/>
    </xf>
    <xf numFmtId="0" fontId="16" fillId="0" borderId="54" xfId="0" applyFont="1" applyBorder="1" applyAlignment="1">
      <alignment/>
    </xf>
    <xf numFmtId="4" fontId="16" fillId="41" borderId="89" xfId="86" applyNumberFormat="1" applyFont="1" applyFill="1" applyBorder="1" applyAlignment="1">
      <alignment/>
    </xf>
    <xf numFmtId="0" fontId="51" fillId="44" borderId="71" xfId="0" applyFont="1" applyFill="1" applyBorder="1" applyAlignment="1">
      <alignment horizontal="center" vertical="center"/>
    </xf>
    <xf numFmtId="49" fontId="3" fillId="0" borderId="24" xfId="0" applyNumberFormat="1" applyFont="1" applyBorder="1" applyAlignment="1">
      <alignment horizontal="right" wrapText="1"/>
    </xf>
    <xf numFmtId="0" fontId="0" fillId="39" borderId="11" xfId="0" applyFill="1" applyBorder="1" applyAlignment="1">
      <alignment horizontal="left" wrapText="1"/>
    </xf>
    <xf numFmtId="4" fontId="3" fillId="40" borderId="25" xfId="0" applyNumberFormat="1" applyFont="1" applyFill="1" applyBorder="1" applyAlignment="1">
      <alignment horizontal="right" wrapText="1"/>
    </xf>
    <xf numFmtId="0" fontId="89" fillId="0" borderId="38" xfId="0" applyFont="1" applyBorder="1" applyAlignment="1">
      <alignment horizontal="center"/>
    </xf>
    <xf numFmtId="0" fontId="90" fillId="0" borderId="16" xfId="0" applyFont="1" applyBorder="1" applyAlignment="1" quotePrefix="1">
      <alignment/>
    </xf>
    <xf numFmtId="0" fontId="89" fillId="0" borderId="49" xfId="0" applyFont="1" applyBorder="1" applyAlignment="1">
      <alignment horizontal="center"/>
    </xf>
    <xf numFmtId="0" fontId="90" fillId="0" borderId="18" xfId="0" applyFont="1" applyBorder="1" applyAlignment="1" quotePrefix="1">
      <alignment/>
    </xf>
    <xf numFmtId="0" fontId="73" fillId="0" borderId="18" xfId="103" applyBorder="1" applyAlignment="1" quotePrefix="1">
      <alignment/>
    </xf>
    <xf numFmtId="0" fontId="90" fillId="0" borderId="18" xfId="0" applyFont="1" applyBorder="1" applyAlignment="1">
      <alignment/>
    </xf>
    <xf numFmtId="0" fontId="57" fillId="0" borderId="49" xfId="0" applyFont="1" applyBorder="1" applyAlignment="1">
      <alignment horizontal="center"/>
    </xf>
    <xf numFmtId="0" fontId="73" fillId="0" borderId="18" xfId="103" applyBorder="1" applyAlignment="1">
      <alignment/>
    </xf>
    <xf numFmtId="0" fontId="57" fillId="0" borderId="49" xfId="0" applyFont="1" applyFill="1" applyBorder="1" applyAlignment="1">
      <alignment horizontal="center"/>
    </xf>
    <xf numFmtId="0" fontId="57" fillId="0" borderId="19" xfId="0" applyFont="1" applyFill="1" applyBorder="1" applyAlignment="1">
      <alignment horizontal="center"/>
    </xf>
    <xf numFmtId="0" fontId="90" fillId="0" borderId="34" xfId="0" applyFont="1" applyBorder="1" applyAlignment="1" quotePrefix="1">
      <alignment/>
    </xf>
    <xf numFmtId="4" fontId="18" fillId="40" borderId="23" xfId="0" applyNumberFormat="1" applyFont="1" applyFill="1" applyBorder="1" applyAlignment="1">
      <alignment horizontal="right"/>
    </xf>
    <xf numFmtId="4" fontId="18" fillId="40" borderId="31" xfId="0" applyNumberFormat="1" applyFont="1" applyFill="1" applyBorder="1" applyAlignment="1">
      <alignment horizontal="right"/>
    </xf>
    <xf numFmtId="0" fontId="0" fillId="42" borderId="11" xfId="0" applyFont="1" applyFill="1" applyBorder="1" applyAlignment="1">
      <alignment horizontal="left"/>
    </xf>
    <xf numFmtId="4" fontId="18" fillId="39" borderId="11" xfId="0" applyNumberFormat="1" applyFont="1" applyFill="1" applyBorder="1" applyAlignment="1">
      <alignment horizontal="right"/>
    </xf>
    <xf numFmtId="0" fontId="0" fillId="39" borderId="11" xfId="0" applyFont="1" applyFill="1" applyBorder="1" applyAlignment="1">
      <alignment horizontal="left"/>
    </xf>
    <xf numFmtId="0" fontId="0" fillId="39" borderId="13" xfId="0" applyFont="1" applyFill="1" applyBorder="1" applyAlignment="1">
      <alignment horizontal="left"/>
    </xf>
    <xf numFmtId="4" fontId="18" fillId="41" borderId="32" xfId="0" applyNumberFormat="1" applyFont="1" applyFill="1" applyBorder="1" applyAlignment="1">
      <alignment horizontal="right"/>
    </xf>
    <xf numFmtId="4" fontId="18" fillId="41" borderId="11" xfId="0" applyNumberFormat="1" applyFont="1" applyFill="1" applyBorder="1" applyAlignment="1">
      <alignment horizontal="right"/>
    </xf>
    <xf numFmtId="4" fontId="18" fillId="41" borderId="13" xfId="0" applyNumberFormat="1" applyFont="1" applyFill="1" applyBorder="1" applyAlignment="1">
      <alignment horizontal="right"/>
    </xf>
    <xf numFmtId="4" fontId="18" fillId="39" borderId="13" xfId="0" applyNumberFormat="1" applyFont="1" applyFill="1" applyBorder="1" applyAlignment="1">
      <alignment horizontal="right"/>
    </xf>
    <xf numFmtId="4" fontId="18" fillId="40" borderId="32" xfId="0" applyNumberFormat="1" applyFont="1" applyFill="1" applyBorder="1" applyAlignment="1">
      <alignment horizontal="right"/>
    </xf>
    <xf numFmtId="4" fontId="18" fillId="40" borderId="11" xfId="0" applyNumberFormat="1" applyFont="1" applyFill="1" applyBorder="1" applyAlignment="1">
      <alignment horizontal="right"/>
    </xf>
    <xf numFmtId="4" fontId="18" fillId="40" borderId="13" xfId="0" applyNumberFormat="1" applyFont="1" applyFill="1" applyBorder="1" applyAlignment="1">
      <alignment horizontal="right"/>
    </xf>
    <xf numFmtId="49" fontId="22" fillId="0" borderId="11" xfId="0" applyNumberFormat="1" applyFont="1" applyBorder="1" applyAlignment="1">
      <alignment horizontal="left"/>
    </xf>
    <xf numFmtId="4" fontId="20" fillId="41" borderId="11" xfId="0" applyNumberFormat="1" applyFont="1" applyFill="1" applyBorder="1" applyAlignment="1">
      <alignment horizontal="right"/>
    </xf>
    <xf numFmtId="4" fontId="20" fillId="41" borderId="25" xfId="0" applyNumberFormat="1" applyFont="1" applyFill="1" applyBorder="1" applyAlignment="1">
      <alignment horizontal="right"/>
    </xf>
    <xf numFmtId="49" fontId="18" fillId="0" borderId="11" xfId="0" applyNumberFormat="1" applyFont="1" applyBorder="1" applyAlignment="1">
      <alignment horizontal="left"/>
    </xf>
    <xf numFmtId="4" fontId="18" fillId="41" borderId="25" xfId="0" applyNumberFormat="1" applyFont="1" applyFill="1" applyBorder="1" applyAlignment="1">
      <alignment horizontal="right"/>
    </xf>
    <xf numFmtId="49" fontId="18" fillId="0" borderId="11" xfId="0" applyNumberFormat="1" applyFont="1" applyFill="1" applyBorder="1" applyAlignment="1">
      <alignment horizontal="left"/>
    </xf>
    <xf numFmtId="49" fontId="18" fillId="0" borderId="24" xfId="0" applyNumberFormat="1" applyFont="1" applyBorder="1" applyAlignment="1">
      <alignment horizontal="right"/>
    </xf>
    <xf numFmtId="49" fontId="18" fillId="0" borderId="24" xfId="0" applyNumberFormat="1" applyFont="1" applyFill="1" applyBorder="1" applyAlignment="1">
      <alignment horizontal="right"/>
    </xf>
    <xf numFmtId="4" fontId="18" fillId="41" borderId="15" xfId="0" applyNumberFormat="1" applyFont="1" applyFill="1" applyBorder="1" applyAlignment="1">
      <alignment horizontal="right"/>
    </xf>
    <xf numFmtId="0" fontId="0" fillId="39" borderId="11" xfId="0" applyFont="1" applyFill="1" applyBorder="1" applyAlignment="1">
      <alignment horizontal="center" vertical="center"/>
    </xf>
    <xf numFmtId="4" fontId="18" fillId="41" borderId="15" xfId="0" applyNumberFormat="1" applyFont="1" applyFill="1" applyBorder="1" applyAlignment="1">
      <alignment horizontal="right" vertical="center"/>
    </xf>
    <xf numFmtId="4" fontId="18" fillId="41" borderId="43" xfId="0" applyNumberFormat="1" applyFont="1" applyFill="1" applyBorder="1" applyAlignment="1">
      <alignment horizontal="right" vertical="center"/>
    </xf>
    <xf numFmtId="49" fontId="18" fillId="0" borderId="27" xfId="0" applyNumberFormat="1" applyFont="1" applyBorder="1" applyAlignment="1">
      <alignment horizontal="left"/>
    </xf>
    <xf numFmtId="4" fontId="18" fillId="41" borderId="27" xfId="0" applyNumberFormat="1" applyFont="1" applyFill="1" applyBorder="1" applyAlignment="1">
      <alignment horizontal="right"/>
    </xf>
    <xf numFmtId="4" fontId="18" fillId="41" borderId="64" xfId="0" applyNumberFormat="1" applyFont="1" applyFill="1" applyBorder="1" applyAlignment="1">
      <alignment horizontal="right"/>
    </xf>
    <xf numFmtId="0" fontId="0" fillId="39" borderId="27" xfId="0" applyFont="1" applyFill="1" applyBorder="1" applyAlignment="1">
      <alignment horizontal="center" vertical="center"/>
    </xf>
    <xf numFmtId="4" fontId="18" fillId="41" borderId="64" xfId="0" applyNumberFormat="1" applyFont="1" applyFill="1" applyBorder="1" applyAlignment="1">
      <alignment horizontal="right" vertical="center"/>
    </xf>
    <xf numFmtId="4" fontId="18" fillId="41" borderId="65" xfId="0" applyNumberFormat="1" applyFont="1" applyFill="1" applyBorder="1" applyAlignment="1">
      <alignment horizontal="right" vertical="center"/>
    </xf>
    <xf numFmtId="49" fontId="18" fillId="0" borderId="15" xfId="0" applyNumberFormat="1" applyFont="1" applyBorder="1" applyAlignment="1">
      <alignment horizontal="left"/>
    </xf>
    <xf numFmtId="0" fontId="0" fillId="42" borderId="15" xfId="0" applyFont="1" applyFill="1" applyBorder="1" applyAlignment="1">
      <alignment horizontal="left"/>
    </xf>
    <xf numFmtId="0" fontId="0" fillId="42" borderId="15" xfId="0" applyFont="1" applyFill="1" applyBorder="1" applyAlignment="1">
      <alignment horizontal="center"/>
    </xf>
    <xf numFmtId="0" fontId="0" fillId="42" borderId="15" xfId="0" applyFont="1" applyFill="1" applyBorder="1" applyAlignment="1">
      <alignment horizontal="center" vertical="center"/>
    </xf>
    <xf numFmtId="0" fontId="0" fillId="42" borderId="11" xfId="0" applyFont="1" applyFill="1" applyBorder="1" applyAlignment="1">
      <alignment horizontal="center"/>
    </xf>
    <xf numFmtId="0" fontId="0" fillId="42" borderId="11" xfId="0" applyFont="1" applyFill="1" applyBorder="1" applyAlignment="1">
      <alignment horizontal="center" vertical="center"/>
    </xf>
    <xf numFmtId="4" fontId="18" fillId="41" borderId="25" xfId="0" applyNumberFormat="1" applyFont="1" applyFill="1" applyBorder="1" applyAlignment="1">
      <alignment horizontal="right" vertical="center"/>
    </xf>
    <xf numFmtId="49" fontId="18" fillId="0" borderId="11" xfId="0" applyNumberFormat="1" applyFont="1" applyFill="1" applyBorder="1" applyAlignment="1">
      <alignment horizontal="left" vertical="top" wrapText="1"/>
    </xf>
    <xf numFmtId="9" fontId="20" fillId="41" borderId="25" xfId="0" applyNumberFormat="1" applyFont="1" applyFill="1" applyBorder="1" applyAlignment="1">
      <alignment horizontal="right" vertical="center"/>
    </xf>
    <xf numFmtId="49" fontId="18" fillId="0" borderId="24" xfId="0" applyNumberFormat="1" applyFont="1" applyBorder="1" applyAlignment="1">
      <alignment horizontal="center" vertical="center"/>
    </xf>
    <xf numFmtId="49" fontId="18" fillId="0" borderId="24" xfId="0" applyNumberFormat="1" applyFont="1" applyFill="1" applyBorder="1" applyAlignment="1">
      <alignment horizontal="center" vertical="center"/>
    </xf>
    <xf numFmtId="49" fontId="20" fillId="0" borderId="23" xfId="0" applyNumberFormat="1" applyFont="1" applyBorder="1" applyAlignment="1">
      <alignment horizontal="left" vertical="center"/>
    </xf>
    <xf numFmtId="0" fontId="51" fillId="0" borderId="106" xfId="0" applyFont="1" applyFill="1" applyBorder="1" applyAlignment="1">
      <alignment/>
    </xf>
    <xf numFmtId="9" fontId="51" fillId="42" borderId="83" xfId="0" applyNumberFormat="1" applyFont="1" applyFill="1" applyBorder="1" applyAlignment="1">
      <alignment horizontal="right"/>
    </xf>
    <xf numFmtId="4" fontId="16" fillId="39" borderId="85" xfId="44" applyNumberFormat="1" applyFont="1" applyFill="1" applyBorder="1" applyAlignment="1">
      <alignment/>
    </xf>
    <xf numFmtId="9" fontId="16" fillId="42" borderId="85" xfId="0" applyNumberFormat="1" applyFont="1" applyFill="1" applyBorder="1" applyAlignment="1">
      <alignment horizontal="right"/>
    </xf>
    <xf numFmtId="4" fontId="16" fillId="41" borderId="86" xfId="44" applyNumberFormat="1" applyFont="1" applyFill="1" applyBorder="1" applyAlignment="1">
      <alignment/>
    </xf>
    <xf numFmtId="0" fontId="16" fillId="0" borderId="77" xfId="0" applyFont="1" applyFill="1" applyBorder="1" applyAlignment="1">
      <alignment wrapText="1"/>
    </xf>
    <xf numFmtId="4" fontId="16" fillId="41" borderId="85" xfId="44" applyNumberFormat="1" applyFont="1" applyFill="1" applyBorder="1" applyAlignment="1" applyProtection="1">
      <alignment horizontal="right"/>
      <protection/>
    </xf>
    <xf numFmtId="0" fontId="53" fillId="0" borderId="77" xfId="0" applyFont="1" applyFill="1" applyBorder="1" applyAlignment="1" quotePrefix="1">
      <alignment/>
    </xf>
    <xf numFmtId="0" fontId="53" fillId="0" borderId="77" xfId="0" applyFont="1" applyFill="1" applyBorder="1" applyAlignment="1" quotePrefix="1">
      <alignment wrapText="1"/>
    </xf>
    <xf numFmtId="0" fontId="51" fillId="0" borderId="6" xfId="0" applyFont="1" applyFill="1" applyBorder="1" applyAlignment="1">
      <alignment/>
    </xf>
    <xf numFmtId="9" fontId="51" fillId="42" borderId="85" xfId="0" applyNumberFormat="1" applyFont="1" applyFill="1" applyBorder="1" applyAlignment="1">
      <alignment horizontal="right"/>
    </xf>
    <xf numFmtId="0" fontId="51" fillId="0" borderId="6" xfId="0" applyFont="1" applyFill="1" applyBorder="1" applyAlignment="1">
      <alignment horizontal="left" wrapText="1"/>
    </xf>
    <xf numFmtId="4" fontId="16" fillId="39" borderId="54" xfId="44" applyNumberFormat="1" applyFont="1" applyFill="1" applyBorder="1" applyAlignment="1">
      <alignment/>
    </xf>
    <xf numFmtId="49" fontId="20" fillId="0" borderId="22" xfId="0" applyNumberFormat="1" applyFont="1" applyFill="1" applyBorder="1" applyAlignment="1">
      <alignment horizontal="left"/>
    </xf>
    <xf numFmtId="4" fontId="20" fillId="41" borderId="23" xfId="0" applyNumberFormat="1" applyFont="1" applyFill="1" applyBorder="1" applyAlignment="1">
      <alignment horizontal="right"/>
    </xf>
    <xf numFmtId="49" fontId="20" fillId="42" borderId="23" xfId="0" applyNumberFormat="1" applyFont="1" applyFill="1" applyBorder="1" applyAlignment="1">
      <alignment horizontal="center" vertical="center"/>
    </xf>
    <xf numFmtId="4" fontId="20" fillId="41" borderId="107" xfId="0" applyNumberFormat="1" applyFont="1" applyFill="1" applyBorder="1" applyAlignment="1">
      <alignment horizontal="right" vertical="center"/>
    </xf>
    <xf numFmtId="49" fontId="18" fillId="0" borderId="24" xfId="0" applyNumberFormat="1" applyFont="1" applyBorder="1" applyAlignment="1">
      <alignment horizontal="left"/>
    </xf>
    <xf numFmtId="0" fontId="0" fillId="39" borderId="11" xfId="0" applyFont="1" applyFill="1" applyBorder="1" applyAlignment="1">
      <alignment horizontal="center"/>
    </xf>
    <xf numFmtId="49" fontId="18" fillId="42" borderId="13" xfId="0" applyNumberFormat="1" applyFont="1" applyFill="1" applyBorder="1" applyAlignment="1">
      <alignment horizontal="center" vertical="center"/>
    </xf>
    <xf numFmtId="4" fontId="20" fillId="41" borderId="80" xfId="0" applyNumberFormat="1" applyFont="1" applyFill="1" applyBorder="1" applyAlignment="1">
      <alignment horizontal="right" vertical="center"/>
    </xf>
    <xf numFmtId="49" fontId="18" fillId="0" borderId="47" xfId="0" applyNumberFormat="1" applyFont="1" applyBorder="1" applyAlignment="1">
      <alignment horizontal="left"/>
    </xf>
    <xf numFmtId="0" fontId="0" fillId="39" borderId="41" xfId="0" applyFont="1" applyFill="1" applyBorder="1" applyAlignment="1">
      <alignment horizontal="center"/>
    </xf>
    <xf numFmtId="49" fontId="18" fillId="42" borderId="41" xfId="0" applyNumberFormat="1" applyFont="1" applyFill="1" applyBorder="1" applyAlignment="1">
      <alignment horizontal="center" vertical="center"/>
    </xf>
    <xf numFmtId="4" fontId="20" fillId="41" borderId="108" xfId="0" applyNumberFormat="1" applyFont="1" applyFill="1" applyBorder="1" applyAlignment="1">
      <alignment horizontal="right" vertical="center"/>
    </xf>
    <xf numFmtId="49" fontId="20" fillId="48" borderId="58" xfId="0" applyNumberFormat="1" applyFont="1" applyFill="1" applyBorder="1" applyAlignment="1">
      <alignment horizontal="left"/>
    </xf>
    <xf numFmtId="4" fontId="20" fillId="40" borderId="109" xfId="0" applyNumberFormat="1" applyFont="1" applyFill="1" applyBorder="1" applyAlignment="1">
      <alignment horizontal="right"/>
    </xf>
    <xf numFmtId="49" fontId="20" fillId="43" borderId="45" xfId="0" applyNumberFormat="1" applyFont="1" applyFill="1" applyBorder="1" applyAlignment="1">
      <alignment horizontal="center" vertical="center"/>
    </xf>
    <xf numFmtId="4" fontId="20" fillId="40" borderId="46" xfId="0" applyNumberFormat="1" applyFont="1" applyFill="1" applyBorder="1" applyAlignment="1">
      <alignment horizontal="right" vertical="center"/>
    </xf>
    <xf numFmtId="49" fontId="20" fillId="0" borderId="24" xfId="0" applyNumberFormat="1" applyFont="1" applyBorder="1" applyAlignment="1">
      <alignment horizontal="left"/>
    </xf>
    <xf numFmtId="49" fontId="18" fillId="0" borderId="24" xfId="0" applyNumberFormat="1" applyFont="1" applyFill="1" applyBorder="1" applyAlignment="1">
      <alignment horizontal="left"/>
    </xf>
    <xf numFmtId="49" fontId="18" fillId="42" borderId="11" xfId="0" applyNumberFormat="1" applyFont="1" applyFill="1" applyBorder="1" applyAlignment="1">
      <alignment horizontal="center" vertical="center"/>
    </xf>
    <xf numFmtId="0" fontId="0" fillId="39" borderId="25" xfId="0" applyFont="1" applyFill="1" applyBorder="1" applyAlignment="1">
      <alignment horizontal="center" vertical="center"/>
    </xf>
    <xf numFmtId="4" fontId="18" fillId="39" borderId="25" xfId="0" applyNumberFormat="1" applyFont="1" applyFill="1" applyBorder="1" applyAlignment="1">
      <alignment horizontal="right" vertical="center"/>
    </xf>
    <xf numFmtId="49" fontId="16" fillId="0" borderId="22" xfId="0" applyNumberFormat="1" applyFont="1" applyBorder="1" applyAlignment="1">
      <alignment horizontal="center"/>
    </xf>
    <xf numFmtId="4" fontId="16" fillId="39" borderId="40" xfId="0" applyNumberFormat="1" applyFont="1" applyFill="1" applyBorder="1" applyAlignment="1">
      <alignment horizontal="right" vertical="center"/>
    </xf>
    <xf numFmtId="49" fontId="16" fillId="0" borderId="24" xfId="0" applyNumberFormat="1" applyFont="1" applyBorder="1" applyAlignment="1">
      <alignment horizontal="center"/>
    </xf>
    <xf numFmtId="49" fontId="16" fillId="0" borderId="11" xfId="0" applyNumberFormat="1" applyFont="1" applyBorder="1" applyAlignment="1">
      <alignment horizontal="left"/>
    </xf>
    <xf numFmtId="4" fontId="16" fillId="39" borderId="25" xfId="0" applyNumberFormat="1" applyFont="1" applyFill="1" applyBorder="1" applyAlignment="1">
      <alignment horizontal="right" vertical="center"/>
    </xf>
    <xf numFmtId="49" fontId="51" fillId="0" borderId="24" xfId="0" applyNumberFormat="1" applyFont="1" applyBorder="1" applyAlignment="1">
      <alignment horizontal="center"/>
    </xf>
    <xf numFmtId="49" fontId="51" fillId="0" borderId="11" xfId="0" applyNumberFormat="1" applyFont="1" applyFill="1" applyBorder="1" applyAlignment="1">
      <alignment horizontal="left" vertical="center"/>
    </xf>
    <xf numFmtId="4" fontId="16" fillId="41" borderId="25" xfId="0" applyNumberFormat="1" applyFont="1" applyFill="1" applyBorder="1" applyAlignment="1">
      <alignment horizontal="right" vertical="center"/>
    </xf>
    <xf numFmtId="49" fontId="51" fillId="0" borderId="11" xfId="0" applyNumberFormat="1" applyFont="1" applyBorder="1" applyAlignment="1">
      <alignment horizontal="center"/>
    </xf>
    <xf numFmtId="4" fontId="51" fillId="41" borderId="25" xfId="0" applyNumberFormat="1" applyFont="1" applyFill="1" applyBorder="1" applyAlignment="1">
      <alignment horizontal="right" vertical="center"/>
    </xf>
    <xf numFmtId="49" fontId="16" fillId="42" borderId="11" xfId="0" applyNumberFormat="1" applyFont="1" applyFill="1" applyBorder="1" applyAlignment="1">
      <alignment horizontal="center" vertical="center"/>
    </xf>
    <xf numFmtId="49" fontId="51" fillId="0" borderId="11" xfId="0" applyNumberFormat="1" applyFont="1" applyBorder="1" applyAlignment="1">
      <alignment horizontal="left"/>
    </xf>
    <xf numFmtId="0" fontId="16" fillId="42" borderId="85" xfId="0" applyFont="1" applyFill="1" applyBorder="1" applyAlignment="1">
      <alignment horizontal="center"/>
    </xf>
    <xf numFmtId="43" fontId="16" fillId="39" borderId="86" xfId="44" applyFont="1" applyFill="1" applyBorder="1" applyAlignment="1">
      <alignment/>
    </xf>
    <xf numFmtId="0" fontId="16" fillId="0" borderId="86" xfId="44" applyNumberFormat="1" applyFont="1" applyFill="1" applyBorder="1" applyAlignment="1">
      <alignment/>
    </xf>
    <xf numFmtId="0" fontId="16" fillId="42" borderId="54" xfId="0" applyFont="1" applyFill="1" applyBorder="1" applyAlignment="1">
      <alignment horizontal="center"/>
    </xf>
    <xf numFmtId="0" fontId="16" fillId="0" borderId="89" xfId="44" applyNumberFormat="1" applyFont="1" applyFill="1" applyBorder="1" applyAlignment="1">
      <alignment/>
    </xf>
    <xf numFmtId="49" fontId="51" fillId="0" borderId="26" xfId="0" applyNumberFormat="1" applyFont="1" applyBorder="1" applyAlignment="1">
      <alignment horizontal="center"/>
    </xf>
    <xf numFmtId="49" fontId="51" fillId="0" borderId="27" xfId="0" applyNumberFormat="1" applyFont="1" applyBorder="1" applyAlignment="1">
      <alignment horizontal="center"/>
    </xf>
    <xf numFmtId="49" fontId="18" fillId="0" borderId="32" xfId="0" applyNumberFormat="1" applyFont="1" applyFill="1" applyBorder="1" applyAlignment="1">
      <alignment horizontal="left" vertical="center"/>
    </xf>
    <xf numFmtId="0" fontId="16" fillId="0" borderId="85" xfId="0" applyFont="1" applyFill="1" applyBorder="1" applyAlignment="1">
      <alignment wrapText="1"/>
    </xf>
    <xf numFmtId="0" fontId="16" fillId="0" borderId="85" xfId="0" applyFont="1" applyFill="1" applyBorder="1" applyAlignment="1">
      <alignment/>
    </xf>
    <xf numFmtId="49" fontId="16" fillId="0" borderId="24" xfId="0" applyNumberFormat="1" applyFont="1" applyBorder="1" applyAlignment="1">
      <alignment horizontal="right" vertical="center"/>
    </xf>
    <xf numFmtId="49" fontId="16" fillId="0" borderId="13" xfId="0" applyNumberFormat="1" applyFont="1" applyBorder="1" applyAlignment="1">
      <alignment horizontal="left"/>
    </xf>
    <xf numFmtId="49" fontId="16" fillId="0" borderId="26" xfId="0" applyNumberFormat="1" applyFont="1" applyBorder="1" applyAlignment="1">
      <alignment horizontal="right" vertical="center"/>
    </xf>
    <xf numFmtId="49" fontId="16" fillId="0" borderId="30" xfId="0" applyNumberFormat="1" applyFont="1" applyBorder="1" applyAlignment="1">
      <alignment horizontal="left"/>
    </xf>
    <xf numFmtId="0" fontId="91" fillId="0" borderId="0" xfId="0" applyFont="1" applyFill="1" applyAlignment="1">
      <alignment/>
    </xf>
    <xf numFmtId="49" fontId="24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49" fontId="51" fillId="44" borderId="44" xfId="0" applyNumberFormat="1" applyFont="1" applyFill="1" applyBorder="1" applyAlignment="1">
      <alignment horizontal="center" vertical="center"/>
    </xf>
    <xf numFmtId="49" fontId="51" fillId="44" borderId="45" xfId="0" applyNumberFormat="1" applyFont="1" applyFill="1" applyBorder="1" applyAlignment="1">
      <alignment horizontal="center" vertical="center" wrapText="1"/>
    </xf>
    <xf numFmtId="49" fontId="51" fillId="44" borderId="57" xfId="0" applyNumberFormat="1" applyFont="1" applyFill="1" applyBorder="1" applyAlignment="1">
      <alignment horizontal="center" vertical="center" wrapText="1"/>
    </xf>
    <xf numFmtId="49" fontId="51" fillId="44" borderId="46" xfId="0" applyNumberFormat="1" applyFont="1" applyFill="1" applyBorder="1" applyAlignment="1">
      <alignment horizontal="center" vertical="center" wrapText="1"/>
    </xf>
    <xf numFmtId="49" fontId="16" fillId="0" borderId="23" xfId="0" applyNumberFormat="1" applyFont="1" applyFill="1" applyBorder="1" applyAlignment="1">
      <alignment horizontal="left"/>
    </xf>
    <xf numFmtId="4" fontId="16" fillId="39" borderId="29" xfId="0" applyNumberFormat="1" applyFont="1" applyFill="1" applyBorder="1" applyAlignment="1">
      <alignment horizontal="right" vertical="center"/>
    </xf>
    <xf numFmtId="49" fontId="16" fillId="0" borderId="27" xfId="0" applyNumberFormat="1" applyFont="1" applyFill="1" applyBorder="1" applyAlignment="1">
      <alignment horizontal="left"/>
    </xf>
    <xf numFmtId="4" fontId="16" fillId="39" borderId="30" xfId="0" applyNumberFormat="1" applyFont="1" applyFill="1" applyBorder="1" applyAlignment="1">
      <alignment horizontal="right" vertical="center"/>
    </xf>
    <xf numFmtId="4" fontId="16" fillId="39" borderId="28" xfId="0" applyNumberFormat="1" applyFont="1" applyFill="1" applyBorder="1" applyAlignment="1">
      <alignment horizontal="right" vertical="center"/>
    </xf>
    <xf numFmtId="49" fontId="24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49" fontId="51" fillId="44" borderId="45" xfId="0" applyNumberFormat="1" applyFont="1" applyFill="1" applyBorder="1" applyAlignment="1">
      <alignment horizontal="center" vertical="center"/>
    </xf>
    <xf numFmtId="49" fontId="51" fillId="44" borderId="46" xfId="0" applyNumberFormat="1" applyFont="1" applyFill="1" applyBorder="1" applyAlignment="1">
      <alignment horizontal="center" vertical="center"/>
    </xf>
    <xf numFmtId="4" fontId="16" fillId="0" borderId="110" xfId="0" applyNumberFormat="1" applyFont="1" applyFill="1" applyBorder="1" applyAlignment="1">
      <alignment horizontal="left" vertical="center"/>
    </xf>
    <xf numFmtId="4" fontId="16" fillId="41" borderId="111" xfId="0" applyNumberFormat="1" applyFont="1" applyFill="1" applyBorder="1" applyAlignment="1">
      <alignment horizontal="right" vertical="center"/>
    </xf>
    <xf numFmtId="4" fontId="16" fillId="0" borderId="112" xfId="0" applyNumberFormat="1" applyFont="1" applyFill="1" applyBorder="1" applyAlignment="1">
      <alignment horizontal="left" vertical="center"/>
    </xf>
    <xf numFmtId="4" fontId="16" fillId="41" borderId="104" xfId="0" applyNumberFormat="1" applyFont="1" applyFill="1" applyBorder="1" applyAlignment="1">
      <alignment horizontal="right" vertical="center"/>
    </xf>
    <xf numFmtId="4" fontId="51" fillId="0" borderId="112" xfId="0" applyNumberFormat="1" applyFont="1" applyFill="1" applyBorder="1" applyAlignment="1">
      <alignment horizontal="left" vertical="center"/>
    </xf>
    <xf numFmtId="4" fontId="51" fillId="41" borderId="104" xfId="0" applyNumberFormat="1" applyFont="1" applyFill="1" applyBorder="1" applyAlignment="1">
      <alignment horizontal="right" vertical="center"/>
    </xf>
    <xf numFmtId="4" fontId="16" fillId="39" borderId="104" xfId="0" applyNumberFormat="1" applyFont="1" applyFill="1" applyBorder="1" applyAlignment="1">
      <alignment horizontal="right" vertical="center"/>
    </xf>
    <xf numFmtId="4" fontId="51" fillId="0" borderId="113" xfId="0" applyNumberFormat="1" applyFont="1" applyFill="1" applyBorder="1" applyAlignment="1">
      <alignment horizontal="left" vertical="center"/>
    </xf>
    <xf numFmtId="4" fontId="16" fillId="41" borderId="105" xfId="0" applyNumberFormat="1" applyFont="1" applyFill="1" applyBorder="1" applyAlignment="1">
      <alignment horizontal="right" vertical="center"/>
    </xf>
    <xf numFmtId="0" fontId="16" fillId="0" borderId="88" xfId="116" applyFont="1" applyFill="1" applyBorder="1" applyAlignment="1">
      <alignment horizontal="right"/>
      <protection/>
    </xf>
    <xf numFmtId="0" fontId="51" fillId="0" borderId="88" xfId="116" applyFont="1" applyFill="1" applyBorder="1" applyAlignment="1">
      <alignment horizontal="right"/>
      <protection/>
    </xf>
    <xf numFmtId="0" fontId="51" fillId="0" borderId="37" xfId="116" applyFont="1" applyFill="1" applyBorder="1" applyAlignment="1">
      <alignment horizontal="right"/>
      <protection/>
    </xf>
    <xf numFmtId="49" fontId="27" fillId="2" borderId="58" xfId="109" applyNumberFormat="1" applyFont="1" applyFill="1" applyBorder="1" applyAlignment="1">
      <alignment horizontal="center" vertical="center" wrapText="1"/>
      <protection/>
    </xf>
    <xf numFmtId="49" fontId="27" fillId="2" borderId="50" xfId="109" applyNumberFormat="1" applyFont="1" applyFill="1" applyBorder="1" applyAlignment="1">
      <alignment horizontal="center" vertical="center" wrapText="1"/>
      <protection/>
    </xf>
    <xf numFmtId="0" fontId="57" fillId="0" borderId="17" xfId="0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57" fillId="0" borderId="36" xfId="0" applyFont="1" applyBorder="1" applyAlignment="1">
      <alignment horizontal="center"/>
    </xf>
    <xf numFmtId="0" fontId="89" fillId="0" borderId="18" xfId="0" applyFont="1" applyBorder="1" applyAlignment="1">
      <alignment horizontal="center"/>
    </xf>
    <xf numFmtId="0" fontId="89" fillId="0" borderId="34" xfId="0" applyFont="1" applyBorder="1" applyAlignment="1">
      <alignment horizontal="center"/>
    </xf>
    <xf numFmtId="0" fontId="89" fillId="0" borderId="18" xfId="0" applyFont="1" applyBorder="1" applyAlignment="1">
      <alignment horizontal="left"/>
    </xf>
    <xf numFmtId="0" fontId="89" fillId="0" borderId="16" xfId="0" applyFont="1" applyBorder="1" applyAlignment="1">
      <alignment horizontal="left"/>
    </xf>
    <xf numFmtId="0" fontId="89" fillId="0" borderId="34" xfId="0" applyFont="1" applyBorder="1" applyAlignment="1">
      <alignment horizontal="left"/>
    </xf>
    <xf numFmtId="49" fontId="27" fillId="2" borderId="50" xfId="109" applyNumberFormat="1" applyFont="1" applyFill="1" applyBorder="1" applyAlignment="1">
      <alignment horizontal="center" vertical="center" wrapText="1"/>
      <protection/>
    </xf>
    <xf numFmtId="49" fontId="27" fillId="2" borderId="114" xfId="109" applyNumberFormat="1" applyFont="1" applyFill="1" applyBorder="1" applyAlignment="1">
      <alignment horizontal="center" vertical="center" wrapText="1"/>
      <protection/>
    </xf>
    <xf numFmtId="49" fontId="26" fillId="2" borderId="0" xfId="109" applyNumberFormat="1" applyFont="1" applyFill="1" applyBorder="1" applyAlignment="1">
      <alignment horizontal="center" vertical="center" wrapText="1"/>
      <protection/>
    </xf>
    <xf numFmtId="49" fontId="26" fillId="2" borderId="80" xfId="109" applyNumberFormat="1" applyFont="1" applyFill="1" applyBorder="1" applyAlignment="1">
      <alignment horizontal="center" vertical="center" wrapText="1"/>
      <protection/>
    </xf>
    <xf numFmtId="0" fontId="16" fillId="44" borderId="50" xfId="119" applyFont="1" applyFill="1" applyBorder="1" applyAlignment="1">
      <alignment horizontal="center" vertical="center" wrapText="1"/>
      <protection/>
    </xf>
    <xf numFmtId="0" fontId="16" fillId="44" borderId="59" xfId="119" applyFont="1" applyFill="1" applyBorder="1" applyAlignment="1">
      <alignment horizontal="center" vertical="center" wrapText="1"/>
      <protection/>
    </xf>
    <xf numFmtId="0" fontId="16" fillId="44" borderId="114" xfId="119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 horizontal="left"/>
    </xf>
    <xf numFmtId="0" fontId="16" fillId="44" borderId="71" xfId="116" applyFont="1" applyFill="1" applyBorder="1" applyAlignment="1">
      <alignment horizontal="center" vertical="center" wrapText="1"/>
      <protection/>
    </xf>
    <xf numFmtId="0" fontId="16" fillId="44" borderId="88" xfId="116" applyFont="1" applyFill="1" applyBorder="1" applyAlignment="1">
      <alignment horizontal="center" vertical="center" wrapText="1"/>
      <protection/>
    </xf>
    <xf numFmtId="0" fontId="16" fillId="44" borderId="38" xfId="119" applyFont="1" applyFill="1" applyBorder="1" applyAlignment="1">
      <alignment horizontal="center" vertical="center" wrapText="1"/>
      <protection/>
    </xf>
    <xf numFmtId="0" fontId="16" fillId="44" borderId="79" xfId="119" applyFont="1" applyFill="1" applyBorder="1" applyAlignment="1">
      <alignment horizontal="center" vertical="center" wrapText="1"/>
      <protection/>
    </xf>
    <xf numFmtId="0" fontId="16" fillId="44" borderId="17" xfId="119" applyFont="1" applyFill="1" applyBorder="1" applyAlignment="1">
      <alignment horizontal="center" vertical="center"/>
      <protection/>
    </xf>
    <xf numFmtId="0" fontId="16" fillId="44" borderId="16" xfId="119" applyFont="1" applyFill="1" applyBorder="1" applyAlignment="1">
      <alignment horizontal="center" vertical="center" wrapText="1"/>
      <protection/>
    </xf>
    <xf numFmtId="0" fontId="16" fillId="44" borderId="18" xfId="119" applyFont="1" applyFill="1" applyBorder="1" applyAlignment="1">
      <alignment horizontal="center" vertical="center" wrapText="1"/>
      <protection/>
    </xf>
    <xf numFmtId="0" fontId="51" fillId="44" borderId="84" xfId="116" applyFont="1" applyFill="1" applyBorder="1" applyAlignment="1">
      <alignment horizontal="center" vertical="center" wrapText="1"/>
      <protection/>
    </xf>
    <xf numFmtId="0" fontId="51" fillId="44" borderId="86" xfId="116" applyFont="1" applyFill="1" applyBorder="1" applyAlignment="1">
      <alignment horizontal="center" vertical="center" wrapText="1"/>
      <protection/>
    </xf>
    <xf numFmtId="49" fontId="8" fillId="0" borderId="11" xfId="0" applyNumberFormat="1" applyFont="1" applyBorder="1" applyAlignment="1">
      <alignment horizontal="left"/>
    </xf>
    <xf numFmtId="49" fontId="8" fillId="0" borderId="41" xfId="0" applyNumberFormat="1" applyFont="1" applyBorder="1" applyAlignment="1">
      <alignment horizontal="left"/>
    </xf>
    <xf numFmtId="0" fontId="16" fillId="44" borderId="16" xfId="119" applyFont="1" applyFill="1" applyBorder="1" applyAlignment="1">
      <alignment horizontal="center" vertical="center" wrapText="1"/>
      <protection/>
    </xf>
    <xf numFmtId="0" fontId="16" fillId="44" borderId="18" xfId="119" applyFont="1" applyFill="1" applyBorder="1" applyAlignment="1">
      <alignment horizontal="center" vertical="center" wrapText="1"/>
      <protection/>
    </xf>
    <xf numFmtId="0" fontId="16" fillId="44" borderId="34" xfId="119" applyFont="1" applyFill="1" applyBorder="1" applyAlignment="1">
      <alignment horizontal="center" vertical="center" wrapText="1"/>
      <protection/>
    </xf>
    <xf numFmtId="0" fontId="51" fillId="44" borderId="16" xfId="119" applyFont="1" applyFill="1" applyBorder="1" applyAlignment="1">
      <alignment horizontal="center" vertical="center" wrapText="1"/>
      <protection/>
    </xf>
    <xf numFmtId="0" fontId="51" fillId="44" borderId="34" xfId="119" applyFont="1" applyFill="1" applyBorder="1" applyAlignment="1">
      <alignment horizontal="center" vertical="center" wrapText="1"/>
      <protection/>
    </xf>
    <xf numFmtId="0" fontId="16" fillId="44" borderId="19" xfId="119" applyFont="1" applyFill="1" applyBorder="1" applyAlignment="1">
      <alignment horizontal="center" vertical="center" wrapText="1"/>
      <protection/>
    </xf>
    <xf numFmtId="0" fontId="16" fillId="44" borderId="36" xfId="119" applyFont="1" applyFill="1" applyBorder="1" applyAlignment="1">
      <alignment horizontal="center" vertical="center" wrapText="1"/>
      <protection/>
    </xf>
    <xf numFmtId="0" fontId="16" fillId="44" borderId="80" xfId="119" applyFont="1" applyFill="1" applyBorder="1" applyAlignment="1">
      <alignment horizontal="center" vertical="center" wrapText="1"/>
      <protection/>
    </xf>
    <xf numFmtId="0" fontId="16" fillId="44" borderId="20" xfId="119" applyFont="1" applyFill="1" applyBorder="1" applyAlignment="1">
      <alignment horizontal="center" vertical="center" wrapText="1"/>
      <protection/>
    </xf>
    <xf numFmtId="0" fontId="51" fillId="44" borderId="16" xfId="0" applyFont="1" applyFill="1" applyBorder="1" applyAlignment="1">
      <alignment horizontal="center" vertical="center" wrapText="1"/>
    </xf>
    <xf numFmtId="0" fontId="51" fillId="44" borderId="34" xfId="0" applyFont="1" applyFill="1" applyBorder="1" applyAlignment="1">
      <alignment horizontal="center" vertical="center" wrapText="1"/>
    </xf>
    <xf numFmtId="186" fontId="16" fillId="44" borderId="38" xfId="0" applyNumberFormat="1" applyFont="1" applyFill="1" applyBorder="1" applyAlignment="1">
      <alignment horizontal="center" vertical="center"/>
    </xf>
    <xf numFmtId="186" fontId="16" fillId="44" borderId="79" xfId="0" applyNumberFormat="1" applyFont="1" applyFill="1" applyBorder="1" applyAlignment="1">
      <alignment horizontal="center" vertical="center"/>
    </xf>
    <xf numFmtId="186" fontId="16" fillId="44" borderId="19" xfId="0" applyNumberFormat="1" applyFont="1" applyFill="1" applyBorder="1" applyAlignment="1">
      <alignment horizontal="center" vertical="center"/>
    </xf>
    <xf numFmtId="186" fontId="16" fillId="44" borderId="20" xfId="0" applyNumberFormat="1" applyFont="1" applyFill="1" applyBorder="1" applyAlignment="1">
      <alignment horizontal="center" vertical="center"/>
    </xf>
    <xf numFmtId="186" fontId="16" fillId="44" borderId="16" xfId="0" applyNumberFormat="1" applyFont="1" applyFill="1" applyBorder="1" applyAlignment="1">
      <alignment horizontal="center" vertical="center" wrapText="1"/>
    </xf>
    <xf numFmtId="186" fontId="16" fillId="44" borderId="18" xfId="0" applyNumberFormat="1" applyFont="1" applyFill="1" applyBorder="1" applyAlignment="1">
      <alignment horizontal="center" vertical="center" wrapText="1"/>
    </xf>
    <xf numFmtId="186" fontId="16" fillId="44" borderId="34" xfId="0" applyNumberFormat="1" applyFont="1" applyFill="1" applyBorder="1" applyAlignment="1">
      <alignment horizontal="center" vertical="center" wrapText="1"/>
    </xf>
    <xf numFmtId="0" fontId="16" fillId="44" borderId="16" xfId="0" applyFont="1" applyFill="1" applyBorder="1" applyAlignment="1">
      <alignment horizontal="center" vertical="center"/>
    </xf>
    <xf numFmtId="0" fontId="16" fillId="44" borderId="34" xfId="0" applyFont="1" applyFill="1" applyBorder="1" applyAlignment="1">
      <alignment horizontal="center" vertical="center"/>
    </xf>
    <xf numFmtId="186" fontId="51" fillId="44" borderId="94" xfId="0" applyNumberFormat="1" applyFont="1" applyFill="1" applyBorder="1" applyAlignment="1">
      <alignment horizontal="center" vertical="center" wrapText="1"/>
    </xf>
    <xf numFmtId="186" fontId="51" fillId="44" borderId="115" xfId="0" applyNumberFormat="1" applyFont="1" applyFill="1" applyBorder="1" applyAlignment="1">
      <alignment horizontal="center" vertical="center" wrapText="1"/>
    </xf>
    <xf numFmtId="0" fontId="16" fillId="44" borderId="16" xfId="0" applyFont="1" applyFill="1" applyBorder="1" applyAlignment="1">
      <alignment horizontal="center" vertical="center" wrapText="1"/>
    </xf>
    <xf numFmtId="0" fontId="16" fillId="44" borderId="18" xfId="0" applyFont="1" applyFill="1" applyBorder="1" applyAlignment="1">
      <alignment horizontal="center" vertical="center" wrapText="1"/>
    </xf>
    <xf numFmtId="0" fontId="16" fillId="44" borderId="34" xfId="0" applyFont="1" applyFill="1" applyBorder="1" applyAlignment="1">
      <alignment horizontal="center" vertical="center" wrapText="1"/>
    </xf>
    <xf numFmtId="180" fontId="51" fillId="44" borderId="16" xfId="44" applyNumberFormat="1" applyFont="1" applyFill="1" applyBorder="1" applyAlignment="1">
      <alignment horizontal="center" vertical="center" wrapText="1"/>
    </xf>
    <xf numFmtId="180" fontId="51" fillId="44" borderId="18" xfId="44" applyNumberFormat="1" applyFont="1" applyFill="1" applyBorder="1" applyAlignment="1">
      <alignment horizontal="center" vertical="center" wrapText="1"/>
    </xf>
    <xf numFmtId="180" fontId="51" fillId="44" borderId="34" xfId="44" applyNumberFormat="1" applyFont="1" applyFill="1" applyBorder="1" applyAlignment="1">
      <alignment horizontal="center" vertical="center" wrapText="1"/>
    </xf>
    <xf numFmtId="180" fontId="16" fillId="44" borderId="16" xfId="44" applyNumberFormat="1" applyFont="1" applyFill="1" applyBorder="1" applyAlignment="1">
      <alignment horizontal="center"/>
    </xf>
    <xf numFmtId="180" fontId="16" fillId="44" borderId="18" xfId="44" applyNumberFormat="1" applyFont="1" applyFill="1" applyBorder="1" applyAlignment="1">
      <alignment horizontal="center"/>
    </xf>
    <xf numFmtId="180" fontId="16" fillId="44" borderId="34" xfId="44" applyNumberFormat="1" applyFont="1" applyFill="1" applyBorder="1" applyAlignment="1">
      <alignment horizontal="center"/>
    </xf>
    <xf numFmtId="0" fontId="16" fillId="44" borderId="50" xfId="0" applyFont="1" applyFill="1" applyBorder="1" applyAlignment="1">
      <alignment horizontal="center" vertical="center"/>
    </xf>
    <xf numFmtId="0" fontId="16" fillId="44" borderId="114" xfId="0" applyFont="1" applyFill="1" applyBorder="1" applyAlignment="1">
      <alignment horizontal="center" vertical="center"/>
    </xf>
    <xf numFmtId="0" fontId="16" fillId="44" borderId="50" xfId="0" applyFont="1" applyFill="1" applyBorder="1" applyAlignment="1">
      <alignment horizontal="center" vertical="center" wrapText="1"/>
    </xf>
    <xf numFmtId="0" fontId="16" fillId="44" borderId="114" xfId="0" applyFont="1" applyFill="1" applyBorder="1" applyAlignment="1">
      <alignment horizontal="center" vertical="center" wrapText="1"/>
    </xf>
    <xf numFmtId="0" fontId="16" fillId="44" borderId="16" xfId="0" applyFont="1" applyFill="1" applyBorder="1" applyAlignment="1">
      <alignment horizontal="center" wrapText="1"/>
    </xf>
    <xf numFmtId="0" fontId="16" fillId="44" borderId="18" xfId="0" applyFont="1" applyFill="1" applyBorder="1" applyAlignment="1">
      <alignment horizontal="center" wrapText="1"/>
    </xf>
    <xf numFmtId="0" fontId="16" fillId="44" borderId="34" xfId="0" applyFont="1" applyFill="1" applyBorder="1" applyAlignment="1">
      <alignment horizontal="center" wrapText="1"/>
    </xf>
    <xf numFmtId="180" fontId="62" fillId="44" borderId="38" xfId="44" applyNumberFormat="1" applyFont="1" applyFill="1" applyBorder="1" applyAlignment="1">
      <alignment horizontal="center" wrapText="1"/>
    </xf>
    <xf numFmtId="180" fontId="62" fillId="44" borderId="49" xfId="44" applyNumberFormat="1" applyFont="1" applyFill="1" applyBorder="1" applyAlignment="1">
      <alignment horizontal="center" wrapText="1"/>
    </xf>
    <xf numFmtId="180" fontId="62" fillId="44" borderId="19" xfId="44" applyNumberFormat="1" applyFont="1" applyFill="1" applyBorder="1" applyAlignment="1">
      <alignment horizontal="center" wrapText="1"/>
    </xf>
    <xf numFmtId="180" fontId="16" fillId="44" borderId="84" xfId="44" applyNumberFormat="1" applyFont="1" applyFill="1" applyBorder="1" applyAlignment="1">
      <alignment horizontal="center" wrapText="1"/>
    </xf>
    <xf numFmtId="180" fontId="16" fillId="44" borderId="86" xfId="44" applyNumberFormat="1" applyFont="1" applyFill="1" applyBorder="1" applyAlignment="1">
      <alignment horizontal="center" wrapText="1"/>
    </xf>
    <xf numFmtId="180" fontId="16" fillId="44" borderId="89" xfId="44" applyNumberFormat="1" applyFont="1" applyFill="1" applyBorder="1" applyAlignment="1">
      <alignment horizontal="center" wrapText="1"/>
    </xf>
    <xf numFmtId="180" fontId="16" fillId="44" borderId="38" xfId="44" applyNumberFormat="1" applyFont="1" applyFill="1" applyBorder="1" applyAlignment="1">
      <alignment horizontal="center"/>
    </xf>
    <xf numFmtId="180" fontId="16" fillId="44" borderId="49" xfId="44" applyNumberFormat="1" applyFont="1" applyFill="1" applyBorder="1" applyAlignment="1">
      <alignment horizontal="center"/>
    </xf>
    <xf numFmtId="180" fontId="16" fillId="44" borderId="19" xfId="44" applyNumberFormat="1" applyFont="1" applyFill="1" applyBorder="1" applyAlignment="1">
      <alignment horizontal="center"/>
    </xf>
    <xf numFmtId="180" fontId="16" fillId="44" borderId="79" xfId="44" applyNumberFormat="1" applyFont="1" applyFill="1" applyBorder="1" applyAlignment="1">
      <alignment horizontal="center" wrapText="1"/>
    </xf>
    <xf numFmtId="180" fontId="16" fillId="44" borderId="80" xfId="44" applyNumberFormat="1" applyFont="1" applyFill="1" applyBorder="1" applyAlignment="1">
      <alignment horizontal="center" wrapText="1"/>
    </xf>
    <xf numFmtId="180" fontId="16" fillId="44" borderId="20" xfId="44" applyNumberFormat="1" applyFont="1" applyFill="1" applyBorder="1" applyAlignment="1">
      <alignment horizontal="center" wrapText="1"/>
    </xf>
    <xf numFmtId="180" fontId="62" fillId="44" borderId="16" xfId="44" applyNumberFormat="1" applyFont="1" applyFill="1" applyBorder="1" applyAlignment="1">
      <alignment horizontal="center"/>
    </xf>
    <xf numFmtId="180" fontId="62" fillId="44" borderId="18" xfId="44" applyNumberFormat="1" applyFont="1" applyFill="1" applyBorder="1" applyAlignment="1">
      <alignment horizontal="center"/>
    </xf>
    <xf numFmtId="180" fontId="62" fillId="44" borderId="34" xfId="44" applyNumberFormat="1" applyFont="1" applyFill="1" applyBorder="1" applyAlignment="1">
      <alignment horizontal="center"/>
    </xf>
    <xf numFmtId="180" fontId="62" fillId="44" borderId="116" xfId="44" applyNumberFormat="1" applyFont="1" applyFill="1" applyBorder="1" applyAlignment="1">
      <alignment horizont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4" fillId="0" borderId="47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 wrapText="1"/>
    </xf>
    <xf numFmtId="49" fontId="4" fillId="41" borderId="82" xfId="0" applyNumberFormat="1" applyFont="1" applyFill="1" applyBorder="1" applyAlignment="1">
      <alignment horizontal="center" vertical="center" wrapText="1"/>
    </xf>
    <xf numFmtId="49" fontId="4" fillId="41" borderId="6" xfId="0" applyNumberFormat="1" applyFont="1" applyFill="1" applyBorder="1" applyAlignment="1">
      <alignment horizontal="center" vertical="center" wrapText="1"/>
    </xf>
    <xf numFmtId="49" fontId="4" fillId="41" borderId="73" xfId="0" applyNumberFormat="1" applyFont="1" applyFill="1" applyBorder="1" applyAlignment="1">
      <alignment horizontal="center" vertical="center" wrapText="1"/>
    </xf>
    <xf numFmtId="49" fontId="20" fillId="41" borderId="82" xfId="0" applyNumberFormat="1" applyFont="1" applyFill="1" applyBorder="1" applyAlignment="1">
      <alignment horizontal="center" vertical="center" wrapText="1"/>
    </xf>
    <xf numFmtId="49" fontId="20" fillId="41" borderId="6" xfId="0" applyNumberFormat="1" applyFont="1" applyFill="1" applyBorder="1" applyAlignment="1">
      <alignment horizontal="center" vertical="center" wrapText="1"/>
    </xf>
    <xf numFmtId="49" fontId="20" fillId="41" borderId="73" xfId="0" applyNumberFormat="1" applyFont="1" applyFill="1" applyBorder="1" applyAlignment="1">
      <alignment horizontal="center" vertical="center" wrapText="1"/>
    </xf>
    <xf numFmtId="49" fontId="20" fillId="41" borderId="117" xfId="0" applyNumberFormat="1" applyFont="1" applyFill="1" applyBorder="1" applyAlignment="1">
      <alignment horizontal="center" vertical="center" wrapText="1"/>
    </xf>
    <xf numFmtId="49" fontId="20" fillId="41" borderId="118" xfId="0" applyNumberFormat="1" applyFont="1" applyFill="1" applyBorder="1" applyAlignment="1">
      <alignment horizontal="center" vertical="center" wrapText="1"/>
    </xf>
    <xf numFmtId="49" fontId="20" fillId="41" borderId="119" xfId="0" applyNumberFormat="1" applyFont="1" applyFill="1" applyBorder="1" applyAlignment="1">
      <alignment horizontal="center" vertical="center" wrapText="1"/>
    </xf>
    <xf numFmtId="0" fontId="13" fillId="44" borderId="16" xfId="0" applyFont="1" applyFill="1" applyBorder="1" applyAlignment="1">
      <alignment horizontal="center" vertical="center"/>
    </xf>
    <xf numFmtId="0" fontId="13" fillId="44" borderId="18" xfId="0" applyFont="1" applyFill="1" applyBorder="1" applyAlignment="1">
      <alignment horizontal="center" vertical="center"/>
    </xf>
    <xf numFmtId="43" fontId="51" fillId="44" borderId="16" xfId="44" applyFont="1" applyFill="1" applyBorder="1" applyAlignment="1">
      <alignment horizontal="center" vertical="center"/>
    </xf>
    <xf numFmtId="43" fontId="51" fillId="44" borderId="18" xfId="44" applyFont="1" applyFill="1" applyBorder="1" applyAlignment="1">
      <alignment horizontal="center" vertical="center"/>
    </xf>
    <xf numFmtId="0" fontId="13" fillId="44" borderId="34" xfId="0" applyFont="1" applyFill="1" applyBorder="1" applyAlignment="1">
      <alignment horizontal="center" vertical="center"/>
    </xf>
    <xf numFmtId="0" fontId="51" fillId="44" borderId="71" xfId="0" applyFont="1" applyFill="1" applyBorder="1" applyAlignment="1">
      <alignment horizontal="center" vertical="center"/>
    </xf>
    <xf numFmtId="0" fontId="51" fillId="44" borderId="37" xfId="0" applyFont="1" applyFill="1" applyBorder="1" applyAlignment="1">
      <alignment horizontal="center" vertical="center"/>
    </xf>
    <xf numFmtId="0" fontId="0" fillId="41" borderId="120" xfId="0" applyFill="1" applyBorder="1" applyAlignment="1">
      <alignment horizontal="center" vertical="center"/>
    </xf>
    <xf numFmtId="0" fontId="0" fillId="41" borderId="91" xfId="0" applyFill="1" applyBorder="1" applyAlignment="1">
      <alignment horizontal="center" vertical="center"/>
    </xf>
    <xf numFmtId="49" fontId="4" fillId="41" borderId="6" xfId="0" applyNumberFormat="1" applyFont="1" applyFill="1" applyBorder="1" applyAlignment="1">
      <alignment horizontal="center" vertical="center"/>
    </xf>
    <xf numFmtId="49" fontId="4" fillId="41" borderId="73" xfId="0" applyNumberFormat="1" applyFont="1" applyFill="1" applyBorder="1" applyAlignment="1">
      <alignment horizontal="center" vertical="center"/>
    </xf>
    <xf numFmtId="43" fontId="51" fillId="44" borderId="34" xfId="44" applyFont="1" applyFill="1" applyBorder="1" applyAlignment="1">
      <alignment horizontal="center" vertical="center"/>
    </xf>
    <xf numFmtId="49" fontId="4" fillId="41" borderId="82" xfId="0" applyNumberFormat="1" applyFont="1" applyFill="1" applyBorder="1" applyAlignment="1">
      <alignment horizontal="center" wrapText="1"/>
    </xf>
    <xf numFmtId="49" fontId="4" fillId="41" borderId="31" xfId="0" applyNumberFormat="1" applyFont="1" applyFill="1" applyBorder="1" applyAlignment="1">
      <alignment horizontal="center" vertical="center"/>
    </xf>
    <xf numFmtId="49" fontId="4" fillId="41" borderId="53" xfId="0" applyNumberFormat="1" applyFont="1" applyFill="1" applyBorder="1" applyAlignment="1">
      <alignment horizontal="center" vertical="center"/>
    </xf>
    <xf numFmtId="49" fontId="4" fillId="41" borderId="16" xfId="0" applyNumberFormat="1" applyFont="1" applyFill="1" applyBorder="1" applyAlignment="1">
      <alignment horizontal="center" vertical="center"/>
    </xf>
    <xf numFmtId="49" fontId="4" fillId="41" borderId="18" xfId="0" applyNumberFormat="1" applyFont="1" applyFill="1" applyBorder="1" applyAlignment="1">
      <alignment horizontal="center" vertical="center"/>
    </xf>
    <xf numFmtId="49" fontId="4" fillId="41" borderId="34" xfId="0" applyNumberFormat="1" applyFont="1" applyFill="1" applyBorder="1" applyAlignment="1">
      <alignment horizontal="center" vertical="center"/>
    </xf>
    <xf numFmtId="0" fontId="51" fillId="44" borderId="121" xfId="0" applyFont="1" applyFill="1" applyBorder="1" applyAlignment="1">
      <alignment horizontal="center" vertical="center"/>
    </xf>
    <xf numFmtId="0" fontId="51" fillId="44" borderId="35" xfId="0" applyFont="1" applyFill="1" applyBorder="1" applyAlignment="1">
      <alignment horizontal="center" vertical="center"/>
    </xf>
    <xf numFmtId="0" fontId="51" fillId="44" borderId="79" xfId="0" applyFont="1" applyFill="1" applyBorder="1" applyAlignment="1">
      <alignment horizontal="center" vertical="center"/>
    </xf>
    <xf numFmtId="0" fontId="51" fillId="44" borderId="20" xfId="0" applyFont="1" applyFill="1" applyBorder="1" applyAlignment="1">
      <alignment horizontal="center" vertical="center"/>
    </xf>
    <xf numFmtId="0" fontId="51" fillId="44" borderId="16" xfId="0" applyFont="1" applyFill="1" applyBorder="1" applyAlignment="1">
      <alignment horizontal="center" vertical="center"/>
    </xf>
    <xf numFmtId="0" fontId="51" fillId="44" borderId="34" xfId="0" applyFont="1" applyFill="1" applyBorder="1" applyAlignment="1">
      <alignment horizontal="center" vertical="center"/>
    </xf>
    <xf numFmtId="0" fontId="51" fillId="44" borderId="121" xfId="0" applyFont="1" applyFill="1" applyBorder="1" applyAlignment="1">
      <alignment horizontal="center" vertical="center" wrapText="1"/>
    </xf>
    <xf numFmtId="0" fontId="51" fillId="44" borderId="35" xfId="0" applyFont="1" applyFill="1" applyBorder="1" applyAlignment="1">
      <alignment horizontal="center" vertical="center" wrapText="1"/>
    </xf>
    <xf numFmtId="0" fontId="51" fillId="44" borderId="83" xfId="0" applyFont="1" applyFill="1" applyBorder="1" applyAlignment="1">
      <alignment horizontal="center" vertical="center" wrapText="1"/>
    </xf>
    <xf numFmtId="0" fontId="51" fillId="44" borderId="54" xfId="0" applyFont="1" applyFill="1" applyBorder="1" applyAlignment="1">
      <alignment horizontal="center" vertical="center" wrapText="1"/>
    </xf>
    <xf numFmtId="0" fontId="51" fillId="44" borderId="84" xfId="0" applyFont="1" applyFill="1" applyBorder="1" applyAlignment="1">
      <alignment horizontal="center" vertical="center" wrapText="1"/>
    </xf>
    <xf numFmtId="0" fontId="51" fillId="44" borderId="89" xfId="0" applyFont="1" applyFill="1" applyBorder="1" applyAlignment="1">
      <alignment horizontal="center" vertical="center" wrapText="1"/>
    </xf>
    <xf numFmtId="0" fontId="51" fillId="44" borderId="79" xfId="0" applyFont="1" applyFill="1" applyBorder="1" applyAlignment="1">
      <alignment horizontal="center" vertical="center" wrapText="1"/>
    </xf>
    <xf numFmtId="0" fontId="51" fillId="44" borderId="20" xfId="0" applyFont="1" applyFill="1" applyBorder="1" applyAlignment="1">
      <alignment horizontal="center" vertical="center" wrapText="1"/>
    </xf>
    <xf numFmtId="49" fontId="4" fillId="50" borderId="122" xfId="0" applyNumberFormat="1" applyFont="1" applyFill="1" applyBorder="1" applyAlignment="1">
      <alignment horizontal="center" vertical="center"/>
    </xf>
    <xf numFmtId="49" fontId="4" fillId="50" borderId="64" xfId="0" applyNumberFormat="1" applyFont="1" applyFill="1" applyBorder="1" applyAlignment="1">
      <alignment horizontal="center" vertical="center"/>
    </xf>
    <xf numFmtId="49" fontId="4" fillId="50" borderId="107" xfId="0" applyNumberFormat="1" applyFont="1" applyFill="1" applyBorder="1" applyAlignment="1">
      <alignment horizontal="center" vertical="center"/>
    </xf>
    <xf numFmtId="49" fontId="4" fillId="50" borderId="65" xfId="0" applyNumberFormat="1" applyFont="1" applyFill="1" applyBorder="1" applyAlignment="1">
      <alignment horizontal="center" vertical="center"/>
    </xf>
    <xf numFmtId="0" fontId="51" fillId="44" borderId="71" xfId="0" applyFont="1" applyFill="1" applyBorder="1" applyAlignment="1">
      <alignment horizontal="center" vertical="center" wrapText="1"/>
    </xf>
    <xf numFmtId="0" fontId="51" fillId="44" borderId="88" xfId="0" applyFont="1" applyFill="1" applyBorder="1" applyAlignment="1">
      <alignment horizontal="center" vertical="center" wrapText="1"/>
    </xf>
    <xf numFmtId="0" fontId="51" fillId="44" borderId="37" xfId="0" applyFont="1" applyFill="1" applyBorder="1" applyAlignment="1">
      <alignment horizontal="center" vertical="center" wrapText="1"/>
    </xf>
    <xf numFmtId="0" fontId="51" fillId="44" borderId="86" xfId="0" applyFont="1" applyFill="1" applyBorder="1" applyAlignment="1">
      <alignment horizontal="center" vertical="center" wrapText="1"/>
    </xf>
    <xf numFmtId="0" fontId="16" fillId="44" borderId="16" xfId="0" applyFont="1" applyFill="1" applyBorder="1" applyAlignment="1">
      <alignment horizontal="center" vertical="center" wrapText="1"/>
    </xf>
    <xf numFmtId="0" fontId="16" fillId="44" borderId="18" xfId="0" applyFont="1" applyFill="1" applyBorder="1" applyAlignment="1">
      <alignment horizontal="center" vertical="center" wrapText="1"/>
    </xf>
    <xf numFmtId="0" fontId="51" fillId="44" borderId="18" xfId="0" applyFont="1" applyFill="1" applyBorder="1" applyAlignment="1">
      <alignment horizontal="center" vertical="center" wrapText="1"/>
    </xf>
    <xf numFmtId="0" fontId="16" fillId="44" borderId="34" xfId="0" applyFont="1" applyFill="1" applyBorder="1" applyAlignment="1">
      <alignment horizontal="center" vertical="center" wrapText="1"/>
    </xf>
    <xf numFmtId="179" fontId="51" fillId="44" borderId="16" xfId="86" applyFont="1" applyFill="1" applyBorder="1" applyAlignment="1">
      <alignment horizontal="center" vertical="center" wrapText="1"/>
    </xf>
    <xf numFmtId="179" fontId="51" fillId="44" borderId="18" xfId="86" applyFont="1" applyFill="1" applyBorder="1" applyAlignment="1">
      <alignment horizontal="center" vertical="center" wrapText="1"/>
    </xf>
    <xf numFmtId="179" fontId="16" fillId="44" borderId="50" xfId="86" applyFont="1" applyFill="1" applyBorder="1" applyAlignment="1">
      <alignment horizontal="center"/>
    </xf>
    <xf numFmtId="179" fontId="16" fillId="44" borderId="59" xfId="86" applyFont="1" applyFill="1" applyBorder="1" applyAlignment="1">
      <alignment horizontal="center"/>
    </xf>
    <xf numFmtId="179" fontId="16" fillId="44" borderId="114" xfId="86" applyFont="1" applyFill="1" applyBorder="1" applyAlignment="1">
      <alignment horizontal="center"/>
    </xf>
    <xf numFmtId="179" fontId="51" fillId="50" borderId="94" xfId="86" applyFont="1" applyFill="1" applyBorder="1" applyAlignment="1">
      <alignment horizontal="center"/>
    </xf>
    <xf numFmtId="179" fontId="51" fillId="50" borderId="115" xfId="86" applyFont="1" applyFill="1" applyBorder="1" applyAlignment="1">
      <alignment horizontal="center"/>
    </xf>
    <xf numFmtId="179" fontId="51" fillId="50" borderId="95" xfId="86" applyFont="1" applyFill="1" applyBorder="1" applyAlignment="1">
      <alignment horizontal="center"/>
    </xf>
    <xf numFmtId="0" fontId="18" fillId="44" borderId="71" xfId="0" applyFont="1" applyFill="1" applyBorder="1" applyAlignment="1">
      <alignment horizontal="center" vertical="center" wrapText="1"/>
    </xf>
    <xf numFmtId="0" fontId="18" fillId="44" borderId="88" xfId="0" applyFont="1" applyFill="1" applyBorder="1" applyAlignment="1">
      <alignment horizontal="center" vertical="center" wrapText="1"/>
    </xf>
    <xf numFmtId="0" fontId="18" fillId="44" borderId="37" xfId="0" applyFont="1" applyFill="1" applyBorder="1" applyAlignment="1">
      <alignment horizontal="center" vertical="center" wrapText="1"/>
    </xf>
    <xf numFmtId="180" fontId="20" fillId="44" borderId="83" xfId="86" applyNumberFormat="1" applyFont="1" applyFill="1" applyBorder="1" applyAlignment="1">
      <alignment horizontal="center" vertical="center" wrapText="1"/>
    </xf>
    <xf numFmtId="180" fontId="20" fillId="44" borderId="85" xfId="86" applyNumberFormat="1" applyFont="1" applyFill="1" applyBorder="1" applyAlignment="1">
      <alignment horizontal="center" vertical="center" wrapText="1"/>
    </xf>
    <xf numFmtId="180" fontId="20" fillId="44" borderId="54" xfId="86" applyNumberFormat="1" applyFont="1" applyFill="1" applyBorder="1" applyAlignment="1">
      <alignment horizontal="center" vertical="center" wrapText="1"/>
    </xf>
    <xf numFmtId="180" fontId="92" fillId="44" borderId="83" xfId="86" applyNumberFormat="1" applyFont="1" applyFill="1" applyBorder="1" applyAlignment="1">
      <alignment horizontal="center"/>
    </xf>
    <xf numFmtId="180" fontId="92" fillId="44" borderId="85" xfId="86" applyNumberFormat="1" applyFont="1" applyFill="1" applyBorder="1" applyAlignment="1">
      <alignment horizontal="center"/>
    </xf>
    <xf numFmtId="180" fontId="92" fillId="44" borderId="54" xfId="86" applyNumberFormat="1" applyFont="1" applyFill="1" applyBorder="1" applyAlignment="1">
      <alignment horizontal="center"/>
    </xf>
    <xf numFmtId="180" fontId="92" fillId="44" borderId="86" xfId="86" applyNumberFormat="1" applyFont="1" applyFill="1" applyBorder="1" applyAlignment="1">
      <alignment horizontal="center"/>
    </xf>
    <xf numFmtId="180" fontId="92" fillId="44" borderId="89" xfId="86" applyNumberFormat="1" applyFont="1" applyFill="1" applyBorder="1" applyAlignment="1">
      <alignment horizont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0" fontId="91" fillId="0" borderId="0" xfId="0" applyFont="1" applyFill="1" applyAlignment="1">
      <alignment horizontal="left" vertical="top" wrapText="1"/>
    </xf>
    <xf numFmtId="2" fontId="43" fillId="44" borderId="79" xfId="0" applyNumberFormat="1" applyFont="1" applyFill="1" applyBorder="1" applyAlignment="1">
      <alignment horizontal="center" vertical="center" wrapText="1"/>
    </xf>
    <xf numFmtId="2" fontId="43" fillId="44" borderId="80" xfId="0" applyNumberFormat="1" applyFont="1" applyFill="1" applyBorder="1" applyAlignment="1">
      <alignment horizontal="center" vertical="center" wrapText="1"/>
    </xf>
    <xf numFmtId="2" fontId="43" fillId="44" borderId="20" xfId="0" applyNumberFormat="1" applyFont="1" applyFill="1" applyBorder="1" applyAlignment="1">
      <alignment horizontal="center" vertical="center" wrapText="1"/>
    </xf>
    <xf numFmtId="49" fontId="43" fillId="44" borderId="16" xfId="0" applyNumberFormat="1" applyFont="1" applyFill="1" applyBorder="1" applyAlignment="1">
      <alignment horizontal="center" vertical="center" wrapText="1"/>
    </xf>
    <xf numFmtId="49" fontId="43" fillId="44" borderId="18" xfId="0" applyNumberFormat="1" applyFont="1" applyFill="1" applyBorder="1" applyAlignment="1">
      <alignment horizontal="center" vertical="center" wrapText="1"/>
    </xf>
    <xf numFmtId="49" fontId="43" fillId="44" borderId="34" xfId="0" applyNumberFormat="1" applyFont="1" applyFill="1" applyBorder="1" applyAlignment="1">
      <alignment horizontal="center" vertical="center" wrapText="1"/>
    </xf>
    <xf numFmtId="49" fontId="43" fillId="44" borderId="22" xfId="0" applyNumberFormat="1" applyFont="1" applyFill="1" applyBorder="1" applyAlignment="1">
      <alignment horizontal="center" vertical="center"/>
    </xf>
    <xf numFmtId="49" fontId="43" fillId="44" borderId="24" xfId="0" applyNumberFormat="1" applyFont="1" applyFill="1" applyBorder="1" applyAlignment="1">
      <alignment horizontal="center" vertical="center"/>
    </xf>
    <xf numFmtId="49" fontId="43" fillId="44" borderId="26" xfId="0" applyNumberFormat="1" applyFont="1" applyFill="1" applyBorder="1" applyAlignment="1">
      <alignment horizontal="center" vertical="center"/>
    </xf>
    <xf numFmtId="49" fontId="43" fillId="44" borderId="29" xfId="0" applyNumberFormat="1" applyFont="1" applyFill="1" applyBorder="1" applyAlignment="1">
      <alignment horizontal="center" vertical="center"/>
    </xf>
    <xf numFmtId="49" fontId="43" fillId="44" borderId="13" xfId="0" applyNumberFormat="1" applyFont="1" applyFill="1" applyBorder="1" applyAlignment="1">
      <alignment horizontal="center" vertical="center"/>
    </xf>
    <xf numFmtId="49" fontId="43" fillId="44" borderId="30" xfId="0" applyNumberFormat="1" applyFont="1" applyFill="1" applyBorder="1" applyAlignment="1">
      <alignment horizontal="center" vertical="center"/>
    </xf>
    <xf numFmtId="49" fontId="91" fillId="0" borderId="11" xfId="0" applyNumberFormat="1" applyFont="1" applyBorder="1" applyAlignment="1">
      <alignment horizontal="left"/>
    </xf>
    <xf numFmtId="49" fontId="91" fillId="0" borderId="41" xfId="0" applyNumberFormat="1" applyFont="1" applyBorder="1" applyAlignment="1">
      <alignment horizontal="left"/>
    </xf>
    <xf numFmtId="0" fontId="51" fillId="44" borderId="16" xfId="0" applyFont="1" applyFill="1" applyBorder="1" applyAlignment="1">
      <alignment horizontal="center" wrapText="1"/>
    </xf>
    <xf numFmtId="0" fontId="51" fillId="44" borderId="34" xfId="0" applyFont="1" applyFill="1" applyBorder="1" applyAlignment="1">
      <alignment horizontal="center" wrapText="1"/>
    </xf>
    <xf numFmtId="0" fontId="51" fillId="44" borderId="38" xfId="0" applyFont="1" applyFill="1" applyBorder="1" applyAlignment="1">
      <alignment horizontal="center" wrapText="1"/>
    </xf>
    <xf numFmtId="0" fontId="51" fillId="44" borderId="19" xfId="0" applyFont="1" applyFill="1" applyBorder="1" applyAlignment="1">
      <alignment horizontal="center" wrapText="1"/>
    </xf>
    <xf numFmtId="0" fontId="16" fillId="44" borderId="50" xfId="0" applyFont="1" applyFill="1" applyBorder="1" applyAlignment="1">
      <alignment horizontal="center"/>
    </xf>
    <xf numFmtId="0" fontId="16" fillId="44" borderId="59" xfId="0" applyFont="1" applyFill="1" applyBorder="1" applyAlignment="1">
      <alignment horizontal="center"/>
    </xf>
    <xf numFmtId="0" fontId="16" fillId="44" borderId="114" xfId="0" applyFont="1" applyFill="1" applyBorder="1" applyAlignment="1">
      <alignment horizontal="center"/>
    </xf>
    <xf numFmtId="0" fontId="51" fillId="44" borderId="17" xfId="0" applyFont="1" applyFill="1" applyBorder="1" applyAlignment="1">
      <alignment horizontal="center" vertical="center"/>
    </xf>
    <xf numFmtId="0" fontId="51" fillId="44" borderId="36" xfId="0" applyFont="1" applyFill="1" applyBorder="1" applyAlignment="1">
      <alignment horizontal="center" vertical="center"/>
    </xf>
  </cellXfs>
  <cellStyles count="12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2 2" xfId="35"/>
    <cellStyle name="Accent3" xfId="36"/>
    <cellStyle name="Accent4" xfId="37"/>
    <cellStyle name="Accent5" xfId="38"/>
    <cellStyle name="Accent6" xfId="39"/>
    <cellStyle name="Accent6 2" xfId="40"/>
    <cellStyle name="Bad" xfId="41"/>
    <cellStyle name="Calculation" xfId="42"/>
    <cellStyle name="Check Cell" xfId="43"/>
    <cellStyle name="Comma" xfId="44"/>
    <cellStyle name="Comma [0]" xfId="45"/>
    <cellStyle name="Comma [0] 2" xfId="46"/>
    <cellStyle name="Comma [0] 2 2" xfId="47"/>
    <cellStyle name="Comma [0] 3" xfId="48"/>
    <cellStyle name="Comma 10" xfId="49"/>
    <cellStyle name="Comma 10 2" xfId="50"/>
    <cellStyle name="Comma 10 3" xfId="51"/>
    <cellStyle name="Comma 11" xfId="52"/>
    <cellStyle name="Comma 11 3" xfId="53"/>
    <cellStyle name="Comma 12" xfId="54"/>
    <cellStyle name="Comma 13" xfId="55"/>
    <cellStyle name="Comma 14" xfId="56"/>
    <cellStyle name="Comma 15" xfId="57"/>
    <cellStyle name="Comma 16" xfId="58"/>
    <cellStyle name="Comma 17" xfId="59"/>
    <cellStyle name="Comma 18" xfId="60"/>
    <cellStyle name="Comma 19" xfId="61"/>
    <cellStyle name="Comma 2" xfId="62"/>
    <cellStyle name="Comma 2 10" xfId="63"/>
    <cellStyle name="Comma 2 2" xfId="64"/>
    <cellStyle name="Comma 2 37" xfId="65"/>
    <cellStyle name="Comma 20" xfId="66"/>
    <cellStyle name="Comma 21" xfId="67"/>
    <cellStyle name="Comma 22" xfId="68"/>
    <cellStyle name="Comma 23" xfId="69"/>
    <cellStyle name="Comma 24" xfId="70"/>
    <cellStyle name="Comma 25" xfId="71"/>
    <cellStyle name="Comma 26" xfId="72"/>
    <cellStyle name="Comma 27" xfId="73"/>
    <cellStyle name="Comma 28" xfId="74"/>
    <cellStyle name="Comma 29" xfId="75"/>
    <cellStyle name="Comma 3" xfId="76"/>
    <cellStyle name="Comma 3 2" xfId="77"/>
    <cellStyle name="Comma 30" xfId="78"/>
    <cellStyle name="Comma 31" xfId="79"/>
    <cellStyle name="Comma 32" xfId="80"/>
    <cellStyle name="Comma 33" xfId="81"/>
    <cellStyle name="Comma 34" xfId="82"/>
    <cellStyle name="Comma 35" xfId="83"/>
    <cellStyle name="Comma 36" xfId="84"/>
    <cellStyle name="Comma 37" xfId="85"/>
    <cellStyle name="Comma 38" xfId="86"/>
    <cellStyle name="Comma 4" xfId="87"/>
    <cellStyle name="Comma 4 2" xfId="88"/>
    <cellStyle name="Comma 5" xfId="89"/>
    <cellStyle name="Comma 6" xfId="90"/>
    <cellStyle name="Comma 7" xfId="91"/>
    <cellStyle name="Comma 8" xfId="92"/>
    <cellStyle name="Comma 9" xfId="93"/>
    <cellStyle name="Currency" xfId="94"/>
    <cellStyle name="Currency [0]" xfId="95"/>
    <cellStyle name="Explanatory Text" xfId="96"/>
    <cellStyle name="Followed Hyperlink" xfId="97"/>
    <cellStyle name="Good" xfId="98"/>
    <cellStyle name="Heading 1" xfId="99"/>
    <cellStyle name="Heading 2" xfId="100"/>
    <cellStyle name="Heading 3" xfId="101"/>
    <cellStyle name="Heading 4" xfId="102"/>
    <cellStyle name="Hyperlink" xfId="103"/>
    <cellStyle name="Hyperlink 2" xfId="104"/>
    <cellStyle name="Input" xfId="105"/>
    <cellStyle name="inputExposure" xfId="106"/>
    <cellStyle name="Linked Cell" xfId="107"/>
    <cellStyle name="Neutral" xfId="108"/>
    <cellStyle name="Normal 11 3" xfId="109"/>
    <cellStyle name="Normal 13" xfId="110"/>
    <cellStyle name="Normal 13 2" xfId="111"/>
    <cellStyle name="Normal 19" xfId="112"/>
    <cellStyle name="Normal 2" xfId="113"/>
    <cellStyle name="Normal 2 17" xfId="114"/>
    <cellStyle name="Normal 2 2" xfId="115"/>
    <cellStyle name="Normal 3" xfId="116"/>
    <cellStyle name="Normal 3 12" xfId="117"/>
    <cellStyle name="Normal 3 2" xfId="118"/>
    <cellStyle name="Normal 4" xfId="119"/>
    <cellStyle name="Normal 4 2" xfId="120"/>
    <cellStyle name="Normal 5" xfId="121"/>
    <cellStyle name="Normal 6" xfId="122"/>
    <cellStyle name="Normal 7" xfId="123"/>
    <cellStyle name="Note" xfId="124"/>
    <cellStyle name="Obično_OBRASCI_TRŽIŠNI RIZICI_draft 2.0" xfId="125"/>
    <cellStyle name="Output" xfId="126"/>
    <cellStyle name="Percent" xfId="127"/>
    <cellStyle name="Percent 2" xfId="128"/>
    <cellStyle name="Percent 2 2" xfId="129"/>
    <cellStyle name="Percent 3" xfId="130"/>
    <cellStyle name="Percent 4" xfId="131"/>
    <cellStyle name="Percent 5" xfId="132"/>
    <cellStyle name="Percent 6" xfId="133"/>
    <cellStyle name="showExposure" xfId="134"/>
    <cellStyle name="Standard 3" xfId="135"/>
    <cellStyle name="Title" xfId="136"/>
    <cellStyle name="Total" xfId="137"/>
    <cellStyle name="Warning Text" xfId="13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tabSelected="1" zoomScalePageLayoutView="0" workbookViewId="0" topLeftCell="A1">
      <selection activeCell="A2" sqref="A2:B2"/>
    </sheetView>
  </sheetViews>
  <sheetFormatPr defaultColWidth="9.140625" defaultRowHeight="12.75"/>
  <cols>
    <col min="1" max="1" width="3.28125" style="25" bestFit="1" customWidth="1"/>
    <col min="2" max="2" width="13.8515625" style="25" customWidth="1"/>
    <col min="3" max="3" width="87.00390625" style="25" customWidth="1"/>
    <col min="4" max="4" width="15.8515625" style="25" customWidth="1"/>
    <col min="5" max="5" width="40.00390625" style="25" bestFit="1" customWidth="1"/>
    <col min="6" max="16384" width="9.140625" style="25" customWidth="1"/>
  </cols>
  <sheetData>
    <row r="1" spans="1:5" ht="22.5" thickBot="1">
      <c r="A1" s="700" t="s">
        <v>767</v>
      </c>
      <c r="B1" s="700"/>
      <c r="C1" s="700"/>
      <c r="D1" s="700"/>
      <c r="E1" s="701"/>
    </row>
    <row r="2" spans="1:5" ht="16.5" thickBot="1">
      <c r="A2" s="698" t="s">
        <v>730</v>
      </c>
      <c r="B2" s="699"/>
      <c r="C2" s="688" t="s">
        <v>647</v>
      </c>
      <c r="D2" s="689" t="s">
        <v>576</v>
      </c>
      <c r="E2" s="688" t="s">
        <v>766</v>
      </c>
    </row>
    <row r="3" spans="1:5" ht="15">
      <c r="A3" s="542">
        <v>1</v>
      </c>
      <c r="B3" s="543" t="s">
        <v>731</v>
      </c>
      <c r="C3" s="696" t="s">
        <v>0</v>
      </c>
      <c r="D3" s="690" t="s">
        <v>651</v>
      </c>
      <c r="E3" s="693" t="s">
        <v>768</v>
      </c>
    </row>
    <row r="4" spans="1:5" ht="15">
      <c r="A4" s="544">
        <v>2</v>
      </c>
      <c r="B4" s="545" t="s">
        <v>732</v>
      </c>
      <c r="C4" s="695" t="s">
        <v>161</v>
      </c>
      <c r="D4" s="691" t="s">
        <v>651</v>
      </c>
      <c r="E4" s="693" t="s">
        <v>768</v>
      </c>
    </row>
    <row r="5" spans="1:5" ht="15">
      <c r="A5" s="544">
        <v>3</v>
      </c>
      <c r="B5" s="545" t="s">
        <v>733</v>
      </c>
      <c r="C5" s="695" t="s">
        <v>237</v>
      </c>
      <c r="D5" s="691" t="s">
        <v>651</v>
      </c>
      <c r="E5" s="693" t="s">
        <v>768</v>
      </c>
    </row>
    <row r="6" spans="1:5" ht="15">
      <c r="A6" s="544">
        <v>4</v>
      </c>
      <c r="B6" s="545" t="s">
        <v>734</v>
      </c>
      <c r="C6" s="695" t="s">
        <v>304</v>
      </c>
      <c r="D6" s="691" t="s">
        <v>651</v>
      </c>
      <c r="E6" s="693" t="s">
        <v>768</v>
      </c>
    </row>
    <row r="7" spans="1:5" ht="15">
      <c r="A7" s="544">
        <v>5</v>
      </c>
      <c r="B7" s="545" t="s">
        <v>735</v>
      </c>
      <c r="C7" s="695" t="s">
        <v>321</v>
      </c>
      <c r="D7" s="691" t="s">
        <v>651</v>
      </c>
      <c r="E7" s="693" t="s">
        <v>768</v>
      </c>
    </row>
    <row r="8" spans="1:5" ht="15">
      <c r="A8" s="544">
        <v>6</v>
      </c>
      <c r="B8" s="546" t="s">
        <v>736</v>
      </c>
      <c r="C8" s="695" t="s">
        <v>577</v>
      </c>
      <c r="D8" s="691" t="s">
        <v>651</v>
      </c>
      <c r="E8" s="693" t="s">
        <v>768</v>
      </c>
    </row>
    <row r="9" spans="1:5" ht="15">
      <c r="A9" s="544">
        <v>7</v>
      </c>
      <c r="B9" s="546" t="s">
        <v>737</v>
      </c>
      <c r="C9" s="695" t="s">
        <v>578</v>
      </c>
      <c r="D9" s="691" t="s">
        <v>651</v>
      </c>
      <c r="E9" s="693" t="s">
        <v>768</v>
      </c>
    </row>
    <row r="10" spans="1:5" ht="15">
      <c r="A10" s="544">
        <v>8</v>
      </c>
      <c r="B10" s="545" t="s">
        <v>738</v>
      </c>
      <c r="C10" s="695" t="s">
        <v>356</v>
      </c>
      <c r="D10" s="691" t="s">
        <v>651</v>
      </c>
      <c r="E10" s="693" t="s">
        <v>768</v>
      </c>
    </row>
    <row r="11" spans="1:5" ht="15">
      <c r="A11" s="544">
        <v>9</v>
      </c>
      <c r="B11" s="545" t="s">
        <v>739</v>
      </c>
      <c r="C11" s="695" t="s">
        <v>579</v>
      </c>
      <c r="D11" s="691" t="s">
        <v>651</v>
      </c>
      <c r="E11" s="693" t="s">
        <v>768</v>
      </c>
    </row>
    <row r="12" spans="1:5" ht="15">
      <c r="A12" s="544">
        <v>10</v>
      </c>
      <c r="B12" s="546" t="s">
        <v>740</v>
      </c>
      <c r="C12" s="695" t="s">
        <v>387</v>
      </c>
      <c r="D12" s="691" t="s">
        <v>651</v>
      </c>
      <c r="E12" s="693" t="s">
        <v>768</v>
      </c>
    </row>
    <row r="13" spans="1:5" ht="15">
      <c r="A13" s="544">
        <v>11</v>
      </c>
      <c r="B13" s="546" t="s">
        <v>741</v>
      </c>
      <c r="C13" s="695" t="s">
        <v>412</v>
      </c>
      <c r="D13" s="691" t="s">
        <v>651</v>
      </c>
      <c r="E13" s="693" t="s">
        <v>768</v>
      </c>
    </row>
    <row r="14" spans="1:5" ht="15">
      <c r="A14" s="544">
        <v>12</v>
      </c>
      <c r="B14" s="546" t="s">
        <v>742</v>
      </c>
      <c r="C14" s="695" t="s">
        <v>420</v>
      </c>
      <c r="D14" s="691" t="s">
        <v>651</v>
      </c>
      <c r="E14" s="693" t="s">
        <v>768</v>
      </c>
    </row>
    <row r="15" spans="1:5" ht="15">
      <c r="A15" s="544">
        <v>13</v>
      </c>
      <c r="B15" s="546" t="s">
        <v>743</v>
      </c>
      <c r="C15" s="695" t="s">
        <v>453</v>
      </c>
      <c r="D15" s="691" t="s">
        <v>651</v>
      </c>
      <c r="E15" s="693" t="s">
        <v>768</v>
      </c>
    </row>
    <row r="16" spans="1:5" ht="15">
      <c r="A16" s="544">
        <v>14</v>
      </c>
      <c r="B16" s="546" t="s">
        <v>744</v>
      </c>
      <c r="C16" s="695" t="s">
        <v>457</v>
      </c>
      <c r="D16" s="691" t="s">
        <v>651</v>
      </c>
      <c r="E16" s="693" t="s">
        <v>768</v>
      </c>
    </row>
    <row r="17" spans="1:5" ht="15">
      <c r="A17" s="544">
        <v>15</v>
      </c>
      <c r="B17" s="546" t="s">
        <v>745</v>
      </c>
      <c r="C17" s="695" t="s">
        <v>472</v>
      </c>
      <c r="D17" s="691" t="s">
        <v>651</v>
      </c>
      <c r="E17" s="693" t="s">
        <v>768</v>
      </c>
    </row>
    <row r="18" spans="1:5" ht="15">
      <c r="A18" s="544">
        <v>16</v>
      </c>
      <c r="B18" s="546" t="s">
        <v>746</v>
      </c>
      <c r="C18" s="695" t="s">
        <v>478</v>
      </c>
      <c r="D18" s="691" t="s">
        <v>651</v>
      </c>
      <c r="E18" s="693" t="s">
        <v>768</v>
      </c>
    </row>
    <row r="19" spans="1:5" ht="15">
      <c r="A19" s="544">
        <v>17</v>
      </c>
      <c r="B19" s="545" t="s">
        <v>747</v>
      </c>
      <c r="C19" s="695" t="s">
        <v>491</v>
      </c>
      <c r="D19" s="691" t="s">
        <v>651</v>
      </c>
      <c r="E19" s="693" t="s">
        <v>768</v>
      </c>
    </row>
    <row r="20" spans="1:5" ht="15">
      <c r="A20" s="544">
        <v>18</v>
      </c>
      <c r="B20" s="545" t="s">
        <v>748</v>
      </c>
      <c r="C20" s="695" t="s">
        <v>491</v>
      </c>
      <c r="D20" s="691" t="s">
        <v>651</v>
      </c>
      <c r="E20" s="693" t="s">
        <v>768</v>
      </c>
    </row>
    <row r="21" spans="1:5" ht="15">
      <c r="A21" s="544">
        <v>19</v>
      </c>
      <c r="B21" s="545" t="s">
        <v>749</v>
      </c>
      <c r="C21" s="695" t="s">
        <v>498</v>
      </c>
      <c r="D21" s="691" t="s">
        <v>651</v>
      </c>
      <c r="E21" s="693" t="s">
        <v>768</v>
      </c>
    </row>
    <row r="22" spans="1:5" ht="15">
      <c r="A22" s="544">
        <v>20</v>
      </c>
      <c r="B22" s="547" t="s">
        <v>750</v>
      </c>
      <c r="C22" s="695" t="s">
        <v>512</v>
      </c>
      <c r="D22" s="691" t="s">
        <v>651</v>
      </c>
      <c r="E22" s="693" t="s">
        <v>768</v>
      </c>
    </row>
    <row r="23" spans="1:5" ht="15">
      <c r="A23" s="548">
        <v>21</v>
      </c>
      <c r="B23" s="545" t="s">
        <v>751</v>
      </c>
      <c r="C23" s="695" t="s">
        <v>531</v>
      </c>
      <c r="D23" s="691" t="s">
        <v>651</v>
      </c>
      <c r="E23" s="693" t="s">
        <v>768</v>
      </c>
    </row>
    <row r="24" spans="1:5" ht="15">
      <c r="A24" s="548">
        <v>22</v>
      </c>
      <c r="B24" s="549" t="s">
        <v>752</v>
      </c>
      <c r="C24" s="695" t="s">
        <v>534</v>
      </c>
      <c r="D24" s="691" t="s">
        <v>651</v>
      </c>
      <c r="E24" s="693" t="s">
        <v>768</v>
      </c>
    </row>
    <row r="25" spans="1:5" ht="15">
      <c r="A25" s="550">
        <v>23</v>
      </c>
      <c r="B25" s="545" t="s">
        <v>753</v>
      </c>
      <c r="C25" s="695" t="s">
        <v>537</v>
      </c>
      <c r="D25" s="691" t="s">
        <v>651</v>
      </c>
      <c r="E25" s="693" t="s">
        <v>768</v>
      </c>
    </row>
    <row r="26" spans="1:5" ht="15">
      <c r="A26" s="550">
        <v>24</v>
      </c>
      <c r="B26" s="545" t="s">
        <v>754</v>
      </c>
      <c r="C26" s="695" t="s">
        <v>546</v>
      </c>
      <c r="D26" s="691" t="s">
        <v>651</v>
      </c>
      <c r="E26" s="693" t="s">
        <v>768</v>
      </c>
    </row>
    <row r="27" spans="1:5" ht="15">
      <c r="A27" s="550">
        <v>25</v>
      </c>
      <c r="B27" s="545" t="s">
        <v>755</v>
      </c>
      <c r="C27" s="695" t="s">
        <v>580</v>
      </c>
      <c r="D27" s="691" t="s">
        <v>651</v>
      </c>
      <c r="E27" s="693" t="s">
        <v>768</v>
      </c>
    </row>
    <row r="28" spans="1:5" ht="15">
      <c r="A28" s="550">
        <v>26</v>
      </c>
      <c r="B28" s="545" t="s">
        <v>756</v>
      </c>
      <c r="C28" s="695" t="s">
        <v>555</v>
      </c>
      <c r="D28" s="691" t="s">
        <v>651</v>
      </c>
      <c r="E28" s="693" t="s">
        <v>768</v>
      </c>
    </row>
    <row r="29" spans="1:5" ht="15">
      <c r="A29" s="550">
        <v>27</v>
      </c>
      <c r="B29" s="545" t="s">
        <v>757</v>
      </c>
      <c r="C29" s="695" t="s">
        <v>566</v>
      </c>
      <c r="D29" s="691" t="s">
        <v>651</v>
      </c>
      <c r="E29" s="693" t="s">
        <v>768</v>
      </c>
    </row>
    <row r="30" spans="1:5" ht="15">
      <c r="A30" s="550">
        <v>28</v>
      </c>
      <c r="B30" s="545" t="s">
        <v>758</v>
      </c>
      <c r="C30" s="695" t="s">
        <v>765</v>
      </c>
      <c r="D30" s="691" t="s">
        <v>651</v>
      </c>
      <c r="E30" s="693" t="s">
        <v>768</v>
      </c>
    </row>
    <row r="31" spans="1:5" ht="15">
      <c r="A31" s="550">
        <v>29</v>
      </c>
      <c r="B31" s="545" t="s">
        <v>759</v>
      </c>
      <c r="C31" s="695" t="s">
        <v>659</v>
      </c>
      <c r="D31" s="691" t="s">
        <v>651</v>
      </c>
      <c r="E31" s="693" t="s">
        <v>768</v>
      </c>
    </row>
    <row r="32" spans="1:5" ht="15.75" thickBot="1">
      <c r="A32" s="551">
        <v>30</v>
      </c>
      <c r="B32" s="552" t="s">
        <v>760</v>
      </c>
      <c r="C32" s="697" t="s">
        <v>581</v>
      </c>
      <c r="D32" s="692" t="s">
        <v>651</v>
      </c>
      <c r="E32" s="694" t="s">
        <v>768</v>
      </c>
    </row>
  </sheetData>
  <sheetProtection/>
  <mergeCells count="2">
    <mergeCell ref="A2:B2"/>
    <mergeCell ref="A1:E1"/>
  </mergeCells>
  <hyperlinks>
    <hyperlink ref="B3" location="'F1'!A1" display="'F1'!A1"/>
    <hyperlink ref="B4" location="'F2'!A1" display="'F2'!A1"/>
    <hyperlink ref="B5" location="'F3'!A1" display="'F3'!A1"/>
    <hyperlink ref="B6" location="'F4'!A1" display="'F4'!A1"/>
    <hyperlink ref="B7" location="'F5'!A1" display="'F5'!A1"/>
    <hyperlink ref="B10" location="'F7'!A1" display="'F7'!A1"/>
    <hyperlink ref="B19" location="'F13'!A1" display="'F13'!A1"/>
    <hyperlink ref="B20" location="F13.1!A1" display="F13.1!A1"/>
    <hyperlink ref="B21" location="'F14'!A1" display="'F14'!A1"/>
    <hyperlink ref="B22" location="F14.1!A1" display="F14.1!A1"/>
    <hyperlink ref="B23" location="F14.2!A1" display="F14.2!A1"/>
    <hyperlink ref="B25" location="'F15'!A1" display="'F15'!A1"/>
    <hyperlink ref="B26" location="'F16'!A1" display="'F16'!A1"/>
    <hyperlink ref="B27" location="'F17'!A1" display="'F17'!A1"/>
    <hyperlink ref="B28" location="'F18'!A1" display="'F18'!A1"/>
    <hyperlink ref="B29" location="'F19'!A1" display="'F19'!A1"/>
    <hyperlink ref="B30" location="'F20'!A1" display="'F20'!A1"/>
    <hyperlink ref="B11" location="'F8'!A1" display="'F8'!A1"/>
    <hyperlink ref="B31" location="'F21'!A1" display="F21'!A1"/>
    <hyperlink ref="B32" location="'F22'!A1" display="F22'!A1"/>
    <hyperlink ref="B8" location="'F6,6.1'!A1" display="F6"/>
    <hyperlink ref="B9" location="'F6,6.1'!A20" display="F6/1"/>
    <hyperlink ref="B12" location="'F9,9.1,10'!A1" display="F9"/>
    <hyperlink ref="B13" location="'F9,9.1,10'!A26" display="F9/1"/>
    <hyperlink ref="B14" location="'F9,9.1,10'!A44" display="F10"/>
    <hyperlink ref="B16" location="'F12,12.1,12.2'!A1" display="F12"/>
    <hyperlink ref="B17" location="'F12,12.1,12.2'!A30" display="F12/1"/>
    <hyperlink ref="B18" location="'F12,12.1,12.2'!A46" display="F12/2"/>
    <hyperlink ref="B24" location="F14.4!A1" display="F14/4"/>
    <hyperlink ref="B15" location="'F11'!A1" display="F11"/>
  </hyperlinks>
  <printOptions/>
  <pageMargins left="0.7" right="0.7" top="0.75" bottom="0.75" header="0.3" footer="0.3"/>
  <pageSetup fitToHeight="1" fitToWidth="1" horizontalDpi="600" verticalDpi="600" orientation="portrait" paperSize="9" scale="5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73"/>
  <sheetViews>
    <sheetView zoomScalePageLayoutView="0" workbookViewId="0" topLeftCell="A43">
      <selection activeCell="B86" sqref="B86"/>
    </sheetView>
  </sheetViews>
  <sheetFormatPr defaultColWidth="9.140625" defaultRowHeight="12.75"/>
  <cols>
    <col min="1" max="1" width="24.421875" style="12" customWidth="1"/>
    <col min="2" max="2" width="56.28125" style="12" customWidth="1"/>
    <col min="3" max="8" width="10.00390625" style="12" customWidth="1"/>
    <col min="9" max="9" width="13.8515625" style="12" customWidth="1"/>
    <col min="10" max="11" width="4.421875" style="12" bestFit="1" customWidth="1"/>
    <col min="12" max="12" width="4.57421875" style="12" bestFit="1" customWidth="1"/>
    <col min="13" max="13" width="4.28125" style="12" bestFit="1" customWidth="1"/>
    <col min="14" max="14" width="4.421875" style="12" bestFit="1" customWidth="1"/>
    <col min="15" max="15" width="4.28125" style="12" bestFit="1" customWidth="1"/>
    <col min="16" max="16" width="10.140625" style="12" bestFit="1" customWidth="1"/>
    <col min="17" max="16384" width="9.140625" style="12" customWidth="1"/>
  </cols>
  <sheetData>
    <row r="1" spans="1:16" ht="15">
      <c r="A1" s="51" t="s">
        <v>648</v>
      </c>
      <c r="B1" s="52">
        <v>9</v>
      </c>
      <c r="C1" s="11"/>
      <c r="D1" s="3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5">
      <c r="A2" s="51" t="s">
        <v>649</v>
      </c>
      <c r="B2" s="51" t="s">
        <v>652</v>
      </c>
      <c r="C2" s="4"/>
      <c r="D2" s="3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5">
      <c r="A3" s="51" t="s">
        <v>650</v>
      </c>
      <c r="B3" s="51" t="s">
        <v>651</v>
      </c>
      <c r="C3" s="2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5">
      <c r="A4" s="51" t="s">
        <v>1</v>
      </c>
      <c r="B4" s="51" t="s">
        <v>2</v>
      </c>
      <c r="C4" s="2"/>
      <c r="D4" s="3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5">
      <c r="A5" s="54" t="s">
        <v>3</v>
      </c>
      <c r="B5" s="54" t="s">
        <v>4</v>
      </c>
      <c r="C5" s="2"/>
      <c r="D5" s="3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3.5" thickBot="1">
      <c r="A6" s="2"/>
      <c r="B6" s="2"/>
      <c r="C6" s="2"/>
      <c r="D6" s="3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5">
      <c r="A7" s="784" t="s">
        <v>5</v>
      </c>
      <c r="B7" s="219" t="s">
        <v>388</v>
      </c>
      <c r="C7" s="220"/>
      <c r="D7" s="220"/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21"/>
      <c r="P7" s="786" t="s">
        <v>10</v>
      </c>
    </row>
    <row r="8" spans="1:16" ht="15.75" thickBot="1">
      <c r="A8" s="785" t="s">
        <v>5</v>
      </c>
      <c r="B8" s="237" t="s">
        <v>389</v>
      </c>
      <c r="C8" s="238" t="s">
        <v>381</v>
      </c>
      <c r="D8" s="239" t="s">
        <v>382</v>
      </c>
      <c r="E8" s="239" t="s">
        <v>390</v>
      </c>
      <c r="F8" s="239" t="s">
        <v>391</v>
      </c>
      <c r="G8" s="239" t="s">
        <v>392</v>
      </c>
      <c r="H8" s="240" t="s">
        <v>393</v>
      </c>
      <c r="I8" s="240" t="s">
        <v>394</v>
      </c>
      <c r="J8" s="240" t="s">
        <v>395</v>
      </c>
      <c r="K8" s="241" t="s">
        <v>396</v>
      </c>
      <c r="L8" s="240" t="s">
        <v>397</v>
      </c>
      <c r="M8" s="240" t="s">
        <v>398</v>
      </c>
      <c r="N8" s="240" t="s">
        <v>399</v>
      </c>
      <c r="O8" s="241" t="s">
        <v>400</v>
      </c>
      <c r="P8" s="787" t="s">
        <v>10</v>
      </c>
    </row>
    <row r="9" spans="1:16" ht="12.75">
      <c r="A9" s="228" t="s">
        <v>19</v>
      </c>
      <c r="B9" s="595" t="s">
        <v>706</v>
      </c>
      <c r="C9" s="154"/>
      <c r="D9" s="229"/>
      <c r="E9" s="154"/>
      <c r="F9" s="154"/>
      <c r="G9" s="154"/>
      <c r="H9" s="154"/>
      <c r="I9" s="154"/>
      <c r="J9" s="154"/>
      <c r="K9" s="154"/>
      <c r="L9" s="154"/>
      <c r="M9" s="154"/>
      <c r="N9" s="154"/>
      <c r="O9" s="156"/>
      <c r="P9" s="242">
        <f aca="true" t="shared" si="0" ref="P9:P20">C9*$G$54+D9*$G$55+E9*$G$56+F9*$G$57+G9*$G$58+H9*$G$59+I9*$G$60+J9*$G$61+K9*$G$62+L9*$G$63+M9*$G$64+N9*$G$65+O9*$G$66</f>
        <v>0</v>
      </c>
    </row>
    <row r="10" spans="1:16" ht="12.75">
      <c r="A10" s="230" t="s">
        <v>53</v>
      </c>
      <c r="B10" s="21" t="s">
        <v>401</v>
      </c>
      <c r="C10" s="33">
        <f aca="true" t="shared" si="1" ref="C10:O10">C11+C12+C13+C14+C15+C16-C17</f>
        <v>0</v>
      </c>
      <c r="D10" s="33">
        <f t="shared" si="1"/>
        <v>0</v>
      </c>
      <c r="E10" s="33">
        <f t="shared" si="1"/>
        <v>0</v>
      </c>
      <c r="F10" s="33">
        <f t="shared" si="1"/>
        <v>0</v>
      </c>
      <c r="G10" s="33">
        <f t="shared" si="1"/>
        <v>0</v>
      </c>
      <c r="H10" s="33">
        <f t="shared" si="1"/>
        <v>0</v>
      </c>
      <c r="I10" s="33">
        <f t="shared" si="1"/>
        <v>0</v>
      </c>
      <c r="J10" s="33">
        <f t="shared" si="1"/>
        <v>0</v>
      </c>
      <c r="K10" s="33">
        <f t="shared" si="1"/>
        <v>0</v>
      </c>
      <c r="L10" s="33">
        <f t="shared" si="1"/>
        <v>0</v>
      </c>
      <c r="M10" s="33">
        <f t="shared" si="1"/>
        <v>0</v>
      </c>
      <c r="N10" s="33">
        <f t="shared" si="1"/>
        <v>0</v>
      </c>
      <c r="O10" s="90">
        <f t="shared" si="1"/>
        <v>0</v>
      </c>
      <c r="P10" s="243">
        <f t="shared" si="0"/>
        <v>0</v>
      </c>
    </row>
    <row r="11" spans="1:16" ht="12.75">
      <c r="A11" s="231"/>
      <c r="B11" s="435" t="s">
        <v>402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89"/>
      <c r="P11" s="243">
        <f t="shared" si="0"/>
        <v>0</v>
      </c>
    </row>
    <row r="12" spans="1:16" ht="12.75">
      <c r="A12" s="231"/>
      <c r="B12" s="435" t="s">
        <v>73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89"/>
      <c r="P12" s="243">
        <f t="shared" si="0"/>
        <v>0</v>
      </c>
    </row>
    <row r="13" spans="1:16" ht="12.75">
      <c r="A13" s="231"/>
      <c r="B13" s="435" t="s">
        <v>403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89"/>
      <c r="P13" s="243">
        <f t="shared" si="0"/>
        <v>0</v>
      </c>
    </row>
    <row r="14" spans="1:16" ht="12.75">
      <c r="A14" s="231"/>
      <c r="B14" s="435" t="s">
        <v>404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89"/>
      <c r="P14" s="243">
        <f t="shared" si="0"/>
        <v>0</v>
      </c>
    </row>
    <row r="15" spans="1:16" ht="12.75">
      <c r="A15" s="231"/>
      <c r="B15" s="435" t="s">
        <v>405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89"/>
      <c r="P15" s="243">
        <f t="shared" si="0"/>
        <v>0</v>
      </c>
    </row>
    <row r="16" spans="1:16" ht="12.75">
      <c r="A16" s="231"/>
      <c r="B16" s="435" t="s">
        <v>406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89"/>
      <c r="P16" s="243">
        <f t="shared" si="0"/>
        <v>0</v>
      </c>
    </row>
    <row r="17" spans="1:16" ht="12.75">
      <c r="A17" s="231"/>
      <c r="B17" s="20" t="s">
        <v>407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89"/>
      <c r="P17" s="243">
        <f t="shared" si="0"/>
        <v>0</v>
      </c>
    </row>
    <row r="18" spans="1:16" ht="12.75">
      <c r="A18" s="230" t="s">
        <v>121</v>
      </c>
      <c r="B18" s="21" t="s">
        <v>408</v>
      </c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89"/>
      <c r="P18" s="243">
        <f t="shared" si="0"/>
        <v>0</v>
      </c>
    </row>
    <row r="19" spans="1:16" ht="12.75">
      <c r="A19" s="230" t="s">
        <v>141</v>
      </c>
      <c r="B19" s="21" t="s">
        <v>707</v>
      </c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236">
        <f t="shared" si="0"/>
        <v>0</v>
      </c>
    </row>
    <row r="20" spans="1:16" ht="12.75">
      <c r="A20" s="226" t="s">
        <v>409</v>
      </c>
      <c r="B20" s="19" t="s">
        <v>410</v>
      </c>
      <c r="C20" s="32">
        <f aca="true" t="shared" si="2" ref="C20:O20">C9+C10+C18+C19</f>
        <v>0</v>
      </c>
      <c r="D20" s="32">
        <f t="shared" si="2"/>
        <v>0</v>
      </c>
      <c r="E20" s="32">
        <f t="shared" si="2"/>
        <v>0</v>
      </c>
      <c r="F20" s="32">
        <f t="shared" si="2"/>
        <v>0</v>
      </c>
      <c r="G20" s="32">
        <f t="shared" si="2"/>
        <v>0</v>
      </c>
      <c r="H20" s="32">
        <f t="shared" si="2"/>
        <v>0</v>
      </c>
      <c r="I20" s="32">
        <f t="shared" si="2"/>
        <v>0</v>
      </c>
      <c r="J20" s="32">
        <f t="shared" si="2"/>
        <v>0</v>
      </c>
      <c r="K20" s="32">
        <f t="shared" si="2"/>
        <v>0</v>
      </c>
      <c r="L20" s="32">
        <f t="shared" si="2"/>
        <v>0</v>
      </c>
      <c r="M20" s="32">
        <f t="shared" si="2"/>
        <v>0</v>
      </c>
      <c r="N20" s="32">
        <f t="shared" si="2"/>
        <v>0</v>
      </c>
      <c r="O20" s="32">
        <f t="shared" si="2"/>
        <v>0</v>
      </c>
      <c r="P20" s="236">
        <f t="shared" si="0"/>
        <v>0</v>
      </c>
    </row>
    <row r="21" spans="1:16" ht="13.5" thickBot="1">
      <c r="A21" s="227" t="s">
        <v>411</v>
      </c>
      <c r="B21" s="232" t="s">
        <v>715</v>
      </c>
      <c r="C21" s="86">
        <f>C20*G54</f>
        <v>0</v>
      </c>
      <c r="D21" s="86">
        <f>D20*G55</f>
        <v>0</v>
      </c>
      <c r="E21" s="86">
        <f>E20*G56</f>
        <v>0</v>
      </c>
      <c r="F21" s="86">
        <f>F20*G57</f>
        <v>0</v>
      </c>
      <c r="G21" s="86">
        <f>G20*G58</f>
        <v>0</v>
      </c>
      <c r="H21" s="86">
        <f>H20*G59</f>
        <v>0</v>
      </c>
      <c r="I21" s="86">
        <f>I20*G60</f>
        <v>0</v>
      </c>
      <c r="J21" s="86">
        <f>J20*G61</f>
        <v>0</v>
      </c>
      <c r="K21" s="86">
        <f>K20*G62</f>
        <v>0</v>
      </c>
      <c r="L21" s="86">
        <f>L20*G63</f>
        <v>0</v>
      </c>
      <c r="M21" s="86">
        <f>M20*G64</f>
        <v>0</v>
      </c>
      <c r="N21" s="86">
        <f>N20*G65</f>
        <v>0</v>
      </c>
      <c r="O21" s="86">
        <f>O20*G66</f>
        <v>0</v>
      </c>
      <c r="P21" s="87">
        <f>SUM(C21:O21)</f>
        <v>0</v>
      </c>
    </row>
    <row r="23" ht="12.75" customHeight="1"/>
    <row r="26" spans="1:16" ht="15">
      <c r="A26" s="51" t="s">
        <v>648</v>
      </c>
      <c r="B26" s="355" t="s">
        <v>686</v>
      </c>
      <c r="C26" s="11"/>
      <c r="D26" s="3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</row>
    <row r="27" spans="1:16" ht="15">
      <c r="A27" s="51" t="s">
        <v>649</v>
      </c>
      <c r="B27" s="56" t="s">
        <v>653</v>
      </c>
      <c r="C27" s="4"/>
      <c r="D27" s="3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</row>
    <row r="28" spans="1:16" ht="15">
      <c r="A28" s="51" t="s">
        <v>650</v>
      </c>
      <c r="B28" s="56" t="s">
        <v>651</v>
      </c>
      <c r="C28" s="2"/>
      <c r="D28" s="3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</row>
    <row r="29" spans="1:16" ht="15">
      <c r="A29" s="51" t="s">
        <v>1</v>
      </c>
      <c r="B29" s="56" t="s">
        <v>2</v>
      </c>
      <c r="C29" s="2"/>
      <c r="D29" s="3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</row>
    <row r="30" spans="1:16" ht="15">
      <c r="A30" s="54" t="s">
        <v>3</v>
      </c>
      <c r="B30" s="56" t="s">
        <v>4</v>
      </c>
      <c r="C30" s="2"/>
      <c r="D30" s="3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</row>
    <row r="31" spans="1:16" ht="13.5" thickBot="1">
      <c r="A31" s="2"/>
      <c r="B31" s="2"/>
      <c r="C31" s="2"/>
      <c r="D31" s="3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</row>
    <row r="32" spans="1:16" ht="15">
      <c r="A32" s="784" t="s">
        <v>5</v>
      </c>
      <c r="B32" s="789" t="s">
        <v>413</v>
      </c>
      <c r="C32" s="220"/>
      <c r="D32" s="220"/>
      <c r="E32" s="220"/>
      <c r="F32" s="220"/>
      <c r="G32" s="220"/>
      <c r="H32" s="220"/>
      <c r="I32" s="220"/>
      <c r="J32" s="220"/>
      <c r="K32" s="220"/>
      <c r="L32" s="220"/>
      <c r="M32" s="220"/>
      <c r="N32" s="220"/>
      <c r="O32" s="221"/>
      <c r="P32" s="786" t="s">
        <v>10</v>
      </c>
    </row>
    <row r="33" spans="1:16" ht="15.75" thickBot="1">
      <c r="A33" s="788" t="s">
        <v>5</v>
      </c>
      <c r="B33" s="790" t="s">
        <v>413</v>
      </c>
      <c r="C33" s="222" t="s">
        <v>381</v>
      </c>
      <c r="D33" s="223" t="s">
        <v>382</v>
      </c>
      <c r="E33" s="223" t="s">
        <v>390</v>
      </c>
      <c r="F33" s="223" t="s">
        <v>391</v>
      </c>
      <c r="G33" s="223" t="s">
        <v>392</v>
      </c>
      <c r="H33" s="224" t="s">
        <v>393</v>
      </c>
      <c r="I33" s="224" t="s">
        <v>394</v>
      </c>
      <c r="J33" s="224" t="s">
        <v>395</v>
      </c>
      <c r="K33" s="225" t="s">
        <v>396</v>
      </c>
      <c r="L33" s="224" t="s">
        <v>397</v>
      </c>
      <c r="M33" s="224" t="s">
        <v>398</v>
      </c>
      <c r="N33" s="224" t="s">
        <v>399</v>
      </c>
      <c r="O33" s="225" t="s">
        <v>400</v>
      </c>
      <c r="P33" s="795" t="s">
        <v>10</v>
      </c>
    </row>
    <row r="34" spans="1:16" ht="12.75">
      <c r="A34" s="187" t="s">
        <v>19</v>
      </c>
      <c r="B34" s="10" t="s">
        <v>414</v>
      </c>
      <c r="C34" s="36"/>
      <c r="D34" s="40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77">
        <f aca="true" t="shared" si="3" ref="P34:P40">C34*$G$54+D34*$G$55+E34*$G$56+F34*$G$57+G34*$G$58+H34*$G$59+I34*$G$60+J34*$G$61+K34*$G$62+L34*$G$63+M34*$G$64+N34*$G$65+O34*$G$66</f>
        <v>0</v>
      </c>
    </row>
    <row r="35" spans="1:16" ht="12.75">
      <c r="A35" s="593" t="s">
        <v>53</v>
      </c>
      <c r="B35" s="569" t="s">
        <v>415</v>
      </c>
      <c r="C35" s="557"/>
      <c r="D35" s="40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77">
        <f t="shared" si="3"/>
        <v>0</v>
      </c>
    </row>
    <row r="36" spans="1:16" ht="12.75">
      <c r="A36" s="593" t="s">
        <v>121</v>
      </c>
      <c r="B36" s="569" t="s">
        <v>224</v>
      </c>
      <c r="C36" s="557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77">
        <f t="shared" si="3"/>
        <v>0</v>
      </c>
    </row>
    <row r="37" spans="1:18" ht="12.75">
      <c r="A37" s="594" t="s">
        <v>141</v>
      </c>
      <c r="B37" s="571" t="s">
        <v>589</v>
      </c>
      <c r="C37" s="557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77">
        <f t="shared" si="3"/>
        <v>0</v>
      </c>
      <c r="Q37" s="26"/>
      <c r="R37" s="26"/>
    </row>
    <row r="38" spans="1:16" ht="12.75">
      <c r="A38" s="594" t="s">
        <v>221</v>
      </c>
      <c r="B38" s="569" t="s">
        <v>416</v>
      </c>
      <c r="C38" s="557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77">
        <f t="shared" si="3"/>
        <v>0</v>
      </c>
    </row>
    <row r="39" spans="1:16" ht="12.75">
      <c r="A39" s="594" t="s">
        <v>273</v>
      </c>
      <c r="B39" s="569" t="s">
        <v>417</v>
      </c>
      <c r="C39" s="557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77">
        <f t="shared" si="3"/>
        <v>0</v>
      </c>
    </row>
    <row r="40" spans="1:16" ht="12.75">
      <c r="A40" s="226" t="s">
        <v>409</v>
      </c>
      <c r="B40" s="13" t="s">
        <v>418</v>
      </c>
      <c r="C40" s="32">
        <f aca="true" t="shared" si="4" ref="C40:O40">SUM(C34:C39)</f>
        <v>0</v>
      </c>
      <c r="D40" s="32">
        <f t="shared" si="4"/>
        <v>0</v>
      </c>
      <c r="E40" s="32">
        <f t="shared" si="4"/>
        <v>0</v>
      </c>
      <c r="F40" s="32">
        <f t="shared" si="4"/>
        <v>0</v>
      </c>
      <c r="G40" s="32">
        <f t="shared" si="4"/>
        <v>0</v>
      </c>
      <c r="H40" s="32">
        <f t="shared" si="4"/>
        <v>0</v>
      </c>
      <c r="I40" s="32">
        <f t="shared" si="4"/>
        <v>0</v>
      </c>
      <c r="J40" s="32">
        <f t="shared" si="4"/>
        <v>0</v>
      </c>
      <c r="K40" s="32">
        <f t="shared" si="4"/>
        <v>0</v>
      </c>
      <c r="L40" s="32">
        <f t="shared" si="4"/>
        <v>0</v>
      </c>
      <c r="M40" s="32">
        <f t="shared" si="4"/>
        <v>0</v>
      </c>
      <c r="N40" s="32">
        <f t="shared" si="4"/>
        <v>0</v>
      </c>
      <c r="O40" s="32">
        <f t="shared" si="4"/>
        <v>0</v>
      </c>
      <c r="P40" s="77">
        <f t="shared" si="3"/>
        <v>0</v>
      </c>
    </row>
    <row r="41" spans="1:16" ht="13.5" thickBot="1">
      <c r="A41" s="227" t="s">
        <v>411</v>
      </c>
      <c r="B41" s="85" t="s">
        <v>419</v>
      </c>
      <c r="C41" s="86">
        <f>C40*G54</f>
        <v>0</v>
      </c>
      <c r="D41" s="86">
        <f>D40*G55</f>
        <v>0</v>
      </c>
      <c r="E41" s="86">
        <f>E40*G56</f>
        <v>0</v>
      </c>
      <c r="F41" s="86">
        <f>F40*G57</f>
        <v>0</v>
      </c>
      <c r="G41" s="86">
        <f>G40*G58</f>
        <v>0</v>
      </c>
      <c r="H41" s="86">
        <f>H40*G59</f>
        <v>0</v>
      </c>
      <c r="I41" s="86">
        <f>I40*G60</f>
        <v>0</v>
      </c>
      <c r="J41" s="86">
        <f>J40*G61</f>
        <v>0</v>
      </c>
      <c r="K41" s="86">
        <f>K40*G62</f>
        <v>0</v>
      </c>
      <c r="L41" s="86">
        <f>L40*G63</f>
        <v>0</v>
      </c>
      <c r="M41" s="86">
        <f>M40*G64</f>
        <v>0</v>
      </c>
      <c r="N41" s="86">
        <f>N40*G65</f>
        <v>0</v>
      </c>
      <c r="O41" s="86">
        <f>O40*G66</f>
        <v>0</v>
      </c>
      <c r="P41" s="87">
        <f>SUM(C41:O41)</f>
        <v>0</v>
      </c>
    </row>
    <row r="44" spans="1:9" ht="15">
      <c r="A44" s="51" t="s">
        <v>648</v>
      </c>
      <c r="B44" s="355" t="s">
        <v>444</v>
      </c>
      <c r="C44" s="11"/>
      <c r="D44" s="3"/>
      <c r="E44" s="41"/>
      <c r="F44" s="41"/>
      <c r="G44" s="41"/>
      <c r="H44" s="41"/>
      <c r="I44" s="41"/>
    </row>
    <row r="45" spans="1:9" ht="15">
      <c r="A45" s="51" t="s">
        <v>649</v>
      </c>
      <c r="B45" s="56" t="s">
        <v>420</v>
      </c>
      <c r="C45" s="4"/>
      <c r="D45" s="3"/>
      <c r="E45" s="41"/>
      <c r="F45" s="41"/>
      <c r="G45" s="41"/>
      <c r="H45" s="41"/>
      <c r="I45" s="41"/>
    </row>
    <row r="46" spans="1:9" ht="15">
      <c r="A46" s="51" t="s">
        <v>650</v>
      </c>
      <c r="B46" s="56" t="s">
        <v>651</v>
      </c>
      <c r="C46" s="2"/>
      <c r="D46" s="3"/>
      <c r="E46" s="41"/>
      <c r="F46" s="41"/>
      <c r="G46" s="41"/>
      <c r="H46" s="41"/>
      <c r="I46" s="41"/>
    </row>
    <row r="47" spans="1:9" ht="15">
      <c r="A47" s="51" t="s">
        <v>1</v>
      </c>
      <c r="B47" s="56" t="s">
        <v>2</v>
      </c>
      <c r="C47" s="2"/>
      <c r="D47" s="3"/>
      <c r="E47" s="41"/>
      <c r="F47" s="41"/>
      <c r="G47" s="41"/>
      <c r="H47" s="41"/>
      <c r="I47" s="41"/>
    </row>
    <row r="48" spans="1:9" ht="15">
      <c r="A48" s="54" t="s">
        <v>3</v>
      </c>
      <c r="B48" s="56" t="s">
        <v>4</v>
      </c>
      <c r="C48" s="2"/>
      <c r="D48" s="3"/>
      <c r="E48" s="41"/>
      <c r="F48" s="41"/>
      <c r="G48" s="41"/>
      <c r="H48" s="41"/>
      <c r="I48" s="41"/>
    </row>
    <row r="49" spans="1:9" ht="13.5" thickBot="1">
      <c r="A49" s="2"/>
      <c r="B49" s="2"/>
      <c r="C49" s="2"/>
      <c r="D49" s="193"/>
      <c r="E49" s="194"/>
      <c r="F49" s="194"/>
      <c r="G49" s="194"/>
      <c r="H49" s="194"/>
      <c r="I49" s="194"/>
    </row>
    <row r="50" spans="1:9" ht="33" customHeight="1">
      <c r="A50" s="247"/>
      <c r="B50" s="248" t="s">
        <v>421</v>
      </c>
      <c r="C50" s="796" t="s">
        <v>422</v>
      </c>
      <c r="D50" s="796" t="s">
        <v>422</v>
      </c>
      <c r="E50" s="775" t="s">
        <v>423</v>
      </c>
      <c r="F50" s="775" t="s">
        <v>424</v>
      </c>
      <c r="G50" s="775" t="s">
        <v>425</v>
      </c>
      <c r="H50" s="778" t="s">
        <v>426</v>
      </c>
      <c r="I50" s="781" t="s">
        <v>427</v>
      </c>
    </row>
    <row r="51" spans="1:9" ht="12.75" customHeight="1">
      <c r="A51" s="791"/>
      <c r="B51" s="793" t="s">
        <v>428</v>
      </c>
      <c r="C51" s="776" t="s">
        <v>429</v>
      </c>
      <c r="D51" s="776" t="s">
        <v>430</v>
      </c>
      <c r="E51" s="776" t="s">
        <v>423</v>
      </c>
      <c r="F51" s="776" t="s">
        <v>424</v>
      </c>
      <c r="G51" s="776" t="s">
        <v>425</v>
      </c>
      <c r="H51" s="779" t="s">
        <v>426</v>
      </c>
      <c r="I51" s="782" t="s">
        <v>427</v>
      </c>
    </row>
    <row r="52" spans="1:9" ht="13.5" thickBot="1">
      <c r="A52" s="792"/>
      <c r="B52" s="794" t="s">
        <v>428</v>
      </c>
      <c r="C52" s="777" t="s">
        <v>429</v>
      </c>
      <c r="D52" s="777" t="s">
        <v>430</v>
      </c>
      <c r="E52" s="777" t="s">
        <v>423</v>
      </c>
      <c r="F52" s="777" t="s">
        <v>424</v>
      </c>
      <c r="G52" s="777" t="s">
        <v>425</v>
      </c>
      <c r="H52" s="780" t="s">
        <v>426</v>
      </c>
      <c r="I52" s="783" t="s">
        <v>427</v>
      </c>
    </row>
    <row r="53" spans="1:9" ht="13.5" thickBot="1">
      <c r="A53" s="251"/>
      <c r="B53" s="252" t="s">
        <v>431</v>
      </c>
      <c r="C53" s="252" t="s">
        <v>432</v>
      </c>
      <c r="D53" s="252" t="s">
        <v>433</v>
      </c>
      <c r="E53" s="252" t="s">
        <v>434</v>
      </c>
      <c r="F53" s="252" t="s">
        <v>435</v>
      </c>
      <c r="G53" s="252" t="s">
        <v>436</v>
      </c>
      <c r="H53" s="252" t="s">
        <v>437</v>
      </c>
      <c r="I53" s="253" t="s">
        <v>438</v>
      </c>
    </row>
    <row r="54" spans="1:9" ht="12.75">
      <c r="A54" s="152"/>
      <c r="B54" s="153" t="s">
        <v>381</v>
      </c>
      <c r="C54" s="254">
        <f>C20</f>
        <v>0</v>
      </c>
      <c r="D54" s="254">
        <f>C40</f>
        <v>0</v>
      </c>
      <c r="E54" s="254">
        <f aca="true" t="shared" si="5" ref="E54:E66">C54-D54</f>
        <v>0</v>
      </c>
      <c r="F54" s="198"/>
      <c r="G54" s="198"/>
      <c r="H54" s="185">
        <f aca="true" t="shared" si="6" ref="H54:H66">((+E54-F54)*G54)/1000</f>
        <v>0</v>
      </c>
      <c r="I54" s="255" t="e">
        <f aca="true" t="shared" si="7" ref="I54:I66">H54/$I$70*100</f>
        <v>#DIV/0!</v>
      </c>
    </row>
    <row r="55" spans="1:9" ht="12.75">
      <c r="A55" s="155"/>
      <c r="B55" s="10" t="s">
        <v>382</v>
      </c>
      <c r="C55" s="33">
        <f>D20</f>
        <v>0</v>
      </c>
      <c r="D55" s="33">
        <f>D40</f>
        <v>0</v>
      </c>
      <c r="E55" s="245">
        <f t="shared" si="5"/>
        <v>0</v>
      </c>
      <c r="F55" s="31"/>
      <c r="G55" s="31"/>
      <c r="H55" s="196">
        <f t="shared" si="6"/>
        <v>0</v>
      </c>
      <c r="I55" s="246" t="e">
        <f t="shared" si="7"/>
        <v>#DIV/0!</v>
      </c>
    </row>
    <row r="56" spans="1:9" ht="12.75">
      <c r="A56" s="155"/>
      <c r="B56" s="10" t="s">
        <v>390</v>
      </c>
      <c r="C56" s="33">
        <f>E20</f>
        <v>0</v>
      </c>
      <c r="D56" s="33">
        <f>E40</f>
        <v>0</v>
      </c>
      <c r="E56" s="245">
        <f t="shared" si="5"/>
        <v>0</v>
      </c>
      <c r="F56" s="47"/>
      <c r="G56" s="47"/>
      <c r="H56" s="196">
        <f t="shared" si="6"/>
        <v>0</v>
      </c>
      <c r="I56" s="246" t="e">
        <f t="shared" si="7"/>
        <v>#DIV/0!</v>
      </c>
    </row>
    <row r="57" spans="1:9" ht="12.75">
      <c r="A57" s="155"/>
      <c r="B57" s="10" t="s">
        <v>391</v>
      </c>
      <c r="C57" s="33">
        <f>F20</f>
        <v>0</v>
      </c>
      <c r="D57" s="33">
        <f>F40</f>
        <v>0</v>
      </c>
      <c r="E57" s="245">
        <f t="shared" si="5"/>
        <v>0</v>
      </c>
      <c r="F57" s="47"/>
      <c r="G57" s="47"/>
      <c r="H57" s="196">
        <f t="shared" si="6"/>
        <v>0</v>
      </c>
      <c r="I57" s="246" t="e">
        <f t="shared" si="7"/>
        <v>#DIV/0!</v>
      </c>
    </row>
    <row r="58" spans="1:9" ht="12.75">
      <c r="A58" s="155"/>
      <c r="B58" s="10" t="s">
        <v>392</v>
      </c>
      <c r="C58" s="33">
        <f>G20</f>
        <v>0</v>
      </c>
      <c r="D58" s="33">
        <f>G40</f>
        <v>0</v>
      </c>
      <c r="E58" s="245">
        <f t="shared" si="5"/>
        <v>0</v>
      </c>
      <c r="F58" s="47"/>
      <c r="G58" s="47"/>
      <c r="H58" s="196">
        <f t="shared" si="6"/>
        <v>0</v>
      </c>
      <c r="I58" s="246" t="e">
        <f t="shared" si="7"/>
        <v>#DIV/0!</v>
      </c>
    </row>
    <row r="59" spans="1:9" ht="12.75">
      <c r="A59" s="155"/>
      <c r="B59" s="10" t="s">
        <v>393</v>
      </c>
      <c r="C59" s="33">
        <f>H20</f>
        <v>0</v>
      </c>
      <c r="D59" s="33">
        <f>H40</f>
        <v>0</v>
      </c>
      <c r="E59" s="245">
        <f t="shared" si="5"/>
        <v>0</v>
      </c>
      <c r="F59" s="47"/>
      <c r="G59" s="47"/>
      <c r="H59" s="196">
        <f t="shared" si="6"/>
        <v>0</v>
      </c>
      <c r="I59" s="246" t="e">
        <f t="shared" si="7"/>
        <v>#DIV/0!</v>
      </c>
    </row>
    <row r="60" spans="1:9" ht="12.75">
      <c r="A60" s="155"/>
      <c r="B60" s="10" t="s">
        <v>394</v>
      </c>
      <c r="C60" s="33">
        <f>I20</f>
        <v>0</v>
      </c>
      <c r="D60" s="33">
        <f>I40</f>
        <v>0</v>
      </c>
      <c r="E60" s="245">
        <f t="shared" si="5"/>
        <v>0</v>
      </c>
      <c r="F60" s="47"/>
      <c r="G60" s="47"/>
      <c r="H60" s="196">
        <f t="shared" si="6"/>
        <v>0</v>
      </c>
      <c r="I60" s="246" t="e">
        <f t="shared" si="7"/>
        <v>#DIV/0!</v>
      </c>
    </row>
    <row r="61" spans="1:9" ht="12.75">
      <c r="A61" s="155"/>
      <c r="B61" s="569" t="s">
        <v>439</v>
      </c>
      <c r="C61" s="560">
        <f>J20</f>
        <v>0</v>
      </c>
      <c r="D61" s="560">
        <f>J40</f>
        <v>0</v>
      </c>
      <c r="E61" s="574">
        <f t="shared" si="5"/>
        <v>0</v>
      </c>
      <c r="F61" s="575"/>
      <c r="G61" s="575"/>
      <c r="H61" s="576">
        <f t="shared" si="6"/>
        <v>0</v>
      </c>
      <c r="I61" s="577" t="e">
        <f t="shared" si="7"/>
        <v>#DIV/0!</v>
      </c>
    </row>
    <row r="62" spans="1:9" ht="12.75">
      <c r="A62" s="155"/>
      <c r="B62" s="569" t="s">
        <v>396</v>
      </c>
      <c r="C62" s="560">
        <f>K20</f>
        <v>0</v>
      </c>
      <c r="D62" s="560">
        <f>K40</f>
        <v>0</v>
      </c>
      <c r="E62" s="574">
        <f t="shared" si="5"/>
        <v>0</v>
      </c>
      <c r="F62" s="575"/>
      <c r="G62" s="575"/>
      <c r="H62" s="576">
        <f t="shared" si="6"/>
        <v>0</v>
      </c>
      <c r="I62" s="577" t="e">
        <f t="shared" si="7"/>
        <v>#DIV/0!</v>
      </c>
    </row>
    <row r="63" spans="1:9" ht="12.75">
      <c r="A63" s="155"/>
      <c r="B63" s="569" t="s">
        <v>397</v>
      </c>
      <c r="C63" s="560">
        <f>L20</f>
        <v>0</v>
      </c>
      <c r="D63" s="560">
        <f>L40</f>
        <v>0</v>
      </c>
      <c r="E63" s="574">
        <f t="shared" si="5"/>
        <v>0</v>
      </c>
      <c r="F63" s="575"/>
      <c r="G63" s="575"/>
      <c r="H63" s="576">
        <f t="shared" si="6"/>
        <v>0</v>
      </c>
      <c r="I63" s="577" t="e">
        <f t="shared" si="7"/>
        <v>#DIV/0!</v>
      </c>
    </row>
    <row r="64" spans="1:9" ht="12.75">
      <c r="A64" s="155"/>
      <c r="B64" s="569" t="s">
        <v>398</v>
      </c>
      <c r="C64" s="560">
        <f>M20</f>
        <v>0</v>
      </c>
      <c r="D64" s="560">
        <f>M40</f>
        <v>0</v>
      </c>
      <c r="E64" s="574">
        <f t="shared" si="5"/>
        <v>0</v>
      </c>
      <c r="F64" s="575"/>
      <c r="G64" s="575"/>
      <c r="H64" s="576">
        <f t="shared" si="6"/>
        <v>0</v>
      </c>
      <c r="I64" s="577" t="e">
        <f t="shared" si="7"/>
        <v>#DIV/0!</v>
      </c>
    </row>
    <row r="65" spans="1:9" ht="12.75">
      <c r="A65" s="155"/>
      <c r="B65" s="569" t="s">
        <v>399</v>
      </c>
      <c r="C65" s="560">
        <f>N20</f>
        <v>0</v>
      </c>
      <c r="D65" s="560">
        <f>N40</f>
        <v>0</v>
      </c>
      <c r="E65" s="574">
        <f t="shared" si="5"/>
        <v>0</v>
      </c>
      <c r="F65" s="575"/>
      <c r="G65" s="575"/>
      <c r="H65" s="576">
        <f t="shared" si="6"/>
        <v>0</v>
      </c>
      <c r="I65" s="577" t="e">
        <f t="shared" si="7"/>
        <v>#DIV/0!</v>
      </c>
    </row>
    <row r="66" spans="1:9" ht="13.5" thickBot="1">
      <c r="A66" s="141"/>
      <c r="B66" s="578" t="s">
        <v>400</v>
      </c>
      <c r="C66" s="579">
        <f>O20</f>
        <v>0</v>
      </c>
      <c r="D66" s="579">
        <f>O40</f>
        <v>0</v>
      </c>
      <c r="E66" s="580">
        <f t="shared" si="5"/>
        <v>0</v>
      </c>
      <c r="F66" s="581"/>
      <c r="G66" s="581"/>
      <c r="H66" s="582">
        <f t="shared" si="6"/>
        <v>0</v>
      </c>
      <c r="I66" s="583" t="e">
        <f t="shared" si="7"/>
        <v>#DIV/0!</v>
      </c>
    </row>
    <row r="67" spans="1:9" ht="12.75">
      <c r="A67" s="249" t="s">
        <v>440</v>
      </c>
      <c r="B67" s="584" t="s">
        <v>441</v>
      </c>
      <c r="C67" s="585"/>
      <c r="D67" s="585"/>
      <c r="E67" s="586"/>
      <c r="F67" s="586"/>
      <c r="G67" s="587"/>
      <c r="H67" s="587"/>
      <c r="I67" s="577">
        <f>SUMIF(H54:H66,"&gt;0",H54:H66)</f>
        <v>0</v>
      </c>
    </row>
    <row r="68" spans="1:9" ht="12.75">
      <c r="A68" s="118" t="s">
        <v>442</v>
      </c>
      <c r="B68" s="569" t="s">
        <v>443</v>
      </c>
      <c r="C68" s="555"/>
      <c r="D68" s="555"/>
      <c r="E68" s="588"/>
      <c r="F68" s="588"/>
      <c r="G68" s="589"/>
      <c r="H68" s="589"/>
      <c r="I68" s="590">
        <f>SUMIF(H54:H66,"&lt;0",H54:H66)</f>
        <v>0</v>
      </c>
    </row>
    <row r="69" spans="1:9" ht="12.75">
      <c r="A69" s="118" t="s">
        <v>444</v>
      </c>
      <c r="B69" s="569" t="s">
        <v>445</v>
      </c>
      <c r="C69" s="555"/>
      <c r="D69" s="555"/>
      <c r="E69" s="588"/>
      <c r="F69" s="588"/>
      <c r="G69" s="589"/>
      <c r="H69" s="589"/>
      <c r="I69" s="590">
        <f>IF(ABS(I67)&gt;ABS(I68),I67,I68)</f>
        <v>0</v>
      </c>
    </row>
    <row r="70" spans="1:9" ht="13.5" customHeight="1">
      <c r="A70" s="118" t="s">
        <v>446</v>
      </c>
      <c r="B70" s="591" t="s">
        <v>668</v>
      </c>
      <c r="C70" s="555"/>
      <c r="D70" s="555"/>
      <c r="E70" s="588"/>
      <c r="F70" s="588"/>
      <c r="G70" s="589"/>
      <c r="H70" s="589"/>
      <c r="I70" s="590">
        <f>'F22'!C19/1000</f>
        <v>0</v>
      </c>
    </row>
    <row r="71" spans="1:9" ht="12.75">
      <c r="A71" s="118" t="s">
        <v>447</v>
      </c>
      <c r="B71" s="569" t="s">
        <v>448</v>
      </c>
      <c r="C71" s="555"/>
      <c r="D71" s="555"/>
      <c r="E71" s="588"/>
      <c r="F71" s="588"/>
      <c r="G71" s="589"/>
      <c r="H71" s="589"/>
      <c r="I71" s="590" t="e">
        <f>I69/I70*100</f>
        <v>#DIV/0!</v>
      </c>
    </row>
    <row r="72" spans="1:9" ht="12.75">
      <c r="A72" s="233" t="s">
        <v>449</v>
      </c>
      <c r="B72" s="569" t="s">
        <v>450</v>
      </c>
      <c r="C72" s="555"/>
      <c r="D72" s="555"/>
      <c r="E72" s="588"/>
      <c r="F72" s="588"/>
      <c r="G72" s="589"/>
      <c r="H72" s="589"/>
      <c r="I72" s="592">
        <v>0.2</v>
      </c>
    </row>
    <row r="73" spans="1:9" ht="13.5" thickBot="1">
      <c r="A73" s="177" t="s">
        <v>451</v>
      </c>
      <c r="B73" s="172" t="s">
        <v>452</v>
      </c>
      <c r="C73" s="173"/>
      <c r="D73" s="173"/>
      <c r="E73" s="234"/>
      <c r="F73" s="234"/>
      <c r="G73" s="174"/>
      <c r="H73" s="174"/>
      <c r="I73" s="235">
        <v>0.3</v>
      </c>
    </row>
  </sheetData>
  <sheetProtection/>
  <mergeCells count="15">
    <mergeCell ref="P7:P8"/>
    <mergeCell ref="A32:A33"/>
    <mergeCell ref="B32:B33"/>
    <mergeCell ref="A51:A52"/>
    <mergeCell ref="B51:B52"/>
    <mergeCell ref="C51:C52"/>
    <mergeCell ref="D51:D52"/>
    <mergeCell ref="P32:P33"/>
    <mergeCell ref="C50:D50"/>
    <mergeCell ref="E50:E52"/>
    <mergeCell ref="F50:F52"/>
    <mergeCell ref="G50:G52"/>
    <mergeCell ref="H50:H52"/>
    <mergeCell ref="I50:I52"/>
    <mergeCell ref="A7:A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00390625" style="12" customWidth="1"/>
    <col min="2" max="2" width="65.28125" style="12" bestFit="1" customWidth="1"/>
    <col min="3" max="3" width="15.7109375" style="12" customWidth="1"/>
    <col min="4" max="4" width="13.421875" style="12" customWidth="1"/>
    <col min="5" max="16384" width="9.140625" style="12" customWidth="1"/>
  </cols>
  <sheetData>
    <row r="1" spans="1:4" ht="15">
      <c r="A1" s="51" t="s">
        <v>648</v>
      </c>
      <c r="B1" s="62">
        <v>11</v>
      </c>
      <c r="C1" s="11"/>
      <c r="D1" s="3"/>
    </row>
    <row r="2" spans="1:4" ht="15">
      <c r="A2" s="51" t="s">
        <v>649</v>
      </c>
      <c r="B2" s="51" t="s">
        <v>453</v>
      </c>
      <c r="C2" s="4"/>
      <c r="D2" s="3"/>
    </row>
    <row r="3" spans="1:4" ht="15">
      <c r="A3" s="51" t="s">
        <v>650</v>
      </c>
      <c r="B3" s="51" t="s">
        <v>651</v>
      </c>
      <c r="C3" s="2"/>
      <c r="D3" s="3"/>
    </row>
    <row r="4" spans="1:4" ht="15">
      <c r="A4" s="51" t="s">
        <v>1</v>
      </c>
      <c r="B4" s="51" t="s">
        <v>2</v>
      </c>
      <c r="C4" s="2"/>
      <c r="D4" s="3"/>
    </row>
    <row r="5" spans="1:4" ht="15">
      <c r="A5" s="54" t="s">
        <v>3</v>
      </c>
      <c r="B5" s="54" t="s">
        <v>4</v>
      </c>
      <c r="C5" s="2"/>
      <c r="D5" s="3"/>
    </row>
    <row r="6" spans="1:4" ht="13.5" thickBot="1">
      <c r="A6" s="2"/>
      <c r="B6" s="2"/>
      <c r="C6" s="2"/>
      <c r="D6" s="193"/>
    </row>
    <row r="7" spans="1:4" ht="12.75">
      <c r="A7" s="799" t="s">
        <v>5</v>
      </c>
      <c r="B7" s="797" t="s">
        <v>453</v>
      </c>
      <c r="C7" s="799" t="s">
        <v>454</v>
      </c>
      <c r="D7" s="799" t="s">
        <v>455</v>
      </c>
    </row>
    <row r="8" spans="1:4" ht="12.75">
      <c r="A8" s="800"/>
      <c r="B8" s="798" t="s">
        <v>453</v>
      </c>
      <c r="C8" s="800"/>
      <c r="D8" s="800"/>
    </row>
    <row r="9" spans="1:4" ht="13.5" thickBot="1">
      <c r="A9" s="801"/>
      <c r="B9" s="436"/>
      <c r="C9" s="801"/>
      <c r="D9" s="801"/>
    </row>
    <row r="10" spans="1:4" ht="15.75" thickBot="1">
      <c r="A10" s="438" t="s">
        <v>19</v>
      </c>
      <c r="B10" s="437" t="s">
        <v>456</v>
      </c>
      <c r="C10" s="368">
        <v>20000000</v>
      </c>
      <c r="D10" s="367">
        <f>'F2'!K68</f>
        <v>0</v>
      </c>
    </row>
    <row r="11" spans="1:4" ht="12.75">
      <c r="A11" s="113"/>
      <c r="B11" s="114"/>
      <c r="C11" s="2"/>
      <c r="D11" s="2"/>
    </row>
  </sheetData>
  <sheetProtection/>
  <mergeCells count="4">
    <mergeCell ref="B7:B8"/>
    <mergeCell ref="A7:A9"/>
    <mergeCell ref="D7:D9"/>
    <mergeCell ref="C7:C9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63"/>
  <sheetViews>
    <sheetView zoomScalePageLayoutView="0" workbookViewId="0" topLeftCell="A16">
      <selection activeCell="A46" sqref="A46"/>
    </sheetView>
  </sheetViews>
  <sheetFormatPr defaultColWidth="9.140625" defaultRowHeight="12.75"/>
  <cols>
    <col min="1" max="1" width="72.7109375" style="12" customWidth="1"/>
    <col min="2" max="2" width="21.140625" style="12" customWidth="1"/>
    <col min="3" max="3" width="19.28125" style="12" bestFit="1" customWidth="1"/>
    <col min="4" max="4" width="19.140625" style="12" customWidth="1"/>
    <col min="5" max="16384" width="9.140625" style="12" customWidth="1"/>
  </cols>
  <sheetData>
    <row r="1" spans="1:4" ht="15">
      <c r="A1" s="51" t="s">
        <v>648</v>
      </c>
      <c r="B1" s="52">
        <v>12</v>
      </c>
      <c r="C1" s="11"/>
      <c r="D1" s="3"/>
    </row>
    <row r="2" spans="1:4" ht="15">
      <c r="A2" s="51" t="s">
        <v>649</v>
      </c>
      <c r="B2" s="51" t="s">
        <v>457</v>
      </c>
      <c r="C2" s="4"/>
      <c r="D2" s="3"/>
    </row>
    <row r="3" spans="1:4" ht="15">
      <c r="A3" s="51" t="s">
        <v>650</v>
      </c>
      <c r="B3" s="51" t="s">
        <v>651</v>
      </c>
      <c r="C3" s="2"/>
      <c r="D3" s="3"/>
    </row>
    <row r="4" spans="1:4" ht="15">
      <c r="A4" s="51" t="s">
        <v>1</v>
      </c>
      <c r="B4" s="51" t="s">
        <v>2</v>
      </c>
      <c r="C4" s="2"/>
      <c r="D4" s="3"/>
    </row>
    <row r="5" spans="1:4" ht="15">
      <c r="A5" s="54" t="s">
        <v>3</v>
      </c>
      <c r="B5" s="54" t="s">
        <v>4</v>
      </c>
      <c r="C5" s="2"/>
      <c r="D5" s="3"/>
    </row>
    <row r="6" spans="1:4" ht="13.5" thickBot="1">
      <c r="A6" s="2"/>
      <c r="B6" s="2"/>
      <c r="C6" s="2"/>
      <c r="D6" s="3"/>
    </row>
    <row r="7" spans="1:4" ht="15" customHeight="1">
      <c r="A7" s="806" t="s">
        <v>458</v>
      </c>
      <c r="B7" s="808" t="s">
        <v>459</v>
      </c>
      <c r="C7" s="810" t="s">
        <v>625</v>
      </c>
      <c r="D7" s="812" t="s">
        <v>460</v>
      </c>
    </row>
    <row r="8" spans="1:4" ht="13.5" thickBot="1">
      <c r="A8" s="807"/>
      <c r="B8" s="809"/>
      <c r="C8" s="811"/>
      <c r="D8" s="813"/>
    </row>
    <row r="9" spans="1:4" ht="13.5" customHeight="1">
      <c r="A9" s="596" t="s">
        <v>619</v>
      </c>
      <c r="B9" s="258">
        <f>B10+B11+B12</f>
        <v>0</v>
      </c>
      <c r="C9" s="597" t="s">
        <v>461</v>
      </c>
      <c r="D9" s="259">
        <f>D10+D11+D12</f>
        <v>0</v>
      </c>
    </row>
    <row r="10" spans="1:4" ht="15.75" customHeight="1">
      <c r="A10" s="260" t="s">
        <v>462</v>
      </c>
      <c r="B10" s="598"/>
      <c r="C10" s="599" t="s">
        <v>461</v>
      </c>
      <c r="D10" s="600">
        <f>B10*C10</f>
        <v>0</v>
      </c>
    </row>
    <row r="11" spans="1:4" ht="16.5" customHeight="1">
      <c r="A11" s="260" t="s">
        <v>463</v>
      </c>
      <c r="B11" s="598"/>
      <c r="C11" s="599" t="s">
        <v>461</v>
      </c>
      <c r="D11" s="600">
        <f>B11*C11</f>
        <v>0</v>
      </c>
    </row>
    <row r="12" spans="1:4" ht="27.75" customHeight="1">
      <c r="A12" s="601" t="s">
        <v>620</v>
      </c>
      <c r="B12" s="602">
        <f>B13+B14+B15+B16+B17+B18</f>
        <v>0</v>
      </c>
      <c r="C12" s="599" t="s">
        <v>461</v>
      </c>
      <c r="D12" s="600">
        <f>D13+D14+D15+D16+D17+D18</f>
        <v>0</v>
      </c>
    </row>
    <row r="13" spans="1:4" ht="18" customHeight="1">
      <c r="A13" s="603" t="s">
        <v>692</v>
      </c>
      <c r="B13" s="598"/>
      <c r="C13" s="599" t="s">
        <v>461</v>
      </c>
      <c r="D13" s="600">
        <f aca="true" t="shared" si="0" ref="D13:D18">B13*C13</f>
        <v>0</v>
      </c>
    </row>
    <row r="14" spans="1:4" ht="18" customHeight="1">
      <c r="A14" s="603" t="s">
        <v>693</v>
      </c>
      <c r="B14" s="598"/>
      <c r="C14" s="599" t="s">
        <v>461</v>
      </c>
      <c r="D14" s="600">
        <f t="shared" si="0"/>
        <v>0</v>
      </c>
    </row>
    <row r="15" spans="1:4" ht="18" customHeight="1">
      <c r="A15" s="603" t="s">
        <v>694</v>
      </c>
      <c r="B15" s="598"/>
      <c r="C15" s="599" t="s">
        <v>461</v>
      </c>
      <c r="D15" s="600">
        <f t="shared" si="0"/>
        <v>0</v>
      </c>
    </row>
    <row r="16" spans="1:4" ht="18" customHeight="1">
      <c r="A16" s="603" t="s">
        <v>695</v>
      </c>
      <c r="B16" s="598"/>
      <c r="C16" s="599" t="s">
        <v>461</v>
      </c>
      <c r="D16" s="600">
        <f t="shared" si="0"/>
        <v>0</v>
      </c>
    </row>
    <row r="17" spans="1:4" ht="27" customHeight="1">
      <c r="A17" s="604" t="s">
        <v>696</v>
      </c>
      <c r="B17" s="598"/>
      <c r="C17" s="599" t="s">
        <v>461</v>
      </c>
      <c r="D17" s="600">
        <f t="shared" si="0"/>
        <v>0</v>
      </c>
    </row>
    <row r="18" spans="1:4" ht="26.25" customHeight="1">
      <c r="A18" s="604" t="s">
        <v>697</v>
      </c>
      <c r="B18" s="598"/>
      <c r="C18" s="599" t="s">
        <v>461</v>
      </c>
      <c r="D18" s="600">
        <f t="shared" si="0"/>
        <v>0</v>
      </c>
    </row>
    <row r="19" spans="1:4" ht="15">
      <c r="A19" s="605" t="s">
        <v>621</v>
      </c>
      <c r="B19" s="261">
        <f>B20</f>
        <v>0</v>
      </c>
      <c r="C19" s="606" t="s">
        <v>464</v>
      </c>
      <c r="D19" s="262">
        <f>D20</f>
        <v>0</v>
      </c>
    </row>
    <row r="20" spans="1:4" ht="15">
      <c r="A20" s="263" t="s">
        <v>465</v>
      </c>
      <c r="B20" s="598"/>
      <c r="C20" s="599" t="s">
        <v>464</v>
      </c>
      <c r="D20" s="600">
        <f>B20*C20</f>
        <v>0</v>
      </c>
    </row>
    <row r="21" spans="1:4" ht="15">
      <c r="A21" s="607" t="s">
        <v>622</v>
      </c>
      <c r="B21" s="261">
        <f>B22</f>
        <v>0</v>
      </c>
      <c r="C21" s="606" t="s">
        <v>466</v>
      </c>
      <c r="D21" s="262">
        <f>D22</f>
        <v>0</v>
      </c>
    </row>
    <row r="22" spans="1:4" ht="26.25" customHeight="1">
      <c r="A22" s="263" t="s">
        <v>623</v>
      </c>
      <c r="B22" s="598"/>
      <c r="C22" s="606" t="s">
        <v>466</v>
      </c>
      <c r="D22" s="262">
        <f>B22*C22</f>
        <v>0</v>
      </c>
    </row>
    <row r="23" spans="1:4" ht="15">
      <c r="A23" s="607" t="s">
        <v>624</v>
      </c>
      <c r="B23" s="261">
        <f>B24+B25+B26</f>
        <v>0</v>
      </c>
      <c r="C23" s="599" t="s">
        <v>467</v>
      </c>
      <c r="D23" s="600">
        <f>D24+D25+D26</f>
        <v>0</v>
      </c>
    </row>
    <row r="24" spans="1:4" ht="15">
      <c r="A24" s="264" t="s">
        <v>468</v>
      </c>
      <c r="B24" s="598"/>
      <c r="C24" s="599" t="s">
        <v>467</v>
      </c>
      <c r="D24" s="600">
        <f>B24*C24</f>
        <v>0</v>
      </c>
    </row>
    <row r="25" spans="1:4" ht="15">
      <c r="A25" s="264" t="s">
        <v>469</v>
      </c>
      <c r="B25" s="598"/>
      <c r="C25" s="599" t="s">
        <v>467</v>
      </c>
      <c r="D25" s="600">
        <f>B25*C25</f>
        <v>0</v>
      </c>
    </row>
    <row r="26" spans="1:4" ht="15.75" thickBot="1">
      <c r="A26" s="265" t="s">
        <v>470</v>
      </c>
      <c r="B26" s="608"/>
      <c r="C26" s="606" t="s">
        <v>467</v>
      </c>
      <c r="D26" s="262">
        <f>B26*C26</f>
        <v>0</v>
      </c>
    </row>
    <row r="27" spans="1:4" ht="15.75" thickBot="1">
      <c r="A27" s="266" t="s">
        <v>471</v>
      </c>
      <c r="B27" s="267">
        <f>B9+B19+B21+B23</f>
        <v>0</v>
      </c>
      <c r="C27" s="268"/>
      <c r="D27" s="269">
        <f>D9+D19+D21+D23</f>
        <v>0</v>
      </c>
    </row>
    <row r="28" spans="1:4" ht="12.75">
      <c r="A28" s="5"/>
      <c r="B28" s="8"/>
      <c r="C28" s="9"/>
      <c r="D28" s="9"/>
    </row>
    <row r="30" spans="1:4" ht="15">
      <c r="A30" s="54" t="s">
        <v>648</v>
      </c>
      <c r="B30" s="59" t="s">
        <v>687</v>
      </c>
      <c r="C30" s="11"/>
      <c r="D30" s="3"/>
    </row>
    <row r="31" spans="1:4" ht="15">
      <c r="A31" s="54" t="s">
        <v>649</v>
      </c>
      <c r="B31" s="58" t="s">
        <v>654</v>
      </c>
      <c r="C31" s="4"/>
      <c r="D31" s="3"/>
    </row>
    <row r="32" spans="1:4" ht="15">
      <c r="A32" s="54" t="s">
        <v>650</v>
      </c>
      <c r="B32" s="58" t="s">
        <v>651</v>
      </c>
      <c r="C32" s="2"/>
      <c r="D32" s="3"/>
    </row>
    <row r="33" spans="1:4" ht="15">
      <c r="A33" s="54" t="s">
        <v>1</v>
      </c>
      <c r="B33" s="58" t="s">
        <v>2</v>
      </c>
      <c r="C33" s="2"/>
      <c r="D33" s="3"/>
    </row>
    <row r="34" spans="1:4" ht="15">
      <c r="A34" s="54" t="s">
        <v>3</v>
      </c>
      <c r="B34" s="58" t="s">
        <v>4</v>
      </c>
      <c r="C34" s="2"/>
      <c r="D34" s="3"/>
    </row>
    <row r="35" spans="1:4" ht="13.5" thickBot="1">
      <c r="A35" s="2"/>
      <c r="B35" s="2"/>
      <c r="C35" s="2"/>
      <c r="D35" s="3"/>
    </row>
    <row r="36" spans="1:4" ht="12.75" customHeight="1">
      <c r="A36" s="538" t="s">
        <v>473</v>
      </c>
      <c r="B36" s="810" t="s">
        <v>459</v>
      </c>
      <c r="C36" s="810" t="s">
        <v>625</v>
      </c>
      <c r="D36" s="814" t="s">
        <v>460</v>
      </c>
    </row>
    <row r="37" spans="1:4" ht="12.75" customHeight="1" thickBot="1">
      <c r="A37" s="365"/>
      <c r="B37" s="811"/>
      <c r="C37" s="811"/>
      <c r="D37" s="815"/>
    </row>
    <row r="38" spans="1:4" ht="13.5" customHeight="1">
      <c r="A38" s="609" t="s">
        <v>626</v>
      </c>
      <c r="B38" s="610">
        <f>B39+B40+B41+B42</f>
        <v>0</v>
      </c>
      <c r="C38" s="611" t="s">
        <v>467</v>
      </c>
      <c r="D38" s="612">
        <f>D39+D40+D41+D42</f>
        <v>0</v>
      </c>
    </row>
    <row r="39" spans="1:4" ht="12.75" customHeight="1">
      <c r="A39" s="613" t="s">
        <v>474</v>
      </c>
      <c r="B39" s="614"/>
      <c r="C39" s="615" t="s">
        <v>467</v>
      </c>
      <c r="D39" s="616">
        <f>B39*C39</f>
        <v>0</v>
      </c>
    </row>
    <row r="40" spans="1:4" ht="13.5" customHeight="1">
      <c r="A40" s="613" t="s">
        <v>475</v>
      </c>
      <c r="B40" s="614"/>
      <c r="C40" s="615" t="s">
        <v>467</v>
      </c>
      <c r="D40" s="616">
        <f>B40*C40</f>
        <v>0</v>
      </c>
    </row>
    <row r="41" spans="1:4" ht="12.75">
      <c r="A41" s="613" t="s">
        <v>476</v>
      </c>
      <c r="B41" s="614"/>
      <c r="C41" s="615" t="s">
        <v>467</v>
      </c>
      <c r="D41" s="616">
        <f>B41*C41</f>
        <v>0</v>
      </c>
    </row>
    <row r="42" spans="1:4" ht="13.5" thickBot="1">
      <c r="A42" s="617" t="s">
        <v>477</v>
      </c>
      <c r="B42" s="618"/>
      <c r="C42" s="619" t="s">
        <v>467</v>
      </c>
      <c r="D42" s="620">
        <f>B42*C42</f>
        <v>0</v>
      </c>
    </row>
    <row r="43" spans="1:4" ht="13.5" thickBot="1">
      <c r="A43" s="621" t="s">
        <v>627</v>
      </c>
      <c r="B43" s="622">
        <f>B38</f>
        <v>0</v>
      </c>
      <c r="C43" s="623"/>
      <c r="D43" s="624">
        <f>D38</f>
        <v>0</v>
      </c>
    </row>
    <row r="46" spans="1:3" ht="15">
      <c r="A46" s="54" t="s">
        <v>648</v>
      </c>
      <c r="B46" s="55" t="s">
        <v>688</v>
      </c>
      <c r="C46" s="11"/>
    </row>
    <row r="47" spans="1:3" ht="15">
      <c r="A47" s="54" t="s">
        <v>649</v>
      </c>
      <c r="B47" s="56" t="s">
        <v>655</v>
      </c>
      <c r="C47" s="4"/>
    </row>
    <row r="48" spans="1:3" ht="15">
      <c r="A48" s="54" t="s">
        <v>650</v>
      </c>
      <c r="B48" s="56" t="s">
        <v>651</v>
      </c>
      <c r="C48" s="2"/>
    </row>
    <row r="49" spans="1:3" ht="15">
      <c r="A49" s="54" t="s">
        <v>1</v>
      </c>
      <c r="B49" s="56" t="s">
        <v>2</v>
      </c>
      <c r="C49" s="2"/>
    </row>
    <row r="50" spans="1:3" ht="15">
      <c r="A50" s="54" t="s">
        <v>3</v>
      </c>
      <c r="B50" s="56" t="s">
        <v>4</v>
      </c>
      <c r="C50" s="2"/>
    </row>
    <row r="51" spans="1:3" ht="13.5" thickBot="1">
      <c r="A51" s="2"/>
      <c r="B51" s="2"/>
      <c r="C51" s="2"/>
    </row>
    <row r="52" spans="1:3" ht="15">
      <c r="A52" s="366" t="s">
        <v>478</v>
      </c>
      <c r="B52" s="802" t="s">
        <v>479</v>
      </c>
      <c r="C52" s="804" t="s">
        <v>359</v>
      </c>
    </row>
    <row r="53" spans="1:3" ht="15.75" thickBot="1">
      <c r="A53" s="364"/>
      <c r="B53" s="803"/>
      <c r="C53" s="805"/>
    </row>
    <row r="54" spans="1:3" ht="12.75">
      <c r="A54" s="176" t="s">
        <v>480</v>
      </c>
      <c r="B54" s="184"/>
      <c r="C54" s="255">
        <f>D27</f>
        <v>0</v>
      </c>
    </row>
    <row r="55" spans="1:3" ht="12.75">
      <c r="A55" s="613" t="s">
        <v>481</v>
      </c>
      <c r="B55" s="589"/>
      <c r="C55" s="590">
        <f>D43</f>
        <v>0</v>
      </c>
    </row>
    <row r="56" spans="1:3" ht="12.75">
      <c r="A56" s="625" t="s">
        <v>482</v>
      </c>
      <c r="B56" s="589"/>
      <c r="C56" s="590">
        <f>C54+C55</f>
        <v>0</v>
      </c>
    </row>
    <row r="57" spans="1:3" ht="12.75">
      <c r="A57" s="626" t="s">
        <v>483</v>
      </c>
      <c r="B57" s="589"/>
      <c r="C57" s="590">
        <f>'F22'!C19</f>
        <v>0</v>
      </c>
    </row>
    <row r="58" spans="1:3" ht="12.75">
      <c r="A58" s="613" t="s">
        <v>484</v>
      </c>
      <c r="B58" s="589"/>
      <c r="C58" s="590" t="e">
        <f>C57/C56*100</f>
        <v>#DIV/0!</v>
      </c>
    </row>
    <row r="59" spans="1:3" ht="12.75">
      <c r="A59" s="613" t="s">
        <v>485</v>
      </c>
      <c r="B59" s="627" t="s">
        <v>486</v>
      </c>
      <c r="C59" s="628"/>
    </row>
    <row r="60" spans="1:3" ht="12.75">
      <c r="A60" s="613" t="s">
        <v>487</v>
      </c>
      <c r="B60" s="627" t="s">
        <v>488</v>
      </c>
      <c r="C60" s="629"/>
    </row>
    <row r="61" spans="1:3" ht="12.75">
      <c r="A61" s="613" t="s">
        <v>489</v>
      </c>
      <c r="B61" s="627" t="s">
        <v>349</v>
      </c>
      <c r="C61" s="590" t="e">
        <f>'F22'!C19/('F1'!L101+'F1'!L104)*100</f>
        <v>#DIV/0!</v>
      </c>
    </row>
    <row r="62" spans="1:3" ht="13.5" thickBot="1">
      <c r="A62" s="177" t="s">
        <v>490</v>
      </c>
      <c r="B62" s="271" t="s">
        <v>349</v>
      </c>
      <c r="C62" s="272"/>
    </row>
    <row r="63" spans="2:3" ht="12.75">
      <c r="B63" s="2"/>
      <c r="C63" s="2"/>
    </row>
  </sheetData>
  <sheetProtection/>
  <mergeCells count="9">
    <mergeCell ref="B52:B53"/>
    <mergeCell ref="C52:C53"/>
    <mergeCell ref="A7:A8"/>
    <mergeCell ref="B7:B8"/>
    <mergeCell ref="C7:C8"/>
    <mergeCell ref="D7:D8"/>
    <mergeCell ref="B36:B37"/>
    <mergeCell ref="C36:C37"/>
    <mergeCell ref="D36:D3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7.8515625" style="12" customWidth="1"/>
    <col min="2" max="2" width="22.28125" style="12" customWidth="1"/>
    <col min="3" max="3" width="19.421875" style="12" customWidth="1"/>
    <col min="4" max="4" width="20.421875" style="12" customWidth="1"/>
    <col min="5" max="16384" width="9.140625" style="12" customWidth="1"/>
  </cols>
  <sheetData>
    <row r="1" spans="1:2" ht="15">
      <c r="A1" s="54" t="s">
        <v>648</v>
      </c>
      <c r="B1" s="63">
        <v>13</v>
      </c>
    </row>
    <row r="2" spans="1:2" ht="15">
      <c r="A2" s="54" t="s">
        <v>649</v>
      </c>
      <c r="B2" s="54" t="s">
        <v>491</v>
      </c>
    </row>
    <row r="3" spans="1:2" ht="15">
      <c r="A3" s="54" t="s">
        <v>650</v>
      </c>
      <c r="B3" s="54" t="s">
        <v>651</v>
      </c>
    </row>
    <row r="4" spans="1:2" ht="15">
      <c r="A4" s="54" t="s">
        <v>1</v>
      </c>
      <c r="B4" s="54" t="s">
        <v>2</v>
      </c>
    </row>
    <row r="5" spans="1:2" ht="15">
      <c r="A5" s="54" t="s">
        <v>3</v>
      </c>
      <c r="B5" s="54" t="s">
        <v>4</v>
      </c>
    </row>
    <row r="6" spans="1:2" ht="15">
      <c r="A6" s="54"/>
      <c r="B6" s="54"/>
    </row>
    <row r="7" spans="1:2" ht="13.5" thickBot="1">
      <c r="A7" s="2"/>
      <c r="B7" s="2"/>
    </row>
    <row r="8" spans="1:3" ht="12.75" customHeight="1">
      <c r="A8" s="816" t="s">
        <v>492</v>
      </c>
      <c r="B8" s="816" t="s">
        <v>479</v>
      </c>
      <c r="C8" s="818" t="s">
        <v>359</v>
      </c>
    </row>
    <row r="9" spans="1:3" ht="13.5" thickBot="1">
      <c r="A9" s="817"/>
      <c r="B9" s="817"/>
      <c r="C9" s="819" t="s">
        <v>359</v>
      </c>
    </row>
    <row r="10" spans="1:3" ht="12.75">
      <c r="A10" s="22" t="s">
        <v>493</v>
      </c>
      <c r="B10" s="250"/>
      <c r="C10" s="278">
        <f>SUM(C11:C30)</f>
        <v>0</v>
      </c>
    </row>
    <row r="11" spans="1:3" ht="15">
      <c r="A11" s="275" t="s">
        <v>628</v>
      </c>
      <c r="B11" s="277" t="s">
        <v>494</v>
      </c>
      <c r="C11" s="40"/>
    </row>
    <row r="12" spans="1:3" ht="15">
      <c r="A12" s="275" t="s">
        <v>629</v>
      </c>
      <c r="B12" s="277" t="s">
        <v>494</v>
      </c>
      <c r="C12" s="40"/>
    </row>
    <row r="13" spans="1:3" ht="15">
      <c r="A13" s="275" t="s">
        <v>669</v>
      </c>
      <c r="B13" s="277" t="s">
        <v>494</v>
      </c>
      <c r="C13" s="40"/>
    </row>
    <row r="14" spans="1:3" ht="15">
      <c r="A14" s="275" t="s">
        <v>495</v>
      </c>
      <c r="B14" s="277" t="s">
        <v>494</v>
      </c>
      <c r="C14" s="40"/>
    </row>
    <row r="15" spans="1:3" ht="15">
      <c r="A15" s="275" t="s">
        <v>495</v>
      </c>
      <c r="B15" s="277" t="s">
        <v>494</v>
      </c>
      <c r="C15" s="40"/>
    </row>
    <row r="16" spans="1:3" ht="15">
      <c r="A16" s="275" t="s">
        <v>495</v>
      </c>
      <c r="B16" s="277" t="s">
        <v>494</v>
      </c>
      <c r="C16" s="40"/>
    </row>
    <row r="17" spans="1:3" ht="15">
      <c r="A17" s="275" t="s">
        <v>495</v>
      </c>
      <c r="B17" s="277" t="s">
        <v>494</v>
      </c>
      <c r="C17" s="40"/>
    </row>
    <row r="18" spans="1:3" ht="15">
      <c r="A18" s="275" t="s">
        <v>495</v>
      </c>
      <c r="B18" s="277" t="s">
        <v>494</v>
      </c>
      <c r="C18" s="40"/>
    </row>
    <row r="19" spans="1:3" ht="15">
      <c r="A19" s="275" t="s">
        <v>495</v>
      </c>
      <c r="B19" s="277" t="s">
        <v>494</v>
      </c>
      <c r="C19" s="40"/>
    </row>
    <row r="20" spans="1:3" ht="15">
      <c r="A20" s="275" t="s">
        <v>495</v>
      </c>
      <c r="B20" s="277" t="s">
        <v>494</v>
      </c>
      <c r="C20" s="40"/>
    </row>
    <row r="21" spans="1:3" ht="15">
      <c r="A21" s="275" t="s">
        <v>495</v>
      </c>
      <c r="B21" s="277" t="s">
        <v>494</v>
      </c>
      <c r="C21" s="40"/>
    </row>
    <row r="22" spans="1:3" ht="15">
      <c r="A22" s="275" t="s">
        <v>495</v>
      </c>
      <c r="B22" s="277" t="s">
        <v>494</v>
      </c>
      <c r="C22" s="40"/>
    </row>
    <row r="23" spans="1:3" ht="15">
      <c r="A23" s="275" t="s">
        <v>495</v>
      </c>
      <c r="B23" s="277" t="s">
        <v>494</v>
      </c>
      <c r="C23" s="40"/>
    </row>
    <row r="24" spans="1:3" ht="15">
      <c r="A24" s="275" t="s">
        <v>495</v>
      </c>
      <c r="B24" s="277" t="s">
        <v>494</v>
      </c>
      <c r="C24" s="40"/>
    </row>
    <row r="25" spans="1:3" ht="15">
      <c r="A25" s="275" t="s">
        <v>495</v>
      </c>
      <c r="B25" s="277" t="s">
        <v>494</v>
      </c>
      <c r="C25" s="40"/>
    </row>
    <row r="26" spans="1:3" ht="15">
      <c r="A26" s="275" t="s">
        <v>495</v>
      </c>
      <c r="B26" s="277" t="s">
        <v>494</v>
      </c>
      <c r="C26" s="40"/>
    </row>
    <row r="27" spans="1:3" ht="15">
      <c r="A27" s="275" t="s">
        <v>495</v>
      </c>
      <c r="B27" s="277" t="s">
        <v>494</v>
      </c>
      <c r="C27" s="40"/>
    </row>
    <row r="28" spans="1:3" ht="15">
      <c r="A28" s="275" t="s">
        <v>495</v>
      </c>
      <c r="B28" s="277" t="s">
        <v>494</v>
      </c>
      <c r="C28" s="40"/>
    </row>
    <row r="29" spans="1:3" ht="15">
      <c r="A29" s="275" t="s">
        <v>495</v>
      </c>
      <c r="B29" s="277" t="s">
        <v>494</v>
      </c>
      <c r="C29" s="40"/>
    </row>
    <row r="30" spans="1:3" ht="15">
      <c r="A30" s="275" t="s">
        <v>495</v>
      </c>
      <c r="B30" s="277" t="s">
        <v>494</v>
      </c>
      <c r="C30" s="40"/>
    </row>
  </sheetData>
  <sheetProtection/>
  <mergeCells count="3">
    <mergeCell ref="A8:A9"/>
    <mergeCell ref="B8:B9"/>
    <mergeCell ref="C8:C9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0.57421875" style="12" bestFit="1" customWidth="1"/>
    <col min="2" max="2" width="39.140625" style="12" bestFit="1" customWidth="1"/>
    <col min="3" max="3" width="17.28125" style="12" bestFit="1" customWidth="1"/>
    <col min="4" max="4" width="16.421875" style="12" bestFit="1" customWidth="1"/>
    <col min="5" max="16384" width="9.140625" style="12" customWidth="1"/>
  </cols>
  <sheetData>
    <row r="1" spans="1:4" ht="15">
      <c r="A1" s="54" t="s">
        <v>648</v>
      </c>
      <c r="B1" s="59" t="s">
        <v>689</v>
      </c>
      <c r="C1" s="3"/>
      <c r="D1" s="1"/>
    </row>
    <row r="2" spans="1:4" ht="15">
      <c r="A2" s="54" t="s">
        <v>649</v>
      </c>
      <c r="B2" s="58" t="s">
        <v>491</v>
      </c>
      <c r="C2" s="3"/>
      <c r="D2" s="1"/>
    </row>
    <row r="3" spans="1:4" ht="15">
      <c r="A3" s="54" t="s">
        <v>650</v>
      </c>
      <c r="B3" s="58" t="s">
        <v>651</v>
      </c>
      <c r="C3" s="3"/>
      <c r="D3" s="1"/>
    </row>
    <row r="4" spans="1:4" ht="15">
      <c r="A4" s="54" t="s">
        <v>1</v>
      </c>
      <c r="B4" s="58" t="s">
        <v>2</v>
      </c>
      <c r="C4" s="3"/>
      <c r="D4" s="1"/>
    </row>
    <row r="5" spans="1:4" ht="15">
      <c r="A5" s="54" t="s">
        <v>3</v>
      </c>
      <c r="B5" s="58" t="s">
        <v>4</v>
      </c>
      <c r="C5" s="3"/>
      <c r="D5" s="1"/>
    </row>
    <row r="6" spans="1:4" ht="13.5" thickBot="1">
      <c r="A6" s="2"/>
      <c r="B6" s="2"/>
      <c r="C6" s="3"/>
      <c r="D6" s="1"/>
    </row>
    <row r="7" spans="1:3" ht="12.75">
      <c r="A7" s="820" t="s">
        <v>492</v>
      </c>
      <c r="B7" s="820" t="s">
        <v>479</v>
      </c>
      <c r="C7" s="812" t="s">
        <v>359</v>
      </c>
    </row>
    <row r="8" spans="1:3" ht="12.75">
      <c r="A8" s="821"/>
      <c r="B8" s="821"/>
      <c r="C8" s="823"/>
    </row>
    <row r="9" spans="1:3" ht="15.75" thickBot="1">
      <c r="A9" s="273"/>
      <c r="B9" s="822"/>
      <c r="C9" s="813"/>
    </row>
    <row r="10" spans="1:3" ht="15">
      <c r="A10" s="28" t="s">
        <v>670</v>
      </c>
      <c r="B10" s="283" t="s">
        <v>496</v>
      </c>
      <c r="C10" s="279">
        <f>C11+'F13'!C10</f>
        <v>0</v>
      </c>
    </row>
    <row r="11" spans="1:3" ht="15">
      <c r="A11" s="28" t="s">
        <v>672</v>
      </c>
      <c r="B11" s="280"/>
      <c r="C11" s="274">
        <f>SUM(C12:C35)</f>
        <v>0</v>
      </c>
    </row>
    <row r="12" spans="1:3" ht="15">
      <c r="A12" s="275" t="s">
        <v>630</v>
      </c>
      <c r="B12" s="283" t="s">
        <v>497</v>
      </c>
      <c r="C12" s="276"/>
    </row>
    <row r="13" spans="1:3" ht="15">
      <c r="A13" s="275" t="s">
        <v>631</v>
      </c>
      <c r="B13" s="283" t="s">
        <v>497</v>
      </c>
      <c r="C13" s="276"/>
    </row>
    <row r="14" spans="1:3" ht="15">
      <c r="A14" s="275" t="s">
        <v>671</v>
      </c>
      <c r="B14" s="283" t="s">
        <v>497</v>
      </c>
      <c r="C14" s="276"/>
    </row>
    <row r="15" spans="1:3" ht="15">
      <c r="A15" s="275" t="s">
        <v>495</v>
      </c>
      <c r="B15" s="283"/>
      <c r="C15" s="276"/>
    </row>
    <row r="16" spans="1:3" ht="15">
      <c r="A16" s="275" t="s">
        <v>495</v>
      </c>
      <c r="B16" s="439"/>
      <c r="C16" s="281"/>
    </row>
    <row r="17" spans="1:3" ht="15">
      <c r="A17" s="275" t="s">
        <v>495</v>
      </c>
      <c r="B17" s="440"/>
      <c r="C17" s="282"/>
    </row>
    <row r="18" spans="1:3" ht="15">
      <c r="A18" s="275" t="s">
        <v>495</v>
      </c>
      <c r="B18" s="440"/>
      <c r="C18" s="282"/>
    </row>
    <row r="19" spans="1:3" ht="15">
      <c r="A19" s="275" t="s">
        <v>495</v>
      </c>
      <c r="B19" s="440"/>
      <c r="C19" s="282"/>
    </row>
    <row r="20" spans="1:3" ht="15">
      <c r="A20" s="275" t="s">
        <v>495</v>
      </c>
      <c r="B20" s="440"/>
      <c r="C20" s="282"/>
    </row>
    <row r="21" spans="1:3" ht="15">
      <c r="A21" s="275" t="s">
        <v>495</v>
      </c>
      <c r="B21" s="440"/>
      <c r="C21" s="282"/>
    </row>
    <row r="22" spans="1:3" ht="15">
      <c r="A22" s="275" t="s">
        <v>495</v>
      </c>
      <c r="B22" s="440"/>
      <c r="C22" s="282"/>
    </row>
    <row r="23" spans="1:3" ht="15">
      <c r="A23" s="275" t="s">
        <v>495</v>
      </c>
      <c r="B23" s="440"/>
      <c r="C23" s="282"/>
    </row>
    <row r="24" spans="1:3" ht="15">
      <c r="A24" s="275" t="s">
        <v>495</v>
      </c>
      <c r="B24" s="440"/>
      <c r="C24" s="282"/>
    </row>
    <row r="25" spans="1:3" ht="15">
      <c r="A25" s="275" t="s">
        <v>495</v>
      </c>
      <c r="B25" s="440"/>
      <c r="C25" s="282"/>
    </row>
    <row r="26" spans="1:3" ht="15">
      <c r="A26" s="275" t="s">
        <v>495</v>
      </c>
      <c r="B26" s="440"/>
      <c r="C26" s="282"/>
    </row>
    <row r="27" spans="1:3" ht="15">
      <c r="A27" s="275" t="s">
        <v>495</v>
      </c>
      <c r="B27" s="440"/>
      <c r="C27" s="282"/>
    </row>
    <row r="28" spans="1:3" ht="15">
      <c r="A28" s="275" t="s">
        <v>495</v>
      </c>
      <c r="B28" s="440"/>
      <c r="C28" s="282"/>
    </row>
    <row r="29" spans="1:3" ht="15">
      <c r="A29" s="275" t="s">
        <v>495</v>
      </c>
      <c r="B29" s="440"/>
      <c r="C29" s="282"/>
    </row>
    <row r="30" spans="1:3" ht="15">
      <c r="A30" s="275" t="s">
        <v>495</v>
      </c>
      <c r="B30" s="440"/>
      <c r="C30" s="282"/>
    </row>
    <row r="31" spans="1:3" ht="15">
      <c r="A31" s="275" t="s">
        <v>495</v>
      </c>
      <c r="B31" s="440"/>
      <c r="C31" s="282"/>
    </row>
    <row r="32" spans="1:3" ht="15">
      <c r="A32" s="275" t="s">
        <v>495</v>
      </c>
      <c r="B32" s="440"/>
      <c r="C32" s="282"/>
    </row>
    <row r="33" spans="1:3" ht="15">
      <c r="A33" s="275" t="s">
        <v>495</v>
      </c>
      <c r="B33" s="440"/>
      <c r="C33" s="282"/>
    </row>
    <row r="34" spans="1:3" ht="15">
      <c r="A34" s="275" t="s">
        <v>495</v>
      </c>
      <c r="B34" s="440"/>
      <c r="C34" s="282"/>
    </row>
    <row r="35" spans="1:3" ht="15">
      <c r="A35" s="275" t="s">
        <v>495</v>
      </c>
      <c r="B35" s="440"/>
      <c r="C35" s="282"/>
    </row>
  </sheetData>
  <sheetProtection/>
  <mergeCells count="3">
    <mergeCell ref="A7:A8"/>
    <mergeCell ref="B7:B9"/>
    <mergeCell ref="C7:C9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28125" style="12" customWidth="1"/>
    <col min="2" max="2" width="65.28125" style="12" bestFit="1" customWidth="1"/>
    <col min="3" max="3" width="21.00390625" style="12" customWidth="1"/>
    <col min="4" max="4" width="14.8515625" style="12" customWidth="1"/>
    <col min="5" max="16384" width="9.140625" style="12" customWidth="1"/>
  </cols>
  <sheetData>
    <row r="1" spans="1:4" ht="15">
      <c r="A1" s="54" t="s">
        <v>648</v>
      </c>
      <c r="B1" s="59" t="s">
        <v>451</v>
      </c>
      <c r="C1" s="11"/>
      <c r="D1" s="3"/>
    </row>
    <row r="2" spans="1:4" ht="15">
      <c r="A2" s="54" t="s">
        <v>649</v>
      </c>
      <c r="B2" s="58" t="s">
        <v>656</v>
      </c>
      <c r="C2" s="4"/>
      <c r="D2" s="3"/>
    </row>
    <row r="3" spans="1:4" ht="15">
      <c r="A3" s="54" t="s">
        <v>650</v>
      </c>
      <c r="B3" s="58" t="s">
        <v>651</v>
      </c>
      <c r="C3" s="2"/>
      <c r="D3" s="3"/>
    </row>
    <row r="4" spans="1:4" ht="15">
      <c r="A4" s="54" t="s">
        <v>1</v>
      </c>
      <c r="B4" s="58" t="s">
        <v>2</v>
      </c>
      <c r="C4" s="2"/>
      <c r="D4" s="3"/>
    </row>
    <row r="5" spans="1:4" ht="15">
      <c r="A5" s="54" t="s">
        <v>3</v>
      </c>
      <c r="B5" s="58" t="s">
        <v>4</v>
      </c>
      <c r="C5" s="2"/>
      <c r="D5" s="3"/>
    </row>
    <row r="6" spans="1:4" ht="13.5" thickBot="1">
      <c r="A6" s="2"/>
      <c r="B6" s="2"/>
      <c r="C6" s="2"/>
      <c r="D6" s="3"/>
    </row>
    <row r="7" spans="1:4" ht="12.75">
      <c r="A7" s="824" t="s">
        <v>5</v>
      </c>
      <c r="B7" s="726" t="s">
        <v>499</v>
      </c>
      <c r="C7" s="824" t="s">
        <v>479</v>
      </c>
      <c r="D7" s="824" t="s">
        <v>359</v>
      </c>
    </row>
    <row r="8" spans="1:4" ht="22.5" customHeight="1" thickBot="1">
      <c r="A8" s="825" t="s">
        <v>5</v>
      </c>
      <c r="B8" s="826" t="s">
        <v>499</v>
      </c>
      <c r="C8" s="825" t="s">
        <v>479</v>
      </c>
      <c r="D8" s="825" t="s">
        <v>501</v>
      </c>
    </row>
    <row r="9" spans="1:4" ht="15">
      <c r="A9" s="630" t="s">
        <v>19</v>
      </c>
      <c r="B9" s="427" t="s">
        <v>502</v>
      </c>
      <c r="C9" s="441"/>
      <c r="D9" s="631"/>
    </row>
    <row r="10" spans="1:4" ht="15">
      <c r="A10" s="632" t="s">
        <v>53</v>
      </c>
      <c r="B10" s="633" t="s">
        <v>503</v>
      </c>
      <c r="C10" s="442"/>
      <c r="D10" s="634"/>
    </row>
    <row r="11" spans="1:4" ht="15">
      <c r="A11" s="635" t="s">
        <v>121</v>
      </c>
      <c r="B11" s="636" t="s">
        <v>632</v>
      </c>
      <c r="C11" s="442"/>
      <c r="D11" s="637">
        <f>D9-D10</f>
        <v>0</v>
      </c>
    </row>
    <row r="12" spans="1:4" ht="15">
      <c r="A12" s="632" t="s">
        <v>141</v>
      </c>
      <c r="B12" s="633" t="s">
        <v>504</v>
      </c>
      <c r="C12" s="442"/>
      <c r="D12" s="634"/>
    </row>
    <row r="13" spans="1:4" ht="15">
      <c r="A13" s="443"/>
      <c r="B13" s="638" t="s">
        <v>505</v>
      </c>
      <c r="C13" s="442"/>
      <c r="D13" s="639" t="e">
        <f>D11/D12*100</f>
        <v>#DIV/0!</v>
      </c>
    </row>
    <row r="14" spans="1:4" ht="15">
      <c r="A14" s="443"/>
      <c r="B14" s="638" t="s">
        <v>363</v>
      </c>
      <c r="C14" s="640" t="s">
        <v>349</v>
      </c>
      <c r="D14" s="639" t="e">
        <f>D9/D10*100</f>
        <v>#DIV/0!</v>
      </c>
    </row>
    <row r="15" spans="1:4" ht="15">
      <c r="A15" s="632" t="s">
        <v>221</v>
      </c>
      <c r="B15" s="633" t="s">
        <v>506</v>
      </c>
      <c r="C15" s="442"/>
      <c r="D15" s="637">
        <f>'F2'!K35+'F2'!K36+'F2'!K37+'F2'!K38+'F2'!K41</f>
        <v>0</v>
      </c>
    </row>
    <row r="16" spans="1:6" ht="15">
      <c r="A16" s="632" t="s">
        <v>273</v>
      </c>
      <c r="B16" s="633" t="s">
        <v>507</v>
      </c>
      <c r="C16" s="442"/>
      <c r="D16" s="637">
        <f>'F2'!K10+'F2'!K11</f>
        <v>0</v>
      </c>
      <c r="F16" s="357"/>
    </row>
    <row r="17" spans="1:4" ht="15">
      <c r="A17" s="635" t="s">
        <v>508</v>
      </c>
      <c r="B17" s="641" t="s">
        <v>509</v>
      </c>
      <c r="C17" s="442"/>
      <c r="D17" s="637">
        <f>D15+D16</f>
        <v>0</v>
      </c>
    </row>
    <row r="18" spans="1:4" ht="15">
      <c r="A18" s="635" t="s">
        <v>440</v>
      </c>
      <c r="B18" s="638" t="s">
        <v>510</v>
      </c>
      <c r="C18" s="640" t="s">
        <v>511</v>
      </c>
      <c r="D18" s="639" t="e">
        <f>D9/D17*100</f>
        <v>#DIV/0!</v>
      </c>
    </row>
    <row r="19" spans="1:4" ht="15">
      <c r="A19" s="632">
        <v>9</v>
      </c>
      <c r="B19" s="633" t="s">
        <v>633</v>
      </c>
      <c r="C19" s="642"/>
      <c r="D19" s="643"/>
    </row>
    <row r="20" spans="1:4" ht="15">
      <c r="A20" s="632">
        <v>10</v>
      </c>
      <c r="B20" s="633" t="s">
        <v>634</v>
      </c>
      <c r="C20" s="642"/>
      <c r="D20" s="637">
        <f>'F22'!C19-('F1'!L101+'F1'!L104)</f>
        <v>0</v>
      </c>
    </row>
    <row r="21" spans="1:4" ht="15">
      <c r="A21" s="632">
        <v>11</v>
      </c>
      <c r="B21" s="633" t="s">
        <v>635</v>
      </c>
      <c r="C21" s="642"/>
      <c r="D21" s="643"/>
    </row>
    <row r="22" spans="1:4" ht="15">
      <c r="A22" s="635">
        <v>12</v>
      </c>
      <c r="B22" s="638" t="s">
        <v>636</v>
      </c>
      <c r="C22" s="642" t="s">
        <v>637</v>
      </c>
      <c r="D22" s="644" t="e">
        <f>D19/(D20+D21)*100</f>
        <v>#DIV/0!</v>
      </c>
    </row>
    <row r="23" spans="1:4" ht="15.75" thickBot="1">
      <c r="A23" s="647">
        <v>13</v>
      </c>
      <c r="B23" s="648" t="s">
        <v>638</v>
      </c>
      <c r="C23" s="645" t="s">
        <v>497</v>
      </c>
      <c r="D23" s="646" t="e">
        <f>D19/D15*100</f>
        <v>#DIV/0!</v>
      </c>
    </row>
    <row r="33" ht="12.75" customHeight="1"/>
    <row r="34" ht="12.75" customHeight="1"/>
  </sheetData>
  <sheetProtection/>
  <mergeCells count="4">
    <mergeCell ref="D7:D8"/>
    <mergeCell ref="A7:A8"/>
    <mergeCell ref="B7:B8"/>
    <mergeCell ref="C7:C8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3.00390625" style="12" customWidth="1"/>
    <col min="2" max="2" width="34.140625" style="12" customWidth="1"/>
    <col min="3" max="3" width="16.28125" style="12" customWidth="1"/>
    <col min="4" max="4" width="10.421875" style="12" bestFit="1" customWidth="1"/>
    <col min="5" max="5" width="9.28125" style="12" customWidth="1"/>
    <col min="6" max="6" width="12.28125" style="12" customWidth="1"/>
    <col min="7" max="7" width="11.421875" style="12" customWidth="1"/>
    <col min="8" max="8" width="12.57421875" style="12" customWidth="1"/>
    <col min="9" max="9" width="9.140625" style="12" customWidth="1"/>
    <col min="10" max="10" width="14.140625" style="12" customWidth="1"/>
    <col min="11" max="16384" width="9.140625" style="12" customWidth="1"/>
  </cols>
  <sheetData>
    <row r="1" spans="1:10" ht="15">
      <c r="A1" s="54" t="s">
        <v>648</v>
      </c>
      <c r="B1" s="60" t="s">
        <v>690</v>
      </c>
      <c r="C1" s="11"/>
      <c r="D1" s="3"/>
      <c r="E1" s="1"/>
      <c r="F1" s="1"/>
      <c r="G1" s="1"/>
      <c r="H1" s="1"/>
      <c r="I1" s="1"/>
      <c r="J1" s="1"/>
    </row>
    <row r="2" spans="1:10" ht="15">
      <c r="A2" s="54" t="s">
        <v>649</v>
      </c>
      <c r="B2" s="57" t="s">
        <v>512</v>
      </c>
      <c r="C2" s="4"/>
      <c r="D2" s="3"/>
      <c r="E2" s="1"/>
      <c r="F2" s="1"/>
      <c r="G2" s="1"/>
      <c r="H2" s="1"/>
      <c r="I2" s="1"/>
      <c r="J2" s="1"/>
    </row>
    <row r="3" spans="1:10" ht="15">
      <c r="A3" s="54" t="s">
        <v>650</v>
      </c>
      <c r="B3" s="57" t="s">
        <v>651</v>
      </c>
      <c r="C3" s="2"/>
      <c r="D3" s="3"/>
      <c r="E3" s="1"/>
      <c r="F3" s="1"/>
      <c r="G3" s="1"/>
      <c r="H3" s="1"/>
      <c r="I3" s="1"/>
      <c r="J3" s="1"/>
    </row>
    <row r="4" spans="1:10" ht="15">
      <c r="A4" s="54" t="s">
        <v>1</v>
      </c>
      <c r="B4" s="57" t="s">
        <v>2</v>
      </c>
      <c r="C4" s="2"/>
      <c r="D4" s="3"/>
      <c r="E4" s="1"/>
      <c r="F4" s="1"/>
      <c r="G4" s="1"/>
      <c r="H4" s="1"/>
      <c r="I4" s="1"/>
      <c r="J4" s="1"/>
    </row>
    <row r="5" spans="1:10" ht="15">
      <c r="A5" s="54" t="s">
        <v>3</v>
      </c>
      <c r="B5" s="57" t="s">
        <v>4</v>
      </c>
      <c r="C5" s="2"/>
      <c r="D5" s="3"/>
      <c r="E5" s="1"/>
      <c r="F5" s="1"/>
      <c r="G5" s="1"/>
      <c r="H5" s="1"/>
      <c r="I5" s="1"/>
      <c r="J5" s="1"/>
    </row>
    <row r="6" spans="1:10" ht="13.5" thickBot="1">
      <c r="A6" s="2"/>
      <c r="B6" s="2"/>
      <c r="C6" s="2"/>
      <c r="D6" s="3"/>
      <c r="E6" s="1"/>
      <c r="F6" s="1"/>
      <c r="G6" s="1"/>
      <c r="H6" s="1"/>
      <c r="I6" s="1"/>
      <c r="J6" s="1"/>
    </row>
    <row r="7" spans="1:10" ht="15.75" thickBot="1">
      <c r="A7" s="824" t="s">
        <v>5</v>
      </c>
      <c r="B7" s="828" t="s">
        <v>513</v>
      </c>
      <c r="C7" s="284" t="s">
        <v>514</v>
      </c>
      <c r="D7" s="830" t="s">
        <v>515</v>
      </c>
      <c r="E7" s="831" t="s">
        <v>515</v>
      </c>
      <c r="F7" s="831" t="s">
        <v>515</v>
      </c>
      <c r="G7" s="832" t="s">
        <v>515</v>
      </c>
      <c r="H7" s="830" t="s">
        <v>516</v>
      </c>
      <c r="I7" s="832" t="s">
        <v>516</v>
      </c>
      <c r="J7" s="285"/>
    </row>
    <row r="8" spans="1:10" ht="15">
      <c r="A8" s="825" t="s">
        <v>5</v>
      </c>
      <c r="B8" s="829"/>
      <c r="C8" s="286"/>
      <c r="D8" s="287"/>
      <c r="E8" s="288"/>
      <c r="F8" s="288"/>
      <c r="G8" s="289"/>
      <c r="H8" s="287"/>
      <c r="I8" s="290"/>
      <c r="J8" s="291" t="s">
        <v>10</v>
      </c>
    </row>
    <row r="9" spans="1:10" ht="15.75" thickBot="1">
      <c r="A9" s="827" t="s">
        <v>5</v>
      </c>
      <c r="B9" s="829"/>
      <c r="C9" s="292" t="s">
        <v>517</v>
      </c>
      <c r="D9" s="293" t="s">
        <v>518</v>
      </c>
      <c r="E9" s="294" t="s">
        <v>519</v>
      </c>
      <c r="F9" s="294" t="s">
        <v>520</v>
      </c>
      <c r="G9" s="295" t="s">
        <v>521</v>
      </c>
      <c r="H9" s="296" t="s">
        <v>522</v>
      </c>
      <c r="I9" s="297" t="s">
        <v>523</v>
      </c>
      <c r="J9" s="298"/>
    </row>
    <row r="10" spans="1:10" ht="12.75">
      <c r="A10" s="311" t="s">
        <v>19</v>
      </c>
      <c r="B10" s="319" t="s">
        <v>524</v>
      </c>
      <c r="C10" s="315">
        <f aca="true" t="shared" si="0" ref="C10:I10">C11+C12+C13+C14+C15</f>
        <v>0</v>
      </c>
      <c r="D10" s="46">
        <f t="shared" si="0"/>
        <v>0</v>
      </c>
      <c r="E10" s="46">
        <f t="shared" si="0"/>
        <v>0</v>
      </c>
      <c r="F10" s="46">
        <f t="shared" si="0"/>
        <v>0</v>
      </c>
      <c r="G10" s="46">
        <f t="shared" si="0"/>
        <v>0</v>
      </c>
      <c r="H10" s="46">
        <f t="shared" si="0"/>
        <v>0</v>
      </c>
      <c r="I10" s="305">
        <f t="shared" si="0"/>
        <v>0</v>
      </c>
      <c r="J10" s="308">
        <f aca="true" t="shared" si="1" ref="J10:J25">SUM(C10:I10)</f>
        <v>0</v>
      </c>
    </row>
    <row r="11" spans="1:10" ht="12.75">
      <c r="A11" s="312"/>
      <c r="B11" s="320" t="s">
        <v>525</v>
      </c>
      <c r="C11" s="316"/>
      <c r="D11" s="47"/>
      <c r="E11" s="47"/>
      <c r="F11" s="47"/>
      <c r="G11" s="47"/>
      <c r="H11" s="47"/>
      <c r="I11" s="306"/>
      <c r="J11" s="309">
        <f t="shared" si="1"/>
        <v>0</v>
      </c>
    </row>
    <row r="12" spans="1:10" ht="12.75">
      <c r="A12" s="312"/>
      <c r="B12" s="649" t="s">
        <v>639</v>
      </c>
      <c r="C12" s="317"/>
      <c r="D12" s="47"/>
      <c r="E12" s="47"/>
      <c r="F12" s="47"/>
      <c r="G12" s="47"/>
      <c r="H12" s="47"/>
      <c r="I12" s="306"/>
      <c r="J12" s="309">
        <f t="shared" si="1"/>
        <v>0</v>
      </c>
    </row>
    <row r="13" spans="1:10" ht="12.75">
      <c r="A13" s="312"/>
      <c r="B13" s="320" t="s">
        <v>526</v>
      </c>
      <c r="C13" s="316"/>
      <c r="D13" s="47"/>
      <c r="E13" s="47"/>
      <c r="F13" s="47"/>
      <c r="G13" s="47"/>
      <c r="H13" s="47"/>
      <c r="I13" s="306"/>
      <c r="J13" s="309">
        <f t="shared" si="1"/>
        <v>0</v>
      </c>
    </row>
    <row r="14" spans="1:10" ht="12.75">
      <c r="A14" s="312"/>
      <c r="B14" s="320" t="s">
        <v>527</v>
      </c>
      <c r="C14" s="317"/>
      <c r="D14" s="47"/>
      <c r="E14" s="47"/>
      <c r="F14" s="47"/>
      <c r="G14" s="31"/>
      <c r="H14" s="45"/>
      <c r="I14" s="356"/>
      <c r="J14" s="309">
        <f t="shared" si="1"/>
        <v>0</v>
      </c>
    </row>
    <row r="15" spans="1:10" ht="12.75">
      <c r="A15" s="312"/>
      <c r="B15" s="320" t="s">
        <v>49</v>
      </c>
      <c r="C15" s="317"/>
      <c r="D15" s="47"/>
      <c r="E15" s="47"/>
      <c r="F15" s="47"/>
      <c r="G15" s="47"/>
      <c r="H15" s="45"/>
      <c r="I15" s="356"/>
      <c r="J15" s="309">
        <f t="shared" si="1"/>
        <v>0</v>
      </c>
    </row>
    <row r="16" spans="1:10" ht="12.75">
      <c r="A16" s="313" t="s">
        <v>53</v>
      </c>
      <c r="B16" s="321" t="s">
        <v>194</v>
      </c>
      <c r="C16" s="315">
        <f aca="true" t="shared" si="2" ref="C16:I16">C17+C18+C19+C20+C21+C22</f>
        <v>0</v>
      </c>
      <c r="D16" s="46">
        <f t="shared" si="2"/>
        <v>0</v>
      </c>
      <c r="E16" s="46">
        <f t="shared" si="2"/>
        <v>0</v>
      </c>
      <c r="F16" s="46">
        <f t="shared" si="2"/>
        <v>0</v>
      </c>
      <c r="G16" s="46">
        <f t="shared" si="2"/>
        <v>0</v>
      </c>
      <c r="H16" s="46">
        <f t="shared" si="2"/>
        <v>0</v>
      </c>
      <c r="I16" s="305">
        <f t="shared" si="2"/>
        <v>0</v>
      </c>
      <c r="J16" s="309">
        <f t="shared" si="1"/>
        <v>0</v>
      </c>
    </row>
    <row r="17" spans="1:10" ht="12.75">
      <c r="A17" s="312"/>
      <c r="B17" s="320" t="s">
        <v>402</v>
      </c>
      <c r="C17" s="317"/>
      <c r="D17" s="47"/>
      <c r="E17" s="47"/>
      <c r="F17" s="47"/>
      <c r="G17" s="47"/>
      <c r="H17" s="49"/>
      <c r="I17" s="307"/>
      <c r="J17" s="309">
        <f t="shared" si="1"/>
        <v>0</v>
      </c>
    </row>
    <row r="18" spans="1:10" ht="12.75">
      <c r="A18" s="312"/>
      <c r="B18" s="320" t="s">
        <v>73</v>
      </c>
      <c r="C18" s="317"/>
      <c r="D18" s="47"/>
      <c r="E18" s="47"/>
      <c r="F18" s="47"/>
      <c r="G18" s="47"/>
      <c r="H18" s="49"/>
      <c r="I18" s="307"/>
      <c r="J18" s="309">
        <f t="shared" si="1"/>
        <v>0</v>
      </c>
    </row>
    <row r="19" spans="1:10" ht="12.75">
      <c r="A19" s="312"/>
      <c r="B19" s="320" t="s">
        <v>84</v>
      </c>
      <c r="C19" s="318"/>
      <c r="D19" s="45"/>
      <c r="E19" s="45"/>
      <c r="F19" s="45"/>
      <c r="G19" s="45"/>
      <c r="H19" s="49"/>
      <c r="I19" s="307"/>
      <c r="J19" s="309">
        <f t="shared" si="1"/>
        <v>0</v>
      </c>
    </row>
    <row r="20" spans="1:10" ht="12.75">
      <c r="A20" s="312"/>
      <c r="B20" s="320" t="s">
        <v>404</v>
      </c>
      <c r="C20" s="318"/>
      <c r="D20" s="45"/>
      <c r="E20" s="45"/>
      <c r="F20" s="45"/>
      <c r="G20" s="45"/>
      <c r="H20" s="49"/>
      <c r="I20" s="307"/>
      <c r="J20" s="309">
        <f t="shared" si="1"/>
        <v>0</v>
      </c>
    </row>
    <row r="21" spans="1:10" ht="12.75">
      <c r="A21" s="312"/>
      <c r="B21" s="320" t="s">
        <v>405</v>
      </c>
      <c r="C21" s="318"/>
      <c r="D21" s="45"/>
      <c r="E21" s="45"/>
      <c r="F21" s="45"/>
      <c r="G21" s="45"/>
      <c r="H21" s="50"/>
      <c r="I21" s="307"/>
      <c r="J21" s="309">
        <f t="shared" si="1"/>
        <v>0</v>
      </c>
    </row>
    <row r="22" spans="1:10" ht="12.75">
      <c r="A22" s="312"/>
      <c r="B22" s="320" t="s">
        <v>528</v>
      </c>
      <c r="C22" s="317"/>
      <c r="D22" s="47"/>
      <c r="E22" s="47"/>
      <c r="F22" s="47"/>
      <c r="G22" s="47"/>
      <c r="H22" s="49"/>
      <c r="I22" s="307"/>
      <c r="J22" s="309">
        <f t="shared" si="1"/>
        <v>0</v>
      </c>
    </row>
    <row r="23" spans="1:10" ht="12.75">
      <c r="A23" s="313" t="s">
        <v>121</v>
      </c>
      <c r="B23" s="321" t="s">
        <v>122</v>
      </c>
      <c r="C23" s="317"/>
      <c r="D23" s="47"/>
      <c r="E23" s="31"/>
      <c r="F23" s="31"/>
      <c r="G23" s="47"/>
      <c r="H23" s="49"/>
      <c r="I23" s="307"/>
      <c r="J23" s="309">
        <f t="shared" si="1"/>
        <v>0</v>
      </c>
    </row>
    <row r="24" spans="1:10" ht="13.5" thickBot="1">
      <c r="A24" s="314" t="s">
        <v>141</v>
      </c>
      <c r="B24" s="322" t="s">
        <v>529</v>
      </c>
      <c r="C24" s="318"/>
      <c r="D24" s="45"/>
      <c r="E24" s="45"/>
      <c r="F24" s="45"/>
      <c r="G24" s="45"/>
      <c r="H24" s="49"/>
      <c r="I24" s="307"/>
      <c r="J24" s="310">
        <f t="shared" si="1"/>
        <v>0</v>
      </c>
    </row>
    <row r="25" spans="1:10" ht="15.75" thickBot="1">
      <c r="A25" s="299"/>
      <c r="B25" s="300" t="s">
        <v>530</v>
      </c>
      <c r="C25" s="301">
        <f aca="true" t="shared" si="3" ref="C25:I25">C10+C16+C23+C24</f>
        <v>0</v>
      </c>
      <c r="D25" s="302">
        <f t="shared" si="3"/>
        <v>0</v>
      </c>
      <c r="E25" s="303">
        <f t="shared" si="3"/>
        <v>0</v>
      </c>
      <c r="F25" s="303">
        <f t="shared" si="3"/>
        <v>0</v>
      </c>
      <c r="G25" s="304">
        <f t="shared" si="3"/>
        <v>0</v>
      </c>
      <c r="H25" s="302">
        <f t="shared" si="3"/>
        <v>0</v>
      </c>
      <c r="I25" s="304">
        <f t="shared" si="3"/>
        <v>0</v>
      </c>
      <c r="J25" s="301">
        <f t="shared" si="1"/>
        <v>0</v>
      </c>
    </row>
  </sheetData>
  <sheetProtection/>
  <mergeCells count="4">
    <mergeCell ref="A7:A9"/>
    <mergeCell ref="B7:B9"/>
    <mergeCell ref="D7:G7"/>
    <mergeCell ref="H7:I7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421875" style="0" customWidth="1"/>
    <col min="2" max="2" width="74.140625" style="0" customWidth="1"/>
  </cols>
  <sheetData>
    <row r="1" spans="1:10" ht="15">
      <c r="A1" s="444" t="s">
        <v>648</v>
      </c>
      <c r="B1" s="371" t="s">
        <v>691</v>
      </c>
      <c r="D1" s="256"/>
      <c r="E1" s="256"/>
      <c r="F1" s="256"/>
      <c r="G1" s="352"/>
      <c r="H1" s="256"/>
      <c r="I1" s="256"/>
      <c r="J1" s="256"/>
    </row>
    <row r="2" spans="1:10" ht="15">
      <c r="A2" s="444" t="s">
        <v>649</v>
      </c>
      <c r="B2" s="374" t="s">
        <v>531</v>
      </c>
      <c r="D2" s="256"/>
      <c r="E2" s="256"/>
      <c r="F2" s="256"/>
      <c r="G2" s="352"/>
      <c r="H2" s="256"/>
      <c r="I2" s="256"/>
      <c r="J2" s="256"/>
    </row>
    <row r="3" spans="1:10" ht="15">
      <c r="A3" s="444" t="s">
        <v>650</v>
      </c>
      <c r="B3" s="372" t="s">
        <v>651</v>
      </c>
      <c r="D3" s="256"/>
      <c r="E3" s="256"/>
      <c r="F3" s="256"/>
      <c r="G3" s="352"/>
      <c r="H3" s="256"/>
      <c r="I3" s="256"/>
      <c r="J3" s="256"/>
    </row>
    <row r="4" spans="1:10" ht="15">
      <c r="A4" s="444" t="s">
        <v>1</v>
      </c>
      <c r="B4" s="373" t="s">
        <v>716</v>
      </c>
      <c r="D4" s="256"/>
      <c r="E4" s="256"/>
      <c r="F4" s="256"/>
      <c r="G4" s="352"/>
      <c r="H4" s="256"/>
      <c r="I4" s="256"/>
      <c r="J4" s="256"/>
    </row>
    <row r="5" spans="1:10" ht="15">
      <c r="A5" s="445" t="s">
        <v>3</v>
      </c>
      <c r="B5" s="446" t="s">
        <v>4</v>
      </c>
      <c r="D5" s="256"/>
      <c r="E5" s="256"/>
      <c r="F5" s="256"/>
      <c r="G5" s="352"/>
      <c r="H5" s="256"/>
      <c r="I5" s="256"/>
      <c r="J5" s="256"/>
    </row>
    <row r="6" spans="1:10" ht="15.75" thickBot="1">
      <c r="A6" s="256"/>
      <c r="B6" s="256"/>
      <c r="C6" s="256"/>
      <c r="D6" s="256"/>
      <c r="E6" s="256"/>
      <c r="F6" s="256"/>
      <c r="G6" s="352"/>
      <c r="H6" s="256"/>
      <c r="I6" s="256"/>
      <c r="J6" s="256"/>
    </row>
    <row r="7" spans="1:10" ht="15.75" thickBot="1">
      <c r="A7" s="447"/>
      <c r="B7" s="448" t="s">
        <v>532</v>
      </c>
      <c r="C7" s="449" t="s">
        <v>514</v>
      </c>
      <c r="D7" s="833" t="s">
        <v>515</v>
      </c>
      <c r="E7" s="834"/>
      <c r="F7" s="834"/>
      <c r="G7" s="835"/>
      <c r="H7" s="833" t="s">
        <v>516</v>
      </c>
      <c r="I7" s="835"/>
      <c r="J7" s="450"/>
    </row>
    <row r="8" spans="1:10" ht="15">
      <c r="A8" s="451" t="s">
        <v>5</v>
      </c>
      <c r="B8" s="452"/>
      <c r="C8" s="453"/>
      <c r="D8" s="454"/>
      <c r="E8" s="455"/>
      <c r="F8" s="455"/>
      <c r="G8" s="456"/>
      <c r="H8" s="454"/>
      <c r="I8" s="457"/>
      <c r="J8" s="458" t="s">
        <v>10</v>
      </c>
    </row>
    <row r="9" spans="1:10" ht="15.75" thickBot="1">
      <c r="A9" s="459"/>
      <c r="B9" s="460"/>
      <c r="C9" s="461" t="s">
        <v>517</v>
      </c>
      <c r="D9" s="462" t="s">
        <v>518</v>
      </c>
      <c r="E9" s="463" t="s">
        <v>519</v>
      </c>
      <c r="F9" s="463" t="s">
        <v>520</v>
      </c>
      <c r="G9" s="464" t="s">
        <v>521</v>
      </c>
      <c r="H9" s="465" t="s">
        <v>522</v>
      </c>
      <c r="I9" s="466" t="s">
        <v>717</v>
      </c>
      <c r="J9" s="467"/>
    </row>
    <row r="10" spans="1:10" ht="15">
      <c r="A10" s="468">
        <v>1</v>
      </c>
      <c r="B10" s="469" t="s">
        <v>164</v>
      </c>
      <c r="C10" s="470">
        <f aca="true" t="shared" si="0" ref="C10:I10">C11+C14</f>
        <v>0</v>
      </c>
      <c r="D10" s="471">
        <f t="shared" si="0"/>
        <v>0</v>
      </c>
      <c r="E10" s="472">
        <f t="shared" si="0"/>
        <v>0</v>
      </c>
      <c r="F10" s="472">
        <f t="shared" si="0"/>
        <v>0</v>
      </c>
      <c r="G10" s="473">
        <f t="shared" si="0"/>
        <v>0</v>
      </c>
      <c r="H10" s="471">
        <f t="shared" si="0"/>
        <v>0</v>
      </c>
      <c r="I10" s="473">
        <f t="shared" si="0"/>
        <v>0</v>
      </c>
      <c r="J10" s="474">
        <f aca="true" t="shared" si="1" ref="J10:J23">SUM(C10:I10)</f>
        <v>0</v>
      </c>
    </row>
    <row r="11" spans="1:10" ht="15">
      <c r="A11" s="468"/>
      <c r="B11" s="475" t="s">
        <v>718</v>
      </c>
      <c r="C11" s="470">
        <f aca="true" t="shared" si="2" ref="C11:I11">C12+C13</f>
        <v>0</v>
      </c>
      <c r="D11" s="471">
        <f t="shared" si="2"/>
        <v>0</v>
      </c>
      <c r="E11" s="472">
        <f t="shared" si="2"/>
        <v>0</v>
      </c>
      <c r="F11" s="472">
        <f t="shared" si="2"/>
        <v>0</v>
      </c>
      <c r="G11" s="473">
        <f t="shared" si="2"/>
        <v>0</v>
      </c>
      <c r="H11" s="471">
        <f t="shared" si="2"/>
        <v>0</v>
      </c>
      <c r="I11" s="473">
        <f t="shared" si="2"/>
        <v>0</v>
      </c>
      <c r="J11" s="474">
        <f t="shared" si="1"/>
        <v>0</v>
      </c>
    </row>
    <row r="12" spans="1:10" ht="15">
      <c r="A12" s="468"/>
      <c r="B12" s="476" t="s">
        <v>166</v>
      </c>
      <c r="C12" s="477"/>
      <c r="D12" s="478"/>
      <c r="E12" s="479"/>
      <c r="F12" s="479"/>
      <c r="G12" s="480"/>
      <c r="H12" s="478"/>
      <c r="I12" s="480"/>
      <c r="J12" s="474">
        <f t="shared" si="1"/>
        <v>0</v>
      </c>
    </row>
    <row r="13" spans="1:10" ht="15">
      <c r="A13" s="468"/>
      <c r="B13" s="476" t="s">
        <v>176</v>
      </c>
      <c r="C13" s="477"/>
      <c r="D13" s="478"/>
      <c r="E13" s="479"/>
      <c r="F13" s="479"/>
      <c r="G13" s="480"/>
      <c r="H13" s="478"/>
      <c r="I13" s="480"/>
      <c r="J13" s="474">
        <f t="shared" si="1"/>
        <v>0</v>
      </c>
    </row>
    <row r="14" spans="1:10" ht="15">
      <c r="A14" s="468"/>
      <c r="B14" s="475" t="s">
        <v>187</v>
      </c>
      <c r="C14" s="477"/>
      <c r="D14" s="478"/>
      <c r="E14" s="479"/>
      <c r="F14" s="479"/>
      <c r="G14" s="480"/>
      <c r="H14" s="478"/>
      <c r="I14" s="480"/>
      <c r="J14" s="474">
        <f t="shared" si="1"/>
        <v>0</v>
      </c>
    </row>
    <row r="15" spans="1:10" ht="15">
      <c r="A15" s="468">
        <v>2</v>
      </c>
      <c r="B15" s="481" t="s">
        <v>194</v>
      </c>
      <c r="C15" s="470">
        <f aca="true" t="shared" si="3" ref="C15:I15">C16+C17+C18+C19+C20</f>
        <v>0</v>
      </c>
      <c r="D15" s="471">
        <f t="shared" si="3"/>
        <v>0</v>
      </c>
      <c r="E15" s="472">
        <f t="shared" si="3"/>
        <v>0</v>
      </c>
      <c r="F15" s="472">
        <f t="shared" si="3"/>
        <v>0</v>
      </c>
      <c r="G15" s="473">
        <f t="shared" si="3"/>
        <v>0</v>
      </c>
      <c r="H15" s="471">
        <f t="shared" si="3"/>
        <v>0</v>
      </c>
      <c r="I15" s="473">
        <f t="shared" si="3"/>
        <v>0</v>
      </c>
      <c r="J15" s="474">
        <f t="shared" si="1"/>
        <v>0</v>
      </c>
    </row>
    <row r="16" spans="1:10" ht="15">
      <c r="A16" s="468"/>
      <c r="B16" s="481" t="s">
        <v>195</v>
      </c>
      <c r="C16" s="477"/>
      <c r="D16" s="478"/>
      <c r="E16" s="479"/>
      <c r="F16" s="479"/>
      <c r="G16" s="480"/>
      <c r="H16" s="478"/>
      <c r="I16" s="480"/>
      <c r="J16" s="474">
        <f t="shared" si="1"/>
        <v>0</v>
      </c>
    </row>
    <row r="17" spans="1:10" ht="15">
      <c r="A17" s="468"/>
      <c r="B17" s="481" t="s">
        <v>196</v>
      </c>
      <c r="C17" s="477"/>
      <c r="D17" s="478"/>
      <c r="E17" s="479"/>
      <c r="F17" s="479"/>
      <c r="G17" s="480"/>
      <c r="H17" s="478"/>
      <c r="I17" s="480"/>
      <c r="J17" s="474">
        <f t="shared" si="1"/>
        <v>0</v>
      </c>
    </row>
    <row r="18" spans="1:10" ht="15">
      <c r="A18" s="468"/>
      <c r="B18" s="481" t="s">
        <v>198</v>
      </c>
      <c r="C18" s="477"/>
      <c r="D18" s="478"/>
      <c r="E18" s="479"/>
      <c r="F18" s="479"/>
      <c r="G18" s="480"/>
      <c r="H18" s="478"/>
      <c r="I18" s="480"/>
      <c r="J18" s="474">
        <f t="shared" si="1"/>
        <v>0</v>
      </c>
    </row>
    <row r="19" spans="1:10" ht="15">
      <c r="A19" s="468"/>
      <c r="B19" s="481" t="s">
        <v>200</v>
      </c>
      <c r="C19" s="477"/>
      <c r="D19" s="478"/>
      <c r="E19" s="479"/>
      <c r="F19" s="479"/>
      <c r="G19" s="480"/>
      <c r="H19" s="478"/>
      <c r="I19" s="480"/>
      <c r="J19" s="474">
        <f t="shared" si="1"/>
        <v>0</v>
      </c>
    </row>
    <row r="20" spans="1:10" ht="15">
      <c r="A20" s="468"/>
      <c r="B20" s="481" t="s">
        <v>206</v>
      </c>
      <c r="C20" s="477"/>
      <c r="D20" s="478"/>
      <c r="E20" s="479"/>
      <c r="F20" s="479"/>
      <c r="G20" s="480"/>
      <c r="H20" s="478"/>
      <c r="I20" s="480"/>
      <c r="J20" s="474">
        <f t="shared" si="1"/>
        <v>0</v>
      </c>
    </row>
    <row r="21" spans="1:10" ht="15">
      <c r="A21" s="468">
        <v>3</v>
      </c>
      <c r="B21" s="481" t="s">
        <v>122</v>
      </c>
      <c r="C21" s="477"/>
      <c r="D21" s="478"/>
      <c r="E21" s="479"/>
      <c r="F21" s="479"/>
      <c r="G21" s="480"/>
      <c r="H21" s="478"/>
      <c r="I21" s="480"/>
      <c r="J21" s="474">
        <f t="shared" si="1"/>
        <v>0</v>
      </c>
    </row>
    <row r="22" spans="1:10" ht="15.75" thickBot="1">
      <c r="A22" s="468">
        <v>4</v>
      </c>
      <c r="B22" s="481" t="s">
        <v>222</v>
      </c>
      <c r="C22" s="477"/>
      <c r="D22" s="478"/>
      <c r="E22" s="479"/>
      <c r="F22" s="479"/>
      <c r="G22" s="480"/>
      <c r="H22" s="478"/>
      <c r="I22" s="480"/>
      <c r="J22" s="474">
        <f t="shared" si="1"/>
        <v>0</v>
      </c>
    </row>
    <row r="23" spans="1:10" ht="15.75" thickBot="1">
      <c r="A23" s="482"/>
      <c r="B23" s="482" t="s">
        <v>533</v>
      </c>
      <c r="C23" s="483">
        <f aca="true" t="shared" si="4" ref="C23:I23">C10+C15+C21+C22</f>
        <v>0</v>
      </c>
      <c r="D23" s="484">
        <f t="shared" si="4"/>
        <v>0</v>
      </c>
      <c r="E23" s="485">
        <f t="shared" si="4"/>
        <v>0</v>
      </c>
      <c r="F23" s="485">
        <f t="shared" si="4"/>
        <v>0</v>
      </c>
      <c r="G23" s="486">
        <f t="shared" si="4"/>
        <v>0</v>
      </c>
      <c r="H23" s="484">
        <f t="shared" si="4"/>
        <v>0</v>
      </c>
      <c r="I23" s="487">
        <f t="shared" si="4"/>
        <v>0</v>
      </c>
      <c r="J23" s="488">
        <f t="shared" si="1"/>
        <v>0</v>
      </c>
    </row>
  </sheetData>
  <sheetProtection/>
  <mergeCells count="2">
    <mergeCell ref="D7:G7"/>
    <mergeCell ref="H7:I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3.140625" style="12" customWidth="1"/>
    <col min="2" max="2" width="65.28125" style="12" bestFit="1" customWidth="1"/>
    <col min="3" max="3" width="24.28125" style="12" bestFit="1" customWidth="1"/>
    <col min="4" max="4" width="17.57421875" style="12" customWidth="1"/>
    <col min="5" max="5" width="20.140625" style="12" customWidth="1"/>
    <col min="6" max="16384" width="9.140625" style="12" customWidth="1"/>
  </cols>
  <sheetData>
    <row r="1" spans="1:3" ht="15">
      <c r="A1" s="54" t="s">
        <v>648</v>
      </c>
      <c r="B1" s="358" t="s">
        <v>708</v>
      </c>
      <c r="C1" s="1"/>
    </row>
    <row r="2" spans="1:6" ht="21">
      <c r="A2" s="54" t="s">
        <v>649</v>
      </c>
      <c r="B2" s="61" t="s">
        <v>534</v>
      </c>
      <c r="C2" s="1"/>
      <c r="F2" s="359"/>
    </row>
    <row r="3" spans="1:3" ht="15">
      <c r="A3" s="54" t="s">
        <v>650</v>
      </c>
      <c r="B3" s="61" t="s">
        <v>651</v>
      </c>
      <c r="C3" s="1"/>
    </row>
    <row r="4" spans="1:3" ht="15">
      <c r="A4" s="54" t="s">
        <v>1</v>
      </c>
      <c r="B4" s="61" t="s">
        <v>2</v>
      </c>
      <c r="C4" s="1"/>
    </row>
    <row r="5" spans="1:3" ht="15">
      <c r="A5" s="54" t="s">
        <v>3</v>
      </c>
      <c r="B5" s="61" t="s">
        <v>4</v>
      </c>
      <c r="C5" s="1"/>
    </row>
    <row r="6" spans="1:5" ht="13.5" thickBot="1">
      <c r="A6" s="2"/>
      <c r="B6" s="2"/>
      <c r="C6" s="2"/>
      <c r="D6" s="3"/>
      <c r="E6" s="1"/>
    </row>
    <row r="7" spans="1:5" ht="12.75">
      <c r="A7" s="836" t="s">
        <v>5</v>
      </c>
      <c r="B7" s="839" t="s">
        <v>535</v>
      </c>
      <c r="C7" s="323"/>
      <c r="D7" s="842" t="s">
        <v>338</v>
      </c>
      <c r="E7" s="324" t="s">
        <v>358</v>
      </c>
    </row>
    <row r="8" spans="1:5" ht="12.75">
      <c r="A8" s="837"/>
      <c r="B8" s="840"/>
      <c r="C8" s="325" t="s">
        <v>341</v>
      </c>
      <c r="D8" s="843"/>
      <c r="E8" s="845" t="s">
        <v>359</v>
      </c>
    </row>
    <row r="9" spans="1:5" ht="13.5" thickBot="1">
      <c r="A9" s="838"/>
      <c r="B9" s="841"/>
      <c r="C9" s="326" t="s">
        <v>360</v>
      </c>
      <c r="D9" s="844"/>
      <c r="E9" s="846"/>
    </row>
    <row r="10" spans="1:5" ht="12.75">
      <c r="A10" s="327">
        <v>1</v>
      </c>
      <c r="B10" s="328" t="s">
        <v>536</v>
      </c>
      <c r="C10" s="329"/>
      <c r="D10" s="330"/>
      <c r="E10" s="331"/>
    </row>
    <row r="11" spans="1:5" ht="12.75">
      <c r="A11" s="327">
        <v>2</v>
      </c>
      <c r="B11" s="328" t="s">
        <v>362</v>
      </c>
      <c r="C11" s="332"/>
      <c r="D11" s="333">
        <f>+'F6,6.1'!D16+'F6,6.1'!G16+'F6,6.1'!D30+'F6,6.1'!D31+'F6,6.1'!G30+'F6,6.1'!G31</f>
        <v>0</v>
      </c>
      <c r="E11" s="331"/>
    </row>
    <row r="12" spans="1:5" ht="13.5" thickBot="1">
      <c r="A12" s="334"/>
      <c r="B12" s="335" t="s">
        <v>363</v>
      </c>
      <c r="C12" s="336" t="s">
        <v>364</v>
      </c>
      <c r="D12" s="337"/>
      <c r="E12" s="338" t="e">
        <f>D10/D11*100</f>
        <v>#DIV/0!</v>
      </c>
    </row>
  </sheetData>
  <sheetProtection/>
  <mergeCells count="4">
    <mergeCell ref="A7:A9"/>
    <mergeCell ref="B7:B9"/>
    <mergeCell ref="D7:D9"/>
    <mergeCell ref="E8:E9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57421875" style="12" customWidth="1"/>
    <col min="2" max="2" width="71.28125" style="12" bestFit="1" customWidth="1"/>
    <col min="3" max="3" width="21.28125" style="12" customWidth="1"/>
    <col min="4" max="4" width="14.8515625" style="12" customWidth="1"/>
    <col min="5" max="16384" width="9.140625" style="12" customWidth="1"/>
  </cols>
  <sheetData>
    <row r="1" spans="1:4" ht="15">
      <c r="A1" s="54" t="s">
        <v>648</v>
      </c>
      <c r="B1" s="63">
        <v>15</v>
      </c>
      <c r="C1" s="11"/>
      <c r="D1" s="3"/>
    </row>
    <row r="2" spans="1:4" ht="15">
      <c r="A2" s="54" t="s">
        <v>649</v>
      </c>
      <c r="B2" s="54" t="s">
        <v>537</v>
      </c>
      <c r="C2" s="4"/>
      <c r="D2" s="3"/>
    </row>
    <row r="3" spans="1:4" ht="15">
      <c r="A3" s="54" t="s">
        <v>650</v>
      </c>
      <c r="B3" s="54" t="s">
        <v>651</v>
      </c>
      <c r="C3" s="2"/>
      <c r="D3" s="3"/>
    </row>
    <row r="4" spans="1:4" ht="15">
      <c r="A4" s="54" t="s">
        <v>1</v>
      </c>
      <c r="B4" s="54" t="s">
        <v>2</v>
      </c>
      <c r="C4" s="2"/>
      <c r="D4" s="3"/>
    </row>
    <row r="5" spans="1:4" ht="15">
      <c r="A5" s="54" t="s">
        <v>3</v>
      </c>
      <c r="B5" s="54" t="s">
        <v>4</v>
      </c>
      <c r="C5" s="2"/>
      <c r="D5" s="3"/>
    </row>
    <row r="6" spans="1:4" ht="15">
      <c r="A6" s="54"/>
      <c r="B6" s="54"/>
      <c r="C6" s="2"/>
      <c r="D6" s="193"/>
    </row>
    <row r="7" spans="1:4" ht="13.5" thickBot="1">
      <c r="A7" s="2"/>
      <c r="B7" s="2"/>
      <c r="C7" s="2"/>
      <c r="D7" s="193"/>
    </row>
    <row r="8" spans="1:4" ht="12.75">
      <c r="A8" s="847" t="s">
        <v>5</v>
      </c>
      <c r="B8" s="339" t="s">
        <v>538</v>
      </c>
      <c r="C8" s="849" t="s">
        <v>479</v>
      </c>
      <c r="D8" s="340" t="s">
        <v>500</v>
      </c>
    </row>
    <row r="9" spans="1:4" ht="13.5" thickBot="1">
      <c r="A9" s="848" t="s">
        <v>5</v>
      </c>
      <c r="B9" s="342" t="s">
        <v>539</v>
      </c>
      <c r="C9" s="850" t="s">
        <v>479</v>
      </c>
      <c r="D9" s="343" t="s">
        <v>501</v>
      </c>
    </row>
    <row r="10" spans="1:4" ht="12.75">
      <c r="A10" s="344" t="s">
        <v>19</v>
      </c>
      <c r="B10" s="244" t="s">
        <v>540</v>
      </c>
      <c r="C10" s="489" t="s">
        <v>541</v>
      </c>
      <c r="D10" s="341"/>
    </row>
    <row r="11" spans="1:4" ht="12.75">
      <c r="A11" s="79" t="s">
        <v>53</v>
      </c>
      <c r="B11" s="10" t="s">
        <v>542</v>
      </c>
      <c r="C11" s="270" t="s">
        <v>543</v>
      </c>
      <c r="D11" s="77" t="e">
        <f>('F1'!L101+'F1'!L104)/'F1'!L108*100</f>
        <v>#DIV/0!</v>
      </c>
    </row>
    <row r="12" spans="1:5" ht="13.5" thickBot="1">
      <c r="A12" s="171" t="s">
        <v>121</v>
      </c>
      <c r="B12" s="172" t="s">
        <v>544</v>
      </c>
      <c r="C12" s="271" t="s">
        <v>545</v>
      </c>
      <c r="D12" s="175" t="e">
        <f>'F2'!K11/'F1'!L108*100</f>
        <v>#DIV/0!</v>
      </c>
      <c r="E12" s="354"/>
    </row>
  </sheetData>
  <sheetProtection/>
  <mergeCells count="2">
    <mergeCell ref="A8:A9"/>
    <mergeCell ref="C8:C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2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24.00390625" style="12" customWidth="1"/>
    <col min="2" max="2" width="75.28125" style="12" customWidth="1"/>
    <col min="3" max="3" width="17.28125" style="12" customWidth="1"/>
    <col min="4" max="4" width="13.28125" style="12" bestFit="1" customWidth="1"/>
    <col min="5" max="5" width="11.00390625" style="12" customWidth="1"/>
    <col min="6" max="6" width="11.7109375" style="12" customWidth="1"/>
    <col min="7" max="7" width="18.7109375" style="12" customWidth="1"/>
    <col min="8" max="8" width="19.8515625" style="12" customWidth="1"/>
    <col min="9" max="9" width="5.28125" style="12" customWidth="1"/>
    <col min="10" max="11" width="16.28125" style="12" customWidth="1"/>
    <col min="12" max="12" width="14.00390625" style="12" customWidth="1"/>
    <col min="13" max="16384" width="9.140625" style="12" customWidth="1"/>
  </cols>
  <sheetData>
    <row r="1" spans="1:12" ht="15">
      <c r="A1" s="51" t="s">
        <v>648</v>
      </c>
      <c r="B1" s="52">
        <v>1</v>
      </c>
      <c r="C1" s="11"/>
      <c r="D1" s="3"/>
      <c r="E1" s="1"/>
      <c r="F1" s="1"/>
      <c r="G1" s="1"/>
      <c r="H1" s="1"/>
      <c r="I1" s="1"/>
      <c r="J1" s="1"/>
      <c r="K1" s="1"/>
      <c r="L1" s="1"/>
    </row>
    <row r="2" spans="1:12" ht="15">
      <c r="A2" s="51" t="s">
        <v>649</v>
      </c>
      <c r="B2" s="53" t="s">
        <v>0</v>
      </c>
      <c r="C2" s="4"/>
      <c r="D2" s="3"/>
      <c r="E2" s="1"/>
      <c r="F2" s="1"/>
      <c r="G2" s="1"/>
      <c r="H2" s="1"/>
      <c r="I2" s="1"/>
      <c r="J2" s="1"/>
      <c r="K2" s="1"/>
      <c r="L2" s="1"/>
    </row>
    <row r="3" spans="1:12" ht="15">
      <c r="A3" s="51" t="s">
        <v>650</v>
      </c>
      <c r="B3" s="51" t="s">
        <v>651</v>
      </c>
      <c r="C3" s="2"/>
      <c r="D3" s="3"/>
      <c r="E3" s="1"/>
      <c r="F3" s="1"/>
      <c r="G3" s="1"/>
      <c r="H3" s="1"/>
      <c r="I3" s="1"/>
      <c r="J3" s="1"/>
      <c r="K3" s="1"/>
      <c r="L3" s="1"/>
    </row>
    <row r="4" spans="1:12" ht="15">
      <c r="A4" s="51" t="s">
        <v>1</v>
      </c>
      <c r="B4" s="51" t="s">
        <v>2</v>
      </c>
      <c r="C4" s="2"/>
      <c r="D4" s="3"/>
      <c r="E4" s="1"/>
      <c r="F4" s="1"/>
      <c r="G4" s="1"/>
      <c r="H4" s="1"/>
      <c r="I4" s="1"/>
      <c r="J4" s="1"/>
      <c r="K4" s="1"/>
      <c r="L4" s="1"/>
    </row>
    <row r="5" spans="1:12" ht="15">
      <c r="A5" s="54" t="s">
        <v>3</v>
      </c>
      <c r="B5" s="54" t="s">
        <v>4</v>
      </c>
      <c r="C5" s="2"/>
      <c r="D5" s="3"/>
      <c r="E5" s="1"/>
      <c r="F5" s="1"/>
      <c r="G5" s="1"/>
      <c r="H5" s="1"/>
      <c r="I5" s="1"/>
      <c r="J5" s="1"/>
      <c r="K5" s="1"/>
      <c r="L5" s="1"/>
    </row>
    <row r="6" spans="1:12" ht="13.5" thickBot="1">
      <c r="A6" s="2"/>
      <c r="B6" s="2"/>
      <c r="C6" s="2"/>
      <c r="D6" s="3"/>
      <c r="E6" s="1"/>
      <c r="F6" s="1"/>
      <c r="G6" s="1"/>
      <c r="H6" s="1"/>
      <c r="I6" s="1"/>
      <c r="J6" s="1"/>
      <c r="K6" s="1"/>
      <c r="L6" s="1"/>
    </row>
    <row r="7" spans="1:12" ht="15.75" thickBot="1">
      <c r="A7" s="706" t="s">
        <v>5</v>
      </c>
      <c r="B7" s="713" t="s">
        <v>6</v>
      </c>
      <c r="C7" s="65" t="s">
        <v>7</v>
      </c>
      <c r="D7" s="708" t="s">
        <v>8</v>
      </c>
      <c r="E7" s="709" t="s">
        <v>8</v>
      </c>
      <c r="F7" s="66"/>
      <c r="G7" s="710" t="s">
        <v>9</v>
      </c>
      <c r="H7" s="710" t="s">
        <v>9</v>
      </c>
      <c r="I7" s="710" t="s">
        <v>9</v>
      </c>
      <c r="J7" s="710" t="s">
        <v>9</v>
      </c>
      <c r="K7" s="710" t="s">
        <v>9</v>
      </c>
      <c r="L7" s="711" t="s">
        <v>10</v>
      </c>
    </row>
    <row r="8" spans="1:12" ht="15.75" thickBot="1">
      <c r="A8" s="707" t="s">
        <v>5</v>
      </c>
      <c r="B8" s="714" t="s">
        <v>6</v>
      </c>
      <c r="C8" s="67" t="s">
        <v>11</v>
      </c>
      <c r="D8" s="68"/>
      <c r="E8" s="69"/>
      <c r="F8" s="702" t="s">
        <v>12</v>
      </c>
      <c r="G8" s="703" t="s">
        <v>12</v>
      </c>
      <c r="H8" s="704" t="s">
        <v>12</v>
      </c>
      <c r="I8" s="702" t="s">
        <v>13</v>
      </c>
      <c r="J8" s="703" t="s">
        <v>13</v>
      </c>
      <c r="K8" s="703" t="s">
        <v>13</v>
      </c>
      <c r="L8" s="712" t="s">
        <v>10</v>
      </c>
    </row>
    <row r="9" spans="1:12" ht="30.75" thickBot="1">
      <c r="A9" s="707" t="s">
        <v>5</v>
      </c>
      <c r="B9" s="714"/>
      <c r="C9" s="67" t="s">
        <v>14</v>
      </c>
      <c r="D9" s="70" t="s">
        <v>12</v>
      </c>
      <c r="E9" s="70" t="s">
        <v>15</v>
      </c>
      <c r="F9" s="70" t="s">
        <v>16</v>
      </c>
      <c r="G9" s="71" t="s">
        <v>17</v>
      </c>
      <c r="H9" s="71" t="s">
        <v>18</v>
      </c>
      <c r="I9" s="70" t="s">
        <v>16</v>
      </c>
      <c r="J9" s="71" t="s">
        <v>17</v>
      </c>
      <c r="K9" s="72" t="s">
        <v>18</v>
      </c>
      <c r="L9" s="712" t="s">
        <v>10</v>
      </c>
    </row>
    <row r="10" spans="1:12" ht="12.75">
      <c r="A10" s="73" t="s">
        <v>19</v>
      </c>
      <c r="B10" s="74" t="s">
        <v>20</v>
      </c>
      <c r="C10" s="553">
        <f>C12+C21+C24</f>
        <v>0</v>
      </c>
      <c r="D10" s="553">
        <f aca="true" t="shared" si="0" ref="D10:K10">D11+D12+D21+D24</f>
        <v>0</v>
      </c>
      <c r="E10" s="553">
        <f t="shared" si="0"/>
        <v>0</v>
      </c>
      <c r="F10" s="553">
        <f t="shared" si="0"/>
        <v>0</v>
      </c>
      <c r="G10" s="553">
        <f t="shared" si="0"/>
        <v>0</v>
      </c>
      <c r="H10" s="553">
        <f t="shared" si="0"/>
        <v>0</v>
      </c>
      <c r="I10" s="553">
        <f t="shared" si="0"/>
        <v>0</v>
      </c>
      <c r="J10" s="553">
        <f t="shared" si="0"/>
        <v>0</v>
      </c>
      <c r="K10" s="553">
        <f t="shared" si="0"/>
        <v>0</v>
      </c>
      <c r="L10" s="554">
        <f>+C10+D10+E10+F10+I10</f>
        <v>0</v>
      </c>
    </row>
    <row r="11" spans="1:12" ht="12.75">
      <c r="A11" s="76" t="s">
        <v>21</v>
      </c>
      <c r="B11" s="14" t="s">
        <v>22</v>
      </c>
      <c r="C11" s="555"/>
      <c r="D11" s="556"/>
      <c r="E11" s="557"/>
      <c r="F11" s="557"/>
      <c r="G11" s="557"/>
      <c r="H11" s="557"/>
      <c r="I11" s="557"/>
      <c r="J11" s="557"/>
      <c r="K11" s="558"/>
      <c r="L11" s="559">
        <v>0</v>
      </c>
    </row>
    <row r="12" spans="1:12" ht="12.75">
      <c r="A12" s="78" t="s">
        <v>23</v>
      </c>
      <c r="B12" s="15" t="s">
        <v>583</v>
      </c>
      <c r="C12" s="560">
        <f aca="true" t="shared" si="1" ref="C12:K12">C13+C17</f>
        <v>0</v>
      </c>
      <c r="D12" s="560">
        <f t="shared" si="1"/>
        <v>0</v>
      </c>
      <c r="E12" s="560">
        <f t="shared" si="1"/>
        <v>0</v>
      </c>
      <c r="F12" s="560">
        <f t="shared" si="1"/>
        <v>0</v>
      </c>
      <c r="G12" s="560">
        <f t="shared" si="1"/>
        <v>0</v>
      </c>
      <c r="H12" s="560">
        <f t="shared" si="1"/>
        <v>0</v>
      </c>
      <c r="I12" s="560">
        <f t="shared" si="1"/>
        <v>0</v>
      </c>
      <c r="J12" s="560">
        <f t="shared" si="1"/>
        <v>0</v>
      </c>
      <c r="K12" s="561">
        <f t="shared" si="1"/>
        <v>0</v>
      </c>
      <c r="L12" s="559">
        <f aca="true" t="shared" si="2" ref="L12:L34">+C12+D12+E12+F12+I12</f>
        <v>0</v>
      </c>
    </row>
    <row r="13" spans="1:12" ht="12.75">
      <c r="A13" s="80" t="s">
        <v>25</v>
      </c>
      <c r="B13" s="16" t="s">
        <v>709</v>
      </c>
      <c r="C13" s="560">
        <f aca="true" t="shared" si="3" ref="C13:K13">C14+C15+C16</f>
        <v>0</v>
      </c>
      <c r="D13" s="560">
        <f t="shared" si="3"/>
        <v>0</v>
      </c>
      <c r="E13" s="560">
        <f t="shared" si="3"/>
        <v>0</v>
      </c>
      <c r="F13" s="560">
        <f t="shared" si="3"/>
        <v>0</v>
      </c>
      <c r="G13" s="560">
        <f t="shared" si="3"/>
        <v>0</v>
      </c>
      <c r="H13" s="560">
        <f t="shared" si="3"/>
        <v>0</v>
      </c>
      <c r="I13" s="560">
        <f t="shared" si="3"/>
        <v>0</v>
      </c>
      <c r="J13" s="560">
        <f t="shared" si="3"/>
        <v>0</v>
      </c>
      <c r="K13" s="561">
        <f t="shared" si="3"/>
        <v>0</v>
      </c>
      <c r="L13" s="559">
        <f t="shared" si="2"/>
        <v>0</v>
      </c>
    </row>
    <row r="14" spans="1:12" ht="13.5" customHeight="1">
      <c r="A14" s="79" t="s">
        <v>584</v>
      </c>
      <c r="B14" s="10" t="s">
        <v>26</v>
      </c>
      <c r="C14" s="556"/>
      <c r="D14" s="556"/>
      <c r="E14" s="556"/>
      <c r="F14" s="556"/>
      <c r="G14" s="556"/>
      <c r="H14" s="556"/>
      <c r="I14" s="556"/>
      <c r="J14" s="556"/>
      <c r="K14" s="562"/>
      <c r="L14" s="559">
        <f t="shared" si="2"/>
        <v>0</v>
      </c>
    </row>
    <row r="15" spans="1:12" ht="12.75">
      <c r="A15" s="79" t="s">
        <v>585</v>
      </c>
      <c r="B15" s="10" t="s">
        <v>705</v>
      </c>
      <c r="C15" s="556"/>
      <c r="D15" s="556"/>
      <c r="E15" s="556"/>
      <c r="F15" s="556"/>
      <c r="G15" s="556"/>
      <c r="H15" s="556"/>
      <c r="I15" s="556"/>
      <c r="J15" s="556"/>
      <c r="K15" s="562"/>
      <c r="L15" s="559">
        <f t="shared" si="2"/>
        <v>0</v>
      </c>
    </row>
    <row r="16" spans="1:12" ht="12.75">
      <c r="A16" s="79" t="s">
        <v>586</v>
      </c>
      <c r="B16" s="10" t="s">
        <v>29</v>
      </c>
      <c r="C16" s="556"/>
      <c r="D16" s="556"/>
      <c r="E16" s="556"/>
      <c r="F16" s="556"/>
      <c r="G16" s="556"/>
      <c r="H16" s="556"/>
      <c r="I16" s="556"/>
      <c r="J16" s="556"/>
      <c r="K16" s="562"/>
      <c r="L16" s="559">
        <f t="shared" si="2"/>
        <v>0</v>
      </c>
    </row>
    <row r="17" spans="1:12" ht="12.75">
      <c r="A17" s="80" t="s">
        <v>27</v>
      </c>
      <c r="B17" s="16" t="s">
        <v>582</v>
      </c>
      <c r="C17" s="560">
        <f aca="true" t="shared" si="4" ref="C17:K17">C18+C19+C20</f>
        <v>0</v>
      </c>
      <c r="D17" s="560">
        <f t="shared" si="4"/>
        <v>0</v>
      </c>
      <c r="E17" s="560">
        <f t="shared" si="4"/>
        <v>0</v>
      </c>
      <c r="F17" s="560">
        <f t="shared" si="4"/>
        <v>0</v>
      </c>
      <c r="G17" s="560">
        <f t="shared" si="4"/>
        <v>0</v>
      </c>
      <c r="H17" s="560">
        <f t="shared" si="4"/>
        <v>0</v>
      </c>
      <c r="I17" s="560">
        <f t="shared" si="4"/>
        <v>0</v>
      </c>
      <c r="J17" s="560">
        <f t="shared" si="4"/>
        <v>0</v>
      </c>
      <c r="K17" s="560">
        <f t="shared" si="4"/>
        <v>0</v>
      </c>
      <c r="L17" s="559">
        <f t="shared" si="2"/>
        <v>0</v>
      </c>
    </row>
    <row r="18" spans="1:12" ht="12.75">
      <c r="A18" s="79" t="s">
        <v>587</v>
      </c>
      <c r="B18" s="10" t="s">
        <v>582</v>
      </c>
      <c r="C18" s="556"/>
      <c r="D18" s="556"/>
      <c r="E18" s="556"/>
      <c r="F18" s="556"/>
      <c r="G18" s="556"/>
      <c r="H18" s="556"/>
      <c r="I18" s="556"/>
      <c r="J18" s="556"/>
      <c r="K18" s="562"/>
      <c r="L18" s="559">
        <f t="shared" si="2"/>
        <v>0</v>
      </c>
    </row>
    <row r="19" spans="1:12" ht="12.75">
      <c r="A19" s="79" t="s">
        <v>588</v>
      </c>
      <c r="B19" s="10" t="s">
        <v>705</v>
      </c>
      <c r="C19" s="556"/>
      <c r="D19" s="556"/>
      <c r="E19" s="556"/>
      <c r="F19" s="556"/>
      <c r="G19" s="556"/>
      <c r="H19" s="556"/>
      <c r="I19" s="556"/>
      <c r="J19" s="556"/>
      <c r="K19" s="562"/>
      <c r="L19" s="559">
        <f t="shared" si="2"/>
        <v>0</v>
      </c>
    </row>
    <row r="20" spans="1:12" ht="12.75">
      <c r="A20" s="79" t="s">
        <v>588</v>
      </c>
      <c r="B20" s="10" t="s">
        <v>29</v>
      </c>
      <c r="C20" s="556"/>
      <c r="D20" s="556"/>
      <c r="E20" s="556"/>
      <c r="F20" s="556"/>
      <c r="G20" s="556"/>
      <c r="H20" s="556"/>
      <c r="I20" s="556"/>
      <c r="J20" s="556"/>
      <c r="K20" s="562"/>
      <c r="L20" s="559">
        <f t="shared" si="2"/>
        <v>0</v>
      </c>
    </row>
    <row r="21" spans="1:12" ht="12.75">
      <c r="A21" s="78" t="s">
        <v>30</v>
      </c>
      <c r="B21" s="15" t="s">
        <v>31</v>
      </c>
      <c r="C21" s="560">
        <f aca="true" t="shared" si="5" ref="C21:K21">C22+C23</f>
        <v>0</v>
      </c>
      <c r="D21" s="560">
        <f t="shared" si="5"/>
        <v>0</v>
      </c>
      <c r="E21" s="560">
        <f t="shared" si="5"/>
        <v>0</v>
      </c>
      <c r="F21" s="560">
        <f t="shared" si="5"/>
        <v>0</v>
      </c>
      <c r="G21" s="560">
        <f t="shared" si="5"/>
        <v>0</v>
      </c>
      <c r="H21" s="560">
        <f t="shared" si="5"/>
        <v>0</v>
      </c>
      <c r="I21" s="560">
        <f t="shared" si="5"/>
        <v>0</v>
      </c>
      <c r="J21" s="560">
        <f t="shared" si="5"/>
        <v>0</v>
      </c>
      <c r="K21" s="561">
        <f t="shared" si="5"/>
        <v>0</v>
      </c>
      <c r="L21" s="559">
        <f t="shared" si="2"/>
        <v>0</v>
      </c>
    </row>
    <row r="22" spans="1:12" ht="12.75">
      <c r="A22" s="79" t="s">
        <v>32</v>
      </c>
      <c r="B22" s="10" t="s">
        <v>33</v>
      </c>
      <c r="C22" s="557"/>
      <c r="D22" s="556"/>
      <c r="E22" s="557"/>
      <c r="F22" s="556"/>
      <c r="G22" s="556"/>
      <c r="H22" s="557"/>
      <c r="I22" s="556"/>
      <c r="J22" s="557"/>
      <c r="K22" s="558"/>
      <c r="L22" s="559">
        <f t="shared" si="2"/>
        <v>0</v>
      </c>
    </row>
    <row r="23" spans="1:12" ht="12.75">
      <c r="A23" s="79" t="s">
        <v>34</v>
      </c>
      <c r="B23" s="10" t="s">
        <v>35</v>
      </c>
      <c r="C23" s="557"/>
      <c r="D23" s="557"/>
      <c r="E23" s="557"/>
      <c r="F23" s="557"/>
      <c r="G23" s="557"/>
      <c r="H23" s="557"/>
      <c r="I23" s="557"/>
      <c r="J23" s="557"/>
      <c r="K23" s="558"/>
      <c r="L23" s="559">
        <f t="shared" si="2"/>
        <v>0</v>
      </c>
    </row>
    <row r="24" spans="1:12" ht="12.75">
      <c r="A24" s="78" t="s">
        <v>36</v>
      </c>
      <c r="B24" s="15" t="s">
        <v>37</v>
      </c>
      <c r="C24" s="560">
        <f aca="true" t="shared" si="6" ref="C24:K24">C25+C28+C31</f>
        <v>0</v>
      </c>
      <c r="D24" s="560">
        <f t="shared" si="6"/>
        <v>0</v>
      </c>
      <c r="E24" s="560">
        <f t="shared" si="6"/>
        <v>0</v>
      </c>
      <c r="F24" s="560">
        <f t="shared" si="6"/>
        <v>0</v>
      </c>
      <c r="G24" s="560">
        <f t="shared" si="6"/>
        <v>0</v>
      </c>
      <c r="H24" s="560">
        <f t="shared" si="6"/>
        <v>0</v>
      </c>
      <c r="I24" s="560">
        <f t="shared" si="6"/>
        <v>0</v>
      </c>
      <c r="J24" s="560">
        <f t="shared" si="6"/>
        <v>0</v>
      </c>
      <c r="K24" s="561">
        <f t="shared" si="6"/>
        <v>0</v>
      </c>
      <c r="L24" s="559">
        <f t="shared" si="2"/>
        <v>0</v>
      </c>
    </row>
    <row r="25" spans="1:12" ht="12.75">
      <c r="A25" s="80" t="s">
        <v>38</v>
      </c>
      <c r="B25" s="16" t="s">
        <v>39</v>
      </c>
      <c r="C25" s="560">
        <f aca="true" t="shared" si="7" ref="C25:K25">C26+C27</f>
        <v>0</v>
      </c>
      <c r="D25" s="560">
        <f t="shared" si="7"/>
        <v>0</v>
      </c>
      <c r="E25" s="560">
        <f t="shared" si="7"/>
        <v>0</v>
      </c>
      <c r="F25" s="560">
        <f t="shared" si="7"/>
        <v>0</v>
      </c>
      <c r="G25" s="560">
        <f t="shared" si="7"/>
        <v>0</v>
      </c>
      <c r="H25" s="560">
        <f t="shared" si="7"/>
        <v>0</v>
      </c>
      <c r="I25" s="560">
        <f t="shared" si="7"/>
        <v>0</v>
      </c>
      <c r="J25" s="560">
        <f t="shared" si="7"/>
        <v>0</v>
      </c>
      <c r="K25" s="561">
        <f t="shared" si="7"/>
        <v>0</v>
      </c>
      <c r="L25" s="559">
        <f t="shared" si="2"/>
        <v>0</v>
      </c>
    </row>
    <row r="26" spans="1:12" ht="12.75">
      <c r="A26" s="79" t="s">
        <v>40</v>
      </c>
      <c r="B26" s="10" t="s">
        <v>41</v>
      </c>
      <c r="C26" s="36"/>
      <c r="D26" s="36"/>
      <c r="E26" s="36"/>
      <c r="F26" s="36"/>
      <c r="G26" s="36"/>
      <c r="H26" s="36"/>
      <c r="I26" s="36"/>
      <c r="J26" s="36"/>
      <c r="K26" s="89"/>
      <c r="L26" s="96">
        <f t="shared" si="2"/>
        <v>0</v>
      </c>
    </row>
    <row r="27" spans="1:12" ht="12.75">
      <c r="A27" s="79" t="s">
        <v>42</v>
      </c>
      <c r="B27" s="10" t="s">
        <v>29</v>
      </c>
      <c r="C27" s="36"/>
      <c r="D27" s="36"/>
      <c r="E27" s="36"/>
      <c r="F27" s="36"/>
      <c r="G27" s="36"/>
      <c r="H27" s="36"/>
      <c r="I27" s="36"/>
      <c r="J27" s="36"/>
      <c r="K27" s="89"/>
      <c r="L27" s="96">
        <f t="shared" si="2"/>
        <v>0</v>
      </c>
    </row>
    <row r="28" spans="1:12" ht="12.75">
      <c r="A28" s="80" t="s">
        <v>43</v>
      </c>
      <c r="B28" s="16" t="s">
        <v>44</v>
      </c>
      <c r="C28" s="33">
        <f aca="true" t="shared" si="8" ref="C28:K28">C29+C30</f>
        <v>0</v>
      </c>
      <c r="D28" s="33">
        <f t="shared" si="8"/>
        <v>0</v>
      </c>
      <c r="E28" s="33">
        <f t="shared" si="8"/>
        <v>0</v>
      </c>
      <c r="F28" s="33">
        <f t="shared" si="8"/>
        <v>0</v>
      </c>
      <c r="G28" s="33">
        <f t="shared" si="8"/>
        <v>0</v>
      </c>
      <c r="H28" s="33">
        <f t="shared" si="8"/>
        <v>0</v>
      </c>
      <c r="I28" s="33">
        <f t="shared" si="8"/>
        <v>0</v>
      </c>
      <c r="J28" s="33">
        <f t="shared" si="8"/>
        <v>0</v>
      </c>
      <c r="K28" s="90">
        <f t="shared" si="8"/>
        <v>0</v>
      </c>
      <c r="L28" s="96">
        <f t="shared" si="2"/>
        <v>0</v>
      </c>
    </row>
    <row r="29" spans="1:12" ht="12.75">
      <c r="A29" s="79" t="s">
        <v>45</v>
      </c>
      <c r="B29" s="10" t="s">
        <v>46</v>
      </c>
      <c r="C29" s="36"/>
      <c r="D29" s="36"/>
      <c r="E29" s="36"/>
      <c r="F29" s="40"/>
      <c r="G29" s="40"/>
      <c r="H29" s="36"/>
      <c r="I29" s="36"/>
      <c r="J29" s="36"/>
      <c r="K29" s="89"/>
      <c r="L29" s="96">
        <f t="shared" si="2"/>
        <v>0</v>
      </c>
    </row>
    <row r="30" spans="1:12" ht="12.75">
      <c r="A30" s="79" t="s">
        <v>47</v>
      </c>
      <c r="B30" s="10" t="s">
        <v>29</v>
      </c>
      <c r="C30" s="36"/>
      <c r="D30" s="36"/>
      <c r="E30" s="36"/>
      <c r="F30" s="40"/>
      <c r="G30" s="40"/>
      <c r="H30" s="36"/>
      <c r="I30" s="36"/>
      <c r="J30" s="36"/>
      <c r="K30" s="89"/>
      <c r="L30" s="96">
        <f t="shared" si="2"/>
        <v>0</v>
      </c>
    </row>
    <row r="31" spans="1:12" ht="12.75">
      <c r="A31" s="80" t="s">
        <v>48</v>
      </c>
      <c r="B31" s="16" t="s">
        <v>49</v>
      </c>
      <c r="C31" s="33">
        <f aca="true" t="shared" si="9" ref="C31:K31">C32+C33</f>
        <v>0</v>
      </c>
      <c r="D31" s="33">
        <f t="shared" si="9"/>
        <v>0</v>
      </c>
      <c r="E31" s="33">
        <f t="shared" si="9"/>
        <v>0</v>
      </c>
      <c r="F31" s="33">
        <f t="shared" si="9"/>
        <v>0</v>
      </c>
      <c r="G31" s="33">
        <f t="shared" si="9"/>
        <v>0</v>
      </c>
      <c r="H31" s="33">
        <f t="shared" si="9"/>
        <v>0</v>
      </c>
      <c r="I31" s="33">
        <f t="shared" si="9"/>
        <v>0</v>
      </c>
      <c r="J31" s="33">
        <f t="shared" si="9"/>
        <v>0</v>
      </c>
      <c r="K31" s="90">
        <f t="shared" si="9"/>
        <v>0</v>
      </c>
      <c r="L31" s="96">
        <f t="shared" si="2"/>
        <v>0</v>
      </c>
    </row>
    <row r="32" spans="1:12" ht="12.75">
      <c r="A32" s="79" t="s">
        <v>50</v>
      </c>
      <c r="B32" s="10" t="s">
        <v>51</v>
      </c>
      <c r="C32" s="36"/>
      <c r="D32" s="36"/>
      <c r="E32" s="36"/>
      <c r="F32" s="36"/>
      <c r="G32" s="36"/>
      <c r="H32" s="36"/>
      <c r="I32" s="36"/>
      <c r="J32" s="36"/>
      <c r="K32" s="89"/>
      <c r="L32" s="96">
        <f t="shared" si="2"/>
        <v>0</v>
      </c>
    </row>
    <row r="33" spans="1:12" ht="12.75">
      <c r="A33" s="79" t="s">
        <v>52</v>
      </c>
      <c r="B33" s="10" t="s">
        <v>29</v>
      </c>
      <c r="C33" s="36"/>
      <c r="D33" s="36"/>
      <c r="E33" s="36"/>
      <c r="F33" s="36"/>
      <c r="G33" s="36"/>
      <c r="H33" s="36"/>
      <c r="I33" s="36"/>
      <c r="J33" s="36"/>
      <c r="K33" s="89"/>
      <c r="L33" s="96">
        <f t="shared" si="2"/>
        <v>0</v>
      </c>
    </row>
    <row r="34" spans="1:12" ht="12.75">
      <c r="A34" s="81" t="s">
        <v>53</v>
      </c>
      <c r="B34" s="13" t="s">
        <v>54</v>
      </c>
      <c r="C34" s="32">
        <f>C55+C65+C75+C85</f>
        <v>0</v>
      </c>
      <c r="D34" s="32">
        <f aca="true" t="shared" si="10" ref="D34:K34">D35+D45+D55+D65+D75+D85</f>
        <v>0</v>
      </c>
      <c r="E34" s="32">
        <f t="shared" si="10"/>
        <v>0</v>
      </c>
      <c r="F34" s="32">
        <f t="shared" si="10"/>
        <v>0</v>
      </c>
      <c r="G34" s="32">
        <f t="shared" si="10"/>
        <v>0</v>
      </c>
      <c r="H34" s="32">
        <f t="shared" si="10"/>
        <v>0</v>
      </c>
      <c r="I34" s="32">
        <f t="shared" si="10"/>
        <v>0</v>
      </c>
      <c r="J34" s="32">
        <f t="shared" si="10"/>
        <v>0</v>
      </c>
      <c r="K34" s="92">
        <f t="shared" si="10"/>
        <v>0</v>
      </c>
      <c r="L34" s="97">
        <f t="shared" si="2"/>
        <v>0</v>
      </c>
    </row>
    <row r="35" spans="1:12" ht="12.75">
      <c r="A35" s="78" t="s">
        <v>55</v>
      </c>
      <c r="B35" s="15" t="s">
        <v>56</v>
      </c>
      <c r="C35" s="35"/>
      <c r="D35" s="33">
        <f aca="true" t="shared" si="11" ref="D35:K35">D36+D39+D42</f>
        <v>0</v>
      </c>
      <c r="E35" s="33">
        <f t="shared" si="11"/>
        <v>0</v>
      </c>
      <c r="F35" s="33">
        <f t="shared" si="11"/>
        <v>0</v>
      </c>
      <c r="G35" s="33">
        <f t="shared" si="11"/>
        <v>0</v>
      </c>
      <c r="H35" s="33">
        <f t="shared" si="11"/>
        <v>0</v>
      </c>
      <c r="I35" s="33">
        <f t="shared" si="11"/>
        <v>0</v>
      </c>
      <c r="J35" s="33">
        <f t="shared" si="11"/>
        <v>0</v>
      </c>
      <c r="K35" s="90">
        <f t="shared" si="11"/>
        <v>0</v>
      </c>
      <c r="L35" s="97">
        <f aca="true" t="shared" si="12" ref="L35:L54">+D35+E35+F35+I35</f>
        <v>0</v>
      </c>
    </row>
    <row r="36" spans="1:12" ht="12.75">
      <c r="A36" s="80" t="s">
        <v>57</v>
      </c>
      <c r="B36" s="16" t="s">
        <v>58</v>
      </c>
      <c r="C36" s="35"/>
      <c r="D36" s="33">
        <f aca="true" t="shared" si="13" ref="D36:K36">D37+D38</f>
        <v>0</v>
      </c>
      <c r="E36" s="33">
        <f t="shared" si="13"/>
        <v>0</v>
      </c>
      <c r="F36" s="33">
        <f t="shared" si="13"/>
        <v>0</v>
      </c>
      <c r="G36" s="33">
        <f t="shared" si="13"/>
        <v>0</v>
      </c>
      <c r="H36" s="33">
        <f t="shared" si="13"/>
        <v>0</v>
      </c>
      <c r="I36" s="33">
        <f t="shared" si="13"/>
        <v>0</v>
      </c>
      <c r="J36" s="33">
        <f t="shared" si="13"/>
        <v>0</v>
      </c>
      <c r="K36" s="90">
        <f t="shared" si="13"/>
        <v>0</v>
      </c>
      <c r="L36" s="97">
        <f t="shared" si="12"/>
        <v>0</v>
      </c>
    </row>
    <row r="37" spans="1:12" ht="12.75">
      <c r="A37" s="79" t="s">
        <v>59</v>
      </c>
      <c r="B37" s="10" t="s">
        <v>60</v>
      </c>
      <c r="C37" s="34"/>
      <c r="D37" s="36"/>
      <c r="E37" s="36"/>
      <c r="F37" s="36"/>
      <c r="G37" s="36"/>
      <c r="H37" s="36"/>
      <c r="I37" s="36"/>
      <c r="J37" s="36"/>
      <c r="K37" s="89"/>
      <c r="L37" s="97">
        <f t="shared" si="12"/>
        <v>0</v>
      </c>
    </row>
    <row r="38" spans="1:12" ht="12.75">
      <c r="A38" s="79" t="s">
        <v>61</v>
      </c>
      <c r="B38" s="10" t="s">
        <v>29</v>
      </c>
      <c r="C38" s="34"/>
      <c r="D38" s="36"/>
      <c r="E38" s="36"/>
      <c r="F38" s="36"/>
      <c r="G38" s="36"/>
      <c r="H38" s="36"/>
      <c r="I38" s="36"/>
      <c r="J38" s="36"/>
      <c r="K38" s="89"/>
      <c r="L38" s="97">
        <f t="shared" si="12"/>
        <v>0</v>
      </c>
    </row>
    <row r="39" spans="1:12" ht="12.75">
      <c r="A39" s="80" t="s">
        <v>62</v>
      </c>
      <c r="B39" s="16" t="s">
        <v>63</v>
      </c>
      <c r="C39" s="35"/>
      <c r="D39" s="33">
        <f aca="true" t="shared" si="14" ref="D39:K39">D40+D41</f>
        <v>0</v>
      </c>
      <c r="E39" s="33">
        <f t="shared" si="14"/>
        <v>0</v>
      </c>
      <c r="F39" s="33">
        <f t="shared" si="14"/>
        <v>0</v>
      </c>
      <c r="G39" s="33">
        <f t="shared" si="14"/>
        <v>0</v>
      </c>
      <c r="H39" s="33">
        <f t="shared" si="14"/>
        <v>0</v>
      </c>
      <c r="I39" s="33">
        <f t="shared" si="14"/>
        <v>0</v>
      </c>
      <c r="J39" s="33">
        <f t="shared" si="14"/>
        <v>0</v>
      </c>
      <c r="K39" s="90">
        <f t="shared" si="14"/>
        <v>0</v>
      </c>
      <c r="L39" s="97">
        <f t="shared" si="12"/>
        <v>0</v>
      </c>
    </row>
    <row r="40" spans="1:12" ht="12.75">
      <c r="A40" s="79" t="s">
        <v>64</v>
      </c>
      <c r="B40" s="10" t="s">
        <v>65</v>
      </c>
      <c r="C40" s="34"/>
      <c r="D40" s="36"/>
      <c r="E40" s="36"/>
      <c r="F40" s="36"/>
      <c r="G40" s="36"/>
      <c r="H40" s="36"/>
      <c r="I40" s="36"/>
      <c r="J40" s="36"/>
      <c r="K40" s="89"/>
      <c r="L40" s="97">
        <f t="shared" si="12"/>
        <v>0</v>
      </c>
    </row>
    <row r="41" spans="1:12" ht="12.75">
      <c r="A41" s="79" t="s">
        <v>66</v>
      </c>
      <c r="B41" s="10" t="s">
        <v>29</v>
      </c>
      <c r="C41" s="34"/>
      <c r="D41" s="36"/>
      <c r="E41" s="36"/>
      <c r="F41" s="36"/>
      <c r="G41" s="36"/>
      <c r="H41" s="36"/>
      <c r="I41" s="36"/>
      <c r="J41" s="36"/>
      <c r="K41" s="89"/>
      <c r="L41" s="97">
        <f t="shared" si="12"/>
        <v>0</v>
      </c>
    </row>
    <row r="42" spans="1:12" ht="12.75">
      <c r="A42" s="80" t="s">
        <v>67</v>
      </c>
      <c r="B42" s="16" t="s">
        <v>68</v>
      </c>
      <c r="C42" s="35"/>
      <c r="D42" s="33">
        <f aca="true" t="shared" si="15" ref="D42:K42">D43+D44</f>
        <v>0</v>
      </c>
      <c r="E42" s="33">
        <f t="shared" si="15"/>
        <v>0</v>
      </c>
      <c r="F42" s="33">
        <f t="shared" si="15"/>
        <v>0</v>
      </c>
      <c r="G42" s="33">
        <f t="shared" si="15"/>
        <v>0</v>
      </c>
      <c r="H42" s="33">
        <f t="shared" si="15"/>
        <v>0</v>
      </c>
      <c r="I42" s="33">
        <f t="shared" si="15"/>
        <v>0</v>
      </c>
      <c r="J42" s="33">
        <f t="shared" si="15"/>
        <v>0</v>
      </c>
      <c r="K42" s="90">
        <f t="shared" si="15"/>
        <v>0</v>
      </c>
      <c r="L42" s="97">
        <f t="shared" si="12"/>
        <v>0</v>
      </c>
    </row>
    <row r="43" spans="1:12" ht="12.75">
      <c r="A43" s="79" t="s">
        <v>69</v>
      </c>
      <c r="B43" s="10" t="s">
        <v>70</v>
      </c>
      <c r="C43" s="34"/>
      <c r="D43" s="36"/>
      <c r="E43" s="36"/>
      <c r="F43" s="36"/>
      <c r="G43" s="36"/>
      <c r="H43" s="36"/>
      <c r="I43" s="36"/>
      <c r="J43" s="36"/>
      <c r="K43" s="89"/>
      <c r="L43" s="97">
        <f t="shared" si="12"/>
        <v>0</v>
      </c>
    </row>
    <row r="44" spans="1:12" ht="12.75">
      <c r="A44" s="79" t="s">
        <v>71</v>
      </c>
      <c r="B44" s="10" t="s">
        <v>29</v>
      </c>
      <c r="C44" s="34"/>
      <c r="D44" s="36"/>
      <c r="E44" s="36"/>
      <c r="F44" s="36"/>
      <c r="G44" s="36"/>
      <c r="H44" s="36"/>
      <c r="I44" s="36"/>
      <c r="J44" s="36"/>
      <c r="K44" s="89"/>
      <c r="L44" s="97">
        <f t="shared" si="12"/>
        <v>0</v>
      </c>
    </row>
    <row r="45" spans="1:12" ht="12.75">
      <c r="A45" s="78" t="s">
        <v>72</v>
      </c>
      <c r="B45" s="15" t="s">
        <v>73</v>
      </c>
      <c r="C45" s="35"/>
      <c r="D45" s="33">
        <f aca="true" t="shared" si="16" ref="D45:K45">D46+D49+D52</f>
        <v>0</v>
      </c>
      <c r="E45" s="33">
        <f t="shared" si="16"/>
        <v>0</v>
      </c>
      <c r="F45" s="33">
        <f t="shared" si="16"/>
        <v>0</v>
      </c>
      <c r="G45" s="33">
        <f t="shared" si="16"/>
        <v>0</v>
      </c>
      <c r="H45" s="33">
        <f t="shared" si="16"/>
        <v>0</v>
      </c>
      <c r="I45" s="33">
        <f t="shared" si="16"/>
        <v>0</v>
      </c>
      <c r="J45" s="33">
        <f t="shared" si="16"/>
        <v>0</v>
      </c>
      <c r="K45" s="90">
        <f t="shared" si="16"/>
        <v>0</v>
      </c>
      <c r="L45" s="97">
        <f t="shared" si="12"/>
        <v>0</v>
      </c>
    </row>
    <row r="46" spans="1:12" ht="12.75">
      <c r="A46" s="80" t="s">
        <v>74</v>
      </c>
      <c r="B46" s="16" t="s">
        <v>58</v>
      </c>
      <c r="C46" s="35"/>
      <c r="D46" s="33">
        <f aca="true" t="shared" si="17" ref="D46:K46">D47+D48</f>
        <v>0</v>
      </c>
      <c r="E46" s="33">
        <f t="shared" si="17"/>
        <v>0</v>
      </c>
      <c r="F46" s="33">
        <f t="shared" si="17"/>
        <v>0</v>
      </c>
      <c r="G46" s="33">
        <f t="shared" si="17"/>
        <v>0</v>
      </c>
      <c r="H46" s="33">
        <f t="shared" si="17"/>
        <v>0</v>
      </c>
      <c r="I46" s="33">
        <f t="shared" si="17"/>
        <v>0</v>
      </c>
      <c r="J46" s="33">
        <f t="shared" si="17"/>
        <v>0</v>
      </c>
      <c r="K46" s="90">
        <f t="shared" si="17"/>
        <v>0</v>
      </c>
      <c r="L46" s="97">
        <f t="shared" si="12"/>
        <v>0</v>
      </c>
    </row>
    <row r="47" spans="1:12" ht="12.75">
      <c r="A47" s="79" t="s">
        <v>75</v>
      </c>
      <c r="B47" s="10" t="s">
        <v>60</v>
      </c>
      <c r="C47" s="34"/>
      <c r="D47" s="36"/>
      <c r="E47" s="36"/>
      <c r="F47" s="36"/>
      <c r="G47" s="36"/>
      <c r="H47" s="36"/>
      <c r="I47" s="36"/>
      <c r="J47" s="36"/>
      <c r="K47" s="89"/>
      <c r="L47" s="97">
        <f t="shared" si="12"/>
        <v>0</v>
      </c>
    </row>
    <row r="48" spans="1:12" ht="12.75">
      <c r="A48" s="79" t="s">
        <v>76</v>
      </c>
      <c r="B48" s="10" t="s">
        <v>29</v>
      </c>
      <c r="C48" s="34"/>
      <c r="D48" s="36"/>
      <c r="E48" s="36"/>
      <c r="F48" s="36"/>
      <c r="G48" s="36"/>
      <c r="H48" s="36"/>
      <c r="I48" s="36"/>
      <c r="J48" s="36"/>
      <c r="K48" s="89"/>
      <c r="L48" s="97">
        <f t="shared" si="12"/>
        <v>0</v>
      </c>
    </row>
    <row r="49" spans="1:12" ht="12.75">
      <c r="A49" s="80" t="s">
        <v>77</v>
      </c>
      <c r="B49" s="16" t="s">
        <v>63</v>
      </c>
      <c r="C49" s="35"/>
      <c r="D49" s="33">
        <f aca="true" t="shared" si="18" ref="D49:K49">D50+D51</f>
        <v>0</v>
      </c>
      <c r="E49" s="33">
        <f t="shared" si="18"/>
        <v>0</v>
      </c>
      <c r="F49" s="33">
        <f t="shared" si="18"/>
        <v>0</v>
      </c>
      <c r="G49" s="33">
        <f t="shared" si="18"/>
        <v>0</v>
      </c>
      <c r="H49" s="33">
        <f t="shared" si="18"/>
        <v>0</v>
      </c>
      <c r="I49" s="33">
        <f t="shared" si="18"/>
        <v>0</v>
      </c>
      <c r="J49" s="33">
        <f t="shared" si="18"/>
        <v>0</v>
      </c>
      <c r="K49" s="90">
        <f t="shared" si="18"/>
        <v>0</v>
      </c>
      <c r="L49" s="97">
        <f t="shared" si="12"/>
        <v>0</v>
      </c>
    </row>
    <row r="50" spans="1:12" ht="12.75">
      <c r="A50" s="79" t="s">
        <v>78</v>
      </c>
      <c r="B50" s="10" t="s">
        <v>65</v>
      </c>
      <c r="C50" s="34"/>
      <c r="D50" s="36"/>
      <c r="E50" s="36"/>
      <c r="F50" s="36"/>
      <c r="G50" s="36"/>
      <c r="H50" s="36"/>
      <c r="I50" s="36"/>
      <c r="J50" s="36"/>
      <c r="K50" s="89"/>
      <c r="L50" s="97">
        <f t="shared" si="12"/>
        <v>0</v>
      </c>
    </row>
    <row r="51" spans="1:12" ht="12.75">
      <c r="A51" s="79" t="s">
        <v>79</v>
      </c>
      <c r="B51" s="10" t="s">
        <v>29</v>
      </c>
      <c r="C51" s="34"/>
      <c r="D51" s="36"/>
      <c r="E51" s="36"/>
      <c r="F51" s="36"/>
      <c r="G51" s="36"/>
      <c r="H51" s="36"/>
      <c r="I51" s="36"/>
      <c r="J51" s="36"/>
      <c r="K51" s="89"/>
      <c r="L51" s="97">
        <f t="shared" si="12"/>
        <v>0</v>
      </c>
    </row>
    <row r="52" spans="1:12" ht="12.75">
      <c r="A52" s="80" t="s">
        <v>80</v>
      </c>
      <c r="B52" s="16" t="s">
        <v>68</v>
      </c>
      <c r="C52" s="35"/>
      <c r="D52" s="33">
        <f aca="true" t="shared" si="19" ref="D52:K52">D53+D54</f>
        <v>0</v>
      </c>
      <c r="E52" s="33">
        <f t="shared" si="19"/>
        <v>0</v>
      </c>
      <c r="F52" s="33">
        <f t="shared" si="19"/>
        <v>0</v>
      </c>
      <c r="G52" s="33">
        <f t="shared" si="19"/>
        <v>0</v>
      </c>
      <c r="H52" s="33">
        <f t="shared" si="19"/>
        <v>0</v>
      </c>
      <c r="I52" s="33">
        <f t="shared" si="19"/>
        <v>0</v>
      </c>
      <c r="J52" s="33">
        <f t="shared" si="19"/>
        <v>0</v>
      </c>
      <c r="K52" s="90">
        <f t="shared" si="19"/>
        <v>0</v>
      </c>
      <c r="L52" s="97">
        <f t="shared" si="12"/>
        <v>0</v>
      </c>
    </row>
    <row r="53" spans="1:12" ht="12.75">
      <c r="A53" s="79" t="s">
        <v>81</v>
      </c>
      <c r="B53" s="10" t="s">
        <v>70</v>
      </c>
      <c r="C53" s="34"/>
      <c r="D53" s="36"/>
      <c r="E53" s="36"/>
      <c r="F53" s="36"/>
      <c r="G53" s="36"/>
      <c r="H53" s="36"/>
      <c r="I53" s="36"/>
      <c r="J53" s="36"/>
      <c r="K53" s="89"/>
      <c r="L53" s="97">
        <f t="shared" si="12"/>
        <v>0</v>
      </c>
    </row>
    <row r="54" spans="1:12" ht="12.75">
      <c r="A54" s="79" t="s">
        <v>82</v>
      </c>
      <c r="B54" s="10" t="s">
        <v>29</v>
      </c>
      <c r="C54" s="34"/>
      <c r="D54" s="36"/>
      <c r="E54" s="36"/>
      <c r="F54" s="36"/>
      <c r="G54" s="36"/>
      <c r="H54" s="36"/>
      <c r="I54" s="36"/>
      <c r="J54" s="36"/>
      <c r="K54" s="89"/>
      <c r="L54" s="97">
        <f t="shared" si="12"/>
        <v>0</v>
      </c>
    </row>
    <row r="55" spans="1:12" ht="12.75">
      <c r="A55" s="78" t="s">
        <v>83</v>
      </c>
      <c r="B55" s="15" t="s">
        <v>84</v>
      </c>
      <c r="C55" s="33">
        <f aca="true" t="shared" si="20" ref="C55:K55">C56+C59+C62</f>
        <v>0</v>
      </c>
      <c r="D55" s="33">
        <f t="shared" si="20"/>
        <v>0</v>
      </c>
      <c r="E55" s="33">
        <f t="shared" si="20"/>
        <v>0</v>
      </c>
      <c r="F55" s="33">
        <f t="shared" si="20"/>
        <v>0</v>
      </c>
      <c r="G55" s="33">
        <f t="shared" si="20"/>
        <v>0</v>
      </c>
      <c r="H55" s="33">
        <f t="shared" si="20"/>
        <v>0</v>
      </c>
      <c r="I55" s="33">
        <f t="shared" si="20"/>
        <v>0</v>
      </c>
      <c r="J55" s="33">
        <f t="shared" si="20"/>
        <v>0</v>
      </c>
      <c r="K55" s="90">
        <f t="shared" si="20"/>
        <v>0</v>
      </c>
      <c r="L55" s="97">
        <f aca="true" t="shared" si="21" ref="L55:L89">+C55+D55+E55+F55+I55</f>
        <v>0</v>
      </c>
    </row>
    <row r="56" spans="1:12" ht="12.75">
      <c r="A56" s="80" t="s">
        <v>85</v>
      </c>
      <c r="B56" s="16" t="s">
        <v>58</v>
      </c>
      <c r="C56" s="33">
        <f aca="true" t="shared" si="22" ref="C56:K56">C57+C58</f>
        <v>0</v>
      </c>
      <c r="D56" s="33">
        <f t="shared" si="22"/>
        <v>0</v>
      </c>
      <c r="E56" s="33">
        <f t="shared" si="22"/>
        <v>0</v>
      </c>
      <c r="F56" s="33">
        <f t="shared" si="22"/>
        <v>0</v>
      </c>
      <c r="G56" s="33">
        <f t="shared" si="22"/>
        <v>0</v>
      </c>
      <c r="H56" s="33">
        <f t="shared" si="22"/>
        <v>0</v>
      </c>
      <c r="I56" s="33">
        <f t="shared" si="22"/>
        <v>0</v>
      </c>
      <c r="J56" s="33">
        <f t="shared" si="22"/>
        <v>0</v>
      </c>
      <c r="K56" s="90">
        <f t="shared" si="22"/>
        <v>0</v>
      </c>
      <c r="L56" s="97">
        <f t="shared" si="21"/>
        <v>0</v>
      </c>
    </row>
    <row r="57" spans="1:12" ht="12.75">
      <c r="A57" s="79" t="s">
        <v>86</v>
      </c>
      <c r="B57" s="10" t="s">
        <v>60</v>
      </c>
      <c r="C57" s="36"/>
      <c r="D57" s="36"/>
      <c r="E57" s="36"/>
      <c r="F57" s="36"/>
      <c r="G57" s="36"/>
      <c r="H57" s="36"/>
      <c r="I57" s="36"/>
      <c r="J57" s="36"/>
      <c r="K57" s="89"/>
      <c r="L57" s="97">
        <f t="shared" si="21"/>
        <v>0</v>
      </c>
    </row>
    <row r="58" spans="1:12" ht="12.75">
      <c r="A58" s="79" t="s">
        <v>87</v>
      </c>
      <c r="B58" s="10" t="s">
        <v>29</v>
      </c>
      <c r="C58" s="36"/>
      <c r="D58" s="36"/>
      <c r="E58" s="36"/>
      <c r="F58" s="36"/>
      <c r="G58" s="36"/>
      <c r="H58" s="36"/>
      <c r="I58" s="36"/>
      <c r="J58" s="36"/>
      <c r="K58" s="89"/>
      <c r="L58" s="97">
        <f t="shared" si="21"/>
        <v>0</v>
      </c>
    </row>
    <row r="59" spans="1:12" ht="12.75">
      <c r="A59" s="80" t="s">
        <v>88</v>
      </c>
      <c r="B59" s="16" t="s">
        <v>63</v>
      </c>
      <c r="C59" s="33">
        <f aca="true" t="shared" si="23" ref="C59:K59">C60+C61</f>
        <v>0</v>
      </c>
      <c r="D59" s="33">
        <f t="shared" si="23"/>
        <v>0</v>
      </c>
      <c r="E59" s="33">
        <f t="shared" si="23"/>
        <v>0</v>
      </c>
      <c r="F59" s="33">
        <f t="shared" si="23"/>
        <v>0</v>
      </c>
      <c r="G59" s="33">
        <f t="shared" si="23"/>
        <v>0</v>
      </c>
      <c r="H59" s="33">
        <f t="shared" si="23"/>
        <v>0</v>
      </c>
      <c r="I59" s="33">
        <f t="shared" si="23"/>
        <v>0</v>
      </c>
      <c r="J59" s="33">
        <f t="shared" si="23"/>
        <v>0</v>
      </c>
      <c r="K59" s="90">
        <f t="shared" si="23"/>
        <v>0</v>
      </c>
      <c r="L59" s="97">
        <f t="shared" si="21"/>
        <v>0</v>
      </c>
    </row>
    <row r="60" spans="1:12" ht="12.75">
      <c r="A60" s="79" t="s">
        <v>89</v>
      </c>
      <c r="B60" s="10" t="s">
        <v>65</v>
      </c>
      <c r="C60" s="36"/>
      <c r="D60" s="36"/>
      <c r="E60" s="36"/>
      <c r="F60" s="36"/>
      <c r="G60" s="36"/>
      <c r="H60" s="36"/>
      <c r="I60" s="36"/>
      <c r="J60" s="36"/>
      <c r="K60" s="89"/>
      <c r="L60" s="97">
        <f t="shared" si="21"/>
        <v>0</v>
      </c>
    </row>
    <row r="61" spans="1:12" ht="12.75">
      <c r="A61" s="79" t="s">
        <v>90</v>
      </c>
      <c r="B61" s="10" t="s">
        <v>29</v>
      </c>
      <c r="C61" s="36"/>
      <c r="D61" s="36"/>
      <c r="E61" s="36"/>
      <c r="F61" s="36"/>
      <c r="G61" s="36"/>
      <c r="H61" s="36"/>
      <c r="I61" s="36"/>
      <c r="J61" s="36"/>
      <c r="K61" s="89"/>
      <c r="L61" s="97">
        <f t="shared" si="21"/>
        <v>0</v>
      </c>
    </row>
    <row r="62" spans="1:12" ht="12.75">
      <c r="A62" s="80" t="s">
        <v>91</v>
      </c>
      <c r="B62" s="16" t="s">
        <v>68</v>
      </c>
      <c r="C62" s="33">
        <f aca="true" t="shared" si="24" ref="C62:K62">C63+C64</f>
        <v>0</v>
      </c>
      <c r="D62" s="33">
        <f t="shared" si="24"/>
        <v>0</v>
      </c>
      <c r="E62" s="33">
        <f t="shared" si="24"/>
        <v>0</v>
      </c>
      <c r="F62" s="33">
        <f t="shared" si="24"/>
        <v>0</v>
      </c>
      <c r="G62" s="33">
        <f t="shared" si="24"/>
        <v>0</v>
      </c>
      <c r="H62" s="33">
        <f t="shared" si="24"/>
        <v>0</v>
      </c>
      <c r="I62" s="33">
        <f t="shared" si="24"/>
        <v>0</v>
      </c>
      <c r="J62" s="33">
        <f t="shared" si="24"/>
        <v>0</v>
      </c>
      <c r="K62" s="90">
        <f t="shared" si="24"/>
        <v>0</v>
      </c>
      <c r="L62" s="97">
        <f t="shared" si="21"/>
        <v>0</v>
      </c>
    </row>
    <row r="63" spans="1:12" ht="12.75">
      <c r="A63" s="79" t="s">
        <v>92</v>
      </c>
      <c r="B63" s="10" t="s">
        <v>70</v>
      </c>
      <c r="C63" s="36"/>
      <c r="D63" s="36"/>
      <c r="E63" s="36"/>
      <c r="F63" s="36"/>
      <c r="G63" s="36"/>
      <c r="H63" s="36"/>
      <c r="I63" s="36"/>
      <c r="J63" s="36"/>
      <c r="K63" s="89"/>
      <c r="L63" s="97">
        <f t="shared" si="21"/>
        <v>0</v>
      </c>
    </row>
    <row r="64" spans="1:12" ht="12.75">
      <c r="A64" s="79" t="s">
        <v>93</v>
      </c>
      <c r="B64" s="10" t="s">
        <v>29</v>
      </c>
      <c r="C64" s="36"/>
      <c r="D64" s="36"/>
      <c r="E64" s="36"/>
      <c r="F64" s="36"/>
      <c r="G64" s="36"/>
      <c r="H64" s="36"/>
      <c r="I64" s="36"/>
      <c r="J64" s="36"/>
      <c r="K64" s="89"/>
      <c r="L64" s="97">
        <f t="shared" si="21"/>
        <v>0</v>
      </c>
    </row>
    <row r="65" spans="1:12" ht="12.75">
      <c r="A65" s="78" t="s">
        <v>94</v>
      </c>
      <c r="B65" s="15" t="s">
        <v>95</v>
      </c>
      <c r="C65" s="33">
        <f aca="true" t="shared" si="25" ref="C65:K65">C66+C69+C72</f>
        <v>0</v>
      </c>
      <c r="D65" s="33">
        <f t="shared" si="25"/>
        <v>0</v>
      </c>
      <c r="E65" s="33">
        <f t="shared" si="25"/>
        <v>0</v>
      </c>
      <c r="F65" s="33">
        <f t="shared" si="25"/>
        <v>0</v>
      </c>
      <c r="G65" s="33">
        <f t="shared" si="25"/>
        <v>0</v>
      </c>
      <c r="H65" s="33">
        <f t="shared" si="25"/>
        <v>0</v>
      </c>
      <c r="I65" s="33">
        <f t="shared" si="25"/>
        <v>0</v>
      </c>
      <c r="J65" s="33">
        <f t="shared" si="25"/>
        <v>0</v>
      </c>
      <c r="K65" s="90">
        <f t="shared" si="25"/>
        <v>0</v>
      </c>
      <c r="L65" s="97">
        <f t="shared" si="21"/>
        <v>0</v>
      </c>
    </row>
    <row r="66" spans="1:12" ht="12.75">
      <c r="A66" s="80" t="s">
        <v>96</v>
      </c>
      <c r="B66" s="16" t="s">
        <v>58</v>
      </c>
      <c r="C66" s="33">
        <f aca="true" t="shared" si="26" ref="C66:K66">C67+C68</f>
        <v>0</v>
      </c>
      <c r="D66" s="33">
        <f t="shared" si="26"/>
        <v>0</v>
      </c>
      <c r="E66" s="33">
        <f t="shared" si="26"/>
        <v>0</v>
      </c>
      <c r="F66" s="33">
        <f t="shared" si="26"/>
        <v>0</v>
      </c>
      <c r="G66" s="33">
        <f t="shared" si="26"/>
        <v>0</v>
      </c>
      <c r="H66" s="33">
        <f t="shared" si="26"/>
        <v>0</v>
      </c>
      <c r="I66" s="33">
        <f t="shared" si="26"/>
        <v>0</v>
      </c>
      <c r="J66" s="33">
        <f t="shared" si="26"/>
        <v>0</v>
      </c>
      <c r="K66" s="90">
        <f t="shared" si="26"/>
        <v>0</v>
      </c>
      <c r="L66" s="97">
        <f t="shared" si="21"/>
        <v>0</v>
      </c>
    </row>
    <row r="67" spans="1:12" ht="12.75">
      <c r="A67" s="79" t="s">
        <v>97</v>
      </c>
      <c r="B67" s="10" t="s">
        <v>60</v>
      </c>
      <c r="C67" s="36"/>
      <c r="D67" s="36"/>
      <c r="E67" s="36"/>
      <c r="F67" s="36"/>
      <c r="G67" s="36"/>
      <c r="H67" s="36"/>
      <c r="I67" s="36"/>
      <c r="J67" s="36"/>
      <c r="K67" s="89"/>
      <c r="L67" s="97">
        <f t="shared" si="21"/>
        <v>0</v>
      </c>
    </row>
    <row r="68" spans="1:12" ht="12.75">
      <c r="A68" s="79" t="s">
        <v>98</v>
      </c>
      <c r="B68" s="10" t="s">
        <v>29</v>
      </c>
      <c r="C68" s="36"/>
      <c r="D68" s="36"/>
      <c r="E68" s="36"/>
      <c r="F68" s="36"/>
      <c r="G68" s="36"/>
      <c r="H68" s="36"/>
      <c r="I68" s="36"/>
      <c r="J68" s="36"/>
      <c r="K68" s="89"/>
      <c r="L68" s="97">
        <f t="shared" si="21"/>
        <v>0</v>
      </c>
    </row>
    <row r="69" spans="1:12" ht="12.75">
      <c r="A69" s="80" t="s">
        <v>99</v>
      </c>
      <c r="B69" s="16" t="s">
        <v>63</v>
      </c>
      <c r="C69" s="33">
        <f aca="true" t="shared" si="27" ref="C69:K69">C70+C71</f>
        <v>0</v>
      </c>
      <c r="D69" s="33">
        <f t="shared" si="27"/>
        <v>0</v>
      </c>
      <c r="E69" s="33">
        <f t="shared" si="27"/>
        <v>0</v>
      </c>
      <c r="F69" s="33">
        <f t="shared" si="27"/>
        <v>0</v>
      </c>
      <c r="G69" s="33">
        <f t="shared" si="27"/>
        <v>0</v>
      </c>
      <c r="H69" s="33">
        <f t="shared" si="27"/>
        <v>0</v>
      </c>
      <c r="I69" s="33">
        <f t="shared" si="27"/>
        <v>0</v>
      </c>
      <c r="J69" s="33">
        <f t="shared" si="27"/>
        <v>0</v>
      </c>
      <c r="K69" s="90">
        <f t="shared" si="27"/>
        <v>0</v>
      </c>
      <c r="L69" s="97">
        <f t="shared" si="21"/>
        <v>0</v>
      </c>
    </row>
    <row r="70" spans="1:12" ht="12.75">
      <c r="A70" s="79" t="s">
        <v>100</v>
      </c>
      <c r="B70" s="10" t="s">
        <v>65</v>
      </c>
      <c r="C70" s="36"/>
      <c r="D70" s="36"/>
      <c r="E70" s="36"/>
      <c r="F70" s="36"/>
      <c r="G70" s="36"/>
      <c r="H70" s="36"/>
      <c r="I70" s="36"/>
      <c r="J70" s="36"/>
      <c r="K70" s="89"/>
      <c r="L70" s="97">
        <f t="shared" si="21"/>
        <v>0</v>
      </c>
    </row>
    <row r="71" spans="1:12" ht="12.75">
      <c r="A71" s="79" t="s">
        <v>101</v>
      </c>
      <c r="B71" s="10" t="s">
        <v>29</v>
      </c>
      <c r="C71" s="36"/>
      <c r="D71" s="36"/>
      <c r="E71" s="36"/>
      <c r="F71" s="36"/>
      <c r="G71" s="36"/>
      <c r="H71" s="36"/>
      <c r="I71" s="36"/>
      <c r="J71" s="36"/>
      <c r="K71" s="89"/>
      <c r="L71" s="97">
        <f t="shared" si="21"/>
        <v>0</v>
      </c>
    </row>
    <row r="72" spans="1:12" ht="12.75">
      <c r="A72" s="80" t="s">
        <v>102</v>
      </c>
      <c r="B72" s="16" t="s">
        <v>68</v>
      </c>
      <c r="C72" s="33">
        <f aca="true" t="shared" si="28" ref="C72:K72">C73+C74</f>
        <v>0</v>
      </c>
      <c r="D72" s="33">
        <f t="shared" si="28"/>
        <v>0</v>
      </c>
      <c r="E72" s="33">
        <f t="shared" si="28"/>
        <v>0</v>
      </c>
      <c r="F72" s="33">
        <f t="shared" si="28"/>
        <v>0</v>
      </c>
      <c r="G72" s="33">
        <f t="shared" si="28"/>
        <v>0</v>
      </c>
      <c r="H72" s="33">
        <f t="shared" si="28"/>
        <v>0</v>
      </c>
      <c r="I72" s="33">
        <f t="shared" si="28"/>
        <v>0</v>
      </c>
      <c r="J72" s="33">
        <f t="shared" si="28"/>
        <v>0</v>
      </c>
      <c r="K72" s="90">
        <f t="shared" si="28"/>
        <v>0</v>
      </c>
      <c r="L72" s="97">
        <f t="shared" si="21"/>
        <v>0</v>
      </c>
    </row>
    <row r="73" spans="1:12" ht="12.75">
      <c r="A73" s="79" t="s">
        <v>103</v>
      </c>
      <c r="B73" s="10" t="s">
        <v>70</v>
      </c>
      <c r="C73" s="36"/>
      <c r="D73" s="36"/>
      <c r="E73" s="36"/>
      <c r="F73" s="36"/>
      <c r="G73" s="36"/>
      <c r="H73" s="36"/>
      <c r="I73" s="36"/>
      <c r="J73" s="36"/>
      <c r="K73" s="89"/>
      <c r="L73" s="97">
        <f t="shared" si="21"/>
        <v>0</v>
      </c>
    </row>
    <row r="74" spans="1:12" ht="12.75">
      <c r="A74" s="79" t="s">
        <v>104</v>
      </c>
      <c r="B74" s="10" t="s">
        <v>29</v>
      </c>
      <c r="C74" s="36"/>
      <c r="D74" s="36"/>
      <c r="E74" s="36"/>
      <c r="F74" s="36"/>
      <c r="G74" s="36"/>
      <c r="H74" s="36"/>
      <c r="I74" s="36"/>
      <c r="J74" s="36"/>
      <c r="K74" s="89"/>
      <c r="L74" s="97">
        <f t="shared" si="21"/>
        <v>0</v>
      </c>
    </row>
    <row r="75" spans="1:12" ht="12.75">
      <c r="A75" s="78" t="s">
        <v>105</v>
      </c>
      <c r="B75" s="15" t="s">
        <v>106</v>
      </c>
      <c r="C75" s="33">
        <f aca="true" t="shared" si="29" ref="C75:K75">C76+C79+C82</f>
        <v>0</v>
      </c>
      <c r="D75" s="33">
        <f t="shared" si="29"/>
        <v>0</v>
      </c>
      <c r="E75" s="33">
        <f t="shared" si="29"/>
        <v>0</v>
      </c>
      <c r="F75" s="33">
        <f t="shared" si="29"/>
        <v>0</v>
      </c>
      <c r="G75" s="33">
        <f t="shared" si="29"/>
        <v>0</v>
      </c>
      <c r="H75" s="33">
        <f t="shared" si="29"/>
        <v>0</v>
      </c>
      <c r="I75" s="33">
        <f t="shared" si="29"/>
        <v>0</v>
      </c>
      <c r="J75" s="33">
        <f t="shared" si="29"/>
        <v>0</v>
      </c>
      <c r="K75" s="90">
        <f t="shared" si="29"/>
        <v>0</v>
      </c>
      <c r="L75" s="97">
        <f t="shared" si="21"/>
        <v>0</v>
      </c>
    </row>
    <row r="76" spans="1:12" ht="12.75">
      <c r="A76" s="80" t="s">
        <v>107</v>
      </c>
      <c r="B76" s="16" t="s">
        <v>58</v>
      </c>
      <c r="C76" s="33">
        <f aca="true" t="shared" si="30" ref="C76:K76">C77+C78</f>
        <v>0</v>
      </c>
      <c r="D76" s="33">
        <f t="shared" si="30"/>
        <v>0</v>
      </c>
      <c r="E76" s="33">
        <f t="shared" si="30"/>
        <v>0</v>
      </c>
      <c r="F76" s="33">
        <f t="shared" si="30"/>
        <v>0</v>
      </c>
      <c r="G76" s="33">
        <f t="shared" si="30"/>
        <v>0</v>
      </c>
      <c r="H76" s="33">
        <f t="shared" si="30"/>
        <v>0</v>
      </c>
      <c r="I76" s="33">
        <f t="shared" si="30"/>
        <v>0</v>
      </c>
      <c r="J76" s="33">
        <f t="shared" si="30"/>
        <v>0</v>
      </c>
      <c r="K76" s="90">
        <f t="shared" si="30"/>
        <v>0</v>
      </c>
      <c r="L76" s="97">
        <f t="shared" si="21"/>
        <v>0</v>
      </c>
    </row>
    <row r="77" spans="1:12" ht="12.75">
      <c r="A77" s="79" t="s">
        <v>108</v>
      </c>
      <c r="B77" s="10" t="s">
        <v>60</v>
      </c>
      <c r="C77" s="36"/>
      <c r="D77" s="36"/>
      <c r="E77" s="36"/>
      <c r="F77" s="36"/>
      <c r="G77" s="36"/>
      <c r="H77" s="36"/>
      <c r="I77" s="36"/>
      <c r="J77" s="36"/>
      <c r="K77" s="89"/>
      <c r="L77" s="97">
        <f t="shared" si="21"/>
        <v>0</v>
      </c>
    </row>
    <row r="78" spans="1:12" ht="12.75">
      <c r="A78" s="79" t="s">
        <v>109</v>
      </c>
      <c r="B78" s="10" t="s">
        <v>29</v>
      </c>
      <c r="C78" s="36"/>
      <c r="D78" s="36"/>
      <c r="E78" s="36"/>
      <c r="F78" s="36"/>
      <c r="G78" s="36"/>
      <c r="H78" s="36"/>
      <c r="I78" s="36"/>
      <c r="J78" s="36"/>
      <c r="K78" s="89"/>
      <c r="L78" s="97">
        <f t="shared" si="21"/>
        <v>0</v>
      </c>
    </row>
    <row r="79" spans="1:12" ht="12.75">
      <c r="A79" s="80" t="s">
        <v>110</v>
      </c>
      <c r="B79" s="16" t="s">
        <v>63</v>
      </c>
      <c r="C79" s="33">
        <f aca="true" t="shared" si="31" ref="C79:K79">C80+C81</f>
        <v>0</v>
      </c>
      <c r="D79" s="33">
        <f t="shared" si="31"/>
        <v>0</v>
      </c>
      <c r="E79" s="33">
        <f t="shared" si="31"/>
        <v>0</v>
      </c>
      <c r="F79" s="33">
        <f t="shared" si="31"/>
        <v>0</v>
      </c>
      <c r="G79" s="33">
        <f t="shared" si="31"/>
        <v>0</v>
      </c>
      <c r="H79" s="33">
        <f t="shared" si="31"/>
        <v>0</v>
      </c>
      <c r="I79" s="33">
        <f t="shared" si="31"/>
        <v>0</v>
      </c>
      <c r="J79" s="33">
        <f t="shared" si="31"/>
        <v>0</v>
      </c>
      <c r="K79" s="90">
        <f t="shared" si="31"/>
        <v>0</v>
      </c>
      <c r="L79" s="97">
        <f t="shared" si="21"/>
        <v>0</v>
      </c>
    </row>
    <row r="80" spans="1:12" ht="12.75">
      <c r="A80" s="79" t="s">
        <v>111</v>
      </c>
      <c r="B80" s="10" t="s">
        <v>65</v>
      </c>
      <c r="C80" s="40"/>
      <c r="D80" s="40"/>
      <c r="E80" s="36"/>
      <c r="F80" s="36"/>
      <c r="G80" s="36"/>
      <c r="H80" s="36"/>
      <c r="I80" s="36"/>
      <c r="J80" s="36"/>
      <c r="K80" s="89"/>
      <c r="L80" s="97">
        <f t="shared" si="21"/>
        <v>0</v>
      </c>
    </row>
    <row r="81" spans="1:12" ht="12.75">
      <c r="A81" s="79" t="s">
        <v>112</v>
      </c>
      <c r="B81" s="10" t="s">
        <v>29</v>
      </c>
      <c r="C81" s="40"/>
      <c r="D81" s="40"/>
      <c r="E81" s="36"/>
      <c r="F81" s="36"/>
      <c r="G81" s="36"/>
      <c r="H81" s="36"/>
      <c r="I81" s="36"/>
      <c r="J81" s="36"/>
      <c r="K81" s="89"/>
      <c r="L81" s="97">
        <f t="shared" si="21"/>
        <v>0</v>
      </c>
    </row>
    <row r="82" spans="1:12" ht="12.75">
      <c r="A82" s="80" t="s">
        <v>113</v>
      </c>
      <c r="B82" s="16" t="s">
        <v>68</v>
      </c>
      <c r="C82" s="33">
        <f aca="true" t="shared" si="32" ref="C82:K82">C83+C84</f>
        <v>0</v>
      </c>
      <c r="D82" s="33">
        <f t="shared" si="32"/>
        <v>0</v>
      </c>
      <c r="E82" s="33">
        <f t="shared" si="32"/>
        <v>0</v>
      </c>
      <c r="F82" s="33">
        <f t="shared" si="32"/>
        <v>0</v>
      </c>
      <c r="G82" s="33">
        <f t="shared" si="32"/>
        <v>0</v>
      </c>
      <c r="H82" s="33">
        <f t="shared" si="32"/>
        <v>0</v>
      </c>
      <c r="I82" s="33">
        <f t="shared" si="32"/>
        <v>0</v>
      </c>
      <c r="J82" s="33">
        <f t="shared" si="32"/>
        <v>0</v>
      </c>
      <c r="K82" s="90">
        <f t="shared" si="32"/>
        <v>0</v>
      </c>
      <c r="L82" s="97">
        <f t="shared" si="21"/>
        <v>0</v>
      </c>
    </row>
    <row r="83" spans="1:12" ht="12.75">
      <c r="A83" s="79" t="s">
        <v>114</v>
      </c>
      <c r="B83" s="10" t="s">
        <v>70</v>
      </c>
      <c r="C83" s="36"/>
      <c r="D83" s="36"/>
      <c r="E83" s="36"/>
      <c r="F83" s="36"/>
      <c r="G83" s="36"/>
      <c r="H83" s="36"/>
      <c r="I83" s="36"/>
      <c r="J83" s="36"/>
      <c r="K83" s="89"/>
      <c r="L83" s="97">
        <f t="shared" si="21"/>
        <v>0</v>
      </c>
    </row>
    <row r="84" spans="1:12" ht="12.75">
      <c r="A84" s="79" t="s">
        <v>115</v>
      </c>
      <c r="B84" s="10" t="s">
        <v>29</v>
      </c>
      <c r="C84" s="36"/>
      <c r="D84" s="36"/>
      <c r="E84" s="36"/>
      <c r="F84" s="36"/>
      <c r="G84" s="36"/>
      <c r="H84" s="36"/>
      <c r="I84" s="36"/>
      <c r="J84" s="36"/>
      <c r="K84" s="89"/>
      <c r="L84" s="97">
        <f t="shared" si="21"/>
        <v>0</v>
      </c>
    </row>
    <row r="85" spans="1:12" ht="12.75">
      <c r="A85" s="78" t="s">
        <v>116</v>
      </c>
      <c r="B85" s="15" t="s">
        <v>117</v>
      </c>
      <c r="C85" s="33">
        <f aca="true" t="shared" si="33" ref="C85:K85">C86+C87</f>
        <v>0</v>
      </c>
      <c r="D85" s="33">
        <f t="shared" si="33"/>
        <v>0</v>
      </c>
      <c r="E85" s="33">
        <f t="shared" si="33"/>
        <v>0</v>
      </c>
      <c r="F85" s="33">
        <f t="shared" si="33"/>
        <v>0</v>
      </c>
      <c r="G85" s="33">
        <f t="shared" si="33"/>
        <v>0</v>
      </c>
      <c r="H85" s="33">
        <f t="shared" si="33"/>
        <v>0</v>
      </c>
      <c r="I85" s="33">
        <f t="shared" si="33"/>
        <v>0</v>
      </c>
      <c r="J85" s="33">
        <f t="shared" si="33"/>
        <v>0</v>
      </c>
      <c r="K85" s="90">
        <f t="shared" si="33"/>
        <v>0</v>
      </c>
      <c r="L85" s="97">
        <f t="shared" si="21"/>
        <v>0</v>
      </c>
    </row>
    <row r="86" spans="1:12" ht="12.75">
      <c r="A86" s="79" t="s">
        <v>118</v>
      </c>
      <c r="B86" s="10" t="s">
        <v>119</v>
      </c>
      <c r="C86" s="36"/>
      <c r="D86" s="36"/>
      <c r="E86" s="36"/>
      <c r="F86" s="36"/>
      <c r="G86" s="36"/>
      <c r="H86" s="36"/>
      <c r="I86" s="36"/>
      <c r="J86" s="36"/>
      <c r="K86" s="89"/>
      <c r="L86" s="97">
        <f t="shared" si="21"/>
        <v>0</v>
      </c>
    </row>
    <row r="87" spans="1:12" ht="12.75">
      <c r="A87" s="79" t="s">
        <v>120</v>
      </c>
      <c r="B87" s="10" t="s">
        <v>29</v>
      </c>
      <c r="C87" s="36"/>
      <c r="D87" s="36"/>
      <c r="E87" s="36"/>
      <c r="F87" s="36"/>
      <c r="G87" s="36"/>
      <c r="H87" s="36"/>
      <c r="I87" s="36"/>
      <c r="J87" s="36"/>
      <c r="K87" s="89"/>
      <c r="L87" s="97">
        <f t="shared" si="21"/>
        <v>0</v>
      </c>
    </row>
    <row r="88" spans="1:12" ht="12.75">
      <c r="A88" s="81" t="s">
        <v>121</v>
      </c>
      <c r="B88" s="13" t="s">
        <v>122</v>
      </c>
      <c r="C88" s="32">
        <f>C89</f>
        <v>0</v>
      </c>
      <c r="D88" s="32">
        <f aca="true" t="shared" si="34" ref="D88:K88">D89+D98</f>
        <v>0</v>
      </c>
      <c r="E88" s="32">
        <f t="shared" si="34"/>
        <v>0</v>
      </c>
      <c r="F88" s="32">
        <f t="shared" si="34"/>
        <v>0</v>
      </c>
      <c r="G88" s="32">
        <f t="shared" si="34"/>
        <v>0</v>
      </c>
      <c r="H88" s="32">
        <f t="shared" si="34"/>
        <v>0</v>
      </c>
      <c r="I88" s="32">
        <f t="shared" si="34"/>
        <v>0</v>
      </c>
      <c r="J88" s="32">
        <f t="shared" si="34"/>
        <v>0</v>
      </c>
      <c r="K88" s="92">
        <f t="shared" si="34"/>
        <v>0</v>
      </c>
      <c r="L88" s="97">
        <f t="shared" si="21"/>
        <v>0</v>
      </c>
    </row>
    <row r="89" spans="1:12" ht="12.75">
      <c r="A89" s="78" t="s">
        <v>123</v>
      </c>
      <c r="B89" s="15" t="s">
        <v>124</v>
      </c>
      <c r="C89" s="32">
        <f>C96</f>
        <v>0</v>
      </c>
      <c r="D89" s="33">
        <f aca="true" t="shared" si="35" ref="D89:K89">D90+D93+D96+D97</f>
        <v>0</v>
      </c>
      <c r="E89" s="33">
        <f t="shared" si="35"/>
        <v>0</v>
      </c>
      <c r="F89" s="33">
        <f t="shared" si="35"/>
        <v>0</v>
      </c>
      <c r="G89" s="33">
        <f t="shared" si="35"/>
        <v>0</v>
      </c>
      <c r="H89" s="33">
        <f t="shared" si="35"/>
        <v>0</v>
      </c>
      <c r="I89" s="33">
        <f t="shared" si="35"/>
        <v>0</v>
      </c>
      <c r="J89" s="33">
        <f t="shared" si="35"/>
        <v>0</v>
      </c>
      <c r="K89" s="90">
        <f t="shared" si="35"/>
        <v>0</v>
      </c>
      <c r="L89" s="97">
        <f t="shared" si="21"/>
        <v>0</v>
      </c>
    </row>
    <row r="90" spans="1:12" ht="12.75">
      <c r="A90" s="80" t="s">
        <v>125</v>
      </c>
      <c r="B90" s="16" t="s">
        <v>126</v>
      </c>
      <c r="C90" s="35"/>
      <c r="D90" s="33">
        <f aca="true" t="shared" si="36" ref="D90:K90">D91+D92</f>
        <v>0</v>
      </c>
      <c r="E90" s="33">
        <f t="shared" si="36"/>
        <v>0</v>
      </c>
      <c r="F90" s="33">
        <f t="shared" si="36"/>
        <v>0</v>
      </c>
      <c r="G90" s="33">
        <f t="shared" si="36"/>
        <v>0</v>
      </c>
      <c r="H90" s="33">
        <f t="shared" si="36"/>
        <v>0</v>
      </c>
      <c r="I90" s="33">
        <f t="shared" si="36"/>
        <v>0</v>
      </c>
      <c r="J90" s="33">
        <f t="shared" si="36"/>
        <v>0</v>
      </c>
      <c r="K90" s="90">
        <f t="shared" si="36"/>
        <v>0</v>
      </c>
      <c r="L90" s="97">
        <f aca="true" t="shared" si="37" ref="L90:L95">+D90+E90+F90+I90</f>
        <v>0</v>
      </c>
    </row>
    <row r="91" spans="1:12" ht="12.75">
      <c r="A91" s="79" t="s">
        <v>127</v>
      </c>
      <c r="B91" s="10" t="s">
        <v>128</v>
      </c>
      <c r="C91" s="34"/>
      <c r="D91" s="36"/>
      <c r="E91" s="36"/>
      <c r="F91" s="36"/>
      <c r="G91" s="36"/>
      <c r="H91" s="36"/>
      <c r="I91" s="36"/>
      <c r="J91" s="36"/>
      <c r="K91" s="89"/>
      <c r="L91" s="97">
        <f t="shared" si="37"/>
        <v>0</v>
      </c>
    </row>
    <row r="92" spans="1:12" ht="12.75">
      <c r="A92" s="79" t="s">
        <v>129</v>
      </c>
      <c r="B92" s="10" t="s">
        <v>130</v>
      </c>
      <c r="C92" s="34"/>
      <c r="D92" s="40"/>
      <c r="E92" s="36"/>
      <c r="F92" s="36"/>
      <c r="G92" s="36"/>
      <c r="H92" s="36"/>
      <c r="I92" s="36"/>
      <c r="J92" s="36"/>
      <c r="K92" s="89"/>
      <c r="L92" s="97">
        <f t="shared" si="37"/>
        <v>0</v>
      </c>
    </row>
    <row r="93" spans="1:12" ht="12.75">
      <c r="A93" s="80" t="s">
        <v>131</v>
      </c>
      <c r="B93" s="16" t="s">
        <v>132</v>
      </c>
      <c r="C93" s="35"/>
      <c r="D93" s="33">
        <f aca="true" t="shared" si="38" ref="D93:K93">D94+D95</f>
        <v>0</v>
      </c>
      <c r="E93" s="33">
        <f t="shared" si="38"/>
        <v>0</v>
      </c>
      <c r="F93" s="33">
        <f t="shared" si="38"/>
        <v>0</v>
      </c>
      <c r="G93" s="33">
        <f t="shared" si="38"/>
        <v>0</v>
      </c>
      <c r="H93" s="33">
        <f t="shared" si="38"/>
        <v>0</v>
      </c>
      <c r="I93" s="33">
        <f t="shared" si="38"/>
        <v>0</v>
      </c>
      <c r="J93" s="33">
        <f t="shared" si="38"/>
        <v>0</v>
      </c>
      <c r="K93" s="90">
        <f t="shared" si="38"/>
        <v>0</v>
      </c>
      <c r="L93" s="97">
        <f t="shared" si="37"/>
        <v>0</v>
      </c>
    </row>
    <row r="94" spans="1:12" ht="12.75">
      <c r="A94" s="79" t="s">
        <v>133</v>
      </c>
      <c r="B94" s="10" t="s">
        <v>660</v>
      </c>
      <c r="C94" s="34"/>
      <c r="D94" s="40"/>
      <c r="E94" s="36"/>
      <c r="F94" s="36"/>
      <c r="G94" s="36"/>
      <c r="H94" s="36"/>
      <c r="I94" s="36"/>
      <c r="J94" s="36"/>
      <c r="K94" s="89"/>
      <c r="L94" s="97">
        <f t="shared" si="37"/>
        <v>0</v>
      </c>
    </row>
    <row r="95" spans="1:12" ht="12.75">
      <c r="A95" s="79" t="s">
        <v>134</v>
      </c>
      <c r="B95" s="10" t="s">
        <v>130</v>
      </c>
      <c r="C95" s="34"/>
      <c r="D95" s="40"/>
      <c r="E95" s="36"/>
      <c r="F95" s="36"/>
      <c r="G95" s="36"/>
      <c r="H95" s="36"/>
      <c r="I95" s="36"/>
      <c r="J95" s="36"/>
      <c r="K95" s="89"/>
      <c r="L95" s="97">
        <f t="shared" si="37"/>
        <v>0</v>
      </c>
    </row>
    <row r="96" spans="1:12" ht="12.75">
      <c r="A96" s="80" t="s">
        <v>135</v>
      </c>
      <c r="B96" s="16" t="s">
        <v>136</v>
      </c>
      <c r="C96" s="36"/>
      <c r="D96" s="34"/>
      <c r="E96" s="34"/>
      <c r="F96" s="34"/>
      <c r="G96" s="34"/>
      <c r="H96" s="34"/>
      <c r="I96" s="34"/>
      <c r="J96" s="34"/>
      <c r="K96" s="93"/>
      <c r="L96" s="97">
        <f>+C96</f>
        <v>0</v>
      </c>
    </row>
    <row r="97" spans="1:12" ht="12.75">
      <c r="A97" s="83" t="s">
        <v>137</v>
      </c>
      <c r="B97" s="17" t="s">
        <v>138</v>
      </c>
      <c r="C97" s="34"/>
      <c r="D97" s="36"/>
      <c r="E97" s="36"/>
      <c r="F97" s="36"/>
      <c r="G97" s="36"/>
      <c r="H97" s="36"/>
      <c r="I97" s="36"/>
      <c r="J97" s="36"/>
      <c r="K97" s="89"/>
      <c r="L97" s="97">
        <f>+D97+E97+F97+I97</f>
        <v>0</v>
      </c>
    </row>
    <row r="98" spans="1:12" ht="12.75">
      <c r="A98" s="76" t="s">
        <v>139</v>
      </c>
      <c r="B98" s="14" t="s">
        <v>140</v>
      </c>
      <c r="C98" s="34"/>
      <c r="D98" s="36"/>
      <c r="E98" s="36"/>
      <c r="F98" s="36"/>
      <c r="G98" s="36"/>
      <c r="H98" s="36"/>
      <c r="I98" s="36"/>
      <c r="J98" s="36"/>
      <c r="K98" s="89"/>
      <c r="L98" s="97">
        <f>+D98+E98+F98+I98</f>
        <v>0</v>
      </c>
    </row>
    <row r="99" spans="1:12" ht="15">
      <c r="A99" s="81" t="s">
        <v>141</v>
      </c>
      <c r="B99" s="13" t="s">
        <v>142</v>
      </c>
      <c r="C99" s="363">
        <f aca="true" t="shared" si="39" ref="C99:K99">C100+C101+C104+C107</f>
        <v>0</v>
      </c>
      <c r="D99" s="363">
        <f t="shared" si="39"/>
        <v>0</v>
      </c>
      <c r="E99" s="363">
        <f t="shared" si="39"/>
        <v>0</v>
      </c>
      <c r="F99" s="363">
        <f t="shared" si="39"/>
        <v>0</v>
      </c>
      <c r="G99" s="363">
        <f t="shared" si="39"/>
        <v>0</v>
      </c>
      <c r="H99" s="363">
        <f t="shared" si="39"/>
        <v>0</v>
      </c>
      <c r="I99" s="363">
        <f t="shared" si="39"/>
        <v>0</v>
      </c>
      <c r="J99" s="363">
        <f t="shared" si="39"/>
        <v>0</v>
      </c>
      <c r="K99" s="363">
        <f t="shared" si="39"/>
        <v>0</v>
      </c>
      <c r="L99" s="97">
        <f>+C99+D99+E99+F99+I99</f>
        <v>0</v>
      </c>
    </row>
    <row r="100" spans="1:12" ht="15">
      <c r="A100" s="76" t="s">
        <v>143</v>
      </c>
      <c r="B100" s="14" t="s">
        <v>144</v>
      </c>
      <c r="C100" s="362"/>
      <c r="D100" s="362"/>
      <c r="E100" s="362"/>
      <c r="F100" s="362"/>
      <c r="G100" s="362"/>
      <c r="H100" s="362"/>
      <c r="I100" s="362"/>
      <c r="J100" s="362"/>
      <c r="K100" s="362"/>
      <c r="L100" s="97">
        <f>+C100+D100+E100+F100+I100</f>
        <v>0</v>
      </c>
    </row>
    <row r="101" spans="1:12" ht="15">
      <c r="A101" s="78" t="s">
        <v>145</v>
      </c>
      <c r="B101" s="15" t="s">
        <v>146</v>
      </c>
      <c r="C101" s="360">
        <f aca="true" t="shared" si="40" ref="C101:K101">C102+C103</f>
        <v>0</v>
      </c>
      <c r="D101" s="360">
        <f t="shared" si="40"/>
        <v>0</v>
      </c>
      <c r="E101" s="360">
        <f t="shared" si="40"/>
        <v>0</v>
      </c>
      <c r="F101" s="360">
        <f t="shared" si="40"/>
        <v>0</v>
      </c>
      <c r="G101" s="360">
        <f t="shared" si="40"/>
        <v>0</v>
      </c>
      <c r="H101" s="360">
        <f t="shared" si="40"/>
        <v>0</v>
      </c>
      <c r="I101" s="360">
        <f t="shared" si="40"/>
        <v>0</v>
      </c>
      <c r="J101" s="360">
        <f t="shared" si="40"/>
        <v>0</v>
      </c>
      <c r="K101" s="360">
        <f t="shared" si="40"/>
        <v>0</v>
      </c>
      <c r="L101" s="97">
        <f>+C101+D101+E101+F101+I101</f>
        <v>0</v>
      </c>
    </row>
    <row r="102" spans="1:12" ht="15">
      <c r="A102" s="79" t="s">
        <v>147</v>
      </c>
      <c r="B102" s="10" t="s">
        <v>148</v>
      </c>
      <c r="C102" s="361"/>
      <c r="D102" s="362"/>
      <c r="E102" s="362"/>
      <c r="F102" s="362"/>
      <c r="G102" s="362"/>
      <c r="H102" s="362"/>
      <c r="I102" s="362"/>
      <c r="J102" s="362"/>
      <c r="K102" s="362"/>
      <c r="L102" s="97">
        <f>+D102+E102+F102+I102</f>
        <v>0</v>
      </c>
    </row>
    <row r="103" spans="1:12" ht="15">
      <c r="A103" s="79" t="s">
        <v>149</v>
      </c>
      <c r="B103" s="10" t="s">
        <v>150</v>
      </c>
      <c r="C103" s="362"/>
      <c r="D103" s="361"/>
      <c r="E103" s="361"/>
      <c r="F103" s="361"/>
      <c r="G103" s="361"/>
      <c r="H103" s="361"/>
      <c r="I103" s="361"/>
      <c r="J103" s="361"/>
      <c r="K103" s="361"/>
      <c r="L103" s="97">
        <f>C103</f>
        <v>0</v>
      </c>
    </row>
    <row r="104" spans="1:12" ht="15">
      <c r="A104" s="78" t="s">
        <v>151</v>
      </c>
      <c r="B104" s="15" t="s">
        <v>152</v>
      </c>
      <c r="C104" s="360">
        <f aca="true" t="shared" si="41" ref="C104:K104">C105+C106</f>
        <v>0</v>
      </c>
      <c r="D104" s="360">
        <f t="shared" si="41"/>
        <v>0</v>
      </c>
      <c r="E104" s="360">
        <f t="shared" si="41"/>
        <v>0</v>
      </c>
      <c r="F104" s="360">
        <f t="shared" si="41"/>
        <v>0</v>
      </c>
      <c r="G104" s="360">
        <f t="shared" si="41"/>
        <v>0</v>
      </c>
      <c r="H104" s="360">
        <f t="shared" si="41"/>
        <v>0</v>
      </c>
      <c r="I104" s="360">
        <f t="shared" si="41"/>
        <v>0</v>
      </c>
      <c r="J104" s="360">
        <f t="shared" si="41"/>
        <v>0</v>
      </c>
      <c r="K104" s="360">
        <f t="shared" si="41"/>
        <v>0</v>
      </c>
      <c r="L104" s="97">
        <f>+C104+D104+E104+F104+I104</f>
        <v>0</v>
      </c>
    </row>
    <row r="105" spans="1:12" ht="15">
      <c r="A105" s="79" t="s">
        <v>153</v>
      </c>
      <c r="B105" s="10" t="s">
        <v>154</v>
      </c>
      <c r="C105" s="361"/>
      <c r="D105" s="362">
        <v>0</v>
      </c>
      <c r="E105" s="362"/>
      <c r="F105" s="362"/>
      <c r="G105" s="362"/>
      <c r="H105" s="362"/>
      <c r="I105" s="362"/>
      <c r="J105" s="362"/>
      <c r="K105" s="362"/>
      <c r="L105" s="97">
        <f>+D105+E105+F105+I105</f>
        <v>0</v>
      </c>
    </row>
    <row r="106" spans="1:12" ht="15">
      <c r="A106" s="79" t="s">
        <v>155</v>
      </c>
      <c r="B106" s="10" t="s">
        <v>156</v>
      </c>
      <c r="C106" s="362"/>
      <c r="D106" s="361"/>
      <c r="E106" s="361"/>
      <c r="F106" s="361"/>
      <c r="G106" s="361"/>
      <c r="H106" s="361"/>
      <c r="I106" s="361"/>
      <c r="J106" s="361"/>
      <c r="K106" s="361"/>
      <c r="L106" s="97">
        <f>C106</f>
        <v>0</v>
      </c>
    </row>
    <row r="107" spans="1:12" ht="15">
      <c r="A107" s="76" t="s">
        <v>157</v>
      </c>
      <c r="B107" s="14" t="s">
        <v>158</v>
      </c>
      <c r="C107" s="362"/>
      <c r="D107" s="362"/>
      <c r="E107" s="362"/>
      <c r="F107" s="362"/>
      <c r="G107" s="362"/>
      <c r="H107" s="362"/>
      <c r="I107" s="362"/>
      <c r="J107" s="362"/>
      <c r="K107" s="362"/>
      <c r="L107" s="97">
        <f>+C107+D107+E107+F107+I107</f>
        <v>0</v>
      </c>
    </row>
    <row r="108" spans="1:12" ht="13.5" thickBot="1">
      <c r="A108" s="84"/>
      <c r="B108" s="85" t="s">
        <v>10</v>
      </c>
      <c r="C108" s="86">
        <f aca="true" t="shared" si="42" ref="C108:K108">C10+C34+C88+C99</f>
        <v>0</v>
      </c>
      <c r="D108" s="86">
        <f t="shared" si="42"/>
        <v>0</v>
      </c>
      <c r="E108" s="86">
        <f t="shared" si="42"/>
        <v>0</v>
      </c>
      <c r="F108" s="86">
        <f t="shared" si="42"/>
        <v>0</v>
      </c>
      <c r="G108" s="86">
        <f t="shared" si="42"/>
        <v>0</v>
      </c>
      <c r="H108" s="86">
        <f t="shared" si="42"/>
        <v>0</v>
      </c>
      <c r="I108" s="86">
        <f t="shared" si="42"/>
        <v>0</v>
      </c>
      <c r="J108" s="86">
        <f t="shared" si="42"/>
        <v>0</v>
      </c>
      <c r="K108" s="94">
        <f t="shared" si="42"/>
        <v>0</v>
      </c>
      <c r="L108" s="98">
        <f>+C108+D108+E108+F108+I108</f>
        <v>0</v>
      </c>
    </row>
    <row r="109" spans="1:12" ht="12.75">
      <c r="A109" s="705"/>
      <c r="B109" s="705"/>
      <c r="C109" s="705"/>
      <c r="D109" s="705"/>
      <c r="E109" s="705"/>
      <c r="F109" s="705"/>
      <c r="G109" s="705"/>
      <c r="H109" s="705"/>
      <c r="I109" s="705"/>
      <c r="J109" s="705"/>
      <c r="K109" s="705"/>
      <c r="L109" s="705"/>
    </row>
    <row r="110" spans="1:12" ht="12.75">
      <c r="A110" s="64" t="s">
        <v>159</v>
      </c>
      <c r="B110" s="64"/>
      <c r="C110" s="42"/>
      <c r="D110" s="42"/>
      <c r="E110" s="42"/>
      <c r="F110" s="42"/>
      <c r="G110" s="42"/>
      <c r="H110" s="42"/>
      <c r="I110" s="42"/>
      <c r="J110" s="42"/>
      <c r="K110" s="42"/>
      <c r="L110" s="42"/>
    </row>
    <row r="111" spans="1:12" ht="12.75">
      <c r="A111" s="64" t="s">
        <v>160</v>
      </c>
      <c r="B111" s="64"/>
      <c r="C111" s="64"/>
      <c r="D111" s="64"/>
      <c r="E111" s="64"/>
      <c r="F111" s="64"/>
      <c r="G111" s="64"/>
      <c r="H111" s="64"/>
      <c r="I111" s="64"/>
      <c r="J111" s="64"/>
      <c r="K111" s="64"/>
      <c r="L111" s="64"/>
    </row>
    <row r="112" spans="1:12" ht="12.75">
      <c r="A112" s="6"/>
      <c r="B112" s="6"/>
      <c r="C112" s="6"/>
      <c r="D112" s="6"/>
      <c r="E112" s="6"/>
      <c r="F112" s="6"/>
      <c r="G112" s="6"/>
      <c r="H112" s="6"/>
      <c r="I112" s="6"/>
      <c r="J112" s="7"/>
      <c r="K112" s="2"/>
      <c r="L112" s="2"/>
    </row>
  </sheetData>
  <sheetProtection/>
  <mergeCells count="8">
    <mergeCell ref="F8:H8"/>
    <mergeCell ref="I8:K8"/>
    <mergeCell ref="A109:L109"/>
    <mergeCell ref="A7:A9"/>
    <mergeCell ref="D7:E7"/>
    <mergeCell ref="G7:K7"/>
    <mergeCell ref="L7:L9"/>
    <mergeCell ref="B7:B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36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70.7109375" style="12" customWidth="1"/>
    <col min="2" max="2" width="32.00390625" style="12" customWidth="1"/>
    <col min="3" max="3" width="69.7109375" style="12" customWidth="1"/>
    <col min="4" max="4" width="13.140625" style="12" customWidth="1"/>
    <col min="5" max="5" width="25.421875" style="12" customWidth="1"/>
    <col min="6" max="6" width="20.57421875" style="12" customWidth="1"/>
    <col min="7" max="16384" width="9.140625" style="12" customWidth="1"/>
  </cols>
  <sheetData>
    <row r="1" spans="1:6" ht="15">
      <c r="A1" s="54" t="s">
        <v>648</v>
      </c>
      <c r="B1" s="63">
        <v>16</v>
      </c>
      <c r="C1" s="11"/>
      <c r="D1" s="3"/>
      <c r="E1" s="1"/>
      <c r="F1" s="1"/>
    </row>
    <row r="2" spans="1:6" ht="15">
      <c r="A2" s="54" t="s">
        <v>649</v>
      </c>
      <c r="B2" s="54" t="s">
        <v>657</v>
      </c>
      <c r="C2" s="4"/>
      <c r="D2" s="3"/>
      <c r="E2" s="1"/>
      <c r="F2" s="1"/>
    </row>
    <row r="3" spans="1:6" ht="15">
      <c r="A3" s="54" t="s">
        <v>650</v>
      </c>
      <c r="B3" s="54" t="s">
        <v>651</v>
      </c>
      <c r="C3" s="2"/>
      <c r="D3" s="3"/>
      <c r="E3" s="1"/>
      <c r="F3" s="1"/>
    </row>
    <row r="4" spans="1:6" ht="15">
      <c r="A4" s="54" t="s">
        <v>1</v>
      </c>
      <c r="B4" s="54" t="s">
        <v>2</v>
      </c>
      <c r="C4" s="2"/>
      <c r="D4" s="3"/>
      <c r="E4" s="1"/>
      <c r="F4" s="1"/>
    </row>
    <row r="5" spans="1:6" ht="15">
      <c r="A5" s="54" t="s">
        <v>3</v>
      </c>
      <c r="B5" s="54" t="s">
        <v>4</v>
      </c>
      <c r="C5" s="2"/>
      <c r="D5" s="3"/>
      <c r="E5" s="1"/>
      <c r="F5" s="1"/>
    </row>
    <row r="6" ht="13.5" thickBot="1"/>
    <row r="7" spans="1:8" ht="15">
      <c r="A7" s="810" t="s">
        <v>547</v>
      </c>
      <c r="B7" s="810" t="s">
        <v>548</v>
      </c>
      <c r="C7" s="810" t="s">
        <v>549</v>
      </c>
      <c r="D7" s="812" t="s">
        <v>359</v>
      </c>
      <c r="E7" s="256"/>
      <c r="F7" s="256"/>
      <c r="G7" s="256"/>
      <c r="H7" s="256"/>
    </row>
    <row r="8" spans="1:8" ht="15.75" thickBot="1">
      <c r="A8" s="811"/>
      <c r="B8" s="811"/>
      <c r="C8" s="811"/>
      <c r="D8" s="813"/>
      <c r="E8" s="256"/>
      <c r="F8" s="256"/>
      <c r="G8" s="256"/>
      <c r="H8" s="256"/>
    </row>
    <row r="9" spans="1:8" ht="17.25">
      <c r="A9" s="650" t="s">
        <v>763</v>
      </c>
      <c r="B9" s="345">
        <f>SUM(B10:B34)</f>
        <v>0</v>
      </c>
      <c r="C9" s="283"/>
      <c r="D9" s="346"/>
      <c r="E9" s="256"/>
      <c r="F9" s="256"/>
      <c r="G9" s="256"/>
      <c r="H9" s="256"/>
    </row>
    <row r="10" spans="1:8" ht="15">
      <c r="A10" s="651" t="s">
        <v>673</v>
      </c>
      <c r="B10" s="347"/>
      <c r="C10" s="283" t="s">
        <v>674</v>
      </c>
      <c r="D10" s="348" t="e">
        <f aca="true" t="shared" si="0" ref="D10:D34">B10/$B$9</f>
        <v>#DIV/0!</v>
      </c>
      <c r="E10" s="256"/>
      <c r="F10" s="256"/>
      <c r="G10" s="256"/>
      <c r="H10" s="256"/>
    </row>
    <row r="11" spans="1:8" ht="15">
      <c r="A11" s="350" t="s">
        <v>698</v>
      </c>
      <c r="B11" s="347"/>
      <c r="C11" s="283" t="s">
        <v>675</v>
      </c>
      <c r="D11" s="348" t="e">
        <f t="shared" si="0"/>
        <v>#DIV/0!</v>
      </c>
      <c r="E11" s="256"/>
      <c r="F11" s="256"/>
      <c r="G11" s="256"/>
      <c r="H11" s="256"/>
    </row>
    <row r="12" spans="1:8" ht="15">
      <c r="A12" s="350" t="s">
        <v>699</v>
      </c>
      <c r="B12" s="347"/>
      <c r="C12" s="283" t="s">
        <v>676</v>
      </c>
      <c r="D12" s="348" t="e">
        <f t="shared" si="0"/>
        <v>#DIV/0!</v>
      </c>
      <c r="E12" s="256"/>
      <c r="F12" s="256"/>
      <c r="G12" s="256"/>
      <c r="H12" s="256"/>
    </row>
    <row r="13" spans="1:8" ht="15">
      <c r="A13" s="350" t="s">
        <v>700</v>
      </c>
      <c r="B13" s="347"/>
      <c r="C13" s="283" t="s">
        <v>677</v>
      </c>
      <c r="D13" s="348" t="e">
        <f t="shared" si="0"/>
        <v>#DIV/0!</v>
      </c>
      <c r="E13" s="256"/>
      <c r="F13" s="256"/>
      <c r="G13" s="256"/>
      <c r="H13" s="256"/>
    </row>
    <row r="14" spans="1:8" ht="15">
      <c r="A14" s="349" t="s">
        <v>678</v>
      </c>
      <c r="B14" s="347"/>
      <c r="C14" s="283" t="s">
        <v>679</v>
      </c>
      <c r="D14" s="348" t="e">
        <f t="shared" si="0"/>
        <v>#DIV/0!</v>
      </c>
      <c r="E14" s="256"/>
      <c r="F14" s="256"/>
      <c r="G14" s="256"/>
      <c r="H14" s="256"/>
    </row>
    <row r="15" spans="1:8" ht="15">
      <c r="A15" s="349"/>
      <c r="B15" s="347"/>
      <c r="C15" s="283"/>
      <c r="D15" s="348" t="e">
        <f t="shared" si="0"/>
        <v>#DIV/0!</v>
      </c>
      <c r="E15" s="256"/>
      <c r="F15" s="256"/>
      <c r="G15" s="256"/>
      <c r="H15" s="256"/>
    </row>
    <row r="16" spans="1:8" ht="15">
      <c r="A16" s="349"/>
      <c r="B16" s="347"/>
      <c r="C16" s="283"/>
      <c r="D16" s="348" t="e">
        <f t="shared" si="0"/>
        <v>#DIV/0!</v>
      </c>
      <c r="E16" s="256"/>
      <c r="F16" s="256"/>
      <c r="G16" s="256"/>
      <c r="H16" s="256"/>
    </row>
    <row r="17" spans="1:8" ht="15">
      <c r="A17" s="349"/>
      <c r="B17" s="347"/>
      <c r="C17" s="283"/>
      <c r="D17" s="348" t="e">
        <f t="shared" si="0"/>
        <v>#DIV/0!</v>
      </c>
      <c r="E17" s="256"/>
      <c r="F17" s="256"/>
      <c r="G17" s="256"/>
      <c r="H17" s="256"/>
    </row>
    <row r="18" spans="1:8" ht="15">
      <c r="A18" s="349"/>
      <c r="B18" s="347"/>
      <c r="C18" s="283"/>
      <c r="D18" s="348" t="e">
        <f t="shared" si="0"/>
        <v>#DIV/0!</v>
      </c>
      <c r="E18" s="256"/>
      <c r="F18" s="256"/>
      <c r="G18" s="256"/>
      <c r="H18" s="256"/>
    </row>
    <row r="19" spans="1:8" ht="15">
      <c r="A19" s="349"/>
      <c r="B19" s="347"/>
      <c r="C19" s="283"/>
      <c r="D19" s="348" t="e">
        <f t="shared" si="0"/>
        <v>#DIV/0!</v>
      </c>
      <c r="E19" s="256"/>
      <c r="F19" s="256"/>
      <c r="G19" s="256"/>
      <c r="H19" s="256"/>
    </row>
    <row r="20" spans="1:8" ht="15">
      <c r="A20" s="349"/>
      <c r="B20" s="347"/>
      <c r="C20" s="283"/>
      <c r="D20" s="348" t="e">
        <f t="shared" si="0"/>
        <v>#DIV/0!</v>
      </c>
      <c r="E20" s="256"/>
      <c r="F20" s="256"/>
      <c r="G20" s="256"/>
      <c r="H20" s="256"/>
    </row>
    <row r="21" spans="1:8" ht="15">
      <c r="A21" s="349"/>
      <c r="B21" s="347"/>
      <c r="C21" s="283"/>
      <c r="D21" s="348" t="e">
        <f t="shared" si="0"/>
        <v>#DIV/0!</v>
      </c>
      <c r="E21" s="256"/>
      <c r="F21" s="256"/>
      <c r="G21" s="256"/>
      <c r="H21" s="256"/>
    </row>
    <row r="22" spans="1:8" ht="15">
      <c r="A22" s="349"/>
      <c r="B22" s="347"/>
      <c r="C22" s="283"/>
      <c r="D22" s="348" t="e">
        <f t="shared" si="0"/>
        <v>#DIV/0!</v>
      </c>
      <c r="E22" s="256"/>
      <c r="F22" s="256"/>
      <c r="G22" s="256"/>
      <c r="H22" s="256"/>
    </row>
    <row r="23" spans="1:8" ht="15">
      <c r="A23" s="349"/>
      <c r="B23" s="347"/>
      <c r="C23" s="283"/>
      <c r="D23" s="348" t="e">
        <f t="shared" si="0"/>
        <v>#DIV/0!</v>
      </c>
      <c r="E23" s="256"/>
      <c r="F23" s="256"/>
      <c r="G23" s="256"/>
      <c r="H23" s="256"/>
    </row>
    <row r="24" spans="1:8" ht="15">
      <c r="A24" s="349"/>
      <c r="B24" s="347"/>
      <c r="C24" s="283"/>
      <c r="D24" s="348" t="e">
        <f t="shared" si="0"/>
        <v>#DIV/0!</v>
      </c>
      <c r="E24" s="256"/>
      <c r="F24" s="256"/>
      <c r="G24" s="256"/>
      <c r="H24" s="256"/>
    </row>
    <row r="25" spans="1:8" ht="15">
      <c r="A25" s="349"/>
      <c r="B25" s="347"/>
      <c r="C25" s="283"/>
      <c r="D25" s="348" t="e">
        <f t="shared" si="0"/>
        <v>#DIV/0!</v>
      </c>
      <c r="E25" s="256"/>
      <c r="F25" s="256"/>
      <c r="G25" s="256"/>
      <c r="H25" s="256"/>
    </row>
    <row r="26" spans="1:8" ht="15">
      <c r="A26" s="349"/>
      <c r="B26" s="347"/>
      <c r="C26" s="283"/>
      <c r="D26" s="348" t="e">
        <f t="shared" si="0"/>
        <v>#DIV/0!</v>
      </c>
      <c r="E26" s="256"/>
      <c r="F26" s="256"/>
      <c r="G26" s="256"/>
      <c r="H26" s="256"/>
    </row>
    <row r="27" spans="1:8" ht="15">
      <c r="A27" s="349"/>
      <c r="B27" s="347"/>
      <c r="C27" s="283"/>
      <c r="D27" s="348" t="e">
        <f t="shared" si="0"/>
        <v>#DIV/0!</v>
      </c>
      <c r="E27" s="256"/>
      <c r="F27" s="256"/>
      <c r="G27" s="256"/>
      <c r="H27" s="256"/>
    </row>
    <row r="28" spans="1:8" ht="15">
      <c r="A28" s="349"/>
      <c r="B28" s="347"/>
      <c r="C28" s="283"/>
      <c r="D28" s="348" t="e">
        <f t="shared" si="0"/>
        <v>#DIV/0!</v>
      </c>
      <c r="E28" s="256"/>
      <c r="F28" s="256"/>
      <c r="G28" s="256"/>
      <c r="H28" s="256"/>
    </row>
    <row r="29" spans="1:8" ht="15">
      <c r="A29" s="349"/>
      <c r="B29" s="347"/>
      <c r="C29" s="283"/>
      <c r="D29" s="348" t="e">
        <f t="shared" si="0"/>
        <v>#DIV/0!</v>
      </c>
      <c r="E29" s="256"/>
      <c r="F29" s="256"/>
      <c r="G29" s="256"/>
      <c r="H29" s="256"/>
    </row>
    <row r="30" spans="1:8" ht="15">
      <c r="A30" s="349"/>
      <c r="B30" s="347"/>
      <c r="C30" s="283"/>
      <c r="D30" s="348" t="e">
        <f t="shared" si="0"/>
        <v>#DIV/0!</v>
      </c>
      <c r="E30" s="256"/>
      <c r="F30" s="256"/>
      <c r="G30" s="256"/>
      <c r="H30" s="256"/>
    </row>
    <row r="31" spans="1:8" ht="15">
      <c r="A31" s="349"/>
      <c r="B31" s="347"/>
      <c r="C31" s="283"/>
      <c r="D31" s="348" t="e">
        <f t="shared" si="0"/>
        <v>#DIV/0!</v>
      </c>
      <c r="E31" s="256"/>
      <c r="F31" s="256"/>
      <c r="G31" s="256"/>
      <c r="H31" s="256"/>
    </row>
    <row r="32" spans="1:8" ht="15">
      <c r="A32" s="349"/>
      <c r="B32" s="347"/>
      <c r="C32" s="283"/>
      <c r="D32" s="348" t="e">
        <f t="shared" si="0"/>
        <v>#DIV/0!</v>
      </c>
      <c r="E32" s="256"/>
      <c r="F32" s="256"/>
      <c r="G32" s="256"/>
      <c r="H32" s="256"/>
    </row>
    <row r="33" spans="1:8" ht="15">
      <c r="A33" s="349"/>
      <c r="B33" s="347"/>
      <c r="C33" s="283"/>
      <c r="D33" s="348" t="e">
        <f t="shared" si="0"/>
        <v>#DIV/0!</v>
      </c>
      <c r="E33" s="256"/>
      <c r="F33" s="256"/>
      <c r="G33" s="256"/>
      <c r="H33" s="256"/>
    </row>
    <row r="34" spans="1:8" ht="15">
      <c r="A34" s="350"/>
      <c r="B34" s="351"/>
      <c r="C34" s="490"/>
      <c r="D34" s="348" t="e">
        <f t="shared" si="0"/>
        <v>#DIV/0!</v>
      </c>
      <c r="E34" s="256"/>
      <c r="F34" s="256"/>
      <c r="G34" s="256"/>
      <c r="H34" s="256"/>
    </row>
    <row r="35" spans="1:8" ht="15">
      <c r="A35" s="27"/>
      <c r="B35" s="352"/>
      <c r="C35" s="352"/>
      <c r="D35" s="257"/>
      <c r="E35" s="257"/>
      <c r="F35" s="257"/>
      <c r="G35" s="256"/>
      <c r="H35" s="256"/>
    </row>
    <row r="36" spans="1:8" ht="12.75">
      <c r="A36" s="851" t="s">
        <v>701</v>
      </c>
      <c r="B36" s="851"/>
      <c r="C36" s="851"/>
      <c r="D36" s="851"/>
      <c r="E36" s="851"/>
      <c r="F36" s="851"/>
      <c r="G36" s="851"/>
      <c r="H36" s="851"/>
    </row>
  </sheetData>
  <sheetProtection/>
  <mergeCells count="5">
    <mergeCell ref="A7:A8"/>
    <mergeCell ref="B7:B8"/>
    <mergeCell ref="C7:C8"/>
    <mergeCell ref="D7:D8"/>
    <mergeCell ref="A36:H3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18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3.28125" style="12" customWidth="1"/>
    <col min="2" max="2" width="65.28125" style="12" bestFit="1" customWidth="1"/>
    <col min="3" max="3" width="12.00390625" style="12" bestFit="1" customWidth="1"/>
    <col min="4" max="4" width="15.140625" style="12" bestFit="1" customWidth="1"/>
    <col min="5" max="16384" width="9.140625" style="12" customWidth="1"/>
  </cols>
  <sheetData>
    <row r="1" spans="1:4" ht="15">
      <c r="A1" s="54" t="s">
        <v>648</v>
      </c>
      <c r="B1" s="59" t="s">
        <v>658</v>
      </c>
      <c r="C1" s="11"/>
      <c r="D1" s="3"/>
    </row>
    <row r="2" spans="1:4" ht="15">
      <c r="A2" s="54" t="s">
        <v>649</v>
      </c>
      <c r="B2" s="58" t="s">
        <v>580</v>
      </c>
      <c r="C2" s="4"/>
      <c r="D2" s="3"/>
    </row>
    <row r="3" spans="1:4" ht="15">
      <c r="A3" s="54" t="s">
        <v>650</v>
      </c>
      <c r="B3" s="58" t="s">
        <v>651</v>
      </c>
      <c r="C3" s="2"/>
      <c r="D3" s="3"/>
    </row>
    <row r="4" spans="1:4" ht="15">
      <c r="A4" s="54" t="s">
        <v>1</v>
      </c>
      <c r="B4" s="58" t="s">
        <v>2</v>
      </c>
      <c r="C4" s="2"/>
      <c r="D4" s="3"/>
    </row>
    <row r="5" spans="1:4" ht="15">
      <c r="A5" s="54" t="s">
        <v>3</v>
      </c>
      <c r="B5" s="58" t="s">
        <v>4</v>
      </c>
      <c r="C5" s="2"/>
      <c r="D5" s="3"/>
    </row>
    <row r="6" spans="1:4" ht="13.5" thickBot="1">
      <c r="A6" s="2"/>
      <c r="B6" s="2"/>
      <c r="C6" s="2"/>
      <c r="D6" s="193"/>
    </row>
    <row r="7" spans="1:4" ht="48" customHeight="1">
      <c r="A7" s="858" t="s">
        <v>5</v>
      </c>
      <c r="B7" s="861" t="s">
        <v>550</v>
      </c>
      <c r="C7" s="855" t="s">
        <v>680</v>
      </c>
      <c r="D7" s="852" t="s">
        <v>719</v>
      </c>
    </row>
    <row r="8" spans="1:4" ht="12.75">
      <c r="A8" s="859" t="s">
        <v>5</v>
      </c>
      <c r="B8" s="862" t="s">
        <v>550</v>
      </c>
      <c r="C8" s="856"/>
      <c r="D8" s="853"/>
    </row>
    <row r="9" spans="1:4" ht="12.75" customHeight="1" thickBot="1">
      <c r="A9" s="860" t="s">
        <v>5</v>
      </c>
      <c r="B9" s="863" t="s">
        <v>550</v>
      </c>
      <c r="C9" s="857"/>
      <c r="D9" s="854"/>
    </row>
    <row r="10" spans="1:4" ht="15">
      <c r="A10" s="491" t="s">
        <v>19</v>
      </c>
      <c r="B10" s="492" t="s">
        <v>551</v>
      </c>
      <c r="C10" s="493">
        <f>SUM(C11:C15)</f>
        <v>0</v>
      </c>
      <c r="D10" s="494">
        <f>SUM(D11:D15)</f>
        <v>0</v>
      </c>
    </row>
    <row r="11" spans="1:4" ht="15">
      <c r="A11" s="495" t="s">
        <v>53</v>
      </c>
      <c r="B11" s="385" t="s">
        <v>552</v>
      </c>
      <c r="C11" s="496"/>
      <c r="D11" s="497"/>
    </row>
    <row r="12" spans="1:4" ht="15">
      <c r="A12" s="652" t="s">
        <v>121</v>
      </c>
      <c r="B12" s="653" t="s">
        <v>553</v>
      </c>
      <c r="C12" s="496"/>
      <c r="D12" s="497"/>
    </row>
    <row r="13" spans="1:4" ht="15">
      <c r="A13" s="652" t="s">
        <v>141</v>
      </c>
      <c r="B13" s="653" t="s">
        <v>640</v>
      </c>
      <c r="C13" s="496"/>
      <c r="D13" s="497"/>
    </row>
    <row r="14" spans="1:4" ht="15">
      <c r="A14" s="652" t="s">
        <v>221</v>
      </c>
      <c r="B14" s="653" t="s">
        <v>641</v>
      </c>
      <c r="C14" s="496"/>
      <c r="D14" s="497"/>
    </row>
    <row r="15" spans="1:4" ht="15.75" thickBot="1">
      <c r="A15" s="654" t="s">
        <v>273</v>
      </c>
      <c r="B15" s="655" t="s">
        <v>536</v>
      </c>
      <c r="C15" s="498"/>
      <c r="D15" s="499"/>
    </row>
    <row r="16" spans="1:4" ht="12.75">
      <c r="A16" s="705"/>
      <c r="B16" s="705"/>
      <c r="C16" s="705"/>
      <c r="D16" s="705"/>
    </row>
    <row r="17" spans="1:4" ht="12.75">
      <c r="A17" s="864" t="s">
        <v>720</v>
      </c>
      <c r="B17" s="864" t="s">
        <v>554</v>
      </c>
      <c r="C17" s="865" t="s">
        <v>554</v>
      </c>
      <c r="D17" s="865" t="s">
        <v>554</v>
      </c>
    </row>
    <row r="18" spans="1:4" ht="12.75">
      <c r="A18" s="5"/>
      <c r="B18" s="8"/>
      <c r="C18" s="2"/>
      <c r="D18" s="2"/>
    </row>
  </sheetData>
  <sheetProtection/>
  <mergeCells count="6">
    <mergeCell ref="D7:D9"/>
    <mergeCell ref="C7:C9"/>
    <mergeCell ref="A7:A9"/>
    <mergeCell ref="B7:B9"/>
    <mergeCell ref="A16:D16"/>
    <mergeCell ref="A17:D17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21"/>
  <sheetViews>
    <sheetView zoomScale="95" zoomScaleNormal="95" zoomScalePageLayoutView="0" workbookViewId="0" topLeftCell="A1">
      <selection activeCell="A1" sqref="A1"/>
    </sheetView>
  </sheetViews>
  <sheetFormatPr defaultColWidth="9.140625" defaultRowHeight="12.75"/>
  <cols>
    <col min="1" max="1" width="26.00390625" style="0" customWidth="1"/>
    <col min="2" max="2" width="57.57421875" style="0" customWidth="1"/>
  </cols>
  <sheetData>
    <row r="1" spans="1:6" ht="15">
      <c r="A1" s="501" t="s">
        <v>648</v>
      </c>
      <c r="B1" s="502">
        <v>18</v>
      </c>
      <c r="C1" s="503"/>
      <c r="D1" s="503"/>
      <c r="F1" s="503"/>
    </row>
    <row r="2" spans="1:6" ht="15">
      <c r="A2" s="501" t="s">
        <v>649</v>
      </c>
      <c r="B2" s="504" t="s">
        <v>555</v>
      </c>
      <c r="C2" s="503"/>
      <c r="D2" s="503"/>
      <c r="F2" s="503"/>
    </row>
    <row r="3" spans="1:6" ht="15">
      <c r="A3" s="501" t="s">
        <v>650</v>
      </c>
      <c r="B3" s="505" t="s">
        <v>651</v>
      </c>
      <c r="C3" s="503"/>
      <c r="D3" s="503"/>
      <c r="F3" s="503"/>
    </row>
    <row r="4" spans="1:6" ht="15">
      <c r="A4" s="501" t="s">
        <v>1</v>
      </c>
      <c r="B4" s="505" t="s">
        <v>2</v>
      </c>
      <c r="C4" s="503"/>
      <c r="D4" s="503"/>
      <c r="F4" s="503"/>
    </row>
    <row r="5" spans="1:6" ht="15">
      <c r="A5" s="501" t="s">
        <v>3</v>
      </c>
      <c r="B5" s="506" t="s">
        <v>4</v>
      </c>
      <c r="C5" s="503"/>
      <c r="D5" s="503"/>
      <c r="F5" s="503"/>
    </row>
    <row r="6" spans="1:6" ht="15.75" thickBot="1">
      <c r="A6" s="503"/>
      <c r="B6" s="503"/>
      <c r="C6" s="503"/>
      <c r="D6" s="503"/>
      <c r="E6" s="503"/>
      <c r="F6" s="503"/>
    </row>
    <row r="7" spans="1:6" ht="15.75" thickBot="1">
      <c r="A7" s="824" t="s">
        <v>5</v>
      </c>
      <c r="B7" s="726" t="s">
        <v>556</v>
      </c>
      <c r="C7" s="870"/>
      <c r="D7" s="871"/>
      <c r="E7" s="871"/>
      <c r="F7" s="872"/>
    </row>
    <row r="8" spans="1:6" ht="12.75">
      <c r="A8" s="825"/>
      <c r="B8" s="826"/>
      <c r="C8" s="866" t="s">
        <v>557</v>
      </c>
      <c r="D8" s="866" t="s">
        <v>558</v>
      </c>
      <c r="E8" s="868" t="s">
        <v>721</v>
      </c>
      <c r="F8" s="866" t="s">
        <v>722</v>
      </c>
    </row>
    <row r="9" spans="1:6" ht="15.75" thickBot="1">
      <c r="A9" s="827"/>
      <c r="B9" s="500"/>
      <c r="C9" s="867"/>
      <c r="D9" s="867"/>
      <c r="E9" s="869"/>
      <c r="F9" s="867"/>
    </row>
    <row r="10" spans="1:6" ht="15">
      <c r="A10" s="507">
        <v>1</v>
      </c>
      <c r="B10" s="507" t="s">
        <v>559</v>
      </c>
      <c r="C10" s="508">
        <f>+C11+C12</f>
        <v>0</v>
      </c>
      <c r="D10" s="509">
        <f>+D11+D12</f>
        <v>0</v>
      </c>
      <c r="E10" s="510">
        <f>+E11+E12</f>
        <v>0</v>
      </c>
      <c r="F10" s="511">
        <f>+F11+F12</f>
        <v>0</v>
      </c>
    </row>
    <row r="11" spans="1:6" ht="15">
      <c r="A11" s="512">
        <v>2</v>
      </c>
      <c r="B11" s="512" t="s">
        <v>560</v>
      </c>
      <c r="C11" s="513"/>
      <c r="D11" s="514"/>
      <c r="E11" s="515"/>
      <c r="F11" s="516"/>
    </row>
    <row r="12" spans="1:6" ht="15">
      <c r="A12" s="512">
        <v>3</v>
      </c>
      <c r="B12" s="512" t="s">
        <v>561</v>
      </c>
      <c r="C12" s="517">
        <f>SUM(C13:C15)</f>
        <v>0</v>
      </c>
      <c r="D12" s="518">
        <f>SUM(D13:D15)</f>
        <v>0</v>
      </c>
      <c r="E12" s="519">
        <f>SUM(E13:E15)</f>
        <v>0</v>
      </c>
      <c r="F12" s="520">
        <f>SUM(F13:F15)</f>
        <v>0</v>
      </c>
    </row>
    <row r="13" spans="1:6" ht="15">
      <c r="A13" s="512"/>
      <c r="B13" s="521" t="s">
        <v>723</v>
      </c>
      <c r="C13" s="513"/>
      <c r="D13" s="514"/>
      <c r="E13" s="515"/>
      <c r="F13" s="516"/>
    </row>
    <row r="14" spans="1:6" ht="15">
      <c r="A14" s="512"/>
      <c r="B14" s="521" t="s">
        <v>724</v>
      </c>
      <c r="C14" s="513"/>
      <c r="D14" s="514"/>
      <c r="E14" s="515"/>
      <c r="F14" s="516"/>
    </row>
    <row r="15" spans="1:6" ht="15">
      <c r="A15" s="512"/>
      <c r="B15" s="521" t="s">
        <v>562</v>
      </c>
      <c r="C15" s="513"/>
      <c r="D15" s="514"/>
      <c r="E15" s="515"/>
      <c r="F15" s="516"/>
    </row>
    <row r="16" spans="1:6" ht="15">
      <c r="A16" s="507">
        <v>4</v>
      </c>
      <c r="B16" s="507" t="s">
        <v>563</v>
      </c>
      <c r="C16" s="508">
        <f>+C17+C18</f>
        <v>0</v>
      </c>
      <c r="D16" s="509">
        <f>+D17+D18</f>
        <v>0</v>
      </c>
      <c r="E16" s="510">
        <f>+E17+E18</f>
        <v>0</v>
      </c>
      <c r="F16" s="511">
        <f>+F17+F18</f>
        <v>0</v>
      </c>
    </row>
    <row r="17" spans="1:6" ht="15">
      <c r="A17" s="512">
        <v>5</v>
      </c>
      <c r="B17" s="512" t="s">
        <v>564</v>
      </c>
      <c r="C17" s="513"/>
      <c r="D17" s="514"/>
      <c r="E17" s="515"/>
      <c r="F17" s="516"/>
    </row>
    <row r="18" spans="1:6" ht="15">
      <c r="A18" s="512">
        <v>6</v>
      </c>
      <c r="B18" s="512" t="s">
        <v>565</v>
      </c>
      <c r="C18" s="517">
        <f>SUM(C19:C21)</f>
        <v>0</v>
      </c>
      <c r="D18" s="518">
        <f>SUM(D19:D21)</f>
        <v>0</v>
      </c>
      <c r="E18" s="519">
        <f>SUM(E19:E21)</f>
        <v>0</v>
      </c>
      <c r="F18" s="520">
        <f>SUM(F19:F21)</f>
        <v>0</v>
      </c>
    </row>
    <row r="19" spans="1:6" ht="15">
      <c r="A19" s="512"/>
      <c r="B19" s="521" t="s">
        <v>723</v>
      </c>
      <c r="C19" s="513"/>
      <c r="D19" s="514"/>
      <c r="E19" s="515"/>
      <c r="F19" s="516"/>
    </row>
    <row r="20" spans="1:6" ht="15">
      <c r="A20" s="512"/>
      <c r="B20" s="521" t="s">
        <v>724</v>
      </c>
      <c r="C20" s="513"/>
      <c r="D20" s="514"/>
      <c r="E20" s="515"/>
      <c r="F20" s="516"/>
    </row>
    <row r="21" spans="1:6" ht="15.75" thickBot="1">
      <c r="A21" s="522"/>
      <c r="B21" s="523" t="s">
        <v>562</v>
      </c>
      <c r="C21" s="524"/>
      <c r="D21" s="525"/>
      <c r="E21" s="526"/>
      <c r="F21" s="527"/>
    </row>
  </sheetData>
  <sheetProtection/>
  <mergeCells count="7">
    <mergeCell ref="F8:F9"/>
    <mergeCell ref="A7:A9"/>
    <mergeCell ref="C8:C9"/>
    <mergeCell ref="D8:D9"/>
    <mergeCell ref="E8:E9"/>
    <mergeCell ref="B7:B8"/>
    <mergeCell ref="C7:F7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421875" style="0" customWidth="1"/>
    <col min="2" max="2" width="54.28125" style="0" customWidth="1"/>
    <col min="3" max="3" width="15.8515625" style="0" customWidth="1"/>
  </cols>
  <sheetData>
    <row r="1" spans="1:2" ht="15">
      <c r="A1" s="528" t="s">
        <v>648</v>
      </c>
      <c r="B1" s="502">
        <v>19</v>
      </c>
    </row>
    <row r="2" spans="1:2" ht="15">
      <c r="A2" s="528" t="s">
        <v>649</v>
      </c>
      <c r="B2" s="529" t="s">
        <v>566</v>
      </c>
    </row>
    <row r="3" spans="1:2" ht="15">
      <c r="A3" s="528" t="s">
        <v>650</v>
      </c>
      <c r="B3" s="530" t="s">
        <v>651</v>
      </c>
    </row>
    <row r="4" spans="1:3" ht="15">
      <c r="A4" s="531" t="s">
        <v>1</v>
      </c>
      <c r="B4" s="528"/>
      <c r="C4" s="530"/>
    </row>
    <row r="5" spans="1:3" ht="15">
      <c r="A5" s="531" t="s">
        <v>3</v>
      </c>
      <c r="B5" s="528"/>
      <c r="C5" s="530"/>
    </row>
    <row r="6" spans="1:3" ht="15.75" thickBot="1">
      <c r="A6" s="503"/>
      <c r="B6" s="503"/>
      <c r="C6" s="503"/>
    </row>
    <row r="7" spans="1:3" ht="12.75">
      <c r="A7" s="824" t="s">
        <v>5</v>
      </c>
      <c r="B7" s="873" t="s">
        <v>567</v>
      </c>
      <c r="C7" s="806" t="s">
        <v>568</v>
      </c>
    </row>
    <row r="8" spans="1:3" ht="13.5" thickBot="1">
      <c r="A8" s="827"/>
      <c r="B8" s="874"/>
      <c r="C8" s="807"/>
    </row>
    <row r="9" spans="1:3" ht="15">
      <c r="A9" s="532">
        <v>1</v>
      </c>
      <c r="B9" s="533" t="s">
        <v>569</v>
      </c>
      <c r="C9" s="534"/>
    </row>
    <row r="10" spans="1:3" ht="15">
      <c r="A10" s="532">
        <v>2</v>
      </c>
      <c r="B10" s="533" t="s">
        <v>725</v>
      </c>
      <c r="C10" s="534"/>
    </row>
    <row r="11" spans="1:3" ht="15">
      <c r="A11" s="532">
        <v>3</v>
      </c>
      <c r="B11" s="533" t="s">
        <v>726</v>
      </c>
      <c r="C11" s="534"/>
    </row>
    <row r="12" spans="1:3" ht="15.75" thickBot="1">
      <c r="A12" s="535">
        <v>4</v>
      </c>
      <c r="B12" s="536" t="s">
        <v>570</v>
      </c>
      <c r="C12" s="537">
        <f>C9+C10-C11</f>
        <v>0</v>
      </c>
    </row>
  </sheetData>
  <sheetProtection/>
  <mergeCells count="3">
    <mergeCell ref="A7:A8"/>
    <mergeCell ref="B7:B8"/>
    <mergeCell ref="C7:C8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26.140625" style="0" customWidth="1"/>
    <col min="2" max="2" width="60.00390625" style="0" customWidth="1"/>
    <col min="3" max="3" width="21.28125" style="0" customWidth="1"/>
  </cols>
  <sheetData>
    <row r="1" spans="1:2" ht="15">
      <c r="A1" s="528" t="s">
        <v>648</v>
      </c>
      <c r="B1" s="502" t="s">
        <v>727</v>
      </c>
    </row>
    <row r="2" spans="1:2" ht="15">
      <c r="A2" s="528" t="s">
        <v>649</v>
      </c>
      <c r="B2" s="529" t="s">
        <v>765</v>
      </c>
    </row>
    <row r="3" spans="1:2" ht="15">
      <c r="A3" s="528" t="s">
        <v>650</v>
      </c>
      <c r="B3" s="530" t="s">
        <v>651</v>
      </c>
    </row>
    <row r="4" spans="1:3" ht="15">
      <c r="A4" s="531" t="s">
        <v>1</v>
      </c>
      <c r="B4" s="528"/>
      <c r="C4" s="530"/>
    </row>
    <row r="5" spans="1:3" ht="15">
      <c r="A5" s="531" t="s">
        <v>3</v>
      </c>
      <c r="B5" s="528"/>
      <c r="C5" s="530"/>
    </row>
    <row r="6" spans="1:3" ht="15.75" thickBot="1">
      <c r="A6" s="503"/>
      <c r="B6" s="503"/>
      <c r="C6" s="503"/>
    </row>
    <row r="7" spans="1:3" ht="12.75">
      <c r="A7" s="824" t="s">
        <v>5</v>
      </c>
      <c r="B7" s="806" t="s">
        <v>571</v>
      </c>
      <c r="C7" s="806" t="s">
        <v>568</v>
      </c>
    </row>
    <row r="8" spans="1:3" ht="13.5" thickBot="1">
      <c r="A8" s="827"/>
      <c r="B8" s="807"/>
      <c r="C8" s="807"/>
    </row>
    <row r="9" spans="1:3" ht="15">
      <c r="A9" s="532">
        <v>1</v>
      </c>
      <c r="B9" s="533" t="s">
        <v>572</v>
      </c>
      <c r="C9" s="534"/>
    </row>
    <row r="10" spans="1:3" ht="15">
      <c r="A10" s="532">
        <v>2</v>
      </c>
      <c r="B10" s="533" t="s">
        <v>573</v>
      </c>
      <c r="C10" s="534"/>
    </row>
    <row r="11" spans="1:3" ht="15">
      <c r="A11" s="532">
        <v>3</v>
      </c>
      <c r="B11" s="533" t="s">
        <v>574</v>
      </c>
      <c r="C11" s="534"/>
    </row>
    <row r="12" spans="1:3" ht="15.75" thickBot="1">
      <c r="A12" s="535">
        <v>4</v>
      </c>
      <c r="B12" s="536" t="s">
        <v>575</v>
      </c>
      <c r="C12" s="537">
        <f>C9+C10-C11</f>
        <v>0</v>
      </c>
    </row>
  </sheetData>
  <sheetProtection/>
  <mergeCells count="3">
    <mergeCell ref="A7:A8"/>
    <mergeCell ref="B7:B8"/>
    <mergeCell ref="C7:C8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BJ18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29.421875" style="0" customWidth="1"/>
    <col min="2" max="2" width="64.28125" style="0" customWidth="1"/>
    <col min="3" max="7" width="20.140625" style="0" customWidth="1"/>
  </cols>
  <sheetData>
    <row r="1" spans="1:8" ht="21" customHeight="1">
      <c r="A1" s="54" t="s">
        <v>648</v>
      </c>
      <c r="B1" s="63">
        <v>21</v>
      </c>
      <c r="C1" s="657"/>
      <c r="D1" s="658"/>
      <c r="E1" s="659"/>
      <c r="F1" s="659"/>
      <c r="G1" s="659"/>
      <c r="H1" s="659"/>
    </row>
    <row r="2" spans="1:8" ht="15">
      <c r="A2" s="54" t="s">
        <v>649</v>
      </c>
      <c r="B2" s="54" t="s">
        <v>764</v>
      </c>
      <c r="C2" s="660"/>
      <c r="D2" s="658"/>
      <c r="E2" s="659"/>
      <c r="F2" s="659"/>
      <c r="G2" s="659"/>
      <c r="H2" s="659"/>
    </row>
    <row r="3" spans="1:8" ht="15">
      <c r="A3" s="54" t="s">
        <v>650</v>
      </c>
      <c r="B3" s="54" t="s">
        <v>651</v>
      </c>
      <c r="C3" s="661"/>
      <c r="D3" s="658"/>
      <c r="E3" s="659"/>
      <c r="F3" s="659"/>
      <c r="G3" s="659"/>
      <c r="H3" s="659"/>
    </row>
    <row r="4" spans="1:8" ht="15">
      <c r="A4" s="54" t="s">
        <v>1</v>
      </c>
      <c r="B4" s="54" t="s">
        <v>2</v>
      </c>
      <c r="C4" s="661"/>
      <c r="D4" s="658"/>
      <c r="E4" s="659"/>
      <c r="F4" s="659"/>
      <c r="G4" s="659"/>
      <c r="H4" s="659"/>
    </row>
    <row r="5" spans="1:62" ht="15">
      <c r="A5" s="54" t="s">
        <v>3</v>
      </c>
      <c r="B5" s="54" t="s">
        <v>4</v>
      </c>
      <c r="C5" s="661"/>
      <c r="D5" s="658"/>
      <c r="E5" s="659"/>
      <c r="F5" s="659"/>
      <c r="G5" s="659"/>
      <c r="H5" s="659"/>
      <c r="L5" s="658"/>
      <c r="M5" s="658"/>
      <c r="N5" s="658"/>
      <c r="O5" s="658"/>
      <c r="P5" s="658"/>
      <c r="Q5" s="658"/>
      <c r="R5" s="658"/>
      <c r="S5" s="658"/>
      <c r="T5" s="658"/>
      <c r="U5" s="658"/>
      <c r="V5" s="658"/>
      <c r="W5" s="658"/>
      <c r="X5" s="658"/>
      <c r="Y5" s="658"/>
      <c r="Z5" s="658"/>
      <c r="AA5" s="658"/>
      <c r="AB5" s="658"/>
      <c r="AC5" s="658"/>
      <c r="AD5" s="658"/>
      <c r="AE5" s="658"/>
      <c r="AF5" s="658"/>
      <c r="AG5" s="658"/>
      <c r="AH5" s="658"/>
      <c r="AI5" s="658"/>
      <c r="AJ5" s="658"/>
      <c r="AK5" s="658"/>
      <c r="AL5" s="658"/>
      <c r="AM5" s="658"/>
      <c r="AN5" s="658"/>
      <c r="AO5" s="658"/>
      <c r="AP5" s="658"/>
      <c r="AQ5" s="658"/>
      <c r="AR5" s="658"/>
      <c r="AS5" s="658"/>
      <c r="AT5" s="658"/>
      <c r="AU5" s="658"/>
      <c r="AV5" s="658"/>
      <c r="AW5" s="658"/>
      <c r="AX5" s="658"/>
      <c r="AY5" s="658"/>
      <c r="AZ5" s="658"/>
      <c r="BA5" s="658"/>
      <c r="BB5" s="658"/>
      <c r="BC5" s="658"/>
      <c r="BD5" s="658"/>
      <c r="BE5" s="658"/>
      <c r="BF5" s="658"/>
      <c r="BG5" s="658"/>
      <c r="BH5" s="658"/>
      <c r="BI5" s="658"/>
      <c r="BJ5" s="658"/>
    </row>
    <row r="6" spans="1:62" ht="13.5" thickBot="1">
      <c r="A6" s="662"/>
      <c r="B6" s="662"/>
      <c r="C6" s="661"/>
      <c r="D6" s="658"/>
      <c r="E6" s="659"/>
      <c r="F6" s="659"/>
      <c r="G6" s="659"/>
      <c r="H6" s="659"/>
      <c r="L6" s="658"/>
      <c r="M6" s="658"/>
      <c r="N6" s="658"/>
      <c r="O6" s="658"/>
      <c r="P6" s="658"/>
      <c r="Q6" s="658"/>
      <c r="R6" s="658"/>
      <c r="S6" s="658"/>
      <c r="T6" s="658"/>
      <c r="U6" s="658"/>
      <c r="V6" s="658"/>
      <c r="W6" s="658"/>
      <c r="X6" s="658"/>
      <c r="Y6" s="658"/>
      <c r="Z6" s="658"/>
      <c r="AA6" s="658"/>
      <c r="AB6" s="658"/>
      <c r="AC6" s="658"/>
      <c r="AD6" s="658"/>
      <c r="AE6" s="658"/>
      <c r="AF6" s="658"/>
      <c r="AG6" s="658"/>
      <c r="AH6" s="658"/>
      <c r="AI6" s="658"/>
      <c r="AJ6" s="658"/>
      <c r="AK6" s="658"/>
      <c r="AL6" s="658"/>
      <c r="AM6" s="658"/>
      <c r="AN6" s="658"/>
      <c r="AO6" s="658"/>
      <c r="AP6" s="658"/>
      <c r="AQ6" s="658"/>
      <c r="AR6" s="658"/>
      <c r="AS6" s="658"/>
      <c r="AT6" s="658"/>
      <c r="AU6" s="658"/>
      <c r="AV6" s="658"/>
      <c r="AW6" s="658"/>
      <c r="AX6" s="658"/>
      <c r="AY6" s="658"/>
      <c r="AZ6" s="658"/>
      <c r="BA6" s="658"/>
      <c r="BB6" s="658"/>
      <c r="BC6" s="658"/>
      <c r="BD6" s="658"/>
      <c r="BE6" s="658"/>
      <c r="BF6" s="658"/>
      <c r="BG6" s="658"/>
      <c r="BH6" s="658"/>
      <c r="BI6" s="658"/>
      <c r="BJ6" s="658"/>
    </row>
    <row r="7" spans="1:62" ht="50.25" customHeight="1" thickBot="1">
      <c r="A7" s="663" t="s">
        <v>5</v>
      </c>
      <c r="B7" s="664" t="s">
        <v>642</v>
      </c>
      <c r="C7" s="665" t="s">
        <v>643</v>
      </c>
      <c r="D7" s="665" t="s">
        <v>644</v>
      </c>
      <c r="E7" s="665" t="s">
        <v>681</v>
      </c>
      <c r="F7" s="665" t="s">
        <v>682</v>
      </c>
      <c r="G7" s="666" t="s">
        <v>683</v>
      </c>
      <c r="H7" s="659"/>
      <c r="L7" s="658"/>
      <c r="M7" s="658"/>
      <c r="N7" s="658"/>
      <c r="O7" s="658"/>
      <c r="P7" s="658"/>
      <c r="Q7" s="658"/>
      <c r="R7" s="658"/>
      <c r="S7" s="658"/>
      <c r="T7" s="658"/>
      <c r="U7" s="658"/>
      <c r="V7" s="658"/>
      <c r="W7" s="658"/>
      <c r="X7" s="658"/>
      <c r="Y7" s="658"/>
      <c r="Z7" s="658"/>
      <c r="AA7" s="658"/>
      <c r="AB7" s="658"/>
      <c r="AC7" s="658"/>
      <c r="AD7" s="658"/>
      <c r="AE7" s="658"/>
      <c r="AF7" s="658"/>
      <c r="AG7" s="658"/>
      <c r="AH7" s="658"/>
      <c r="AI7" s="658"/>
      <c r="AJ7" s="658"/>
      <c r="AK7" s="658"/>
      <c r="AL7" s="658"/>
      <c r="AM7" s="658"/>
      <c r="AN7" s="658"/>
      <c r="AO7" s="658"/>
      <c r="AP7" s="658"/>
      <c r="AQ7" s="658"/>
      <c r="AR7" s="658"/>
      <c r="AS7" s="658"/>
      <c r="AT7" s="658"/>
      <c r="AU7" s="658"/>
      <c r="AV7" s="658"/>
      <c r="AW7" s="658"/>
      <c r="AX7" s="658"/>
      <c r="AY7" s="658"/>
      <c r="AZ7" s="658"/>
      <c r="BA7" s="658"/>
      <c r="BB7" s="658"/>
      <c r="BC7" s="658"/>
      <c r="BD7" s="658"/>
      <c r="BE7" s="658"/>
      <c r="BF7" s="658"/>
      <c r="BG7" s="658"/>
      <c r="BH7" s="658"/>
      <c r="BI7" s="658"/>
      <c r="BJ7" s="658"/>
    </row>
    <row r="8" spans="1:62" ht="12.75" customHeight="1">
      <c r="A8" s="667" t="s">
        <v>25</v>
      </c>
      <c r="B8" s="667" t="s">
        <v>24</v>
      </c>
      <c r="C8" s="668"/>
      <c r="D8" s="668"/>
      <c r="E8" s="668"/>
      <c r="F8" s="668"/>
      <c r="G8" s="631"/>
      <c r="H8" s="659"/>
      <c r="L8" s="658"/>
      <c r="M8" s="658"/>
      <c r="N8" s="658"/>
      <c r="O8" s="658"/>
      <c r="P8" s="658"/>
      <c r="Q8" s="658"/>
      <c r="R8" s="658"/>
      <c r="S8" s="658"/>
      <c r="T8" s="658"/>
      <c r="U8" s="658"/>
      <c r="V8" s="658"/>
      <c r="W8" s="658"/>
      <c r="X8" s="658"/>
      <c r="Y8" s="658"/>
      <c r="Z8" s="658"/>
      <c r="AA8" s="658"/>
      <c r="AB8" s="658"/>
      <c r="AC8" s="658"/>
      <c r="AD8" s="658"/>
      <c r="AE8" s="658"/>
      <c r="AF8" s="658"/>
      <c r="AG8" s="658"/>
      <c r="AH8" s="658"/>
      <c r="AI8" s="658"/>
      <c r="AJ8" s="658"/>
      <c r="AK8" s="658"/>
      <c r="AL8" s="658"/>
      <c r="AM8" s="658"/>
      <c r="AN8" s="658"/>
      <c r="AO8" s="658"/>
      <c r="AP8" s="658"/>
      <c r="AQ8" s="658"/>
      <c r="AR8" s="658"/>
      <c r="AS8" s="658"/>
      <c r="AT8" s="658"/>
      <c r="AU8" s="658"/>
      <c r="AV8" s="658"/>
      <c r="AW8" s="658"/>
      <c r="AX8" s="658"/>
      <c r="AY8" s="658"/>
      <c r="AZ8" s="658"/>
      <c r="BA8" s="658"/>
      <c r="BB8" s="658"/>
      <c r="BC8" s="658"/>
      <c r="BD8" s="658"/>
      <c r="BE8" s="658"/>
      <c r="BF8" s="658"/>
      <c r="BG8" s="658"/>
      <c r="BH8" s="658"/>
      <c r="BI8" s="658"/>
      <c r="BJ8" s="658"/>
    </row>
    <row r="9" spans="1:62" ht="15.75" thickBot="1">
      <c r="A9" s="669" t="s">
        <v>27</v>
      </c>
      <c r="B9" s="669" t="s">
        <v>582</v>
      </c>
      <c r="C9" s="670"/>
      <c r="D9" s="670"/>
      <c r="E9" s="670"/>
      <c r="F9" s="670"/>
      <c r="G9" s="671"/>
      <c r="H9" s="659"/>
      <c r="L9" s="658"/>
      <c r="M9" s="658"/>
      <c r="N9" s="658"/>
      <c r="O9" s="658"/>
      <c r="P9" s="658"/>
      <c r="Q9" s="658"/>
      <c r="R9" s="658"/>
      <c r="S9" s="658"/>
      <c r="T9" s="658"/>
      <c r="U9" s="658"/>
      <c r="V9" s="658"/>
      <c r="W9" s="658"/>
      <c r="X9" s="658"/>
      <c r="Y9" s="658"/>
      <c r="Z9" s="658"/>
      <c r="AA9" s="658"/>
      <c r="AB9" s="658"/>
      <c r="AC9" s="658"/>
      <c r="AD9" s="658"/>
      <c r="AE9" s="658"/>
      <c r="AF9" s="658"/>
      <c r="AG9" s="658"/>
      <c r="AH9" s="658"/>
      <c r="AI9" s="658"/>
      <c r="AJ9" s="658"/>
      <c r="AK9" s="658"/>
      <c r="AL9" s="658"/>
      <c r="AM9" s="658"/>
      <c r="AN9" s="658"/>
      <c r="AO9" s="658"/>
      <c r="AP9" s="658"/>
      <c r="AQ9" s="658"/>
      <c r="AR9" s="658"/>
      <c r="AS9" s="658"/>
      <c r="AT9" s="658"/>
      <c r="AU9" s="658"/>
      <c r="AV9" s="658"/>
      <c r="AW9" s="658"/>
      <c r="AX9" s="658"/>
      <c r="AY9" s="658"/>
      <c r="AZ9" s="658"/>
      <c r="BA9" s="658"/>
      <c r="BB9" s="658"/>
      <c r="BC9" s="658"/>
      <c r="BD9" s="658"/>
      <c r="BE9" s="658"/>
      <c r="BF9" s="658"/>
      <c r="BG9" s="658"/>
      <c r="BH9" s="658"/>
      <c r="BI9" s="658"/>
      <c r="BJ9" s="658"/>
    </row>
    <row r="10" spans="1:62" ht="12.75">
      <c r="A10" s="658"/>
      <c r="B10" s="658"/>
      <c r="C10" s="658"/>
      <c r="D10" s="658"/>
      <c r="E10" s="658"/>
      <c r="F10" s="658"/>
      <c r="G10" s="658"/>
      <c r="H10" s="658"/>
      <c r="I10" s="658"/>
      <c r="J10" s="658"/>
      <c r="K10" s="658"/>
      <c r="L10" s="658"/>
      <c r="M10" s="658"/>
      <c r="N10" s="658"/>
      <c r="O10" s="658"/>
      <c r="P10" s="658"/>
      <c r="Q10" s="658"/>
      <c r="R10" s="658"/>
      <c r="S10" s="658"/>
      <c r="T10" s="658"/>
      <c r="U10" s="658"/>
      <c r="V10" s="658"/>
      <c r="W10" s="658"/>
      <c r="X10" s="658"/>
      <c r="Y10" s="658"/>
      <c r="Z10" s="658"/>
      <c r="AA10" s="658"/>
      <c r="AB10" s="658"/>
      <c r="AC10" s="658"/>
      <c r="AD10" s="658"/>
      <c r="AE10" s="658"/>
      <c r="AF10" s="658"/>
      <c r="AG10" s="658"/>
      <c r="AH10" s="658"/>
      <c r="AI10" s="658"/>
      <c r="AJ10" s="658"/>
      <c r="AK10" s="658"/>
      <c r="AL10" s="658"/>
      <c r="AM10" s="658"/>
      <c r="AN10" s="658"/>
      <c r="AO10" s="658"/>
      <c r="AP10" s="658"/>
      <c r="AQ10" s="658"/>
      <c r="AR10" s="658"/>
      <c r="AS10" s="658"/>
      <c r="AT10" s="658"/>
      <c r="AU10" s="658"/>
      <c r="AV10" s="658"/>
      <c r="AW10" s="658"/>
      <c r="AX10" s="658"/>
      <c r="AY10" s="658"/>
      <c r="AZ10" s="658"/>
      <c r="BA10" s="658"/>
      <c r="BB10" s="658"/>
      <c r="BC10" s="658"/>
      <c r="BD10" s="658"/>
      <c r="BE10" s="658"/>
      <c r="BF10" s="658"/>
      <c r="BG10" s="658"/>
      <c r="BH10" s="658"/>
      <c r="BI10" s="658"/>
      <c r="BJ10" s="658"/>
    </row>
    <row r="11" spans="1:62" s="29" customFormat="1" ht="12.7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658"/>
      <c r="M11" s="658"/>
      <c r="N11" s="658"/>
      <c r="O11" s="658"/>
      <c r="P11" s="658"/>
      <c r="Q11" s="658"/>
      <c r="R11" s="658"/>
      <c r="S11" s="658"/>
      <c r="T11" s="658"/>
      <c r="U11" s="658"/>
      <c r="V11" s="658"/>
      <c r="W11" s="658"/>
      <c r="X11" s="658"/>
      <c r="Y11" s="658"/>
      <c r="Z11" s="658"/>
      <c r="AA11" s="658"/>
      <c r="AB11" s="658"/>
      <c r="AC11" s="658"/>
      <c r="AD11" s="658"/>
      <c r="AE11" s="658"/>
      <c r="AF11" s="658"/>
      <c r="AG11" s="658"/>
      <c r="AH11" s="658"/>
      <c r="AI11" s="658"/>
      <c r="AJ11" s="658"/>
      <c r="AK11" s="658"/>
      <c r="AL11" s="658"/>
      <c r="AM11" s="658"/>
      <c r="AN11" s="658"/>
      <c r="AO11" s="658"/>
      <c r="AP11" s="658"/>
      <c r="AQ11" s="658"/>
      <c r="AR11" s="658"/>
      <c r="AS11" s="658"/>
      <c r="AT11" s="658"/>
      <c r="AU11" s="658"/>
      <c r="AV11" s="658"/>
      <c r="AW11" s="658"/>
      <c r="AX11" s="658"/>
      <c r="AY11" s="658"/>
      <c r="AZ11" s="658"/>
      <c r="BA11" s="658"/>
      <c r="BB11" s="658"/>
      <c r="BC11" s="658"/>
      <c r="BD11" s="658"/>
      <c r="BE11" s="658"/>
      <c r="BF11" s="658"/>
      <c r="BG11" s="658"/>
      <c r="BH11" s="658"/>
      <c r="BI11" s="658"/>
      <c r="BJ11" s="658"/>
    </row>
    <row r="12" spans="1:62" ht="12.75">
      <c r="A12" s="656" t="s">
        <v>728</v>
      </c>
      <c r="B12" s="39"/>
      <c r="C12" s="39"/>
      <c r="D12" s="30"/>
      <c r="E12" s="658"/>
      <c r="F12" s="658"/>
      <c r="G12" s="658"/>
      <c r="H12" s="658"/>
      <c r="I12" s="658"/>
      <c r="J12" s="658"/>
      <c r="K12" s="658"/>
      <c r="L12" s="658"/>
      <c r="M12" s="658"/>
      <c r="N12" s="658"/>
      <c r="O12" s="658"/>
      <c r="P12" s="658"/>
      <c r="Q12" s="658"/>
      <c r="R12" s="658"/>
      <c r="S12" s="658"/>
      <c r="T12" s="658"/>
      <c r="U12" s="658"/>
      <c r="V12" s="658"/>
      <c r="W12" s="658"/>
      <c r="X12" s="658"/>
      <c r="Y12" s="658"/>
      <c r="Z12" s="658"/>
      <c r="AA12" s="658"/>
      <c r="AB12" s="658"/>
      <c r="AC12" s="658"/>
      <c r="AD12" s="658"/>
      <c r="AE12" s="658"/>
      <c r="AF12" s="658"/>
      <c r="AG12" s="658"/>
      <c r="AH12" s="658"/>
      <c r="AI12" s="658"/>
      <c r="AJ12" s="658"/>
      <c r="AK12" s="658"/>
      <c r="AL12" s="658"/>
      <c r="AM12" s="658"/>
      <c r="AN12" s="658"/>
      <c r="AO12" s="658"/>
      <c r="AP12" s="658"/>
      <c r="AQ12" s="658"/>
      <c r="AR12" s="658"/>
      <c r="AS12" s="658"/>
      <c r="AT12" s="658"/>
      <c r="AU12" s="658"/>
      <c r="AV12" s="658"/>
      <c r="AW12" s="658"/>
      <c r="AX12" s="658"/>
      <c r="AY12" s="658"/>
      <c r="AZ12" s="658"/>
      <c r="BA12" s="658"/>
      <c r="BB12" s="658"/>
      <c r="BC12" s="658"/>
      <c r="BD12" s="658"/>
      <c r="BE12" s="658"/>
      <c r="BF12" s="658"/>
      <c r="BG12" s="658"/>
      <c r="BH12" s="658"/>
      <c r="BI12" s="658"/>
      <c r="BJ12" s="658"/>
    </row>
    <row r="13" spans="1:62" ht="12.75">
      <c r="A13" s="12"/>
      <c r="B13" s="12"/>
      <c r="C13" s="12"/>
      <c r="D13" s="12"/>
      <c r="L13" s="658"/>
      <c r="M13" s="658"/>
      <c r="N13" s="658"/>
      <c r="O13" s="658"/>
      <c r="P13" s="658"/>
      <c r="Q13" s="658"/>
      <c r="R13" s="658"/>
      <c r="S13" s="658"/>
      <c r="T13" s="658"/>
      <c r="U13" s="658"/>
      <c r="V13" s="658"/>
      <c r="W13" s="658"/>
      <c r="X13" s="658"/>
      <c r="Y13" s="658"/>
      <c r="Z13" s="658"/>
      <c r="AA13" s="658"/>
      <c r="AB13" s="658"/>
      <c r="AC13" s="658"/>
      <c r="AD13" s="658"/>
      <c r="AE13" s="658"/>
      <c r="AF13" s="658"/>
      <c r="AG13" s="658"/>
      <c r="AH13" s="658"/>
      <c r="AI13" s="658"/>
      <c r="AJ13" s="658"/>
      <c r="AK13" s="658"/>
      <c r="AL13" s="658"/>
      <c r="AM13" s="658"/>
      <c r="AN13" s="658"/>
      <c r="AO13" s="658"/>
      <c r="AP13" s="658"/>
      <c r="AQ13" s="658"/>
      <c r="AR13" s="658"/>
      <c r="AS13" s="658"/>
      <c r="AT13" s="658"/>
      <c r="AU13" s="658"/>
      <c r="AV13" s="658"/>
      <c r="AW13" s="658"/>
      <c r="AX13" s="658"/>
      <c r="AY13" s="658"/>
      <c r="AZ13" s="658"/>
      <c r="BA13" s="658"/>
      <c r="BB13" s="658"/>
      <c r="BC13" s="658"/>
      <c r="BD13" s="658"/>
      <c r="BE13" s="658"/>
      <c r="BF13" s="658"/>
      <c r="BG13" s="658"/>
      <c r="BH13" s="658"/>
      <c r="BI13" s="658"/>
      <c r="BJ13" s="658"/>
    </row>
    <row r="14" spans="1:62" ht="12.75">
      <c r="A14" s="12"/>
      <c r="B14" s="12"/>
      <c r="C14" s="12"/>
      <c r="D14" s="12"/>
      <c r="L14" s="658"/>
      <c r="M14" s="658"/>
      <c r="N14" s="658"/>
      <c r="O14" s="658"/>
      <c r="P14" s="658"/>
      <c r="Q14" s="658"/>
      <c r="R14" s="658"/>
      <c r="S14" s="658"/>
      <c r="T14" s="658"/>
      <c r="U14" s="658"/>
      <c r="V14" s="658"/>
      <c r="W14" s="658"/>
      <c r="X14" s="658"/>
      <c r="Y14" s="658"/>
      <c r="Z14" s="658"/>
      <c r="AA14" s="658"/>
      <c r="AB14" s="658"/>
      <c r="AC14" s="658"/>
      <c r="AD14" s="658"/>
      <c r="AE14" s="658"/>
      <c r="AF14" s="658"/>
      <c r="AG14" s="658"/>
      <c r="AH14" s="658"/>
      <c r="AI14" s="658"/>
      <c r="AJ14" s="658"/>
      <c r="AK14" s="658"/>
      <c r="AL14" s="658"/>
      <c r="AM14" s="658"/>
      <c r="AN14" s="658"/>
      <c r="AO14" s="658"/>
      <c r="AP14" s="658"/>
      <c r="AQ14" s="658"/>
      <c r="AR14" s="658"/>
      <c r="AS14" s="658"/>
      <c r="AT14" s="658"/>
      <c r="AU14" s="658"/>
      <c r="AV14" s="658"/>
      <c r="AW14" s="658"/>
      <c r="AX14" s="658"/>
      <c r="AY14" s="658"/>
      <c r="AZ14" s="658"/>
      <c r="BA14" s="658"/>
      <c r="BB14" s="658"/>
      <c r="BC14" s="658"/>
      <c r="BD14" s="658"/>
      <c r="BE14" s="658"/>
      <c r="BF14" s="658"/>
      <c r="BG14" s="658"/>
      <c r="BH14" s="658"/>
      <c r="BI14" s="658"/>
      <c r="BJ14" s="658"/>
    </row>
    <row r="15" spans="1:62" ht="12.75">
      <c r="A15" s="12"/>
      <c r="B15" s="12"/>
      <c r="C15" s="12"/>
      <c r="D15" s="12"/>
      <c r="L15" s="658"/>
      <c r="M15" s="658"/>
      <c r="N15" s="658"/>
      <c r="O15" s="658"/>
      <c r="P15" s="658"/>
      <c r="Q15" s="658"/>
      <c r="R15" s="658"/>
      <c r="S15" s="658"/>
      <c r="T15" s="658"/>
      <c r="U15" s="658"/>
      <c r="V15" s="658"/>
      <c r="W15" s="658"/>
      <c r="X15" s="658"/>
      <c r="Y15" s="658"/>
      <c r="Z15" s="658"/>
      <c r="AA15" s="658"/>
      <c r="AB15" s="658"/>
      <c r="AC15" s="658"/>
      <c r="AD15" s="658"/>
      <c r="AE15" s="658"/>
      <c r="AF15" s="658"/>
      <c r="AG15" s="658"/>
      <c r="AH15" s="658"/>
      <c r="AI15" s="658"/>
      <c r="AJ15" s="658"/>
      <c r="AK15" s="658"/>
      <c r="AL15" s="658"/>
      <c r="AM15" s="658"/>
      <c r="AN15" s="658"/>
      <c r="AO15" s="658"/>
      <c r="AP15" s="658"/>
      <c r="AQ15" s="658"/>
      <c r="AR15" s="658"/>
      <c r="AS15" s="658"/>
      <c r="AT15" s="658"/>
      <c r="AU15" s="658"/>
      <c r="AV15" s="658"/>
      <c r="AW15" s="658"/>
      <c r="AX15" s="658"/>
      <c r="AY15" s="658"/>
      <c r="AZ15" s="658"/>
      <c r="BA15" s="658"/>
      <c r="BB15" s="658"/>
      <c r="BC15" s="658"/>
      <c r="BD15" s="658"/>
      <c r="BE15" s="658"/>
      <c r="BF15" s="658"/>
      <c r="BG15" s="658"/>
      <c r="BH15" s="658"/>
      <c r="BI15" s="658"/>
      <c r="BJ15" s="658"/>
    </row>
    <row r="16" spans="12:62" ht="12.75">
      <c r="L16" s="658"/>
      <c r="M16" s="658"/>
      <c r="N16" s="658"/>
      <c r="O16" s="658"/>
      <c r="P16" s="658"/>
      <c r="Q16" s="658"/>
      <c r="R16" s="658"/>
      <c r="S16" s="658"/>
      <c r="T16" s="658"/>
      <c r="U16" s="658"/>
      <c r="V16" s="658"/>
      <c r="W16" s="658"/>
      <c r="X16" s="658"/>
      <c r="Y16" s="658"/>
      <c r="Z16" s="658"/>
      <c r="AA16" s="658"/>
      <c r="AB16" s="658"/>
      <c r="AC16" s="658"/>
      <c r="AD16" s="658"/>
      <c r="AE16" s="658"/>
      <c r="AF16" s="658"/>
      <c r="AG16" s="658"/>
      <c r="AH16" s="658"/>
      <c r="AI16" s="658"/>
      <c r="AJ16" s="658"/>
      <c r="AK16" s="658"/>
      <c r="AL16" s="658"/>
      <c r="AM16" s="658"/>
      <c r="AN16" s="658"/>
      <c r="AO16" s="658"/>
      <c r="AP16" s="658"/>
      <c r="AQ16" s="658"/>
      <c r="AR16" s="658"/>
      <c r="AS16" s="658"/>
      <c r="AT16" s="658"/>
      <c r="AU16" s="658"/>
      <c r="AV16" s="658"/>
      <c r="AW16" s="658"/>
      <c r="AX16" s="658"/>
      <c r="AY16" s="658"/>
      <c r="AZ16" s="658"/>
      <c r="BA16" s="658"/>
      <c r="BB16" s="658"/>
      <c r="BC16" s="658"/>
      <c r="BD16" s="658"/>
      <c r="BE16" s="658"/>
      <c r="BF16" s="658"/>
      <c r="BG16" s="658"/>
      <c r="BH16" s="658"/>
      <c r="BI16" s="658"/>
      <c r="BJ16" s="658"/>
    </row>
    <row r="17" spans="12:62" ht="12.75">
      <c r="L17" s="658"/>
      <c r="M17" s="658"/>
      <c r="N17" s="658"/>
      <c r="O17" s="658"/>
      <c r="P17" s="658"/>
      <c r="Q17" s="658"/>
      <c r="R17" s="658"/>
      <c r="S17" s="658"/>
      <c r="T17" s="658"/>
      <c r="U17" s="658"/>
      <c r="V17" s="658"/>
      <c r="W17" s="658"/>
      <c r="X17" s="658"/>
      <c r="Y17" s="658"/>
      <c r="Z17" s="658"/>
      <c r="AA17" s="658"/>
      <c r="AB17" s="658"/>
      <c r="AC17" s="658"/>
      <c r="AD17" s="658"/>
      <c r="AE17" s="658"/>
      <c r="AF17" s="658"/>
      <c r="AG17" s="658"/>
      <c r="AH17" s="658"/>
      <c r="AI17" s="658"/>
      <c r="AJ17" s="658"/>
      <c r="AK17" s="658"/>
      <c r="AL17" s="658"/>
      <c r="AM17" s="658"/>
      <c r="AN17" s="658"/>
      <c r="AO17" s="658"/>
      <c r="AP17" s="658"/>
      <c r="AQ17" s="658"/>
      <c r="AR17" s="658"/>
      <c r="AS17" s="658"/>
      <c r="AT17" s="658"/>
      <c r="AU17" s="658"/>
      <c r="AV17" s="658"/>
      <c r="AW17" s="658"/>
      <c r="AX17" s="658"/>
      <c r="AY17" s="658"/>
      <c r="AZ17" s="658"/>
      <c r="BA17" s="658"/>
      <c r="BB17" s="658"/>
      <c r="BC17" s="658"/>
      <c r="BD17" s="658"/>
      <c r="BE17" s="658"/>
      <c r="BF17" s="658"/>
      <c r="BG17" s="658"/>
      <c r="BH17" s="658"/>
      <c r="BI17" s="658"/>
      <c r="BJ17" s="658"/>
    </row>
    <row r="18" spans="12:62" ht="12.75">
      <c r="L18" s="658"/>
      <c r="M18" s="658"/>
      <c r="N18" s="658"/>
      <c r="O18" s="658"/>
      <c r="P18" s="658"/>
      <c r="Q18" s="658"/>
      <c r="R18" s="658"/>
      <c r="S18" s="658"/>
      <c r="T18" s="658"/>
      <c r="U18" s="658"/>
      <c r="V18" s="658"/>
      <c r="W18" s="658"/>
      <c r="X18" s="658"/>
      <c r="Y18" s="658"/>
      <c r="Z18" s="658"/>
      <c r="AA18" s="658"/>
      <c r="AB18" s="658"/>
      <c r="AC18" s="658"/>
      <c r="AD18" s="658"/>
      <c r="AE18" s="658"/>
      <c r="AF18" s="658"/>
      <c r="AG18" s="658"/>
      <c r="AH18" s="658"/>
      <c r="AI18" s="658"/>
      <c r="AJ18" s="658"/>
      <c r="AK18" s="658"/>
      <c r="AL18" s="658"/>
      <c r="AM18" s="658"/>
      <c r="AN18" s="658"/>
      <c r="AO18" s="658"/>
      <c r="AP18" s="658"/>
      <c r="AQ18" s="658"/>
      <c r="AR18" s="658"/>
      <c r="AS18" s="658"/>
      <c r="AT18" s="658"/>
      <c r="AU18" s="658"/>
      <c r="AV18" s="658"/>
      <c r="AW18" s="658"/>
      <c r="AX18" s="658"/>
      <c r="AY18" s="658"/>
      <c r="AZ18" s="658"/>
      <c r="BA18" s="658"/>
      <c r="BB18" s="658"/>
      <c r="BC18" s="658"/>
      <c r="BD18" s="658"/>
      <c r="BE18" s="658"/>
      <c r="BF18" s="658"/>
      <c r="BG18" s="658"/>
      <c r="BH18" s="658"/>
      <c r="BI18" s="658"/>
      <c r="BJ18" s="65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C19" sqref="C19"/>
    </sheetView>
  </sheetViews>
  <sheetFormatPr defaultColWidth="9.140625" defaultRowHeight="12.75"/>
  <cols>
    <col min="1" max="1" width="20.140625" style="0" customWidth="1"/>
    <col min="2" max="2" width="95.140625" style="0" customWidth="1"/>
    <col min="3" max="3" width="10.28125" style="0" customWidth="1"/>
  </cols>
  <sheetData>
    <row r="1" spans="1:4" ht="15">
      <c r="A1" s="54" t="s">
        <v>648</v>
      </c>
      <c r="B1" s="63">
        <v>22</v>
      </c>
      <c r="C1" s="672"/>
      <c r="D1" s="658"/>
    </row>
    <row r="2" spans="1:4" ht="15">
      <c r="A2" s="54" t="s">
        <v>649</v>
      </c>
      <c r="B2" s="54" t="s">
        <v>581</v>
      </c>
      <c r="C2" s="673"/>
      <c r="D2" s="658"/>
    </row>
    <row r="3" spans="1:4" ht="15">
      <c r="A3" s="54" t="s">
        <v>650</v>
      </c>
      <c r="B3" s="54" t="s">
        <v>651</v>
      </c>
      <c r="C3" s="662"/>
      <c r="D3" s="658"/>
    </row>
    <row r="4" spans="1:4" ht="15">
      <c r="A4" s="54" t="s">
        <v>1</v>
      </c>
      <c r="B4" s="54" t="s">
        <v>2</v>
      </c>
      <c r="C4" s="662"/>
      <c r="D4" s="658"/>
    </row>
    <row r="5" spans="1:4" ht="15">
      <c r="A5" s="54" t="s">
        <v>3</v>
      </c>
      <c r="B5" s="54" t="s">
        <v>4</v>
      </c>
      <c r="C5" s="662"/>
      <c r="D5" s="658"/>
    </row>
    <row r="6" spans="1:4" ht="13.5" thickBot="1">
      <c r="A6" s="38"/>
      <c r="B6" s="662"/>
      <c r="C6" s="662"/>
      <c r="D6" s="658"/>
    </row>
    <row r="7" spans="1:4" ht="12.75" customHeight="1" thickBot="1">
      <c r="A7" s="663" t="s">
        <v>5</v>
      </c>
      <c r="B7" s="674" t="s">
        <v>581</v>
      </c>
      <c r="C7" s="675" t="s">
        <v>548</v>
      </c>
      <c r="D7" s="659"/>
    </row>
    <row r="8" spans="1:4" ht="12.75" customHeight="1">
      <c r="A8" s="685">
        <v>1</v>
      </c>
      <c r="B8" s="676" t="s">
        <v>228</v>
      </c>
      <c r="C8" s="677">
        <f>'F2'!K69</f>
        <v>0</v>
      </c>
      <c r="D8" s="659"/>
    </row>
    <row r="9" spans="1:4" ht="15">
      <c r="A9" s="685">
        <v>2</v>
      </c>
      <c r="B9" s="678" t="s">
        <v>230</v>
      </c>
      <c r="C9" s="679">
        <f>'F2'!K70</f>
        <v>0</v>
      </c>
      <c r="D9" s="659"/>
    </row>
    <row r="10" spans="1:4" ht="15">
      <c r="A10" s="685">
        <v>3</v>
      </c>
      <c r="B10" s="678" t="s">
        <v>231</v>
      </c>
      <c r="C10" s="679">
        <f>'F2'!K71</f>
        <v>0</v>
      </c>
      <c r="D10" s="659"/>
    </row>
    <row r="11" spans="1:4" ht="15">
      <c r="A11" s="685">
        <v>4</v>
      </c>
      <c r="B11" s="678" t="s">
        <v>232</v>
      </c>
      <c r="C11" s="679">
        <f>'F2'!K72</f>
        <v>0</v>
      </c>
      <c r="D11" s="659"/>
    </row>
    <row r="12" spans="1:4" ht="15">
      <c r="A12" s="685">
        <v>5</v>
      </c>
      <c r="B12" s="678" t="s">
        <v>233</v>
      </c>
      <c r="C12" s="679">
        <f>'F2'!K73</f>
        <v>0</v>
      </c>
      <c r="D12" s="659"/>
    </row>
    <row r="13" spans="1:4" ht="15">
      <c r="A13" s="685">
        <v>6</v>
      </c>
      <c r="B13" s="678" t="s">
        <v>234</v>
      </c>
      <c r="C13" s="679">
        <f>'F2'!K74</f>
        <v>0</v>
      </c>
      <c r="D13" s="659"/>
    </row>
    <row r="14" spans="1:4" ht="15">
      <c r="A14" s="685">
        <v>7</v>
      </c>
      <c r="B14" s="678" t="s">
        <v>235</v>
      </c>
      <c r="C14" s="679">
        <f>'F2'!K75</f>
        <v>0</v>
      </c>
      <c r="D14" s="659"/>
    </row>
    <row r="15" spans="1:4" ht="15">
      <c r="A15" s="685">
        <v>8</v>
      </c>
      <c r="B15" s="678" t="s">
        <v>236</v>
      </c>
      <c r="C15" s="679">
        <f>'F2'!K76</f>
        <v>0</v>
      </c>
      <c r="D15" s="659"/>
    </row>
    <row r="16" spans="1:4" ht="15">
      <c r="A16" s="686">
        <v>9</v>
      </c>
      <c r="B16" s="680" t="s">
        <v>226</v>
      </c>
      <c r="C16" s="681">
        <f>C8+C9+C10+C11+C12+C13+C14+C15</f>
        <v>0</v>
      </c>
      <c r="D16" s="659"/>
    </row>
    <row r="17" spans="1:4" ht="15">
      <c r="A17" s="686">
        <v>10</v>
      </c>
      <c r="B17" s="680" t="s">
        <v>684</v>
      </c>
      <c r="C17" s="679">
        <f>'F2'!K57</f>
        <v>0</v>
      </c>
      <c r="D17" s="659"/>
    </row>
    <row r="18" spans="1:4" ht="15">
      <c r="A18" s="685">
        <v>11</v>
      </c>
      <c r="B18" s="678" t="s">
        <v>645</v>
      </c>
      <c r="C18" s="682"/>
      <c r="D18" s="659"/>
    </row>
    <row r="19" spans="1:4" ht="15.75" thickBot="1">
      <c r="A19" s="687">
        <v>12</v>
      </c>
      <c r="B19" s="683" t="s">
        <v>646</v>
      </c>
      <c r="C19" s="684">
        <f>C16+C18</f>
        <v>0</v>
      </c>
      <c r="D19" s="659"/>
    </row>
    <row r="20" spans="2:4" ht="12.75">
      <c r="B20" s="659"/>
      <c r="C20" s="659"/>
      <c r="D20" s="65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1"/>
  <sheetViews>
    <sheetView zoomScale="89" zoomScaleNormal="89" zoomScalePageLayoutView="0" workbookViewId="0" topLeftCell="A1">
      <selection activeCell="A1" sqref="A1"/>
    </sheetView>
  </sheetViews>
  <sheetFormatPr defaultColWidth="9.140625" defaultRowHeight="12.75"/>
  <cols>
    <col min="1" max="1" width="16.421875" style="12" customWidth="1"/>
    <col min="2" max="2" width="78.00390625" style="12" customWidth="1"/>
    <col min="3" max="11" width="10.28125" style="12" customWidth="1"/>
    <col min="12" max="16384" width="9.140625" style="12" customWidth="1"/>
  </cols>
  <sheetData>
    <row r="1" spans="1:11" ht="15">
      <c r="A1" s="51" t="s">
        <v>648</v>
      </c>
      <c r="B1" s="52">
        <v>2</v>
      </c>
      <c r="C1" s="11"/>
      <c r="D1" s="3"/>
      <c r="E1" s="1"/>
      <c r="F1" s="1"/>
      <c r="G1" s="1"/>
      <c r="H1" s="1"/>
      <c r="I1" s="1"/>
      <c r="J1" s="1"/>
      <c r="K1" s="1"/>
    </row>
    <row r="2" spans="1:11" ht="15">
      <c r="A2" s="51" t="s">
        <v>649</v>
      </c>
      <c r="B2" s="53" t="s">
        <v>161</v>
      </c>
      <c r="C2" s="4"/>
      <c r="D2" s="3"/>
      <c r="E2" s="1"/>
      <c r="F2" s="1"/>
      <c r="G2" s="1"/>
      <c r="H2" s="1"/>
      <c r="I2" s="1"/>
      <c r="J2" s="1"/>
      <c r="K2" s="1"/>
    </row>
    <row r="3" spans="1:11" ht="15">
      <c r="A3" s="51" t="s">
        <v>650</v>
      </c>
      <c r="B3" s="51" t="s">
        <v>651</v>
      </c>
      <c r="C3" s="2"/>
      <c r="D3" s="3"/>
      <c r="E3" s="1"/>
      <c r="F3" s="1"/>
      <c r="G3" s="1"/>
      <c r="H3" s="1"/>
      <c r="I3" s="1"/>
      <c r="J3" s="1"/>
      <c r="K3" s="1"/>
    </row>
    <row r="4" spans="1:11" ht="15">
      <c r="A4" s="51" t="s">
        <v>1</v>
      </c>
      <c r="B4" s="51" t="s">
        <v>2</v>
      </c>
      <c r="C4" s="2"/>
      <c r="D4" s="3"/>
      <c r="E4" s="1"/>
      <c r="F4" s="1"/>
      <c r="G4" s="1"/>
      <c r="H4" s="1"/>
      <c r="I4" s="1"/>
      <c r="J4" s="1"/>
      <c r="K4" s="1"/>
    </row>
    <row r="5" spans="1:11" ht="15">
      <c r="A5" s="54" t="s">
        <v>3</v>
      </c>
      <c r="B5" s="54" t="s">
        <v>4</v>
      </c>
      <c r="C5" s="2"/>
      <c r="D5" s="3"/>
      <c r="E5" s="1"/>
      <c r="F5" s="1"/>
      <c r="G5" s="1"/>
      <c r="H5" s="1"/>
      <c r="I5" s="1"/>
      <c r="J5" s="1"/>
      <c r="K5" s="1"/>
    </row>
    <row r="6" spans="1:11" ht="13.5" thickBot="1">
      <c r="A6" s="2"/>
      <c r="B6" s="2"/>
      <c r="C6" s="2"/>
      <c r="D6" s="3"/>
      <c r="E6" s="1"/>
      <c r="F6" s="1"/>
      <c r="G6" s="1"/>
      <c r="H6" s="1"/>
      <c r="I6" s="1"/>
      <c r="J6" s="1"/>
      <c r="K6" s="1"/>
    </row>
    <row r="7" spans="1:11" ht="15.75" thickBot="1">
      <c r="A7" s="717" t="s">
        <v>5</v>
      </c>
      <c r="B7" s="720" t="s">
        <v>162</v>
      </c>
      <c r="C7" s="708" t="s">
        <v>8</v>
      </c>
      <c r="D7" s="709" t="s">
        <v>8</v>
      </c>
      <c r="E7" s="66"/>
      <c r="F7" s="710" t="s">
        <v>9</v>
      </c>
      <c r="G7" s="710" t="s">
        <v>9</v>
      </c>
      <c r="H7" s="710" t="s">
        <v>9</v>
      </c>
      <c r="I7" s="710" t="s">
        <v>9</v>
      </c>
      <c r="J7" s="710" t="s">
        <v>9</v>
      </c>
      <c r="K7" s="711" t="s">
        <v>10</v>
      </c>
    </row>
    <row r="8" spans="1:11" ht="13.5" thickBot="1">
      <c r="A8" s="718" t="s">
        <v>5</v>
      </c>
      <c r="B8" s="721" t="s">
        <v>162</v>
      </c>
      <c r="C8" s="722" t="s">
        <v>8</v>
      </c>
      <c r="D8" s="723" t="s">
        <v>8</v>
      </c>
      <c r="E8" s="702" t="s">
        <v>12</v>
      </c>
      <c r="F8" s="703" t="s">
        <v>12</v>
      </c>
      <c r="G8" s="704" t="s">
        <v>12</v>
      </c>
      <c r="H8" s="702" t="s">
        <v>13</v>
      </c>
      <c r="I8" s="703" t="s">
        <v>13</v>
      </c>
      <c r="J8" s="704" t="s">
        <v>13</v>
      </c>
      <c r="K8" s="724" t="s">
        <v>10</v>
      </c>
    </row>
    <row r="9" spans="1:11" ht="45.75" thickBot="1">
      <c r="A9" s="719" t="s">
        <v>5</v>
      </c>
      <c r="B9" s="99"/>
      <c r="C9" s="100" t="s">
        <v>12</v>
      </c>
      <c r="D9" s="101" t="s">
        <v>15</v>
      </c>
      <c r="E9" s="102" t="s">
        <v>16</v>
      </c>
      <c r="F9" s="100" t="s">
        <v>17</v>
      </c>
      <c r="G9" s="103" t="s">
        <v>18</v>
      </c>
      <c r="H9" s="102" t="s">
        <v>16</v>
      </c>
      <c r="I9" s="100" t="s">
        <v>17</v>
      </c>
      <c r="J9" s="103" t="s">
        <v>18</v>
      </c>
      <c r="K9" s="725" t="s">
        <v>10</v>
      </c>
    </row>
    <row r="10" spans="1:11" ht="12.75">
      <c r="A10" s="73" t="s">
        <v>19</v>
      </c>
      <c r="B10" s="74" t="s">
        <v>163</v>
      </c>
      <c r="C10" s="104"/>
      <c r="D10" s="104"/>
      <c r="E10" s="104"/>
      <c r="F10" s="104"/>
      <c r="G10" s="104"/>
      <c r="H10" s="104"/>
      <c r="I10" s="104"/>
      <c r="J10" s="107"/>
      <c r="K10" s="95">
        <f aca="true" t="shared" si="0" ref="K10:K41">C10+D10+E10+H10</f>
        <v>0</v>
      </c>
    </row>
    <row r="11" spans="1:11" ht="12.75">
      <c r="A11" s="81" t="s">
        <v>53</v>
      </c>
      <c r="B11" s="13" t="s">
        <v>164</v>
      </c>
      <c r="C11" s="33">
        <f aca="true" t="shared" si="1" ref="C11:J11">C12+C27</f>
        <v>0</v>
      </c>
      <c r="D11" s="33">
        <f t="shared" si="1"/>
        <v>0</v>
      </c>
      <c r="E11" s="33">
        <f t="shared" si="1"/>
        <v>0</v>
      </c>
      <c r="F11" s="33">
        <f t="shared" si="1"/>
        <v>0</v>
      </c>
      <c r="G11" s="33">
        <f t="shared" si="1"/>
        <v>0</v>
      </c>
      <c r="H11" s="33">
        <f t="shared" si="1"/>
        <v>0</v>
      </c>
      <c r="I11" s="33">
        <f t="shared" si="1"/>
        <v>0</v>
      </c>
      <c r="J11" s="90">
        <f t="shared" si="1"/>
        <v>0</v>
      </c>
      <c r="K11" s="97">
        <f t="shared" si="0"/>
        <v>0</v>
      </c>
    </row>
    <row r="12" spans="1:11" ht="15.75" customHeight="1">
      <c r="A12" s="78" t="s">
        <v>55</v>
      </c>
      <c r="B12" s="15" t="s">
        <v>165</v>
      </c>
      <c r="C12" s="33">
        <f aca="true" t="shared" si="2" ref="C12:J12">C13+C20</f>
        <v>0</v>
      </c>
      <c r="D12" s="33">
        <f t="shared" si="2"/>
        <v>0</v>
      </c>
      <c r="E12" s="33">
        <f t="shared" si="2"/>
        <v>0</v>
      </c>
      <c r="F12" s="33">
        <f t="shared" si="2"/>
        <v>0</v>
      </c>
      <c r="G12" s="33">
        <f t="shared" si="2"/>
        <v>0</v>
      </c>
      <c r="H12" s="33">
        <f t="shared" si="2"/>
        <v>0</v>
      </c>
      <c r="I12" s="33">
        <f t="shared" si="2"/>
        <v>0</v>
      </c>
      <c r="J12" s="90">
        <f t="shared" si="2"/>
        <v>0</v>
      </c>
      <c r="K12" s="97">
        <f t="shared" si="0"/>
        <v>0</v>
      </c>
    </row>
    <row r="13" spans="1:11" ht="15" customHeight="1">
      <c r="A13" s="105" t="s">
        <v>57</v>
      </c>
      <c r="B13" s="24" t="s">
        <v>166</v>
      </c>
      <c r="C13" s="33">
        <f aca="true" t="shared" si="3" ref="C13:J13">C14+C17</f>
        <v>0</v>
      </c>
      <c r="D13" s="33">
        <f t="shared" si="3"/>
        <v>0</v>
      </c>
      <c r="E13" s="33">
        <f t="shared" si="3"/>
        <v>0</v>
      </c>
      <c r="F13" s="33">
        <f t="shared" si="3"/>
        <v>0</v>
      </c>
      <c r="G13" s="33">
        <f t="shared" si="3"/>
        <v>0</v>
      </c>
      <c r="H13" s="33">
        <f t="shared" si="3"/>
        <v>0</v>
      </c>
      <c r="I13" s="33">
        <f t="shared" si="3"/>
        <v>0</v>
      </c>
      <c r="J13" s="90">
        <f t="shared" si="3"/>
        <v>0</v>
      </c>
      <c r="K13" s="97">
        <f t="shared" si="0"/>
        <v>0</v>
      </c>
    </row>
    <row r="14" spans="1:11" ht="12.75">
      <c r="A14" s="106" t="s">
        <v>59</v>
      </c>
      <c r="B14" s="18" t="s">
        <v>729</v>
      </c>
      <c r="C14" s="33">
        <f aca="true" t="shared" si="4" ref="C14:J14">C15+C16</f>
        <v>0</v>
      </c>
      <c r="D14" s="33">
        <f t="shared" si="4"/>
        <v>0</v>
      </c>
      <c r="E14" s="33">
        <f t="shared" si="4"/>
        <v>0</v>
      </c>
      <c r="F14" s="33">
        <f t="shared" si="4"/>
        <v>0</v>
      </c>
      <c r="G14" s="33">
        <f t="shared" si="4"/>
        <v>0</v>
      </c>
      <c r="H14" s="33">
        <f t="shared" si="4"/>
        <v>0</v>
      </c>
      <c r="I14" s="33">
        <f t="shared" si="4"/>
        <v>0</v>
      </c>
      <c r="J14" s="90">
        <f t="shared" si="4"/>
        <v>0</v>
      </c>
      <c r="K14" s="97">
        <f t="shared" si="0"/>
        <v>0</v>
      </c>
    </row>
    <row r="15" spans="1:11" ht="12.75">
      <c r="A15" s="79" t="s">
        <v>167</v>
      </c>
      <c r="B15" s="10" t="s">
        <v>168</v>
      </c>
      <c r="C15" s="36"/>
      <c r="D15" s="36"/>
      <c r="E15" s="36"/>
      <c r="F15" s="36"/>
      <c r="G15" s="36"/>
      <c r="H15" s="36"/>
      <c r="I15" s="36"/>
      <c r="J15" s="89"/>
      <c r="K15" s="97">
        <f t="shared" si="0"/>
        <v>0</v>
      </c>
    </row>
    <row r="16" spans="1:11" ht="12.75">
      <c r="A16" s="79" t="s">
        <v>169</v>
      </c>
      <c r="B16" s="10" t="s">
        <v>170</v>
      </c>
      <c r="C16" s="36"/>
      <c r="D16" s="36"/>
      <c r="E16" s="36"/>
      <c r="F16" s="36"/>
      <c r="G16" s="36"/>
      <c r="H16" s="36"/>
      <c r="I16" s="36"/>
      <c r="J16" s="89"/>
      <c r="K16" s="97">
        <f t="shared" si="0"/>
        <v>0</v>
      </c>
    </row>
    <row r="17" spans="1:11" ht="12.75">
      <c r="A17" s="106" t="s">
        <v>61</v>
      </c>
      <c r="B17" s="18" t="s">
        <v>171</v>
      </c>
      <c r="C17" s="33">
        <f>C18+C19</f>
        <v>0</v>
      </c>
      <c r="D17" s="33">
        <f>D18+D19</f>
        <v>0</v>
      </c>
      <c r="E17" s="33">
        <f>E18+E19</f>
        <v>0</v>
      </c>
      <c r="F17" s="33">
        <v>0</v>
      </c>
      <c r="G17" s="33">
        <v>0</v>
      </c>
      <c r="H17" s="33">
        <v>0</v>
      </c>
      <c r="I17" s="33">
        <v>0</v>
      </c>
      <c r="J17" s="90">
        <v>0</v>
      </c>
      <c r="K17" s="97">
        <f t="shared" si="0"/>
        <v>0</v>
      </c>
    </row>
    <row r="18" spans="1:11" ht="12.75">
      <c r="A18" s="79" t="s">
        <v>172</v>
      </c>
      <c r="B18" s="10" t="s">
        <v>173</v>
      </c>
      <c r="C18" s="36"/>
      <c r="D18" s="36"/>
      <c r="E18" s="36"/>
      <c r="F18" s="36"/>
      <c r="G18" s="36"/>
      <c r="H18" s="36"/>
      <c r="I18" s="36"/>
      <c r="J18" s="89"/>
      <c r="K18" s="97">
        <f t="shared" si="0"/>
        <v>0</v>
      </c>
    </row>
    <row r="19" spans="1:11" ht="12.75">
      <c r="A19" s="79" t="s">
        <v>174</v>
      </c>
      <c r="B19" s="10" t="s">
        <v>175</v>
      </c>
      <c r="C19" s="36"/>
      <c r="D19" s="36"/>
      <c r="E19" s="36"/>
      <c r="F19" s="36"/>
      <c r="G19" s="36"/>
      <c r="H19" s="36"/>
      <c r="I19" s="36"/>
      <c r="J19" s="89"/>
      <c r="K19" s="97">
        <f t="shared" si="0"/>
        <v>0</v>
      </c>
    </row>
    <row r="20" spans="1:11" ht="12.75">
      <c r="A20" s="105" t="s">
        <v>62</v>
      </c>
      <c r="B20" s="24" t="s">
        <v>176</v>
      </c>
      <c r="C20" s="33">
        <f aca="true" t="shared" si="5" ref="C20:J20">C21+C24</f>
        <v>0</v>
      </c>
      <c r="D20" s="33">
        <f t="shared" si="5"/>
        <v>0</v>
      </c>
      <c r="E20" s="33">
        <f t="shared" si="5"/>
        <v>0</v>
      </c>
      <c r="F20" s="33">
        <f t="shared" si="5"/>
        <v>0</v>
      </c>
      <c r="G20" s="33">
        <f t="shared" si="5"/>
        <v>0</v>
      </c>
      <c r="H20" s="33">
        <f t="shared" si="5"/>
        <v>0</v>
      </c>
      <c r="I20" s="33">
        <f t="shared" si="5"/>
        <v>0</v>
      </c>
      <c r="J20" s="90">
        <f t="shared" si="5"/>
        <v>0</v>
      </c>
      <c r="K20" s="97">
        <f t="shared" si="0"/>
        <v>0</v>
      </c>
    </row>
    <row r="21" spans="1:11" ht="12.75">
      <c r="A21" s="106" t="s">
        <v>64</v>
      </c>
      <c r="B21" s="18" t="s">
        <v>177</v>
      </c>
      <c r="C21" s="33">
        <f aca="true" t="shared" si="6" ref="C21:J21">C22+C23</f>
        <v>0</v>
      </c>
      <c r="D21" s="33">
        <f t="shared" si="6"/>
        <v>0</v>
      </c>
      <c r="E21" s="33">
        <f t="shared" si="6"/>
        <v>0</v>
      </c>
      <c r="F21" s="33">
        <f t="shared" si="6"/>
        <v>0</v>
      </c>
      <c r="G21" s="33">
        <f t="shared" si="6"/>
        <v>0</v>
      </c>
      <c r="H21" s="33">
        <f t="shared" si="6"/>
        <v>0</v>
      </c>
      <c r="I21" s="33">
        <f t="shared" si="6"/>
        <v>0</v>
      </c>
      <c r="J21" s="90">
        <f t="shared" si="6"/>
        <v>0</v>
      </c>
      <c r="K21" s="97">
        <f t="shared" si="0"/>
        <v>0</v>
      </c>
    </row>
    <row r="22" spans="1:11" ht="12.75">
      <c r="A22" s="79" t="s">
        <v>178</v>
      </c>
      <c r="B22" s="10" t="s">
        <v>179</v>
      </c>
      <c r="C22" s="36"/>
      <c r="D22" s="36"/>
      <c r="E22" s="36"/>
      <c r="F22" s="36"/>
      <c r="G22" s="36"/>
      <c r="H22" s="36"/>
      <c r="I22" s="36"/>
      <c r="J22" s="89"/>
      <c r="K22" s="97">
        <f t="shared" si="0"/>
        <v>0</v>
      </c>
    </row>
    <row r="23" spans="1:11" ht="12.75">
      <c r="A23" s="79" t="s">
        <v>180</v>
      </c>
      <c r="B23" s="10" t="s">
        <v>181</v>
      </c>
      <c r="C23" s="36"/>
      <c r="D23" s="36"/>
      <c r="E23" s="36"/>
      <c r="F23" s="36"/>
      <c r="G23" s="36"/>
      <c r="H23" s="36"/>
      <c r="I23" s="36"/>
      <c r="J23" s="89"/>
      <c r="K23" s="97">
        <f t="shared" si="0"/>
        <v>0</v>
      </c>
    </row>
    <row r="24" spans="1:11" ht="12.75">
      <c r="A24" s="106" t="s">
        <v>66</v>
      </c>
      <c r="B24" s="18" t="s">
        <v>182</v>
      </c>
      <c r="C24" s="33">
        <f aca="true" t="shared" si="7" ref="C24:J24">C25+C26</f>
        <v>0</v>
      </c>
      <c r="D24" s="33">
        <f t="shared" si="7"/>
        <v>0</v>
      </c>
      <c r="E24" s="33">
        <f t="shared" si="7"/>
        <v>0</v>
      </c>
      <c r="F24" s="33">
        <f t="shared" si="7"/>
        <v>0</v>
      </c>
      <c r="G24" s="33">
        <f t="shared" si="7"/>
        <v>0</v>
      </c>
      <c r="H24" s="33">
        <f t="shared" si="7"/>
        <v>0</v>
      </c>
      <c r="I24" s="33">
        <f t="shared" si="7"/>
        <v>0</v>
      </c>
      <c r="J24" s="90">
        <f t="shared" si="7"/>
        <v>0</v>
      </c>
      <c r="K24" s="97">
        <f t="shared" si="0"/>
        <v>0</v>
      </c>
    </row>
    <row r="25" spans="1:11" ht="12.75">
      <c r="A25" s="79" t="s">
        <v>183</v>
      </c>
      <c r="B25" s="10" t="s">
        <v>184</v>
      </c>
      <c r="C25" s="36"/>
      <c r="D25" s="36"/>
      <c r="E25" s="36"/>
      <c r="F25" s="36"/>
      <c r="G25" s="36"/>
      <c r="H25" s="40"/>
      <c r="I25" s="40"/>
      <c r="J25" s="89"/>
      <c r="K25" s="97">
        <f t="shared" si="0"/>
        <v>0</v>
      </c>
    </row>
    <row r="26" spans="1:11" ht="12.75">
      <c r="A26" s="79" t="s">
        <v>185</v>
      </c>
      <c r="B26" s="10" t="s">
        <v>186</v>
      </c>
      <c r="C26" s="36"/>
      <c r="D26" s="36"/>
      <c r="E26" s="36"/>
      <c r="F26" s="36"/>
      <c r="G26" s="36"/>
      <c r="H26" s="40"/>
      <c r="I26" s="40"/>
      <c r="J26" s="89"/>
      <c r="K26" s="97">
        <f t="shared" si="0"/>
        <v>0</v>
      </c>
    </row>
    <row r="27" spans="1:11" ht="12.75">
      <c r="A27" s="78" t="s">
        <v>72</v>
      </c>
      <c r="B27" s="15" t="s">
        <v>187</v>
      </c>
      <c r="C27" s="33">
        <f aca="true" t="shared" si="8" ref="C27:J27">C28+C31</f>
        <v>0</v>
      </c>
      <c r="D27" s="33">
        <f t="shared" si="8"/>
        <v>0</v>
      </c>
      <c r="E27" s="33">
        <f t="shared" si="8"/>
        <v>0</v>
      </c>
      <c r="F27" s="33">
        <f t="shared" si="8"/>
        <v>0</v>
      </c>
      <c r="G27" s="33">
        <f t="shared" si="8"/>
        <v>0</v>
      </c>
      <c r="H27" s="33">
        <f t="shared" si="8"/>
        <v>0</v>
      </c>
      <c r="I27" s="33">
        <f t="shared" si="8"/>
        <v>0</v>
      </c>
      <c r="J27" s="90">
        <f t="shared" si="8"/>
        <v>0</v>
      </c>
      <c r="K27" s="97">
        <f t="shared" si="0"/>
        <v>0</v>
      </c>
    </row>
    <row r="28" spans="1:11" ht="12.75">
      <c r="A28" s="105" t="s">
        <v>74</v>
      </c>
      <c r="B28" s="24" t="s">
        <v>188</v>
      </c>
      <c r="C28" s="33">
        <f aca="true" t="shared" si="9" ref="C28:J28">C29+C30</f>
        <v>0</v>
      </c>
      <c r="D28" s="33">
        <f t="shared" si="9"/>
        <v>0</v>
      </c>
      <c r="E28" s="33">
        <f t="shared" si="9"/>
        <v>0</v>
      </c>
      <c r="F28" s="33">
        <f t="shared" si="9"/>
        <v>0</v>
      </c>
      <c r="G28" s="33">
        <f t="shared" si="9"/>
        <v>0</v>
      </c>
      <c r="H28" s="33">
        <f t="shared" si="9"/>
        <v>0</v>
      </c>
      <c r="I28" s="33">
        <f t="shared" si="9"/>
        <v>0</v>
      </c>
      <c r="J28" s="90">
        <f t="shared" si="9"/>
        <v>0</v>
      </c>
      <c r="K28" s="97">
        <f t="shared" si="0"/>
        <v>0</v>
      </c>
    </row>
    <row r="29" spans="1:11" ht="12.75">
      <c r="A29" s="79" t="s">
        <v>75</v>
      </c>
      <c r="B29" s="10" t="s">
        <v>189</v>
      </c>
      <c r="C29" s="40"/>
      <c r="D29" s="36"/>
      <c r="E29" s="36"/>
      <c r="F29" s="36"/>
      <c r="G29" s="36"/>
      <c r="H29" s="36"/>
      <c r="I29" s="36"/>
      <c r="J29" s="89"/>
      <c r="K29" s="97">
        <f t="shared" si="0"/>
        <v>0</v>
      </c>
    </row>
    <row r="30" spans="1:11" ht="12.75">
      <c r="A30" s="79" t="s">
        <v>76</v>
      </c>
      <c r="B30" s="10" t="s">
        <v>190</v>
      </c>
      <c r="C30" s="40"/>
      <c r="D30" s="36"/>
      <c r="E30" s="36"/>
      <c r="F30" s="36"/>
      <c r="G30" s="36"/>
      <c r="H30" s="36"/>
      <c r="I30" s="36"/>
      <c r="J30" s="89"/>
      <c r="K30" s="97">
        <f t="shared" si="0"/>
        <v>0</v>
      </c>
    </row>
    <row r="31" spans="1:11" ht="12.75">
      <c r="A31" s="105" t="s">
        <v>77</v>
      </c>
      <c r="B31" s="24" t="s">
        <v>191</v>
      </c>
      <c r="C31" s="33">
        <f aca="true" t="shared" si="10" ref="C31:J31">C32+C33</f>
        <v>0</v>
      </c>
      <c r="D31" s="33">
        <f t="shared" si="10"/>
        <v>0</v>
      </c>
      <c r="E31" s="33">
        <f t="shared" si="10"/>
        <v>0</v>
      </c>
      <c r="F31" s="33">
        <f t="shared" si="10"/>
        <v>0</v>
      </c>
      <c r="G31" s="33">
        <f t="shared" si="10"/>
        <v>0</v>
      </c>
      <c r="H31" s="33">
        <f t="shared" si="10"/>
        <v>0</v>
      </c>
      <c r="I31" s="33">
        <f t="shared" si="10"/>
        <v>0</v>
      </c>
      <c r="J31" s="90">
        <f t="shared" si="10"/>
        <v>0</v>
      </c>
      <c r="K31" s="97">
        <f t="shared" si="0"/>
        <v>0</v>
      </c>
    </row>
    <row r="32" spans="1:11" ht="12.75">
      <c r="A32" s="79" t="s">
        <v>78</v>
      </c>
      <c r="B32" s="10" t="s">
        <v>192</v>
      </c>
      <c r="C32" s="36"/>
      <c r="D32" s="36"/>
      <c r="E32" s="36"/>
      <c r="F32" s="36"/>
      <c r="G32" s="36"/>
      <c r="H32" s="36"/>
      <c r="I32" s="36"/>
      <c r="J32" s="89"/>
      <c r="K32" s="97">
        <f t="shared" si="0"/>
        <v>0</v>
      </c>
    </row>
    <row r="33" spans="1:11" ht="12.75">
      <c r="A33" s="79" t="s">
        <v>79</v>
      </c>
      <c r="B33" s="10" t="s">
        <v>193</v>
      </c>
      <c r="C33" s="36"/>
      <c r="D33" s="36"/>
      <c r="E33" s="36"/>
      <c r="F33" s="36"/>
      <c r="G33" s="36"/>
      <c r="H33" s="36"/>
      <c r="I33" s="36"/>
      <c r="J33" s="89"/>
      <c r="K33" s="97">
        <f t="shared" si="0"/>
        <v>0</v>
      </c>
    </row>
    <row r="34" spans="1:11" ht="12.75">
      <c r="A34" s="81" t="s">
        <v>121</v>
      </c>
      <c r="B34" s="13" t="s">
        <v>194</v>
      </c>
      <c r="C34" s="32">
        <f aca="true" t="shared" si="11" ref="C34:J34">C35+C36+C37+C38+C41</f>
        <v>0</v>
      </c>
      <c r="D34" s="32">
        <f t="shared" si="11"/>
        <v>0</v>
      </c>
      <c r="E34" s="32">
        <f t="shared" si="11"/>
        <v>0</v>
      </c>
      <c r="F34" s="32">
        <f t="shared" si="11"/>
        <v>0</v>
      </c>
      <c r="G34" s="32">
        <f t="shared" si="11"/>
        <v>0</v>
      </c>
      <c r="H34" s="32">
        <f t="shared" si="11"/>
        <v>0</v>
      </c>
      <c r="I34" s="32">
        <f t="shared" si="11"/>
        <v>0</v>
      </c>
      <c r="J34" s="92">
        <f t="shared" si="11"/>
        <v>0</v>
      </c>
      <c r="K34" s="97">
        <f t="shared" si="0"/>
        <v>0</v>
      </c>
    </row>
    <row r="35" spans="1:11" ht="12.75">
      <c r="A35" s="78" t="s">
        <v>123</v>
      </c>
      <c r="B35" s="15" t="s">
        <v>195</v>
      </c>
      <c r="C35" s="40"/>
      <c r="D35" s="36"/>
      <c r="E35" s="36"/>
      <c r="F35" s="36"/>
      <c r="G35" s="36"/>
      <c r="H35" s="36"/>
      <c r="I35" s="36"/>
      <c r="J35" s="89"/>
      <c r="K35" s="97">
        <f t="shared" si="0"/>
        <v>0</v>
      </c>
    </row>
    <row r="36" spans="1:11" ht="12.75">
      <c r="A36" s="78" t="s">
        <v>139</v>
      </c>
      <c r="B36" s="15" t="s">
        <v>196</v>
      </c>
      <c r="C36" s="36"/>
      <c r="D36" s="36"/>
      <c r="E36" s="36"/>
      <c r="F36" s="36"/>
      <c r="G36" s="36"/>
      <c r="H36" s="36"/>
      <c r="I36" s="36"/>
      <c r="J36" s="89"/>
      <c r="K36" s="97">
        <f t="shared" si="0"/>
        <v>0</v>
      </c>
    </row>
    <row r="37" spans="1:11" ht="12.75">
      <c r="A37" s="78" t="s">
        <v>197</v>
      </c>
      <c r="B37" s="15" t="s">
        <v>198</v>
      </c>
      <c r="C37" s="36"/>
      <c r="D37" s="36"/>
      <c r="E37" s="36"/>
      <c r="F37" s="36"/>
      <c r="G37" s="36"/>
      <c r="H37" s="36"/>
      <c r="I37" s="36"/>
      <c r="J37" s="89"/>
      <c r="K37" s="97">
        <f t="shared" si="0"/>
        <v>0</v>
      </c>
    </row>
    <row r="38" spans="1:11" ht="12.75">
      <c r="A38" s="78" t="s">
        <v>199</v>
      </c>
      <c r="B38" s="15" t="s">
        <v>200</v>
      </c>
      <c r="C38" s="33">
        <f aca="true" t="shared" si="12" ref="C38:J38">C39+C40</f>
        <v>0</v>
      </c>
      <c r="D38" s="33">
        <f t="shared" si="12"/>
        <v>0</v>
      </c>
      <c r="E38" s="33">
        <f t="shared" si="12"/>
        <v>0</v>
      </c>
      <c r="F38" s="33">
        <f t="shared" si="12"/>
        <v>0</v>
      </c>
      <c r="G38" s="33">
        <f t="shared" si="12"/>
        <v>0</v>
      </c>
      <c r="H38" s="33">
        <f t="shared" si="12"/>
        <v>0</v>
      </c>
      <c r="I38" s="33">
        <f t="shared" si="12"/>
        <v>0</v>
      </c>
      <c r="J38" s="90">
        <f t="shared" si="12"/>
        <v>0</v>
      </c>
      <c r="K38" s="97">
        <f t="shared" si="0"/>
        <v>0</v>
      </c>
    </row>
    <row r="39" spans="1:11" ht="12.75">
      <c r="A39" s="79" t="s">
        <v>201</v>
      </c>
      <c r="B39" s="10" t="s">
        <v>202</v>
      </c>
      <c r="C39" s="36"/>
      <c r="D39" s="36"/>
      <c r="E39" s="40"/>
      <c r="F39" s="40"/>
      <c r="G39" s="36"/>
      <c r="H39" s="36"/>
      <c r="I39" s="36"/>
      <c r="J39" s="89"/>
      <c r="K39" s="97">
        <f t="shared" si="0"/>
        <v>0</v>
      </c>
    </row>
    <row r="40" spans="1:11" ht="12.75">
      <c r="A40" s="79" t="s">
        <v>203</v>
      </c>
      <c r="B40" s="10" t="s">
        <v>204</v>
      </c>
      <c r="C40" s="36"/>
      <c r="D40" s="36"/>
      <c r="E40" s="40"/>
      <c r="F40" s="40"/>
      <c r="G40" s="36"/>
      <c r="H40" s="36"/>
      <c r="I40" s="36"/>
      <c r="J40" s="89"/>
      <c r="K40" s="97">
        <f t="shared" si="0"/>
        <v>0</v>
      </c>
    </row>
    <row r="41" spans="1:11" ht="12.75">
      <c r="A41" s="78" t="s">
        <v>205</v>
      </c>
      <c r="B41" s="15" t="s">
        <v>206</v>
      </c>
      <c r="C41" s="33">
        <f aca="true" t="shared" si="13" ref="C41:J41">C42+C43</f>
        <v>0</v>
      </c>
      <c r="D41" s="33">
        <f t="shared" si="13"/>
        <v>0</v>
      </c>
      <c r="E41" s="33">
        <f t="shared" si="13"/>
        <v>0</v>
      </c>
      <c r="F41" s="33">
        <f t="shared" si="13"/>
        <v>0</v>
      </c>
      <c r="G41" s="33">
        <f t="shared" si="13"/>
        <v>0</v>
      </c>
      <c r="H41" s="33">
        <f t="shared" si="13"/>
        <v>0</v>
      </c>
      <c r="I41" s="33">
        <f t="shared" si="13"/>
        <v>0</v>
      </c>
      <c r="J41" s="90">
        <f t="shared" si="13"/>
        <v>0</v>
      </c>
      <c r="K41" s="97">
        <f t="shared" si="0"/>
        <v>0</v>
      </c>
    </row>
    <row r="42" spans="1:11" ht="12.75">
      <c r="A42" s="79" t="s">
        <v>207</v>
      </c>
      <c r="B42" s="10" t="s">
        <v>208</v>
      </c>
      <c r="C42" s="36"/>
      <c r="D42" s="36"/>
      <c r="E42" s="36"/>
      <c r="F42" s="36"/>
      <c r="G42" s="36"/>
      <c r="H42" s="36"/>
      <c r="I42" s="36"/>
      <c r="J42" s="89"/>
      <c r="K42" s="97">
        <f aca="true" t="shared" si="14" ref="K42:K77">C42+D42+E42+H42</f>
        <v>0</v>
      </c>
    </row>
    <row r="43" spans="1:11" ht="12.75">
      <c r="A43" s="79" t="s">
        <v>209</v>
      </c>
      <c r="B43" s="10" t="s">
        <v>204</v>
      </c>
      <c r="C43" s="36"/>
      <c r="D43" s="36"/>
      <c r="E43" s="36"/>
      <c r="F43" s="36"/>
      <c r="G43" s="36"/>
      <c r="H43" s="36"/>
      <c r="I43" s="36"/>
      <c r="J43" s="89"/>
      <c r="K43" s="97">
        <f t="shared" si="14"/>
        <v>0</v>
      </c>
    </row>
    <row r="44" spans="1:11" ht="12.75">
      <c r="A44" s="81" t="s">
        <v>141</v>
      </c>
      <c r="B44" s="13" t="s">
        <v>122</v>
      </c>
      <c r="C44" s="32">
        <f aca="true" t="shared" si="15" ref="C44:J44">C45+C50+C51</f>
        <v>0</v>
      </c>
      <c r="D44" s="32">
        <f t="shared" si="15"/>
        <v>0</v>
      </c>
      <c r="E44" s="32">
        <f t="shared" si="15"/>
        <v>0</v>
      </c>
      <c r="F44" s="32">
        <f t="shared" si="15"/>
        <v>0</v>
      </c>
      <c r="G44" s="32">
        <f t="shared" si="15"/>
        <v>0</v>
      </c>
      <c r="H44" s="32">
        <f t="shared" si="15"/>
        <v>0</v>
      </c>
      <c r="I44" s="32">
        <f t="shared" si="15"/>
        <v>0</v>
      </c>
      <c r="J44" s="92">
        <f t="shared" si="15"/>
        <v>0</v>
      </c>
      <c r="K44" s="97">
        <f t="shared" si="14"/>
        <v>0</v>
      </c>
    </row>
    <row r="45" spans="1:11" ht="12.75">
      <c r="A45" s="78" t="s">
        <v>143</v>
      </c>
      <c r="B45" s="15" t="s">
        <v>210</v>
      </c>
      <c r="C45" s="33">
        <f aca="true" t="shared" si="16" ref="C45:J45">C46+C49</f>
        <v>0</v>
      </c>
      <c r="D45" s="33">
        <f t="shared" si="16"/>
        <v>0</v>
      </c>
      <c r="E45" s="33">
        <f t="shared" si="16"/>
        <v>0</v>
      </c>
      <c r="F45" s="33">
        <f t="shared" si="16"/>
        <v>0</v>
      </c>
      <c r="G45" s="33">
        <f t="shared" si="16"/>
        <v>0</v>
      </c>
      <c r="H45" s="33">
        <f t="shared" si="16"/>
        <v>0</v>
      </c>
      <c r="I45" s="33">
        <f t="shared" si="16"/>
        <v>0</v>
      </c>
      <c r="J45" s="90">
        <f t="shared" si="16"/>
        <v>0</v>
      </c>
      <c r="K45" s="97">
        <f t="shared" si="14"/>
        <v>0</v>
      </c>
    </row>
    <row r="46" spans="1:11" ht="12.75">
      <c r="A46" s="106" t="s">
        <v>211</v>
      </c>
      <c r="B46" s="18" t="s">
        <v>212</v>
      </c>
      <c r="C46" s="33">
        <f aca="true" t="shared" si="17" ref="C46:J46">C47+C48</f>
        <v>0</v>
      </c>
      <c r="D46" s="33">
        <f t="shared" si="17"/>
        <v>0</v>
      </c>
      <c r="E46" s="33">
        <f t="shared" si="17"/>
        <v>0</v>
      </c>
      <c r="F46" s="33">
        <f t="shared" si="17"/>
        <v>0</v>
      </c>
      <c r="G46" s="33">
        <f t="shared" si="17"/>
        <v>0</v>
      </c>
      <c r="H46" s="33">
        <f t="shared" si="17"/>
        <v>0</v>
      </c>
      <c r="I46" s="33">
        <f t="shared" si="17"/>
        <v>0</v>
      </c>
      <c r="J46" s="90">
        <f t="shared" si="17"/>
        <v>0</v>
      </c>
      <c r="K46" s="97">
        <f t="shared" si="14"/>
        <v>0</v>
      </c>
    </row>
    <row r="47" spans="1:11" ht="12.75">
      <c r="A47" s="79" t="s">
        <v>213</v>
      </c>
      <c r="B47" s="10" t="s">
        <v>214</v>
      </c>
      <c r="C47" s="36"/>
      <c r="D47" s="36"/>
      <c r="E47" s="36"/>
      <c r="F47" s="36"/>
      <c r="G47" s="36"/>
      <c r="H47" s="36"/>
      <c r="I47" s="36"/>
      <c r="J47" s="89"/>
      <c r="K47" s="97">
        <f t="shared" si="14"/>
        <v>0</v>
      </c>
    </row>
    <row r="48" spans="1:11" ht="12.75">
      <c r="A48" s="79" t="s">
        <v>215</v>
      </c>
      <c r="B48" s="10" t="s">
        <v>216</v>
      </c>
      <c r="C48" s="557"/>
      <c r="D48" s="557"/>
      <c r="E48" s="557"/>
      <c r="F48" s="557"/>
      <c r="G48" s="557"/>
      <c r="H48" s="557"/>
      <c r="I48" s="557"/>
      <c r="J48" s="558"/>
      <c r="K48" s="563">
        <f t="shared" si="14"/>
        <v>0</v>
      </c>
    </row>
    <row r="49" spans="1:11" ht="12.75">
      <c r="A49" s="79" t="s">
        <v>217</v>
      </c>
      <c r="B49" s="10" t="s">
        <v>218</v>
      </c>
      <c r="C49" s="557"/>
      <c r="D49" s="557"/>
      <c r="E49" s="557"/>
      <c r="F49" s="557"/>
      <c r="G49" s="557"/>
      <c r="H49" s="557"/>
      <c r="I49" s="557"/>
      <c r="J49" s="558"/>
      <c r="K49" s="563">
        <f t="shared" si="14"/>
        <v>0</v>
      </c>
    </row>
    <row r="50" spans="1:11" ht="12.75">
      <c r="A50" s="76" t="s">
        <v>145</v>
      </c>
      <c r="B50" s="14" t="s">
        <v>219</v>
      </c>
      <c r="C50" s="557"/>
      <c r="D50" s="557"/>
      <c r="E50" s="557"/>
      <c r="F50" s="557"/>
      <c r="G50" s="557"/>
      <c r="H50" s="557"/>
      <c r="I50" s="557"/>
      <c r="J50" s="558"/>
      <c r="K50" s="563">
        <f t="shared" si="14"/>
        <v>0</v>
      </c>
    </row>
    <row r="51" spans="1:11" ht="12.75">
      <c r="A51" s="76" t="s">
        <v>151</v>
      </c>
      <c r="B51" s="14" t="s">
        <v>220</v>
      </c>
      <c r="C51" s="557"/>
      <c r="D51" s="557"/>
      <c r="E51" s="557"/>
      <c r="F51" s="557"/>
      <c r="G51" s="557"/>
      <c r="H51" s="557"/>
      <c r="I51" s="557"/>
      <c r="J51" s="558"/>
      <c r="K51" s="563">
        <f t="shared" si="14"/>
        <v>0</v>
      </c>
    </row>
    <row r="52" spans="1:11" ht="12.75">
      <c r="A52" s="81" t="s">
        <v>221</v>
      </c>
      <c r="B52" s="13" t="s">
        <v>222</v>
      </c>
      <c r="C52" s="564">
        <f aca="true" t="shared" si="18" ref="C52:J52">C53+C54+C57+C68</f>
        <v>0</v>
      </c>
      <c r="D52" s="564">
        <f t="shared" si="18"/>
        <v>0</v>
      </c>
      <c r="E52" s="564">
        <f t="shared" si="18"/>
        <v>0</v>
      </c>
      <c r="F52" s="564">
        <f t="shared" si="18"/>
        <v>0</v>
      </c>
      <c r="G52" s="564">
        <f t="shared" si="18"/>
        <v>0</v>
      </c>
      <c r="H52" s="564">
        <f t="shared" si="18"/>
        <v>0</v>
      </c>
      <c r="I52" s="564">
        <f t="shared" si="18"/>
        <v>0</v>
      </c>
      <c r="J52" s="565">
        <f t="shared" si="18"/>
        <v>0</v>
      </c>
      <c r="K52" s="563">
        <f t="shared" si="14"/>
        <v>0</v>
      </c>
    </row>
    <row r="53" spans="1:11" ht="12.75">
      <c r="A53" s="76" t="s">
        <v>223</v>
      </c>
      <c r="B53" s="14" t="s">
        <v>224</v>
      </c>
      <c r="C53" s="557"/>
      <c r="D53" s="557"/>
      <c r="E53" s="557"/>
      <c r="F53" s="557"/>
      <c r="G53" s="557"/>
      <c r="H53" s="557"/>
      <c r="I53" s="557"/>
      <c r="J53" s="558"/>
      <c r="K53" s="563">
        <f t="shared" si="14"/>
        <v>0</v>
      </c>
    </row>
    <row r="54" spans="1:11" ht="12.75">
      <c r="A54" s="76" t="s">
        <v>225</v>
      </c>
      <c r="B54" s="14" t="s">
        <v>702</v>
      </c>
      <c r="C54" s="564">
        <f aca="true" t="shared" si="19" ref="C54:J54">C55+C56</f>
        <v>0</v>
      </c>
      <c r="D54" s="564">
        <f t="shared" si="19"/>
        <v>0</v>
      </c>
      <c r="E54" s="564">
        <f t="shared" si="19"/>
        <v>0</v>
      </c>
      <c r="F54" s="564">
        <f t="shared" si="19"/>
        <v>0</v>
      </c>
      <c r="G54" s="564">
        <f t="shared" si="19"/>
        <v>0</v>
      </c>
      <c r="H54" s="564">
        <f t="shared" si="19"/>
        <v>0</v>
      </c>
      <c r="I54" s="564">
        <f t="shared" si="19"/>
        <v>0</v>
      </c>
      <c r="J54" s="565">
        <f t="shared" si="19"/>
        <v>0</v>
      </c>
      <c r="K54" s="563">
        <f t="shared" si="14"/>
        <v>0</v>
      </c>
    </row>
    <row r="55" spans="1:11" ht="12.75">
      <c r="A55" s="105" t="s">
        <v>703</v>
      </c>
      <c r="B55" s="24" t="s">
        <v>761</v>
      </c>
      <c r="C55" s="557"/>
      <c r="D55" s="557"/>
      <c r="E55" s="557"/>
      <c r="F55" s="557"/>
      <c r="G55" s="557"/>
      <c r="H55" s="557"/>
      <c r="I55" s="557"/>
      <c r="J55" s="558"/>
      <c r="K55" s="563">
        <f t="shared" si="14"/>
        <v>0</v>
      </c>
    </row>
    <row r="56" spans="1:11" ht="12.75">
      <c r="A56" s="105" t="s">
        <v>704</v>
      </c>
      <c r="B56" s="24" t="s">
        <v>762</v>
      </c>
      <c r="C56" s="557"/>
      <c r="D56" s="557"/>
      <c r="E56" s="557"/>
      <c r="F56" s="557"/>
      <c r="G56" s="557"/>
      <c r="H56" s="557"/>
      <c r="I56" s="557"/>
      <c r="J56" s="558"/>
      <c r="K56" s="563">
        <f t="shared" si="14"/>
        <v>0</v>
      </c>
    </row>
    <row r="57" spans="1:11" ht="12.75">
      <c r="A57" s="76">
        <v>5.3</v>
      </c>
      <c r="B57" s="14" t="s">
        <v>589</v>
      </c>
      <c r="C57" s="560">
        <f aca="true" t="shared" si="20" ref="C57:J57">C58+C63</f>
        <v>0</v>
      </c>
      <c r="D57" s="560">
        <f t="shared" si="20"/>
        <v>0</v>
      </c>
      <c r="E57" s="560">
        <f t="shared" si="20"/>
        <v>0</v>
      </c>
      <c r="F57" s="560">
        <f t="shared" si="20"/>
        <v>0</v>
      </c>
      <c r="G57" s="560">
        <f t="shared" si="20"/>
        <v>0</v>
      </c>
      <c r="H57" s="560">
        <f t="shared" si="20"/>
        <v>0</v>
      </c>
      <c r="I57" s="560">
        <f t="shared" si="20"/>
        <v>0</v>
      </c>
      <c r="J57" s="561">
        <f t="shared" si="20"/>
        <v>0</v>
      </c>
      <c r="K57" s="563">
        <f t="shared" si="14"/>
        <v>0</v>
      </c>
    </row>
    <row r="58" spans="1:11" ht="12.75">
      <c r="A58" s="105" t="s">
        <v>227</v>
      </c>
      <c r="B58" s="24" t="s">
        <v>589</v>
      </c>
      <c r="C58" s="560">
        <f aca="true" t="shared" si="21" ref="C58:J58">C59+C60+C61+C62</f>
        <v>0</v>
      </c>
      <c r="D58" s="560">
        <f t="shared" si="21"/>
        <v>0</v>
      </c>
      <c r="E58" s="560">
        <f t="shared" si="21"/>
        <v>0</v>
      </c>
      <c r="F58" s="560">
        <f t="shared" si="21"/>
        <v>0</v>
      </c>
      <c r="G58" s="560">
        <f t="shared" si="21"/>
        <v>0</v>
      </c>
      <c r="H58" s="560">
        <f t="shared" si="21"/>
        <v>0</v>
      </c>
      <c r="I58" s="560">
        <f t="shared" si="21"/>
        <v>0</v>
      </c>
      <c r="J58" s="561">
        <f t="shared" si="21"/>
        <v>0</v>
      </c>
      <c r="K58" s="563">
        <f t="shared" si="14"/>
        <v>0</v>
      </c>
    </row>
    <row r="59" spans="1:11" ht="12.75">
      <c r="A59" s="79" t="s">
        <v>590</v>
      </c>
      <c r="B59" s="10" t="s">
        <v>591</v>
      </c>
      <c r="C59" s="556"/>
      <c r="D59" s="556"/>
      <c r="E59" s="556"/>
      <c r="F59" s="556"/>
      <c r="G59" s="556"/>
      <c r="H59" s="556"/>
      <c r="I59" s="556"/>
      <c r="J59" s="562"/>
      <c r="K59" s="563">
        <f t="shared" si="14"/>
        <v>0</v>
      </c>
    </row>
    <row r="60" spans="1:11" ht="12.75">
      <c r="A60" s="79" t="s">
        <v>592</v>
      </c>
      <c r="B60" s="10" t="s">
        <v>593</v>
      </c>
      <c r="C60" s="556"/>
      <c r="D60" s="556"/>
      <c r="E60" s="556"/>
      <c r="F60" s="556"/>
      <c r="G60" s="556"/>
      <c r="H60" s="556"/>
      <c r="I60" s="556"/>
      <c r="J60" s="562"/>
      <c r="K60" s="563">
        <f t="shared" si="14"/>
        <v>0</v>
      </c>
    </row>
    <row r="61" spans="1:11" ht="12.75">
      <c r="A61" s="79" t="s">
        <v>594</v>
      </c>
      <c r="B61" s="10" t="s">
        <v>595</v>
      </c>
      <c r="C61" s="556"/>
      <c r="D61" s="556"/>
      <c r="E61" s="556"/>
      <c r="F61" s="556"/>
      <c r="G61" s="556"/>
      <c r="H61" s="556"/>
      <c r="I61" s="556"/>
      <c r="J61" s="562"/>
      <c r="K61" s="563">
        <f t="shared" si="14"/>
        <v>0</v>
      </c>
    </row>
    <row r="62" spans="1:11" ht="12.75">
      <c r="A62" s="79" t="s">
        <v>596</v>
      </c>
      <c r="B62" s="10" t="s">
        <v>597</v>
      </c>
      <c r="C62" s="556"/>
      <c r="D62" s="556"/>
      <c r="E62" s="556"/>
      <c r="F62" s="556"/>
      <c r="G62" s="556"/>
      <c r="H62" s="556"/>
      <c r="I62" s="556"/>
      <c r="J62" s="562"/>
      <c r="K62" s="563">
        <f t="shared" si="14"/>
        <v>0</v>
      </c>
    </row>
    <row r="63" spans="1:11" ht="12.75">
      <c r="A63" s="105" t="s">
        <v>229</v>
      </c>
      <c r="B63" s="24" t="s">
        <v>336</v>
      </c>
      <c r="C63" s="560">
        <f aca="true" t="shared" si="22" ref="C63:J63">C64+C65+C66+C67</f>
        <v>0</v>
      </c>
      <c r="D63" s="560">
        <f t="shared" si="22"/>
        <v>0</v>
      </c>
      <c r="E63" s="560">
        <f t="shared" si="22"/>
        <v>0</v>
      </c>
      <c r="F63" s="560">
        <f t="shared" si="22"/>
        <v>0</v>
      </c>
      <c r="G63" s="560">
        <f t="shared" si="22"/>
        <v>0</v>
      </c>
      <c r="H63" s="560">
        <f t="shared" si="22"/>
        <v>0</v>
      </c>
      <c r="I63" s="560">
        <f t="shared" si="22"/>
        <v>0</v>
      </c>
      <c r="J63" s="561">
        <f t="shared" si="22"/>
        <v>0</v>
      </c>
      <c r="K63" s="563">
        <f t="shared" si="14"/>
        <v>0</v>
      </c>
    </row>
    <row r="64" spans="1:11" ht="12.75">
      <c r="A64" s="79" t="s">
        <v>598</v>
      </c>
      <c r="B64" s="10" t="s">
        <v>599</v>
      </c>
      <c r="C64" s="556"/>
      <c r="D64" s="556"/>
      <c r="E64" s="556"/>
      <c r="F64" s="556"/>
      <c r="G64" s="556"/>
      <c r="H64" s="556"/>
      <c r="I64" s="556"/>
      <c r="J64" s="562"/>
      <c r="K64" s="563">
        <f t="shared" si="14"/>
        <v>0</v>
      </c>
    </row>
    <row r="65" spans="1:11" ht="12.75">
      <c r="A65" s="79" t="s">
        <v>600</v>
      </c>
      <c r="B65" s="10" t="s">
        <v>601</v>
      </c>
      <c r="C65" s="556"/>
      <c r="D65" s="556"/>
      <c r="E65" s="556"/>
      <c r="F65" s="556"/>
      <c r="G65" s="556"/>
      <c r="H65" s="556"/>
      <c r="I65" s="556"/>
      <c r="J65" s="562"/>
      <c r="K65" s="563">
        <f t="shared" si="14"/>
        <v>0</v>
      </c>
    </row>
    <row r="66" spans="1:11" ht="12.75">
      <c r="A66" s="79" t="s">
        <v>602</v>
      </c>
      <c r="B66" s="10" t="s">
        <v>603</v>
      </c>
      <c r="C66" s="556"/>
      <c r="D66" s="556"/>
      <c r="E66" s="556"/>
      <c r="F66" s="556"/>
      <c r="G66" s="556"/>
      <c r="H66" s="556"/>
      <c r="I66" s="556"/>
      <c r="J66" s="562"/>
      <c r="K66" s="563">
        <f t="shared" si="14"/>
        <v>0</v>
      </c>
    </row>
    <row r="67" spans="1:11" ht="12.75">
      <c r="A67" s="79" t="s">
        <v>604</v>
      </c>
      <c r="B67" s="10" t="s">
        <v>605</v>
      </c>
      <c r="C67" s="556"/>
      <c r="D67" s="556"/>
      <c r="E67" s="556"/>
      <c r="F67" s="556"/>
      <c r="G67" s="556"/>
      <c r="H67" s="556"/>
      <c r="I67" s="556"/>
      <c r="J67" s="562"/>
      <c r="K67" s="563">
        <f t="shared" si="14"/>
        <v>0</v>
      </c>
    </row>
    <row r="68" spans="1:11" ht="12.75">
      <c r="A68" s="76">
        <v>5.4</v>
      </c>
      <c r="B68" s="14" t="s">
        <v>226</v>
      </c>
      <c r="C68" s="560">
        <f aca="true" t="shared" si="23" ref="C68:J68">C69+C70+C71+C72+C73+C74+C75+C76</f>
        <v>0</v>
      </c>
      <c r="D68" s="560">
        <f t="shared" si="23"/>
        <v>0</v>
      </c>
      <c r="E68" s="560">
        <f t="shared" si="23"/>
        <v>0</v>
      </c>
      <c r="F68" s="560">
        <f t="shared" si="23"/>
        <v>0</v>
      </c>
      <c r="G68" s="560">
        <f t="shared" si="23"/>
        <v>0</v>
      </c>
      <c r="H68" s="560">
        <f t="shared" si="23"/>
        <v>0</v>
      </c>
      <c r="I68" s="560">
        <f t="shared" si="23"/>
        <v>0</v>
      </c>
      <c r="J68" s="561">
        <f t="shared" si="23"/>
        <v>0</v>
      </c>
      <c r="K68" s="563">
        <f t="shared" si="14"/>
        <v>0</v>
      </c>
    </row>
    <row r="69" spans="1:11" ht="12.75">
      <c r="A69" s="105" t="s">
        <v>606</v>
      </c>
      <c r="B69" s="24" t="s">
        <v>228</v>
      </c>
      <c r="C69" s="556"/>
      <c r="D69" s="557"/>
      <c r="E69" s="557"/>
      <c r="F69" s="557"/>
      <c r="G69" s="557"/>
      <c r="H69" s="557"/>
      <c r="I69" s="557"/>
      <c r="J69" s="558"/>
      <c r="K69" s="563">
        <f t="shared" si="14"/>
        <v>0</v>
      </c>
    </row>
    <row r="70" spans="1:11" ht="12.75">
      <c r="A70" s="105" t="s">
        <v>607</v>
      </c>
      <c r="B70" s="24" t="s">
        <v>230</v>
      </c>
      <c r="C70" s="557"/>
      <c r="D70" s="557"/>
      <c r="E70" s="557"/>
      <c r="F70" s="557"/>
      <c r="G70" s="557"/>
      <c r="H70" s="557"/>
      <c r="I70" s="557"/>
      <c r="J70" s="558"/>
      <c r="K70" s="563">
        <f t="shared" si="14"/>
        <v>0</v>
      </c>
    </row>
    <row r="71" spans="1:11" ht="12.75">
      <c r="A71" s="105" t="s">
        <v>608</v>
      </c>
      <c r="B71" s="24" t="s">
        <v>231</v>
      </c>
      <c r="C71" s="556"/>
      <c r="D71" s="557"/>
      <c r="E71" s="557"/>
      <c r="F71" s="557"/>
      <c r="G71" s="557"/>
      <c r="H71" s="557"/>
      <c r="I71" s="557"/>
      <c r="J71" s="558"/>
      <c r="K71" s="563">
        <f t="shared" si="14"/>
        <v>0</v>
      </c>
    </row>
    <row r="72" spans="1:11" ht="12.75">
      <c r="A72" s="105" t="s">
        <v>609</v>
      </c>
      <c r="B72" s="24" t="s">
        <v>232</v>
      </c>
      <c r="C72" s="557"/>
      <c r="D72" s="557"/>
      <c r="E72" s="557"/>
      <c r="F72" s="557"/>
      <c r="G72" s="557"/>
      <c r="H72" s="557"/>
      <c r="I72" s="557"/>
      <c r="J72" s="558"/>
      <c r="K72" s="563">
        <f t="shared" si="14"/>
        <v>0</v>
      </c>
    </row>
    <row r="73" spans="1:11" ht="12.75">
      <c r="A73" s="105" t="s">
        <v>610</v>
      </c>
      <c r="B73" s="24" t="s">
        <v>233</v>
      </c>
      <c r="C73" s="557"/>
      <c r="D73" s="557"/>
      <c r="E73" s="557"/>
      <c r="F73" s="557"/>
      <c r="G73" s="557"/>
      <c r="H73" s="557"/>
      <c r="I73" s="557"/>
      <c r="J73" s="558"/>
      <c r="K73" s="563">
        <f t="shared" si="14"/>
        <v>0</v>
      </c>
    </row>
    <row r="74" spans="1:11" ht="12.75">
      <c r="A74" s="105" t="s">
        <v>611</v>
      </c>
      <c r="B74" s="24" t="s">
        <v>234</v>
      </c>
      <c r="C74" s="556"/>
      <c r="D74" s="557"/>
      <c r="E74" s="557"/>
      <c r="F74" s="557"/>
      <c r="G74" s="557"/>
      <c r="H74" s="557"/>
      <c r="I74" s="557"/>
      <c r="J74" s="558"/>
      <c r="K74" s="563">
        <f t="shared" si="14"/>
        <v>0</v>
      </c>
    </row>
    <row r="75" spans="1:11" ht="12.75">
      <c r="A75" s="105" t="s">
        <v>612</v>
      </c>
      <c r="B75" s="24" t="s">
        <v>235</v>
      </c>
      <c r="C75" s="557"/>
      <c r="D75" s="557"/>
      <c r="E75" s="557"/>
      <c r="F75" s="557"/>
      <c r="G75" s="557"/>
      <c r="H75" s="557"/>
      <c r="I75" s="557"/>
      <c r="J75" s="558"/>
      <c r="K75" s="563">
        <f t="shared" si="14"/>
        <v>0</v>
      </c>
    </row>
    <row r="76" spans="1:11" ht="12.75">
      <c r="A76" s="105" t="s">
        <v>613</v>
      </c>
      <c r="B76" s="24" t="s">
        <v>236</v>
      </c>
      <c r="C76" s="40"/>
      <c r="D76" s="36"/>
      <c r="E76" s="36"/>
      <c r="F76" s="36"/>
      <c r="G76" s="36"/>
      <c r="H76" s="36"/>
      <c r="I76" s="36"/>
      <c r="J76" s="89"/>
      <c r="K76" s="97">
        <f t="shared" si="14"/>
        <v>0</v>
      </c>
    </row>
    <row r="77" spans="1:11" ht="13.5" thickBot="1">
      <c r="A77" s="84"/>
      <c r="B77" s="85" t="s">
        <v>10</v>
      </c>
      <c r="C77" s="86">
        <f aca="true" t="shared" si="24" ref="C77:J77">C10+C11+C34+C44+C52</f>
        <v>0</v>
      </c>
      <c r="D77" s="86">
        <f t="shared" si="24"/>
        <v>0</v>
      </c>
      <c r="E77" s="86">
        <f t="shared" si="24"/>
        <v>0</v>
      </c>
      <c r="F77" s="86">
        <f t="shared" si="24"/>
        <v>0</v>
      </c>
      <c r="G77" s="86">
        <f t="shared" si="24"/>
        <v>0</v>
      </c>
      <c r="H77" s="86">
        <f t="shared" si="24"/>
        <v>0</v>
      </c>
      <c r="I77" s="86">
        <f t="shared" si="24"/>
        <v>0</v>
      </c>
      <c r="J77" s="94">
        <f t="shared" si="24"/>
        <v>0</v>
      </c>
      <c r="K77" s="98">
        <f t="shared" si="14"/>
        <v>0</v>
      </c>
    </row>
    <row r="78" spans="1:11" ht="12.75">
      <c r="A78" s="705"/>
      <c r="B78" s="705"/>
      <c r="C78" s="705"/>
      <c r="D78" s="705"/>
      <c r="E78" s="705"/>
      <c r="F78" s="705"/>
      <c r="G78" s="705"/>
      <c r="H78" s="705"/>
      <c r="I78" s="705"/>
      <c r="J78" s="705"/>
      <c r="K78" s="705"/>
    </row>
    <row r="79" spans="1:11" ht="12.75">
      <c r="A79" s="715" t="s">
        <v>159</v>
      </c>
      <c r="B79" s="715" t="s">
        <v>159</v>
      </c>
      <c r="C79" s="715" t="s">
        <v>159</v>
      </c>
      <c r="D79" s="715" t="s">
        <v>159</v>
      </c>
      <c r="E79" s="715" t="s">
        <v>159</v>
      </c>
      <c r="F79" s="715" t="s">
        <v>159</v>
      </c>
      <c r="G79" s="715" t="s">
        <v>159</v>
      </c>
      <c r="H79" s="715" t="s">
        <v>159</v>
      </c>
      <c r="I79" s="715" t="s">
        <v>159</v>
      </c>
      <c r="J79" s="715" t="s">
        <v>159</v>
      </c>
      <c r="K79" s="715" t="s">
        <v>159</v>
      </c>
    </row>
    <row r="80" spans="1:11" ht="12.75">
      <c r="A80" s="715" t="s">
        <v>160</v>
      </c>
      <c r="B80" s="715" t="s">
        <v>160</v>
      </c>
      <c r="C80" s="715" t="s">
        <v>160</v>
      </c>
      <c r="D80" s="715" t="s">
        <v>160</v>
      </c>
      <c r="E80" s="715" t="s">
        <v>160</v>
      </c>
      <c r="F80" s="715" t="s">
        <v>160</v>
      </c>
      <c r="G80" s="715" t="s">
        <v>160</v>
      </c>
      <c r="H80" s="715" t="s">
        <v>160</v>
      </c>
      <c r="I80" s="715" t="s">
        <v>160</v>
      </c>
      <c r="J80" s="716" t="s">
        <v>160</v>
      </c>
      <c r="K80" s="716" t="s">
        <v>160</v>
      </c>
    </row>
    <row r="81" spans="1:11" ht="12.75">
      <c r="A81" s="6"/>
      <c r="B81" s="6"/>
      <c r="C81" s="6"/>
      <c r="D81" s="6"/>
      <c r="E81" s="6"/>
      <c r="F81" s="6"/>
      <c r="G81" s="6"/>
      <c r="H81" s="6"/>
      <c r="I81" s="7"/>
      <c r="J81" s="2"/>
      <c r="K81" s="2"/>
    </row>
  </sheetData>
  <sheetProtection/>
  <mergeCells count="10">
    <mergeCell ref="E8:G8"/>
    <mergeCell ref="H8:J8"/>
    <mergeCell ref="A78:K78"/>
    <mergeCell ref="A79:K79"/>
    <mergeCell ref="A80:K80"/>
    <mergeCell ref="A7:A9"/>
    <mergeCell ref="B7:B8"/>
    <mergeCell ref="C7:D8"/>
    <mergeCell ref="F7:J7"/>
    <mergeCell ref="K7:K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00390625" style="12" customWidth="1"/>
    <col min="2" max="2" width="63.00390625" style="12" customWidth="1"/>
    <col min="3" max="3" width="9.28125" style="12" customWidth="1"/>
    <col min="4" max="4" width="9.140625" style="12" customWidth="1"/>
    <col min="5" max="5" width="9.57421875" style="12" customWidth="1"/>
    <col min="6" max="16384" width="9.140625" style="12" customWidth="1"/>
  </cols>
  <sheetData>
    <row r="1" spans="1:5" ht="15">
      <c r="A1" s="51" t="s">
        <v>648</v>
      </c>
      <c r="B1" s="52">
        <v>3</v>
      </c>
      <c r="C1" s="11"/>
      <c r="D1" s="3"/>
      <c r="E1" s="1"/>
    </row>
    <row r="2" spans="1:5" ht="15">
      <c r="A2" s="51" t="s">
        <v>649</v>
      </c>
      <c r="B2" s="53" t="s">
        <v>237</v>
      </c>
      <c r="C2" s="4"/>
      <c r="D2" s="3"/>
      <c r="E2" s="1"/>
    </row>
    <row r="3" spans="1:5" ht="15">
      <c r="A3" s="51" t="s">
        <v>650</v>
      </c>
      <c r="B3" s="51" t="s">
        <v>651</v>
      </c>
      <c r="C3" s="2"/>
      <c r="D3" s="3"/>
      <c r="E3" s="1"/>
    </row>
    <row r="4" spans="1:5" ht="15">
      <c r="A4" s="51" t="s">
        <v>1</v>
      </c>
      <c r="B4" s="51" t="s">
        <v>2</v>
      </c>
      <c r="C4" s="2"/>
      <c r="D4" s="3"/>
      <c r="E4" s="1"/>
    </row>
    <row r="5" spans="1:5" ht="15">
      <c r="A5" s="54" t="s">
        <v>3</v>
      </c>
      <c r="B5" s="54" t="s">
        <v>4</v>
      </c>
      <c r="C5" s="2"/>
      <c r="D5" s="3"/>
      <c r="E5" s="1"/>
    </row>
    <row r="6" spans="1:5" ht="13.5" thickBot="1">
      <c r="A6" s="2"/>
      <c r="B6" s="2"/>
      <c r="C6" s="2"/>
      <c r="D6" s="3"/>
      <c r="E6" s="1"/>
    </row>
    <row r="7" spans="1:5" ht="15.75" thickBot="1">
      <c r="A7" s="108" t="s">
        <v>5</v>
      </c>
      <c r="B7" s="112" t="s">
        <v>238</v>
      </c>
      <c r="C7" s="109" t="s">
        <v>8</v>
      </c>
      <c r="D7" s="110" t="s">
        <v>9</v>
      </c>
      <c r="E7" s="111" t="s">
        <v>10</v>
      </c>
    </row>
    <row r="8" spans="1:5" ht="12.75">
      <c r="A8" s="73" t="s">
        <v>19</v>
      </c>
      <c r="B8" s="74" t="s">
        <v>239</v>
      </c>
      <c r="C8" s="115">
        <f>C9+C13+C14+C17</f>
        <v>0</v>
      </c>
      <c r="D8" s="115">
        <f>D9+D13+D14+D17</f>
        <v>0</v>
      </c>
      <c r="E8" s="116">
        <f aca="true" t="shared" si="0" ref="E8:E39">C8+D8</f>
        <v>0</v>
      </c>
    </row>
    <row r="9" spans="1:5" ht="12.75">
      <c r="A9" s="129" t="s">
        <v>21</v>
      </c>
      <c r="B9" s="23" t="s">
        <v>240</v>
      </c>
      <c r="C9" s="44">
        <f>C10+C11+C12</f>
        <v>0</v>
      </c>
      <c r="D9" s="44">
        <f>D10+D11+D12</f>
        <v>0</v>
      </c>
      <c r="E9" s="117">
        <f t="shared" si="0"/>
        <v>0</v>
      </c>
    </row>
    <row r="10" spans="1:5" s="353" customFormat="1" ht="12.75">
      <c r="A10" s="539" t="s">
        <v>241</v>
      </c>
      <c r="B10" s="10" t="s">
        <v>242</v>
      </c>
      <c r="C10" s="540"/>
      <c r="D10" s="540"/>
      <c r="E10" s="541">
        <f t="shared" si="0"/>
        <v>0</v>
      </c>
    </row>
    <row r="11" spans="1:5" ht="12.75">
      <c r="A11" s="79" t="s">
        <v>243</v>
      </c>
      <c r="B11" s="10" t="s">
        <v>244</v>
      </c>
      <c r="C11" s="36"/>
      <c r="D11" s="36"/>
      <c r="E11" s="82">
        <f t="shared" si="0"/>
        <v>0</v>
      </c>
    </row>
    <row r="12" spans="1:5" ht="12.75">
      <c r="A12" s="79" t="s">
        <v>245</v>
      </c>
      <c r="B12" s="10" t="s">
        <v>246</v>
      </c>
      <c r="C12" s="40"/>
      <c r="D12" s="40"/>
      <c r="E12" s="82">
        <f t="shared" si="0"/>
        <v>0</v>
      </c>
    </row>
    <row r="13" spans="1:5" ht="12.75">
      <c r="A13" s="129" t="s">
        <v>23</v>
      </c>
      <c r="B13" s="23" t="s">
        <v>247</v>
      </c>
      <c r="C13" s="40"/>
      <c r="D13" s="40"/>
      <c r="E13" s="117">
        <f t="shared" si="0"/>
        <v>0</v>
      </c>
    </row>
    <row r="14" spans="1:5" ht="12.75">
      <c r="A14" s="129" t="s">
        <v>30</v>
      </c>
      <c r="B14" s="23" t="s">
        <v>248</v>
      </c>
      <c r="C14" s="44">
        <f>C15+C16</f>
        <v>0</v>
      </c>
      <c r="D14" s="44">
        <f>D15+D16</f>
        <v>0</v>
      </c>
      <c r="E14" s="117">
        <f t="shared" si="0"/>
        <v>0</v>
      </c>
    </row>
    <row r="15" spans="1:5" ht="12.75">
      <c r="A15" s="79" t="s">
        <v>32</v>
      </c>
      <c r="B15" s="10" t="s">
        <v>249</v>
      </c>
      <c r="C15" s="36"/>
      <c r="D15" s="36"/>
      <c r="E15" s="82">
        <f t="shared" si="0"/>
        <v>0</v>
      </c>
    </row>
    <row r="16" spans="1:5" ht="12.75">
      <c r="A16" s="79" t="s">
        <v>34</v>
      </c>
      <c r="B16" s="10" t="s">
        <v>250</v>
      </c>
      <c r="C16" s="36"/>
      <c r="D16" s="36"/>
      <c r="E16" s="82">
        <f t="shared" si="0"/>
        <v>0</v>
      </c>
    </row>
    <row r="17" spans="1:5" ht="12.75">
      <c r="A17" s="129" t="s">
        <v>36</v>
      </c>
      <c r="B17" s="23" t="s">
        <v>251</v>
      </c>
      <c r="C17" s="36"/>
      <c r="D17" s="36"/>
      <c r="E17" s="117">
        <f t="shared" si="0"/>
        <v>0</v>
      </c>
    </row>
    <row r="18" spans="1:5" ht="12.75">
      <c r="A18" s="81" t="s">
        <v>53</v>
      </c>
      <c r="B18" s="13" t="s">
        <v>252</v>
      </c>
      <c r="C18" s="36"/>
      <c r="D18" s="36"/>
      <c r="E18" s="117">
        <f t="shared" si="0"/>
        <v>0</v>
      </c>
    </row>
    <row r="19" spans="1:5" ht="12.75">
      <c r="A19" s="81" t="s">
        <v>121</v>
      </c>
      <c r="B19" s="13" t="s">
        <v>253</v>
      </c>
      <c r="C19" s="43">
        <f>C20+C26+C29+C30</f>
        <v>0</v>
      </c>
      <c r="D19" s="43">
        <f>D20+D26+D29+D30</f>
        <v>0</v>
      </c>
      <c r="E19" s="117">
        <f t="shared" si="0"/>
        <v>0</v>
      </c>
    </row>
    <row r="20" spans="1:5" ht="12.75">
      <c r="A20" s="129" t="s">
        <v>123</v>
      </c>
      <c r="B20" s="23" t="s">
        <v>254</v>
      </c>
      <c r="C20" s="44">
        <f>C21+C22+C23+C24+C25</f>
        <v>0</v>
      </c>
      <c r="D20" s="44">
        <f>D21+D22+D23+D24+D25</f>
        <v>0</v>
      </c>
      <c r="E20" s="119">
        <f t="shared" si="0"/>
        <v>0</v>
      </c>
    </row>
    <row r="21" spans="1:5" ht="12.75">
      <c r="A21" s="79" t="s">
        <v>125</v>
      </c>
      <c r="B21" s="10" t="s">
        <v>255</v>
      </c>
      <c r="C21" s="36"/>
      <c r="D21" s="36"/>
      <c r="E21" s="77">
        <f t="shared" si="0"/>
        <v>0</v>
      </c>
    </row>
    <row r="22" spans="1:5" ht="12.75">
      <c r="A22" s="79" t="s">
        <v>131</v>
      </c>
      <c r="B22" s="10" t="s">
        <v>256</v>
      </c>
      <c r="C22" s="36"/>
      <c r="D22" s="36"/>
      <c r="E22" s="77">
        <f t="shared" si="0"/>
        <v>0</v>
      </c>
    </row>
    <row r="23" spans="1:5" ht="12.75">
      <c r="A23" s="79" t="s">
        <v>135</v>
      </c>
      <c r="B23" s="10" t="s">
        <v>257</v>
      </c>
      <c r="C23" s="36"/>
      <c r="D23" s="36"/>
      <c r="E23" s="77">
        <f t="shared" si="0"/>
        <v>0</v>
      </c>
    </row>
    <row r="24" spans="1:5" ht="12.75">
      <c r="A24" s="79" t="s">
        <v>137</v>
      </c>
      <c r="B24" s="10" t="s">
        <v>258</v>
      </c>
      <c r="C24" s="36"/>
      <c r="D24" s="36"/>
      <c r="E24" s="77">
        <f t="shared" si="0"/>
        <v>0</v>
      </c>
    </row>
    <row r="25" spans="1:5" ht="12.75">
      <c r="A25" s="79" t="s">
        <v>259</v>
      </c>
      <c r="B25" s="10" t="s">
        <v>260</v>
      </c>
      <c r="C25" s="36"/>
      <c r="D25" s="36"/>
      <c r="E25" s="77">
        <f t="shared" si="0"/>
        <v>0</v>
      </c>
    </row>
    <row r="26" spans="1:5" ht="12.75">
      <c r="A26" s="129" t="s">
        <v>139</v>
      </c>
      <c r="B26" s="23" t="s">
        <v>261</v>
      </c>
      <c r="C26" s="44">
        <f>C27+C28</f>
        <v>0</v>
      </c>
      <c r="D26" s="44">
        <f>D27+D28</f>
        <v>0</v>
      </c>
      <c r="E26" s="119">
        <f t="shared" si="0"/>
        <v>0</v>
      </c>
    </row>
    <row r="27" spans="1:5" ht="12.75">
      <c r="A27" s="79" t="s">
        <v>262</v>
      </c>
      <c r="B27" s="10" t="s">
        <v>263</v>
      </c>
      <c r="C27" s="36"/>
      <c r="D27" s="36"/>
      <c r="E27" s="77">
        <f t="shared" si="0"/>
        <v>0</v>
      </c>
    </row>
    <row r="28" spans="1:5" ht="12.75">
      <c r="A28" s="79" t="s">
        <v>264</v>
      </c>
      <c r="B28" s="10" t="s">
        <v>265</v>
      </c>
      <c r="C28" s="36"/>
      <c r="D28" s="36"/>
      <c r="E28" s="77">
        <f t="shared" si="0"/>
        <v>0</v>
      </c>
    </row>
    <row r="29" spans="1:5" ht="12.75">
      <c r="A29" s="129" t="s">
        <v>197</v>
      </c>
      <c r="B29" s="23" t="s">
        <v>266</v>
      </c>
      <c r="C29" s="36"/>
      <c r="D29" s="36"/>
      <c r="E29" s="119">
        <f t="shared" si="0"/>
        <v>0</v>
      </c>
    </row>
    <row r="30" spans="1:5" ht="12.75">
      <c r="A30" s="129" t="s">
        <v>199</v>
      </c>
      <c r="B30" s="23" t="s">
        <v>267</v>
      </c>
      <c r="C30" s="36"/>
      <c r="D30" s="36"/>
      <c r="E30" s="119">
        <f t="shared" si="0"/>
        <v>0</v>
      </c>
    </row>
    <row r="31" spans="1:5" ht="12.75">
      <c r="A31" s="81" t="s">
        <v>141</v>
      </c>
      <c r="B31" s="13" t="s">
        <v>268</v>
      </c>
      <c r="C31" s="43">
        <f>C32+C33+C34</f>
        <v>0</v>
      </c>
      <c r="D31" s="43">
        <f>D32+D33+D34</f>
        <v>0</v>
      </c>
      <c r="E31" s="117">
        <f t="shared" si="0"/>
        <v>0</v>
      </c>
    </row>
    <row r="32" spans="1:5" ht="12.75">
      <c r="A32" s="129" t="s">
        <v>143</v>
      </c>
      <c r="B32" s="23" t="s">
        <v>269</v>
      </c>
      <c r="C32" s="36"/>
      <c r="D32" s="36"/>
      <c r="E32" s="77">
        <f t="shared" si="0"/>
        <v>0</v>
      </c>
    </row>
    <row r="33" spans="1:5" ht="12.75">
      <c r="A33" s="129" t="s">
        <v>145</v>
      </c>
      <c r="B33" s="23" t="s">
        <v>270</v>
      </c>
      <c r="C33" s="40"/>
      <c r="D33" s="36"/>
      <c r="E33" s="77">
        <f t="shared" si="0"/>
        <v>0</v>
      </c>
    </row>
    <row r="34" spans="1:5" ht="12.75">
      <c r="A34" s="129" t="s">
        <v>151</v>
      </c>
      <c r="B34" s="23" t="s">
        <v>271</v>
      </c>
      <c r="C34" s="36"/>
      <c r="D34" s="36"/>
      <c r="E34" s="77">
        <f t="shared" si="0"/>
        <v>0</v>
      </c>
    </row>
    <row r="35" spans="1:5" ht="12.75">
      <c r="A35" s="81" t="s">
        <v>221</v>
      </c>
      <c r="B35" s="13" t="s">
        <v>272</v>
      </c>
      <c r="C35" s="40"/>
      <c r="D35" s="36"/>
      <c r="E35" s="117">
        <f t="shared" si="0"/>
        <v>0</v>
      </c>
    </row>
    <row r="36" spans="1:5" ht="13.5" thickBot="1">
      <c r="A36" s="130" t="s">
        <v>273</v>
      </c>
      <c r="B36" s="120" t="s">
        <v>274</v>
      </c>
      <c r="C36" s="36"/>
      <c r="D36" s="36"/>
      <c r="E36" s="121">
        <f t="shared" si="0"/>
        <v>0</v>
      </c>
    </row>
    <row r="37" spans="1:5" ht="13.5" thickBot="1">
      <c r="A37" s="131"/>
      <c r="B37" s="126" t="s">
        <v>275</v>
      </c>
      <c r="C37" s="127">
        <f>C8+C18+C19+C31+C35+C36</f>
        <v>0</v>
      </c>
      <c r="D37" s="127">
        <f>D8+D18+D19+D31+D35+D36</f>
        <v>0</v>
      </c>
      <c r="E37" s="128">
        <f t="shared" si="0"/>
        <v>0</v>
      </c>
    </row>
    <row r="38" spans="1:5" ht="12.75">
      <c r="A38" s="132" t="s">
        <v>19</v>
      </c>
      <c r="B38" s="122" t="s">
        <v>276</v>
      </c>
      <c r="C38" s="123">
        <f>C39+C44+C48+C49</f>
        <v>0</v>
      </c>
      <c r="D38" s="123">
        <f>D39+D44+D48+D49</f>
        <v>0</v>
      </c>
      <c r="E38" s="124">
        <f t="shared" si="0"/>
        <v>0</v>
      </c>
    </row>
    <row r="39" spans="1:5" ht="12.75">
      <c r="A39" s="129" t="s">
        <v>21</v>
      </c>
      <c r="B39" s="566" t="s">
        <v>277</v>
      </c>
      <c r="C39" s="567">
        <f>C40+C41+C42+C43</f>
        <v>0</v>
      </c>
      <c r="D39" s="567">
        <f>D40+D41+D42+D43</f>
        <v>0</v>
      </c>
      <c r="E39" s="568">
        <f t="shared" si="0"/>
        <v>0</v>
      </c>
    </row>
    <row r="40" spans="1:5" ht="12.75">
      <c r="A40" s="572" t="s">
        <v>241</v>
      </c>
      <c r="B40" s="569" t="s">
        <v>278</v>
      </c>
      <c r="C40" s="556"/>
      <c r="D40" s="556"/>
      <c r="E40" s="570">
        <f aca="true" t="shared" si="1" ref="E40:E71">C40+D40</f>
        <v>0</v>
      </c>
    </row>
    <row r="41" spans="1:5" ht="12.75">
      <c r="A41" s="572" t="s">
        <v>243</v>
      </c>
      <c r="B41" s="569" t="s">
        <v>279</v>
      </c>
      <c r="C41" s="556"/>
      <c r="D41" s="556"/>
      <c r="E41" s="570">
        <f t="shared" si="1"/>
        <v>0</v>
      </c>
    </row>
    <row r="42" spans="1:5" s="37" customFormat="1" ht="12.75">
      <c r="A42" s="573" t="s">
        <v>245</v>
      </c>
      <c r="B42" s="571" t="s">
        <v>614</v>
      </c>
      <c r="C42" s="556"/>
      <c r="D42" s="556"/>
      <c r="E42" s="570">
        <f t="shared" si="1"/>
        <v>0</v>
      </c>
    </row>
    <row r="43" spans="1:5" ht="12.75">
      <c r="A43" s="573" t="s">
        <v>615</v>
      </c>
      <c r="B43" s="569" t="s">
        <v>246</v>
      </c>
      <c r="C43" s="556"/>
      <c r="D43" s="556"/>
      <c r="E43" s="570">
        <f t="shared" si="1"/>
        <v>0</v>
      </c>
    </row>
    <row r="44" spans="1:5" ht="12.75">
      <c r="A44" s="129" t="s">
        <v>23</v>
      </c>
      <c r="B44" s="566" t="s">
        <v>280</v>
      </c>
      <c r="C44" s="567">
        <f>C45+C46+C47</f>
        <v>0</v>
      </c>
      <c r="D44" s="567">
        <f>D45+D46+D47</f>
        <v>0</v>
      </c>
      <c r="E44" s="568">
        <f t="shared" si="1"/>
        <v>0</v>
      </c>
    </row>
    <row r="45" spans="1:5" ht="12.75">
      <c r="A45" s="79" t="s">
        <v>25</v>
      </c>
      <c r="B45" s="10" t="s">
        <v>278</v>
      </c>
      <c r="C45" s="40"/>
      <c r="D45" s="40"/>
      <c r="E45" s="77">
        <f t="shared" si="1"/>
        <v>0</v>
      </c>
    </row>
    <row r="46" spans="1:5" ht="12.75">
      <c r="A46" s="79" t="s">
        <v>27</v>
      </c>
      <c r="B46" s="10" t="s">
        <v>281</v>
      </c>
      <c r="C46" s="40"/>
      <c r="D46" s="40"/>
      <c r="E46" s="77">
        <f t="shared" si="1"/>
        <v>0</v>
      </c>
    </row>
    <row r="47" spans="1:5" ht="12.75">
      <c r="A47" s="79" t="s">
        <v>28</v>
      </c>
      <c r="B47" s="10" t="s">
        <v>282</v>
      </c>
      <c r="C47" s="40"/>
      <c r="D47" s="40"/>
      <c r="E47" s="77">
        <f t="shared" si="1"/>
        <v>0</v>
      </c>
    </row>
    <row r="48" spans="1:5" ht="12.75">
      <c r="A48" s="129" t="s">
        <v>30</v>
      </c>
      <c r="B48" s="23" t="s">
        <v>283</v>
      </c>
      <c r="C48" s="40"/>
      <c r="D48" s="40"/>
      <c r="E48" s="119">
        <f t="shared" si="1"/>
        <v>0</v>
      </c>
    </row>
    <row r="49" spans="1:5" ht="12.75">
      <c r="A49" s="129" t="s">
        <v>36</v>
      </c>
      <c r="B49" s="23" t="s">
        <v>284</v>
      </c>
      <c r="C49" s="44">
        <f>C50+C51+C52</f>
        <v>0</v>
      </c>
      <c r="D49" s="44">
        <f>D50+D51+D52</f>
        <v>0</v>
      </c>
      <c r="E49" s="119">
        <f t="shared" si="1"/>
        <v>0</v>
      </c>
    </row>
    <row r="50" spans="1:5" ht="12.75">
      <c r="A50" s="79" t="s">
        <v>38</v>
      </c>
      <c r="B50" s="10" t="s">
        <v>285</v>
      </c>
      <c r="C50" s="40"/>
      <c r="D50" s="40"/>
      <c r="E50" s="77">
        <f t="shared" si="1"/>
        <v>0</v>
      </c>
    </row>
    <row r="51" spans="1:5" ht="12.75">
      <c r="A51" s="79" t="s">
        <v>43</v>
      </c>
      <c r="B51" s="10" t="s">
        <v>286</v>
      </c>
      <c r="C51" s="40"/>
      <c r="D51" s="40"/>
      <c r="E51" s="77">
        <f t="shared" si="1"/>
        <v>0</v>
      </c>
    </row>
    <row r="52" spans="1:5" ht="12.75">
      <c r="A52" s="79" t="s">
        <v>48</v>
      </c>
      <c r="B52" s="10" t="s">
        <v>287</v>
      </c>
      <c r="C52" s="40"/>
      <c r="D52" s="40"/>
      <c r="E52" s="77">
        <f t="shared" si="1"/>
        <v>0</v>
      </c>
    </row>
    <row r="53" spans="1:5" ht="12.75">
      <c r="A53" s="81" t="s">
        <v>53</v>
      </c>
      <c r="B53" s="13" t="s">
        <v>288</v>
      </c>
      <c r="C53" s="44">
        <f>C54</f>
        <v>0</v>
      </c>
      <c r="D53" s="44">
        <f>D54</f>
        <v>0</v>
      </c>
      <c r="E53" s="82">
        <f t="shared" si="1"/>
        <v>0</v>
      </c>
    </row>
    <row r="54" spans="1:5" ht="12.75">
      <c r="A54" s="129" t="s">
        <v>55</v>
      </c>
      <c r="B54" s="23" t="s">
        <v>289</v>
      </c>
      <c r="C54" s="40"/>
      <c r="D54" s="40"/>
      <c r="E54" s="77">
        <f t="shared" si="1"/>
        <v>0</v>
      </c>
    </row>
    <row r="55" spans="1:5" ht="12.75">
      <c r="A55" s="81" t="s">
        <v>121</v>
      </c>
      <c r="B55" s="13" t="s">
        <v>290</v>
      </c>
      <c r="C55" s="44">
        <f>C56+C62+C65+C66+C67</f>
        <v>0</v>
      </c>
      <c r="D55" s="44">
        <f>D56+D62+D65+D66+D67</f>
        <v>0</v>
      </c>
      <c r="E55" s="117">
        <f t="shared" si="1"/>
        <v>0</v>
      </c>
    </row>
    <row r="56" spans="1:5" ht="12.75">
      <c r="A56" s="129" t="s">
        <v>123</v>
      </c>
      <c r="B56" s="23" t="s">
        <v>291</v>
      </c>
      <c r="C56" s="44">
        <f>C57+C58+C59+C60+C61</f>
        <v>0</v>
      </c>
      <c r="D56" s="44">
        <f>D57+D58+D59+D60+D61</f>
        <v>0</v>
      </c>
      <c r="E56" s="119">
        <f t="shared" si="1"/>
        <v>0</v>
      </c>
    </row>
    <row r="57" spans="1:5" ht="12.75">
      <c r="A57" s="79" t="s">
        <v>125</v>
      </c>
      <c r="B57" s="10" t="s">
        <v>292</v>
      </c>
      <c r="C57" s="36"/>
      <c r="D57" s="36"/>
      <c r="E57" s="77">
        <f t="shared" si="1"/>
        <v>0</v>
      </c>
    </row>
    <row r="58" spans="1:5" ht="12.75">
      <c r="A58" s="79" t="s">
        <v>131</v>
      </c>
      <c r="B58" s="10" t="s">
        <v>293</v>
      </c>
      <c r="C58" s="36"/>
      <c r="D58" s="36"/>
      <c r="E58" s="77">
        <f t="shared" si="1"/>
        <v>0</v>
      </c>
    </row>
    <row r="59" spans="1:5" ht="12.75">
      <c r="A59" s="79" t="s">
        <v>135</v>
      </c>
      <c r="B59" s="10" t="s">
        <v>294</v>
      </c>
      <c r="C59" s="36"/>
      <c r="D59" s="36"/>
      <c r="E59" s="77">
        <f t="shared" si="1"/>
        <v>0</v>
      </c>
    </row>
    <row r="60" spans="1:5" ht="12.75">
      <c r="A60" s="79" t="s">
        <v>137</v>
      </c>
      <c r="B60" s="10" t="s">
        <v>295</v>
      </c>
      <c r="C60" s="36"/>
      <c r="D60" s="36"/>
      <c r="E60" s="77">
        <f t="shared" si="1"/>
        <v>0</v>
      </c>
    </row>
    <row r="61" spans="1:5" ht="12.75">
      <c r="A61" s="79" t="s">
        <v>259</v>
      </c>
      <c r="B61" s="10" t="s">
        <v>296</v>
      </c>
      <c r="C61" s="36"/>
      <c r="D61" s="36"/>
      <c r="E61" s="77">
        <f t="shared" si="1"/>
        <v>0</v>
      </c>
    </row>
    <row r="62" spans="1:5" ht="12.75">
      <c r="A62" s="129" t="s">
        <v>139</v>
      </c>
      <c r="B62" s="23" t="s">
        <v>297</v>
      </c>
      <c r="C62" s="44">
        <f>C63+C64</f>
        <v>0</v>
      </c>
      <c r="D62" s="44">
        <f>D63+D64</f>
        <v>0</v>
      </c>
      <c r="E62" s="119">
        <f t="shared" si="1"/>
        <v>0</v>
      </c>
    </row>
    <row r="63" spans="1:5" ht="12.75">
      <c r="A63" s="79" t="s">
        <v>262</v>
      </c>
      <c r="B63" s="10" t="s">
        <v>263</v>
      </c>
      <c r="C63" s="36"/>
      <c r="D63" s="36"/>
      <c r="E63" s="77">
        <f t="shared" si="1"/>
        <v>0</v>
      </c>
    </row>
    <row r="64" spans="1:5" ht="12.75">
      <c r="A64" s="79" t="s">
        <v>264</v>
      </c>
      <c r="B64" s="10" t="s">
        <v>265</v>
      </c>
      <c r="C64" s="36"/>
      <c r="D64" s="36"/>
      <c r="E64" s="77">
        <f t="shared" si="1"/>
        <v>0</v>
      </c>
    </row>
    <row r="65" spans="1:5" ht="12.75">
      <c r="A65" s="129" t="s">
        <v>197</v>
      </c>
      <c r="B65" s="23" t="s">
        <v>298</v>
      </c>
      <c r="C65" s="36"/>
      <c r="D65" s="36"/>
      <c r="E65" s="77">
        <f t="shared" si="1"/>
        <v>0</v>
      </c>
    </row>
    <row r="66" spans="1:5" ht="12.75">
      <c r="A66" s="129" t="s">
        <v>199</v>
      </c>
      <c r="B66" s="23" t="s">
        <v>299</v>
      </c>
      <c r="C66" s="36"/>
      <c r="D66" s="36"/>
      <c r="E66" s="77">
        <f t="shared" si="1"/>
        <v>0</v>
      </c>
    </row>
    <row r="67" spans="1:5" ht="12.75">
      <c r="A67" s="129" t="s">
        <v>205</v>
      </c>
      <c r="B67" s="23" t="s">
        <v>300</v>
      </c>
      <c r="C67" s="36"/>
      <c r="D67" s="36"/>
      <c r="E67" s="77">
        <f t="shared" si="1"/>
        <v>0</v>
      </c>
    </row>
    <row r="68" spans="1:5" ht="12.75">
      <c r="A68" s="81" t="s">
        <v>141</v>
      </c>
      <c r="B68" s="13" t="s">
        <v>301</v>
      </c>
      <c r="C68" s="36"/>
      <c r="D68" s="36"/>
      <c r="E68" s="117">
        <f t="shared" si="1"/>
        <v>0</v>
      </c>
    </row>
    <row r="69" spans="1:5" ht="13.5" thickBot="1">
      <c r="A69" s="133" t="s">
        <v>221</v>
      </c>
      <c r="B69" s="120" t="s">
        <v>302</v>
      </c>
      <c r="C69" s="36"/>
      <c r="D69" s="36"/>
      <c r="E69" s="121">
        <f t="shared" si="1"/>
        <v>0</v>
      </c>
    </row>
    <row r="70" spans="1:5" ht="13.5" thickBot="1">
      <c r="A70" s="131"/>
      <c r="B70" s="126" t="s">
        <v>303</v>
      </c>
      <c r="C70" s="127">
        <f>C38+C53+C55+C68+C69</f>
        <v>0</v>
      </c>
      <c r="D70" s="127">
        <f>D38+D53+D55+D68+D69</f>
        <v>0</v>
      </c>
      <c r="E70" s="128">
        <f t="shared" si="1"/>
        <v>0</v>
      </c>
    </row>
    <row r="71" spans="1:5" ht="12.75">
      <c r="A71" s="113"/>
      <c r="B71" s="113"/>
      <c r="C71" s="114"/>
      <c r="D71" s="2"/>
      <c r="E71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3.8515625" style="12" customWidth="1"/>
    <col min="2" max="2" width="48.28125" style="12" customWidth="1"/>
    <col min="3" max="8" width="13.421875" style="12" customWidth="1"/>
    <col min="9" max="16384" width="9.140625" style="12" customWidth="1"/>
  </cols>
  <sheetData>
    <row r="1" spans="1:7" ht="15">
      <c r="A1" s="51" t="s">
        <v>648</v>
      </c>
      <c r="B1" s="52">
        <v>4</v>
      </c>
      <c r="C1" s="11"/>
      <c r="D1" s="3"/>
      <c r="E1" s="1"/>
      <c r="F1" s="1"/>
      <c r="G1" s="1"/>
    </row>
    <row r="2" spans="1:7" ht="15">
      <c r="A2" s="51" t="s">
        <v>649</v>
      </c>
      <c r="B2" s="53" t="s">
        <v>304</v>
      </c>
      <c r="C2" s="4"/>
      <c r="D2" s="3"/>
      <c r="E2" s="1"/>
      <c r="F2" s="1"/>
      <c r="G2" s="1"/>
    </row>
    <row r="3" spans="1:7" ht="15">
      <c r="A3" s="51" t="s">
        <v>650</v>
      </c>
      <c r="B3" s="51" t="s">
        <v>651</v>
      </c>
      <c r="C3" s="2"/>
      <c r="D3" s="3"/>
      <c r="E3" s="1"/>
      <c r="F3" s="1"/>
      <c r="G3" s="1"/>
    </row>
    <row r="4" spans="1:7" ht="15">
      <c r="A4" s="51" t="s">
        <v>1</v>
      </c>
      <c r="B4" s="51" t="s">
        <v>2</v>
      </c>
      <c r="C4" s="2"/>
      <c r="D4" s="3"/>
      <c r="E4" s="1"/>
      <c r="F4" s="1"/>
      <c r="G4" s="1"/>
    </row>
    <row r="5" spans="1:7" ht="15">
      <c r="A5" s="54" t="s">
        <v>3</v>
      </c>
      <c r="B5" s="54" t="s">
        <v>4</v>
      </c>
      <c r="C5" s="2"/>
      <c r="D5" s="3"/>
      <c r="E5" s="1"/>
      <c r="F5" s="1"/>
      <c r="G5" s="1"/>
    </row>
    <row r="6" spans="1:7" ht="13.5" thickBot="1">
      <c r="A6" s="2"/>
      <c r="B6" s="2"/>
      <c r="C6" s="2"/>
      <c r="D6" s="3"/>
      <c r="E6" s="1"/>
      <c r="F6" s="1"/>
      <c r="G6" s="1"/>
    </row>
    <row r="7" spans="1:7" ht="15">
      <c r="A7" s="134"/>
      <c r="B7" s="726" t="s">
        <v>305</v>
      </c>
      <c r="C7" s="728" t="s">
        <v>8</v>
      </c>
      <c r="D7" s="729" t="s">
        <v>8</v>
      </c>
      <c r="E7" s="728" t="s">
        <v>9</v>
      </c>
      <c r="F7" s="729" t="s">
        <v>9</v>
      </c>
      <c r="G7" s="732" t="s">
        <v>10</v>
      </c>
    </row>
    <row r="8" spans="1:7" ht="15.75" thickBot="1">
      <c r="A8" s="135" t="s">
        <v>5</v>
      </c>
      <c r="B8" s="727" t="s">
        <v>305</v>
      </c>
      <c r="C8" s="730" t="s">
        <v>8</v>
      </c>
      <c r="D8" s="731" t="s">
        <v>8</v>
      </c>
      <c r="E8" s="730" t="s">
        <v>9</v>
      </c>
      <c r="F8" s="731" t="s">
        <v>9</v>
      </c>
      <c r="G8" s="733" t="s">
        <v>10</v>
      </c>
    </row>
    <row r="9" spans="1:7" ht="15.75" thickBot="1">
      <c r="A9" s="136"/>
      <c r="B9" s="137"/>
      <c r="C9" s="138" t="s">
        <v>12</v>
      </c>
      <c r="D9" s="139" t="s">
        <v>15</v>
      </c>
      <c r="E9" s="138" t="s">
        <v>12</v>
      </c>
      <c r="F9" s="140" t="s">
        <v>15</v>
      </c>
      <c r="G9" s="734" t="s">
        <v>10</v>
      </c>
    </row>
    <row r="10" spans="1:7" ht="12.75">
      <c r="A10" s="73" t="s">
        <v>19</v>
      </c>
      <c r="B10" s="74" t="s">
        <v>306</v>
      </c>
      <c r="C10" s="75">
        <f>C11+C14</f>
        <v>0</v>
      </c>
      <c r="D10" s="75">
        <f>D11+D14</f>
        <v>0</v>
      </c>
      <c r="E10" s="75">
        <f>E11+E14</f>
        <v>0</v>
      </c>
      <c r="F10" s="88">
        <f>F11+F14</f>
        <v>0</v>
      </c>
      <c r="G10" s="95">
        <f aca="true" t="shared" si="0" ref="G10:G29">C10+D10+E10+F10</f>
        <v>0</v>
      </c>
    </row>
    <row r="11" spans="1:7" ht="12.75">
      <c r="A11" s="79" t="s">
        <v>21</v>
      </c>
      <c r="B11" s="10" t="s">
        <v>307</v>
      </c>
      <c r="C11" s="33">
        <f>C12+C13</f>
        <v>0</v>
      </c>
      <c r="D11" s="33">
        <f>D12+D13</f>
        <v>0</v>
      </c>
      <c r="E11" s="33">
        <f>E12+E13</f>
        <v>0</v>
      </c>
      <c r="F11" s="90">
        <f>F12+F13</f>
        <v>0</v>
      </c>
      <c r="G11" s="97">
        <f t="shared" si="0"/>
        <v>0</v>
      </c>
    </row>
    <row r="12" spans="1:7" ht="12.75">
      <c r="A12" s="79" t="s">
        <v>241</v>
      </c>
      <c r="B12" s="10" t="s">
        <v>308</v>
      </c>
      <c r="C12" s="36"/>
      <c r="D12" s="36"/>
      <c r="E12" s="36"/>
      <c r="F12" s="89"/>
      <c r="G12" s="97">
        <f t="shared" si="0"/>
        <v>0</v>
      </c>
    </row>
    <row r="13" spans="1:7" ht="12.75">
      <c r="A13" s="79" t="s">
        <v>243</v>
      </c>
      <c r="B13" s="10" t="s">
        <v>309</v>
      </c>
      <c r="C13" s="36"/>
      <c r="D13" s="36"/>
      <c r="E13" s="36"/>
      <c r="F13" s="89"/>
      <c r="G13" s="97">
        <f t="shared" si="0"/>
        <v>0</v>
      </c>
    </row>
    <row r="14" spans="1:7" ht="12.75">
      <c r="A14" s="79" t="s">
        <v>23</v>
      </c>
      <c r="B14" s="10" t="s">
        <v>310</v>
      </c>
      <c r="C14" s="33">
        <f>C15+C16</f>
        <v>0</v>
      </c>
      <c r="D14" s="33">
        <f>D15+D16</f>
        <v>0</v>
      </c>
      <c r="E14" s="33">
        <f>E15+E16</f>
        <v>0</v>
      </c>
      <c r="F14" s="90">
        <f>F15+F16</f>
        <v>0</v>
      </c>
      <c r="G14" s="97">
        <f t="shared" si="0"/>
        <v>0</v>
      </c>
    </row>
    <row r="15" spans="1:7" ht="12.75">
      <c r="A15" s="79" t="s">
        <v>25</v>
      </c>
      <c r="B15" s="10" t="s">
        <v>311</v>
      </c>
      <c r="C15" s="36"/>
      <c r="D15" s="36"/>
      <c r="E15" s="36"/>
      <c r="F15" s="89"/>
      <c r="G15" s="97">
        <f t="shared" si="0"/>
        <v>0</v>
      </c>
    </row>
    <row r="16" spans="1:7" ht="12.75">
      <c r="A16" s="79" t="s">
        <v>27</v>
      </c>
      <c r="B16" s="10" t="s">
        <v>312</v>
      </c>
      <c r="C16" s="36"/>
      <c r="D16" s="36"/>
      <c r="E16" s="36"/>
      <c r="F16" s="89"/>
      <c r="G16" s="97">
        <f t="shared" si="0"/>
        <v>0</v>
      </c>
    </row>
    <row r="17" spans="1:7" ht="12.75">
      <c r="A17" s="81" t="s">
        <v>53</v>
      </c>
      <c r="B17" s="13" t="s">
        <v>313</v>
      </c>
      <c r="C17" s="32">
        <f>C18+C21</f>
        <v>0</v>
      </c>
      <c r="D17" s="32">
        <f>D18+D21</f>
        <v>0</v>
      </c>
      <c r="E17" s="32">
        <f>E18+E21</f>
        <v>0</v>
      </c>
      <c r="F17" s="92">
        <f>F18+F21</f>
        <v>0</v>
      </c>
      <c r="G17" s="97">
        <f t="shared" si="0"/>
        <v>0</v>
      </c>
    </row>
    <row r="18" spans="1:7" ht="12.75">
      <c r="A18" s="79" t="s">
        <v>55</v>
      </c>
      <c r="B18" s="10" t="s">
        <v>314</v>
      </c>
      <c r="C18" s="33">
        <f>C19+C20</f>
        <v>0</v>
      </c>
      <c r="D18" s="33">
        <f>D19+D20</f>
        <v>0</v>
      </c>
      <c r="E18" s="33">
        <f>E19+E20</f>
        <v>0</v>
      </c>
      <c r="F18" s="90">
        <f>F19+F20</f>
        <v>0</v>
      </c>
      <c r="G18" s="97">
        <f t="shared" si="0"/>
        <v>0</v>
      </c>
    </row>
    <row r="19" spans="1:7" ht="12.75">
      <c r="A19" s="79" t="s">
        <v>57</v>
      </c>
      <c r="B19" s="10" t="s">
        <v>308</v>
      </c>
      <c r="C19" s="36"/>
      <c r="D19" s="36"/>
      <c r="E19" s="36"/>
      <c r="F19" s="89"/>
      <c r="G19" s="97">
        <f t="shared" si="0"/>
        <v>0</v>
      </c>
    </row>
    <row r="20" spans="1:7" ht="12.75">
      <c r="A20" s="79" t="s">
        <v>62</v>
      </c>
      <c r="B20" s="10" t="s">
        <v>309</v>
      </c>
      <c r="C20" s="36"/>
      <c r="D20" s="36"/>
      <c r="E20" s="36"/>
      <c r="F20" s="89"/>
      <c r="G20" s="97">
        <f t="shared" si="0"/>
        <v>0</v>
      </c>
    </row>
    <row r="21" spans="1:7" ht="12.75">
      <c r="A21" s="79" t="s">
        <v>72</v>
      </c>
      <c r="B21" s="10" t="s">
        <v>315</v>
      </c>
      <c r="C21" s="33">
        <f>C22+C23</f>
        <v>0</v>
      </c>
      <c r="D21" s="33">
        <f>D22+D23</f>
        <v>0</v>
      </c>
      <c r="E21" s="33">
        <f>E22+E23</f>
        <v>0</v>
      </c>
      <c r="F21" s="90">
        <f>F22+F23</f>
        <v>0</v>
      </c>
      <c r="G21" s="97">
        <f t="shared" si="0"/>
        <v>0</v>
      </c>
    </row>
    <row r="22" spans="1:7" ht="12.75">
      <c r="A22" s="79" t="s">
        <v>74</v>
      </c>
      <c r="B22" s="10" t="s">
        <v>311</v>
      </c>
      <c r="C22" s="36"/>
      <c r="D22" s="36"/>
      <c r="E22" s="36"/>
      <c r="F22" s="89"/>
      <c r="G22" s="97">
        <f t="shared" si="0"/>
        <v>0</v>
      </c>
    </row>
    <row r="23" spans="1:7" ht="12.75">
      <c r="A23" s="79" t="s">
        <v>77</v>
      </c>
      <c r="B23" s="10" t="s">
        <v>312</v>
      </c>
      <c r="C23" s="36"/>
      <c r="D23" s="36"/>
      <c r="E23" s="36"/>
      <c r="F23" s="89"/>
      <c r="G23" s="97">
        <f t="shared" si="0"/>
        <v>0</v>
      </c>
    </row>
    <row r="24" spans="1:7" ht="12.75">
      <c r="A24" s="81" t="s">
        <v>121</v>
      </c>
      <c r="B24" s="13" t="s">
        <v>316</v>
      </c>
      <c r="C24" s="32">
        <f>C25+C26</f>
        <v>0</v>
      </c>
      <c r="D24" s="32">
        <f>D25+D26</f>
        <v>0</v>
      </c>
      <c r="E24" s="32">
        <f>E25+E26</f>
        <v>0</v>
      </c>
      <c r="F24" s="92">
        <f>F25+F26</f>
        <v>0</v>
      </c>
      <c r="G24" s="97">
        <f t="shared" si="0"/>
        <v>0</v>
      </c>
    </row>
    <row r="25" spans="1:7" ht="12.75">
      <c r="A25" s="79" t="s">
        <v>123</v>
      </c>
      <c r="B25" s="10" t="s">
        <v>317</v>
      </c>
      <c r="C25" s="36"/>
      <c r="D25" s="36"/>
      <c r="E25" s="36"/>
      <c r="F25" s="89"/>
      <c r="G25" s="97">
        <f t="shared" si="0"/>
        <v>0</v>
      </c>
    </row>
    <row r="26" spans="1:7" ht="12.75">
      <c r="A26" s="79" t="s">
        <v>139</v>
      </c>
      <c r="B26" s="10" t="s">
        <v>318</v>
      </c>
      <c r="C26" s="36"/>
      <c r="D26" s="36"/>
      <c r="E26" s="36"/>
      <c r="F26" s="89"/>
      <c r="G26" s="97">
        <f t="shared" si="0"/>
        <v>0</v>
      </c>
    </row>
    <row r="27" spans="1:7" ht="12.75">
      <c r="A27" s="81" t="s">
        <v>141</v>
      </c>
      <c r="B27" s="13" t="s">
        <v>319</v>
      </c>
      <c r="C27" s="36"/>
      <c r="D27" s="36"/>
      <c r="E27" s="36"/>
      <c r="F27" s="89"/>
      <c r="G27" s="97">
        <f t="shared" si="0"/>
        <v>0</v>
      </c>
    </row>
    <row r="28" spans="1:7" ht="13.5" thickBot="1">
      <c r="A28" s="133" t="s">
        <v>221</v>
      </c>
      <c r="B28" s="120" t="s">
        <v>320</v>
      </c>
      <c r="C28" s="36"/>
      <c r="D28" s="36"/>
      <c r="E28" s="36"/>
      <c r="F28" s="89"/>
      <c r="G28" s="143">
        <f t="shared" si="0"/>
        <v>0</v>
      </c>
    </row>
    <row r="29" spans="1:7" ht="15.75" thickBot="1">
      <c r="A29" s="369"/>
      <c r="B29" s="370" t="s">
        <v>10</v>
      </c>
      <c r="C29" s="144">
        <f>C10+C17+C24+C27+C28</f>
        <v>0</v>
      </c>
      <c r="D29" s="144">
        <f>D10+D17+D24+D27+D28</f>
        <v>0</v>
      </c>
      <c r="E29" s="144">
        <f>E10+E17+E24+E27+E28</f>
        <v>0</v>
      </c>
      <c r="F29" s="144">
        <f>F10+F17+F24+F27+F28</f>
        <v>0</v>
      </c>
      <c r="G29" s="145">
        <f t="shared" si="0"/>
        <v>0</v>
      </c>
    </row>
  </sheetData>
  <sheetProtection/>
  <mergeCells count="4">
    <mergeCell ref="B7:B8"/>
    <mergeCell ref="C7:D8"/>
    <mergeCell ref="E7:F8"/>
    <mergeCell ref="G7:G9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28125" style="12" customWidth="1"/>
    <col min="2" max="2" width="50.00390625" style="12" customWidth="1"/>
    <col min="3" max="3" width="8.7109375" style="12" customWidth="1"/>
    <col min="4" max="4" width="8.8515625" style="12" customWidth="1"/>
    <col min="5" max="5" width="9.8515625" style="12" customWidth="1"/>
    <col min="6" max="6" width="10.8515625" style="12" customWidth="1"/>
    <col min="7" max="7" width="10.7109375" style="12" customWidth="1"/>
    <col min="8" max="8" width="10.00390625" style="12" customWidth="1"/>
    <col min="9" max="16384" width="9.140625" style="12" customWidth="1"/>
  </cols>
  <sheetData>
    <row r="1" spans="1:8" ht="15">
      <c r="A1" s="51" t="s">
        <v>648</v>
      </c>
      <c r="B1" s="52">
        <v>5</v>
      </c>
      <c r="C1" s="11"/>
      <c r="D1" s="3"/>
      <c r="E1" s="1"/>
      <c r="F1" s="1"/>
      <c r="G1" s="1"/>
      <c r="H1" s="1"/>
    </row>
    <row r="2" spans="1:8" ht="15">
      <c r="A2" s="51" t="s">
        <v>649</v>
      </c>
      <c r="B2" s="53" t="s">
        <v>321</v>
      </c>
      <c r="C2" s="4"/>
      <c r="D2" s="3"/>
      <c r="E2" s="1"/>
      <c r="F2" s="1"/>
      <c r="G2" s="1"/>
      <c r="H2" s="1"/>
    </row>
    <row r="3" spans="1:8" ht="15">
      <c r="A3" s="51" t="s">
        <v>650</v>
      </c>
      <c r="B3" s="51" t="s">
        <v>651</v>
      </c>
      <c r="C3" s="2"/>
      <c r="D3" s="3"/>
      <c r="E3" s="1"/>
      <c r="F3" s="1"/>
      <c r="G3" s="1"/>
      <c r="H3" s="1"/>
    </row>
    <row r="4" spans="1:8" ht="15">
      <c r="A4" s="51" t="s">
        <v>1</v>
      </c>
      <c r="B4" s="51" t="s">
        <v>2</v>
      </c>
      <c r="C4" s="2"/>
      <c r="D4" s="3"/>
      <c r="E4" s="1"/>
      <c r="F4" s="1"/>
      <c r="G4" s="1"/>
      <c r="H4" s="1"/>
    </row>
    <row r="5" spans="1:8" ht="15">
      <c r="A5" s="54" t="s">
        <v>3</v>
      </c>
      <c r="B5" s="54" t="s">
        <v>4</v>
      </c>
      <c r="C5" s="2"/>
      <c r="D5" s="3"/>
      <c r="E5" s="1"/>
      <c r="F5" s="1"/>
      <c r="G5" s="1"/>
      <c r="H5" s="1"/>
    </row>
    <row r="6" spans="1:8" ht="13.5" thickBot="1">
      <c r="A6" s="2"/>
      <c r="B6" s="2"/>
      <c r="C6" s="2"/>
      <c r="D6" s="3"/>
      <c r="E6" s="1"/>
      <c r="F6" s="1"/>
      <c r="G6" s="1"/>
      <c r="H6" s="1"/>
    </row>
    <row r="7" spans="1:8" ht="15">
      <c r="A7" s="735" t="s">
        <v>322</v>
      </c>
      <c r="B7" s="726" t="s">
        <v>323</v>
      </c>
      <c r="C7" s="737" t="s">
        <v>324</v>
      </c>
      <c r="D7" s="738" t="s">
        <v>324</v>
      </c>
      <c r="E7" s="738" t="s">
        <v>324</v>
      </c>
      <c r="F7" s="738" t="s">
        <v>324</v>
      </c>
      <c r="G7" s="738" t="s">
        <v>324</v>
      </c>
      <c r="H7" s="146" t="s">
        <v>10</v>
      </c>
    </row>
    <row r="8" spans="1:8" ht="37.5" customHeight="1" thickBot="1">
      <c r="A8" s="736" t="s">
        <v>322</v>
      </c>
      <c r="B8" s="727" t="s">
        <v>323</v>
      </c>
      <c r="C8" s="147" t="s">
        <v>325</v>
      </c>
      <c r="D8" s="148" t="s">
        <v>326</v>
      </c>
      <c r="E8" s="149" t="s">
        <v>327</v>
      </c>
      <c r="F8" s="149" t="s">
        <v>328</v>
      </c>
      <c r="G8" s="150" t="s">
        <v>329</v>
      </c>
      <c r="H8" s="151" t="s">
        <v>10</v>
      </c>
    </row>
    <row r="9" spans="1:8" ht="12.75">
      <c r="A9" s="152"/>
      <c r="B9" s="153" t="s">
        <v>330</v>
      </c>
      <c r="C9" s="154"/>
      <c r="D9" s="154"/>
      <c r="E9" s="154"/>
      <c r="F9" s="154"/>
      <c r="G9" s="156"/>
      <c r="H9" s="157">
        <f>SUM(C9:G9)</f>
        <v>0</v>
      </c>
    </row>
    <row r="10" spans="1:8" ht="12.75">
      <c r="A10" s="155"/>
      <c r="B10" s="10" t="s">
        <v>63</v>
      </c>
      <c r="C10" s="36"/>
      <c r="D10" s="36"/>
      <c r="E10" s="36"/>
      <c r="F10" s="36"/>
      <c r="G10" s="89"/>
      <c r="H10" s="96">
        <f>SUM(C10:G10)</f>
        <v>0</v>
      </c>
    </row>
    <row r="11" spans="1:8" ht="12.75">
      <c r="A11" s="155"/>
      <c r="B11" s="10" t="s">
        <v>331</v>
      </c>
      <c r="C11" s="36"/>
      <c r="D11" s="36"/>
      <c r="E11" s="36"/>
      <c r="F11" s="36"/>
      <c r="G11" s="91"/>
      <c r="H11" s="96">
        <f>SUM(C11:G11)</f>
        <v>0</v>
      </c>
    </row>
    <row r="12" spans="1:8" ht="13.5" thickBot="1">
      <c r="A12" s="158"/>
      <c r="B12" s="159" t="s">
        <v>332</v>
      </c>
      <c r="C12" s="160"/>
      <c r="D12" s="160"/>
      <c r="E12" s="160"/>
      <c r="F12" s="160"/>
      <c r="G12" s="161"/>
      <c r="H12" s="162">
        <f>SUM(C12:G12)</f>
        <v>0</v>
      </c>
    </row>
    <row r="13" spans="1:8" ht="13.5" thickBot="1">
      <c r="A13" s="125"/>
      <c r="B13" s="163" t="s">
        <v>10</v>
      </c>
      <c r="C13" s="164">
        <f>SUM(C9:C12)</f>
        <v>0</v>
      </c>
      <c r="D13" s="164">
        <f>SUM(D9:D12)</f>
        <v>0</v>
      </c>
      <c r="E13" s="164">
        <f>SUM(E9:E12)</f>
        <v>0</v>
      </c>
      <c r="F13" s="164">
        <f>SUM(F9:F12)</f>
        <v>0</v>
      </c>
      <c r="G13" s="165">
        <f>SUM(G9:G12)</f>
        <v>0</v>
      </c>
      <c r="H13" s="166">
        <f>SUM(C13:G13)</f>
        <v>0</v>
      </c>
    </row>
  </sheetData>
  <sheetProtection/>
  <mergeCells count="3">
    <mergeCell ref="A7:A8"/>
    <mergeCell ref="B7:B8"/>
    <mergeCell ref="C7:G7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5">
      <selection activeCell="A44" sqref="A44"/>
    </sheetView>
  </sheetViews>
  <sheetFormatPr defaultColWidth="9.140625" defaultRowHeight="12.75"/>
  <cols>
    <col min="1" max="1" width="23.7109375" style="12" customWidth="1"/>
    <col min="2" max="2" width="41.00390625" style="12" customWidth="1"/>
    <col min="3" max="3" width="24.8515625" style="12" customWidth="1"/>
    <col min="4" max="4" width="14.421875" style="12" customWidth="1"/>
    <col min="5" max="5" width="18.57421875" style="12" customWidth="1"/>
    <col min="6" max="6" width="16.421875" style="12" customWidth="1"/>
    <col min="7" max="7" width="16.57421875" style="12" customWidth="1"/>
    <col min="8" max="8" width="19.28125" style="12" bestFit="1" customWidth="1"/>
    <col min="9" max="9" width="18.421875" style="12" bestFit="1" customWidth="1"/>
    <col min="10" max="16384" width="9.140625" style="12" customWidth="1"/>
  </cols>
  <sheetData>
    <row r="1" spans="1:9" ht="15">
      <c r="A1" s="51" t="s">
        <v>648</v>
      </c>
      <c r="B1" s="374">
        <v>6</v>
      </c>
      <c r="E1" s="1"/>
      <c r="F1" s="1"/>
      <c r="G1" s="1"/>
      <c r="H1" s="1"/>
      <c r="I1" s="1"/>
    </row>
    <row r="2" spans="1:9" ht="15">
      <c r="A2" s="51" t="s">
        <v>649</v>
      </c>
      <c r="B2" s="53" t="s">
        <v>577</v>
      </c>
      <c r="E2" s="1"/>
      <c r="F2" s="1"/>
      <c r="G2" s="1"/>
      <c r="H2" s="1"/>
      <c r="I2" s="1"/>
    </row>
    <row r="3" spans="1:9" ht="15">
      <c r="A3" s="51" t="s">
        <v>650</v>
      </c>
      <c r="B3" s="372" t="s">
        <v>651</v>
      </c>
      <c r="E3" s="1"/>
      <c r="F3" s="1"/>
      <c r="G3" s="1"/>
      <c r="H3" s="1"/>
      <c r="I3" s="1"/>
    </row>
    <row r="4" spans="1:9" ht="15">
      <c r="A4" s="51" t="s">
        <v>1</v>
      </c>
      <c r="B4" s="372" t="s">
        <v>2</v>
      </c>
      <c r="E4" s="1"/>
      <c r="F4" s="1"/>
      <c r="G4" s="1"/>
      <c r="H4" s="1"/>
      <c r="I4" s="1"/>
    </row>
    <row r="5" spans="1:9" ht="15">
      <c r="A5" s="54" t="s">
        <v>3</v>
      </c>
      <c r="B5" s="373" t="s">
        <v>4</v>
      </c>
      <c r="E5" s="1"/>
      <c r="F5" s="1"/>
      <c r="G5" s="1"/>
      <c r="H5" s="1"/>
      <c r="I5" s="1"/>
    </row>
    <row r="6" spans="1:9" ht="13.5" thickBot="1">
      <c r="A6" s="2"/>
      <c r="B6" s="2"/>
      <c r="C6" s="2"/>
      <c r="D6" s="3"/>
      <c r="E6" s="1"/>
      <c r="F6" s="1"/>
      <c r="G6" s="1"/>
      <c r="H6" s="1"/>
      <c r="I6" s="1"/>
    </row>
    <row r="7" spans="1:9" ht="15.75" thickBot="1">
      <c r="A7" s="739" t="s">
        <v>5</v>
      </c>
      <c r="B7" s="742" t="s">
        <v>333</v>
      </c>
      <c r="C7" s="745" t="s">
        <v>334</v>
      </c>
      <c r="D7" s="748" t="s">
        <v>335</v>
      </c>
      <c r="E7" s="749" t="s">
        <v>335</v>
      </c>
      <c r="F7" s="167"/>
      <c r="G7" s="750" t="s">
        <v>336</v>
      </c>
      <c r="H7" s="751" t="s">
        <v>336</v>
      </c>
      <c r="I7" s="752" t="s">
        <v>337</v>
      </c>
    </row>
    <row r="8" spans="1:9" ht="15">
      <c r="A8" s="740" t="s">
        <v>5</v>
      </c>
      <c r="B8" s="743" t="s">
        <v>333</v>
      </c>
      <c r="C8" s="746" t="s">
        <v>334</v>
      </c>
      <c r="D8" s="755" t="s">
        <v>338</v>
      </c>
      <c r="E8" s="758" t="s">
        <v>339</v>
      </c>
      <c r="F8" s="168"/>
      <c r="G8" s="761" t="s">
        <v>340</v>
      </c>
      <c r="H8" s="764" t="s">
        <v>339</v>
      </c>
      <c r="I8" s="753" t="s">
        <v>337</v>
      </c>
    </row>
    <row r="9" spans="1:9" ht="15">
      <c r="A9" s="740" t="s">
        <v>5</v>
      </c>
      <c r="B9" s="743" t="s">
        <v>333</v>
      </c>
      <c r="C9" s="746" t="s">
        <v>334</v>
      </c>
      <c r="D9" s="756" t="s">
        <v>338</v>
      </c>
      <c r="E9" s="759" t="s">
        <v>339</v>
      </c>
      <c r="F9" s="169" t="s">
        <v>341</v>
      </c>
      <c r="G9" s="762" t="s">
        <v>340</v>
      </c>
      <c r="H9" s="765" t="s">
        <v>339</v>
      </c>
      <c r="I9" s="753" t="s">
        <v>337</v>
      </c>
    </row>
    <row r="10" spans="1:9" ht="15.75" thickBot="1">
      <c r="A10" s="741" t="s">
        <v>5</v>
      </c>
      <c r="B10" s="744" t="s">
        <v>333</v>
      </c>
      <c r="C10" s="747" t="s">
        <v>334</v>
      </c>
      <c r="D10" s="757" t="s">
        <v>338</v>
      </c>
      <c r="E10" s="760" t="s">
        <v>339</v>
      </c>
      <c r="F10" s="170" t="s">
        <v>342</v>
      </c>
      <c r="G10" s="763" t="s">
        <v>340</v>
      </c>
      <c r="H10" s="766" t="s">
        <v>339</v>
      </c>
      <c r="I10" s="754" t="s">
        <v>337</v>
      </c>
    </row>
    <row r="11" spans="1:9" ht="15">
      <c r="A11" s="376" t="s">
        <v>19</v>
      </c>
      <c r="B11" s="377" t="s">
        <v>343</v>
      </c>
      <c r="C11" s="378" t="s">
        <v>616</v>
      </c>
      <c r="D11" s="379"/>
      <c r="E11" s="380"/>
      <c r="F11" s="381" t="s">
        <v>616</v>
      </c>
      <c r="G11" s="379"/>
      <c r="H11" s="382"/>
      <c r="I11" s="383"/>
    </row>
    <row r="12" spans="1:9" ht="15">
      <c r="A12" s="384" t="s">
        <v>53</v>
      </c>
      <c r="B12" s="385" t="s">
        <v>344</v>
      </c>
      <c r="C12" s="386" t="s">
        <v>486</v>
      </c>
      <c r="D12" s="387"/>
      <c r="E12" s="388"/>
      <c r="F12" s="389" t="s">
        <v>486</v>
      </c>
      <c r="G12" s="387"/>
      <c r="H12" s="390"/>
      <c r="I12" s="391"/>
    </row>
    <row r="13" spans="1:9" ht="15">
      <c r="A13" s="384" t="s">
        <v>121</v>
      </c>
      <c r="B13" s="385" t="s">
        <v>345</v>
      </c>
      <c r="C13" s="386" t="s">
        <v>617</v>
      </c>
      <c r="D13" s="387"/>
      <c r="E13" s="388"/>
      <c r="F13" s="392" t="s">
        <v>346</v>
      </c>
      <c r="G13" s="387"/>
      <c r="H13" s="393">
        <f>+F13*G13</f>
        <v>0</v>
      </c>
      <c r="I13" s="391"/>
    </row>
    <row r="14" spans="1:9" ht="15">
      <c r="A14" s="384" t="s">
        <v>141</v>
      </c>
      <c r="B14" s="385" t="s">
        <v>347</v>
      </c>
      <c r="C14" s="386" t="s">
        <v>618</v>
      </c>
      <c r="D14" s="387"/>
      <c r="E14" s="388"/>
      <c r="F14" s="392" t="s">
        <v>346</v>
      </c>
      <c r="G14" s="387"/>
      <c r="H14" s="393">
        <f>+F14*G14</f>
        <v>0</v>
      </c>
      <c r="I14" s="391"/>
    </row>
    <row r="15" spans="1:9" ht="15">
      <c r="A15" s="384" t="s">
        <v>221</v>
      </c>
      <c r="B15" s="385" t="s">
        <v>348</v>
      </c>
      <c r="C15" s="394" t="s">
        <v>349</v>
      </c>
      <c r="D15" s="395"/>
      <c r="E15" s="396"/>
      <c r="F15" s="392" t="s">
        <v>346</v>
      </c>
      <c r="G15" s="395"/>
      <c r="H15" s="393">
        <f>+F15*G15</f>
        <v>0</v>
      </c>
      <c r="I15" s="397"/>
    </row>
    <row r="16" spans="1:9" ht="15">
      <c r="A16" s="398"/>
      <c r="B16" s="399" t="s">
        <v>10</v>
      </c>
      <c r="C16" s="400"/>
      <c r="D16" s="401">
        <f>SUM(D11:D15)</f>
        <v>0</v>
      </c>
      <c r="E16" s="402">
        <f>SUM(E11:E15)</f>
        <v>0</v>
      </c>
      <c r="F16" s="403"/>
      <c r="G16" s="401">
        <f>SUM(G11:G15)</f>
        <v>0</v>
      </c>
      <c r="H16" s="393">
        <f>SUM(H11:H15)</f>
        <v>0</v>
      </c>
      <c r="I16" s="404">
        <f>SUM(I11:I15)</f>
        <v>0</v>
      </c>
    </row>
    <row r="17" spans="1:9" ht="15.75" thickBot="1">
      <c r="A17" s="405" t="s">
        <v>273</v>
      </c>
      <c r="B17" s="406" t="s">
        <v>350</v>
      </c>
      <c r="C17" s="407"/>
      <c r="D17" s="408">
        <f>D13+D14+D15</f>
        <v>0</v>
      </c>
      <c r="E17" s="409">
        <f>E13+E14+E15</f>
        <v>0</v>
      </c>
      <c r="F17" s="410"/>
      <c r="G17" s="408">
        <f>G13+G14+G15</f>
        <v>0</v>
      </c>
      <c r="H17" s="411">
        <f>H13+H14+H15</f>
        <v>0</v>
      </c>
      <c r="I17" s="412">
        <f>I13+I14+I15</f>
        <v>0</v>
      </c>
    </row>
    <row r="20" spans="1:2" ht="15.75" customHeight="1">
      <c r="A20" s="414" t="s">
        <v>648</v>
      </c>
      <c r="B20" s="415" t="s">
        <v>685</v>
      </c>
    </row>
    <row r="21" spans="1:2" ht="15" customHeight="1">
      <c r="A21" s="414" t="s">
        <v>649</v>
      </c>
      <c r="B21" s="416" t="s">
        <v>713</v>
      </c>
    </row>
    <row r="22" spans="1:2" ht="15">
      <c r="A22" s="414" t="s">
        <v>650</v>
      </c>
      <c r="B22" s="417" t="s">
        <v>651</v>
      </c>
    </row>
    <row r="23" spans="1:2" ht="15">
      <c r="A23" s="414" t="s">
        <v>1</v>
      </c>
      <c r="B23" s="417" t="s">
        <v>2</v>
      </c>
    </row>
    <row r="24" spans="1:2" ht="15">
      <c r="A24" s="414" t="s">
        <v>3</v>
      </c>
      <c r="B24" s="418" t="s">
        <v>4</v>
      </c>
    </row>
    <row r="25" spans="1:9" ht="13.5" thickBot="1">
      <c r="A25" s="2"/>
      <c r="B25" s="2"/>
      <c r="C25" s="2"/>
      <c r="D25" s="3"/>
      <c r="E25" s="1"/>
      <c r="F25" s="1"/>
      <c r="G25" s="1"/>
      <c r="H25" s="1"/>
      <c r="I25" s="1"/>
    </row>
    <row r="26" spans="1:9" ht="15.75" thickBot="1">
      <c r="A26" s="739" t="s">
        <v>5</v>
      </c>
      <c r="B26" s="742" t="s">
        <v>714</v>
      </c>
      <c r="C26" s="745" t="s">
        <v>334</v>
      </c>
      <c r="D26" s="748" t="s">
        <v>335</v>
      </c>
      <c r="E26" s="749" t="s">
        <v>335</v>
      </c>
      <c r="F26" s="167"/>
      <c r="G26" s="750" t="s">
        <v>336</v>
      </c>
      <c r="H26" s="751" t="s">
        <v>336</v>
      </c>
      <c r="I26" s="752" t="s">
        <v>337</v>
      </c>
    </row>
    <row r="27" spans="1:9" ht="15">
      <c r="A27" s="740" t="s">
        <v>5</v>
      </c>
      <c r="B27" s="743" t="s">
        <v>351</v>
      </c>
      <c r="C27" s="746" t="s">
        <v>334</v>
      </c>
      <c r="D27" s="755" t="s">
        <v>338</v>
      </c>
      <c r="E27" s="758" t="s">
        <v>339</v>
      </c>
      <c r="F27" s="168"/>
      <c r="G27" s="761" t="s">
        <v>340</v>
      </c>
      <c r="H27" s="764" t="s">
        <v>339</v>
      </c>
      <c r="I27" s="753" t="s">
        <v>337</v>
      </c>
    </row>
    <row r="28" spans="1:9" ht="15">
      <c r="A28" s="740" t="s">
        <v>5</v>
      </c>
      <c r="B28" s="743" t="s">
        <v>351</v>
      </c>
      <c r="C28" s="746" t="s">
        <v>334</v>
      </c>
      <c r="D28" s="756" t="s">
        <v>338</v>
      </c>
      <c r="E28" s="759" t="s">
        <v>339</v>
      </c>
      <c r="F28" s="169" t="s">
        <v>341</v>
      </c>
      <c r="G28" s="762" t="s">
        <v>340</v>
      </c>
      <c r="H28" s="765" t="s">
        <v>339</v>
      </c>
      <c r="I28" s="753" t="s">
        <v>337</v>
      </c>
    </row>
    <row r="29" spans="1:9" ht="23.25" customHeight="1" thickBot="1">
      <c r="A29" s="741" t="s">
        <v>5</v>
      </c>
      <c r="B29" s="744" t="s">
        <v>351</v>
      </c>
      <c r="C29" s="747" t="s">
        <v>334</v>
      </c>
      <c r="D29" s="757" t="s">
        <v>338</v>
      </c>
      <c r="E29" s="760" t="s">
        <v>339</v>
      </c>
      <c r="F29" s="170" t="s">
        <v>342</v>
      </c>
      <c r="G29" s="763" t="s">
        <v>340</v>
      </c>
      <c r="H29" s="766" t="s">
        <v>339</v>
      </c>
      <c r="I29" s="754" t="s">
        <v>337</v>
      </c>
    </row>
    <row r="30" spans="1:9" s="413" customFormat="1" ht="15">
      <c r="A30" s="426" t="s">
        <v>19</v>
      </c>
      <c r="B30" s="427" t="s">
        <v>352</v>
      </c>
      <c r="C30" s="419" t="s">
        <v>353</v>
      </c>
      <c r="D30" s="420"/>
      <c r="E30" s="421"/>
      <c r="F30" s="419" t="s">
        <v>354</v>
      </c>
      <c r="G30" s="421"/>
      <c r="H30" s="421"/>
      <c r="I30" s="422"/>
    </row>
    <row r="31" spans="1:9" s="413" customFormat="1" ht="15.75" thickBot="1">
      <c r="A31" s="428" t="s">
        <v>53</v>
      </c>
      <c r="B31" s="429" t="s">
        <v>710</v>
      </c>
      <c r="C31" s="423" t="s">
        <v>617</v>
      </c>
      <c r="D31" s="424"/>
      <c r="E31" s="424"/>
      <c r="F31" s="423" t="s">
        <v>355</v>
      </c>
      <c r="G31" s="424"/>
      <c r="H31" s="424"/>
      <c r="I31" s="425"/>
    </row>
    <row r="33" ht="12.75">
      <c r="A33" s="375" t="s">
        <v>711</v>
      </c>
    </row>
    <row r="34" ht="12.75">
      <c r="A34" s="375" t="s">
        <v>712</v>
      </c>
    </row>
  </sheetData>
  <sheetProtection/>
  <mergeCells count="20">
    <mergeCell ref="I26:I29"/>
    <mergeCell ref="D27:D29"/>
    <mergeCell ref="E27:E29"/>
    <mergeCell ref="G27:G29"/>
    <mergeCell ref="H27:H29"/>
    <mergeCell ref="A26:A29"/>
    <mergeCell ref="B26:B29"/>
    <mergeCell ref="C26:C29"/>
    <mergeCell ref="D26:E26"/>
    <mergeCell ref="G26:H26"/>
    <mergeCell ref="A7:A10"/>
    <mergeCell ref="B7:B10"/>
    <mergeCell ref="C7:C10"/>
    <mergeCell ref="D7:E7"/>
    <mergeCell ref="G7:H7"/>
    <mergeCell ref="I7:I10"/>
    <mergeCell ref="D8:D10"/>
    <mergeCell ref="E8:E10"/>
    <mergeCell ref="G8:G10"/>
    <mergeCell ref="H8:H10"/>
  </mergeCells>
  <printOptions/>
  <pageMargins left="0.75" right="0.75" top="1" bottom="1" header="0.5" footer="0.5"/>
  <pageSetup horizontalDpi="600" verticalDpi="600" orientation="portrait" paperSize="9" r:id="rId1"/>
  <ignoredErrors>
    <ignoredError sqref="A31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3.7109375" style="12" customWidth="1"/>
    <col min="2" max="2" width="63.57421875" style="12" customWidth="1"/>
    <col min="3" max="3" width="18.8515625" style="12" customWidth="1"/>
    <col min="4" max="4" width="15.421875" style="12" customWidth="1"/>
    <col min="5" max="5" width="16.421875" style="12" bestFit="1" customWidth="1"/>
    <col min="6" max="16384" width="9.140625" style="12" customWidth="1"/>
  </cols>
  <sheetData>
    <row r="1" spans="1:5" ht="15">
      <c r="A1" s="51" t="s">
        <v>648</v>
      </c>
      <c r="B1" s="52">
        <v>7</v>
      </c>
      <c r="C1" s="11"/>
      <c r="D1" s="3"/>
      <c r="E1" s="1"/>
    </row>
    <row r="2" spans="1:5" ht="15">
      <c r="A2" s="51" t="s">
        <v>649</v>
      </c>
      <c r="B2" s="53" t="s">
        <v>356</v>
      </c>
      <c r="C2" s="4"/>
      <c r="D2" s="3"/>
      <c r="E2" s="1"/>
    </row>
    <row r="3" spans="1:5" ht="15">
      <c r="A3" s="51" t="s">
        <v>650</v>
      </c>
      <c r="B3" s="51" t="s">
        <v>651</v>
      </c>
      <c r="C3" s="2"/>
      <c r="D3" s="3"/>
      <c r="E3" s="1"/>
    </row>
    <row r="4" spans="1:5" ht="15">
      <c r="A4" s="51" t="s">
        <v>1</v>
      </c>
      <c r="B4" s="51" t="s">
        <v>2</v>
      </c>
      <c r="C4" s="2"/>
      <c r="D4" s="3"/>
      <c r="E4" s="1"/>
    </row>
    <row r="5" spans="1:5" ht="15">
      <c r="A5" s="54" t="s">
        <v>3</v>
      </c>
      <c r="B5" s="54" t="s">
        <v>4</v>
      </c>
      <c r="C5" s="2"/>
      <c r="D5" s="3"/>
      <c r="E5" s="1"/>
    </row>
    <row r="6" spans="1:5" ht="13.5" thickBot="1">
      <c r="A6" s="2"/>
      <c r="B6" s="2"/>
      <c r="C6" s="2"/>
      <c r="D6" s="3"/>
      <c r="E6" s="1"/>
    </row>
    <row r="7" spans="1:5" ht="15">
      <c r="A7" s="739" t="s">
        <v>5</v>
      </c>
      <c r="B7" s="742" t="s">
        <v>357</v>
      </c>
      <c r="C7" s="179"/>
      <c r="D7" s="767" t="s">
        <v>338</v>
      </c>
      <c r="E7" s="180" t="s">
        <v>358</v>
      </c>
    </row>
    <row r="8" spans="1:5" ht="15">
      <c r="A8" s="740" t="s">
        <v>5</v>
      </c>
      <c r="B8" s="743" t="s">
        <v>357</v>
      </c>
      <c r="C8" s="181" t="s">
        <v>341</v>
      </c>
      <c r="D8" s="768" t="s">
        <v>338</v>
      </c>
      <c r="E8" s="770" t="s">
        <v>359</v>
      </c>
    </row>
    <row r="9" spans="1:5" ht="15.75" thickBot="1">
      <c r="A9" s="741" t="s">
        <v>5</v>
      </c>
      <c r="B9" s="744" t="s">
        <v>357</v>
      </c>
      <c r="C9" s="182" t="s">
        <v>360</v>
      </c>
      <c r="D9" s="769" t="s">
        <v>338</v>
      </c>
      <c r="E9" s="769" t="s">
        <v>359</v>
      </c>
    </row>
    <row r="10" spans="1:5" ht="12.75">
      <c r="A10" s="191" t="s">
        <v>19</v>
      </c>
      <c r="B10" s="183" t="s">
        <v>361</v>
      </c>
      <c r="C10" s="184"/>
      <c r="D10" s="185">
        <f>'F6,6.1'!D17+'F6,6.1'!G17+'F6,6.1'!D31+'F6,6.1'!G31</f>
        <v>0</v>
      </c>
      <c r="E10" s="186"/>
    </row>
    <row r="11" spans="1:5" ht="12.75">
      <c r="A11" s="192" t="s">
        <v>53</v>
      </c>
      <c r="B11" s="20" t="s">
        <v>362</v>
      </c>
      <c r="C11" s="45"/>
      <c r="D11" s="46">
        <f>+'F6,6.1'!D16+'F6,6.1'!G16+'F6,6.1'!D30+'F6,6.1'!G30+'F6,6.1'!D31+'F6,6.1'!G31</f>
        <v>0</v>
      </c>
      <c r="E11" s="188"/>
    </row>
    <row r="12" spans="1:5" ht="13.5" thickBot="1">
      <c r="A12" s="189"/>
      <c r="B12" s="142" t="s">
        <v>363</v>
      </c>
      <c r="C12" s="178" t="s">
        <v>364</v>
      </c>
      <c r="D12" s="174"/>
      <c r="E12" s="190" t="e">
        <f>+D10/D11*100</f>
        <v>#DIV/0!</v>
      </c>
    </row>
  </sheetData>
  <sheetProtection/>
  <mergeCells count="4">
    <mergeCell ref="A7:A9"/>
    <mergeCell ref="B7:B9"/>
    <mergeCell ref="D7:D9"/>
    <mergeCell ref="E8:E9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28125" style="12" bestFit="1" customWidth="1"/>
    <col min="2" max="2" width="65.28125" style="12" bestFit="1" customWidth="1"/>
    <col min="3" max="3" width="14.7109375" style="12" customWidth="1"/>
    <col min="4" max="4" width="12.8515625" style="12" customWidth="1"/>
    <col min="5" max="5" width="8.57421875" style="12" customWidth="1"/>
    <col min="6" max="6" width="8.00390625" style="12" customWidth="1"/>
    <col min="7" max="7" width="8.57421875" style="12" customWidth="1"/>
    <col min="8" max="8" width="8.8515625" style="12" customWidth="1"/>
    <col min="9" max="9" width="9.00390625" style="12" customWidth="1"/>
    <col min="10" max="10" width="8.8515625" style="12" customWidth="1"/>
    <col min="11" max="11" width="9.28125" style="12" customWidth="1"/>
    <col min="12" max="16384" width="9.140625" style="12" customWidth="1"/>
  </cols>
  <sheetData>
    <row r="1" spans="1:11" ht="15">
      <c r="A1" s="51" t="s">
        <v>648</v>
      </c>
      <c r="B1" s="52">
        <v>8</v>
      </c>
      <c r="C1" s="11"/>
      <c r="D1" s="3"/>
      <c r="E1" s="1"/>
      <c r="F1" s="1"/>
      <c r="G1" s="1"/>
      <c r="H1" s="1"/>
      <c r="I1" s="1"/>
      <c r="J1" s="1"/>
      <c r="K1" s="1"/>
    </row>
    <row r="2" spans="1:11" ht="15">
      <c r="A2" s="51" t="s">
        <v>649</v>
      </c>
      <c r="B2" s="51" t="s">
        <v>579</v>
      </c>
      <c r="C2" s="4"/>
      <c r="D2" s="3"/>
      <c r="E2" s="1"/>
      <c r="F2" s="1"/>
      <c r="G2" s="1"/>
      <c r="H2" s="1"/>
      <c r="I2" s="1"/>
      <c r="J2" s="1"/>
      <c r="K2" s="1"/>
    </row>
    <row r="3" spans="1:11" ht="15">
      <c r="A3" s="51" t="s">
        <v>650</v>
      </c>
      <c r="B3" s="51" t="s">
        <v>651</v>
      </c>
      <c r="C3" s="2"/>
      <c r="D3" s="3"/>
      <c r="E3" s="1"/>
      <c r="F3" s="1"/>
      <c r="G3" s="1"/>
      <c r="H3" s="1"/>
      <c r="I3" s="1"/>
      <c r="J3" s="1"/>
      <c r="K3" s="1"/>
    </row>
    <row r="4" spans="1:11" ht="15">
      <c r="A4" s="51" t="s">
        <v>1</v>
      </c>
      <c r="B4" s="51" t="s">
        <v>2</v>
      </c>
      <c r="C4" s="2"/>
      <c r="D4" s="3"/>
      <c r="E4" s="1"/>
      <c r="F4" s="1"/>
      <c r="G4" s="1"/>
      <c r="H4" s="1"/>
      <c r="I4" s="1"/>
      <c r="J4" s="1"/>
      <c r="K4" s="1"/>
    </row>
    <row r="5" spans="1:11" ht="15">
      <c r="A5" s="54" t="s">
        <v>3</v>
      </c>
      <c r="B5" s="54" t="s">
        <v>4</v>
      </c>
      <c r="C5" s="2"/>
      <c r="D5" s="3"/>
      <c r="E5" s="1"/>
      <c r="F5" s="1"/>
      <c r="G5" s="1"/>
      <c r="H5" s="1"/>
      <c r="I5" s="1"/>
      <c r="J5" s="1"/>
      <c r="K5" s="1"/>
    </row>
    <row r="6" spans="1:11" ht="13.5" thickBot="1">
      <c r="A6" s="2"/>
      <c r="B6" s="2"/>
      <c r="C6" s="2"/>
      <c r="D6" s="193"/>
      <c r="E6" s="194"/>
      <c r="F6" s="194"/>
      <c r="G6" s="194"/>
      <c r="H6" s="194"/>
      <c r="I6" s="194"/>
      <c r="J6" s="194"/>
      <c r="K6" s="194"/>
    </row>
    <row r="7" spans="1:11" ht="12.75">
      <c r="A7" s="433" t="s">
        <v>428</v>
      </c>
      <c r="B7" s="248" t="s">
        <v>365</v>
      </c>
      <c r="C7" s="248" t="s">
        <v>366</v>
      </c>
      <c r="D7" s="248" t="s">
        <v>367</v>
      </c>
      <c r="E7" s="248" t="s">
        <v>368</v>
      </c>
      <c r="F7" s="248" t="s">
        <v>369</v>
      </c>
      <c r="G7" s="248" t="s">
        <v>370</v>
      </c>
      <c r="H7" s="248" t="s">
        <v>371</v>
      </c>
      <c r="I7" s="248" t="s">
        <v>372</v>
      </c>
      <c r="J7" s="248" t="s">
        <v>373</v>
      </c>
      <c r="K7" s="434" t="s">
        <v>374</v>
      </c>
    </row>
    <row r="8" spans="1:11" ht="13.5" thickBot="1">
      <c r="A8" s="430"/>
      <c r="B8" s="431"/>
      <c r="C8" s="431"/>
      <c r="D8" s="431"/>
      <c r="E8" s="431"/>
      <c r="F8" s="431"/>
      <c r="G8" s="431"/>
      <c r="H8" s="431"/>
      <c r="I8" s="431"/>
      <c r="J8" s="431"/>
      <c r="K8" s="432"/>
    </row>
    <row r="9" spans="1:11" ht="12.75">
      <c r="A9" s="774" t="s">
        <v>661</v>
      </c>
      <c r="B9" s="183" t="s">
        <v>376</v>
      </c>
      <c r="C9" s="185">
        <f>SUM(D9:K9)</f>
        <v>0</v>
      </c>
      <c r="D9" s="198"/>
      <c r="E9" s="199"/>
      <c r="F9" s="199"/>
      <c r="G9" s="199"/>
      <c r="H9" s="199"/>
      <c r="I9" s="199"/>
      <c r="J9" s="199"/>
      <c r="K9" s="200"/>
    </row>
    <row r="10" spans="1:11" ht="12.75">
      <c r="A10" s="772" t="s">
        <v>375</v>
      </c>
      <c r="B10" s="20" t="s">
        <v>377</v>
      </c>
      <c r="C10" s="46">
        <f>SUM(D10:K10)</f>
        <v>0</v>
      </c>
      <c r="D10" s="47"/>
      <c r="E10" s="47"/>
      <c r="F10" s="47"/>
      <c r="G10" s="47"/>
      <c r="H10" s="47"/>
      <c r="I10" s="47"/>
      <c r="J10" s="47"/>
      <c r="K10" s="201"/>
    </row>
    <row r="11" spans="1:11" ht="12.75">
      <c r="A11" s="772" t="s">
        <v>375</v>
      </c>
      <c r="B11" s="20" t="s">
        <v>378</v>
      </c>
      <c r="C11" s="46">
        <f>SUM(D11:K11)</f>
        <v>0</v>
      </c>
      <c r="D11" s="47"/>
      <c r="E11" s="47"/>
      <c r="F11" s="47"/>
      <c r="G11" s="47"/>
      <c r="H11" s="47"/>
      <c r="I11" s="47"/>
      <c r="J11" s="47"/>
      <c r="K11" s="201"/>
    </row>
    <row r="12" spans="1:11" ht="12.75">
      <c r="A12" s="772" t="s">
        <v>375</v>
      </c>
      <c r="B12" s="20" t="s">
        <v>379</v>
      </c>
      <c r="C12" s="46">
        <f>SUM(D12:K12)</f>
        <v>0</v>
      </c>
      <c r="D12" s="47"/>
      <c r="E12" s="47"/>
      <c r="F12" s="47"/>
      <c r="G12" s="47"/>
      <c r="H12" s="47"/>
      <c r="I12" s="47"/>
      <c r="J12" s="47"/>
      <c r="K12" s="201"/>
    </row>
    <row r="13" spans="1:11" ht="12.75">
      <c r="A13" s="773" t="s">
        <v>375</v>
      </c>
      <c r="B13" s="202" t="s">
        <v>380</v>
      </c>
      <c r="C13" s="203">
        <f>SUM(D13:K13)</f>
        <v>0</v>
      </c>
      <c r="D13" s="204"/>
      <c r="E13" s="204"/>
      <c r="F13" s="204"/>
      <c r="G13" s="204"/>
      <c r="H13" s="204"/>
      <c r="I13" s="204"/>
      <c r="J13" s="204"/>
      <c r="K13" s="205"/>
    </row>
    <row r="14" spans="1:11" ht="16.5" customHeight="1">
      <c r="A14" s="212"/>
      <c r="B14" s="218" t="s">
        <v>662</v>
      </c>
      <c r="C14" s="207">
        <f aca="true" t="shared" si="0" ref="C14:K14">SUM(C9:C13)</f>
        <v>0</v>
      </c>
      <c r="D14" s="207">
        <f t="shared" si="0"/>
        <v>0</v>
      </c>
      <c r="E14" s="207">
        <f t="shared" si="0"/>
        <v>0</v>
      </c>
      <c r="F14" s="207">
        <f t="shared" si="0"/>
        <v>0</v>
      </c>
      <c r="G14" s="207">
        <f t="shared" si="0"/>
        <v>0</v>
      </c>
      <c r="H14" s="207">
        <f t="shared" si="0"/>
        <v>0</v>
      </c>
      <c r="I14" s="207">
        <f t="shared" si="0"/>
        <v>0</v>
      </c>
      <c r="J14" s="207">
        <f t="shared" si="0"/>
        <v>0</v>
      </c>
      <c r="K14" s="213">
        <f t="shared" si="0"/>
        <v>0</v>
      </c>
    </row>
    <row r="15" spans="1:11" ht="12.75">
      <c r="A15" s="771" t="s">
        <v>381</v>
      </c>
      <c r="B15" s="195" t="s">
        <v>376</v>
      </c>
      <c r="C15" s="196">
        <f>SUM(D15:K15)</f>
        <v>0</v>
      </c>
      <c r="D15" s="197"/>
      <c r="E15" s="197"/>
      <c r="F15" s="197"/>
      <c r="G15" s="197"/>
      <c r="H15" s="197"/>
      <c r="I15" s="197"/>
      <c r="J15" s="197"/>
      <c r="K15" s="206"/>
    </row>
    <row r="16" spans="1:11" ht="12.75">
      <c r="A16" s="772" t="s">
        <v>381</v>
      </c>
      <c r="B16" s="20" t="s">
        <v>377</v>
      </c>
      <c r="C16" s="46">
        <f>SUM(D16:K16)</f>
        <v>0</v>
      </c>
      <c r="D16" s="47"/>
      <c r="E16" s="47"/>
      <c r="F16" s="47"/>
      <c r="G16" s="47"/>
      <c r="H16" s="47"/>
      <c r="I16" s="47"/>
      <c r="J16" s="47"/>
      <c r="K16" s="201"/>
    </row>
    <row r="17" spans="1:11" ht="12.75">
      <c r="A17" s="772" t="s">
        <v>381</v>
      </c>
      <c r="B17" s="20" t="s">
        <v>378</v>
      </c>
      <c r="C17" s="46">
        <f>SUM(D17:K17)</f>
        <v>0</v>
      </c>
      <c r="D17" s="47"/>
      <c r="E17" s="47"/>
      <c r="F17" s="47"/>
      <c r="G17" s="47"/>
      <c r="H17" s="47"/>
      <c r="I17" s="47"/>
      <c r="J17" s="47"/>
      <c r="K17" s="201"/>
    </row>
    <row r="18" spans="1:11" ht="12.75">
      <c r="A18" s="772" t="s">
        <v>381</v>
      </c>
      <c r="B18" s="20" t="s">
        <v>379</v>
      </c>
      <c r="C18" s="46">
        <f>SUM(D18:K18)</f>
        <v>0</v>
      </c>
      <c r="D18" s="47"/>
      <c r="E18" s="47"/>
      <c r="F18" s="47"/>
      <c r="G18" s="47"/>
      <c r="H18" s="47"/>
      <c r="I18" s="47"/>
      <c r="J18" s="47"/>
      <c r="K18" s="201"/>
    </row>
    <row r="19" spans="1:11" ht="12.75">
      <c r="A19" s="773" t="s">
        <v>381</v>
      </c>
      <c r="B19" s="202" t="s">
        <v>380</v>
      </c>
      <c r="C19" s="203">
        <f>SUM(D19:K19)</f>
        <v>0</v>
      </c>
      <c r="D19" s="204"/>
      <c r="E19" s="204"/>
      <c r="F19" s="204"/>
      <c r="G19" s="204"/>
      <c r="H19" s="204"/>
      <c r="I19" s="204"/>
      <c r="J19" s="204"/>
      <c r="K19" s="205"/>
    </row>
    <row r="20" spans="1:11" ht="16.5" customHeight="1">
      <c r="A20" s="212"/>
      <c r="B20" s="218" t="s">
        <v>663</v>
      </c>
      <c r="C20" s="207">
        <f aca="true" t="shared" si="1" ref="C20:K20">SUM(C15:C19)</f>
        <v>0</v>
      </c>
      <c r="D20" s="207">
        <f t="shared" si="1"/>
        <v>0</v>
      </c>
      <c r="E20" s="207">
        <f t="shared" si="1"/>
        <v>0</v>
      </c>
      <c r="F20" s="207">
        <f t="shared" si="1"/>
        <v>0</v>
      </c>
      <c r="G20" s="207">
        <f t="shared" si="1"/>
        <v>0</v>
      </c>
      <c r="H20" s="207">
        <f t="shared" si="1"/>
        <v>0</v>
      </c>
      <c r="I20" s="207">
        <f t="shared" si="1"/>
        <v>0</v>
      </c>
      <c r="J20" s="207">
        <f t="shared" si="1"/>
        <v>0</v>
      </c>
      <c r="K20" s="213">
        <f t="shared" si="1"/>
        <v>0</v>
      </c>
    </row>
    <row r="21" spans="1:11" ht="12.75">
      <c r="A21" s="771" t="s">
        <v>382</v>
      </c>
      <c r="B21" s="195" t="s">
        <v>376</v>
      </c>
      <c r="C21" s="196">
        <f>SUM(D21:K21)</f>
        <v>0</v>
      </c>
      <c r="D21" s="197"/>
      <c r="E21" s="197"/>
      <c r="F21" s="197"/>
      <c r="G21" s="197"/>
      <c r="H21" s="197"/>
      <c r="I21" s="197"/>
      <c r="J21" s="197"/>
      <c r="K21" s="206"/>
    </row>
    <row r="22" spans="1:11" ht="12.75">
      <c r="A22" s="772" t="s">
        <v>382</v>
      </c>
      <c r="B22" s="20" t="s">
        <v>377</v>
      </c>
      <c r="C22" s="46">
        <f>SUM(D22:K22)</f>
        <v>0</v>
      </c>
      <c r="D22" s="47"/>
      <c r="E22" s="47"/>
      <c r="F22" s="47"/>
      <c r="G22" s="47"/>
      <c r="H22" s="47"/>
      <c r="I22" s="47"/>
      <c r="J22" s="47"/>
      <c r="K22" s="201"/>
    </row>
    <row r="23" spans="1:11" ht="12.75">
      <c r="A23" s="772" t="s">
        <v>382</v>
      </c>
      <c r="B23" s="20" t="s">
        <v>378</v>
      </c>
      <c r="C23" s="46">
        <f>SUM(D23:K23)</f>
        <v>0</v>
      </c>
      <c r="D23" s="47"/>
      <c r="E23" s="47"/>
      <c r="F23" s="47"/>
      <c r="G23" s="47"/>
      <c r="H23" s="47"/>
      <c r="I23" s="47"/>
      <c r="J23" s="47"/>
      <c r="K23" s="201"/>
    </row>
    <row r="24" spans="1:11" ht="12.75">
      <c r="A24" s="772" t="s">
        <v>382</v>
      </c>
      <c r="B24" s="20" t="s">
        <v>379</v>
      </c>
      <c r="C24" s="46">
        <f>SUM(D24:K24)</f>
        <v>0</v>
      </c>
      <c r="D24" s="31"/>
      <c r="E24" s="47"/>
      <c r="F24" s="47"/>
      <c r="G24" s="47"/>
      <c r="H24" s="47"/>
      <c r="I24" s="47"/>
      <c r="J24" s="47"/>
      <c r="K24" s="201"/>
    </row>
    <row r="25" spans="1:11" ht="12.75">
      <c r="A25" s="773" t="s">
        <v>382</v>
      </c>
      <c r="B25" s="202" t="s">
        <v>380</v>
      </c>
      <c r="C25" s="203">
        <f>SUM(D25:K25)</f>
        <v>0</v>
      </c>
      <c r="D25" s="204"/>
      <c r="E25" s="204"/>
      <c r="F25" s="204"/>
      <c r="G25" s="204"/>
      <c r="H25" s="204"/>
      <c r="I25" s="204"/>
      <c r="J25" s="204"/>
      <c r="K25" s="205"/>
    </row>
    <row r="26" spans="1:11" ht="15.75" customHeight="1">
      <c r="A26" s="212"/>
      <c r="B26" s="218" t="s">
        <v>664</v>
      </c>
      <c r="C26" s="207">
        <f aca="true" t="shared" si="2" ref="C26:K26">SUM(C21:C25)</f>
        <v>0</v>
      </c>
      <c r="D26" s="207">
        <f t="shared" si="2"/>
        <v>0</v>
      </c>
      <c r="E26" s="207">
        <f t="shared" si="2"/>
        <v>0</v>
      </c>
      <c r="F26" s="207">
        <f t="shared" si="2"/>
        <v>0</v>
      </c>
      <c r="G26" s="207">
        <f t="shared" si="2"/>
        <v>0</v>
      </c>
      <c r="H26" s="207">
        <f t="shared" si="2"/>
        <v>0</v>
      </c>
      <c r="I26" s="207">
        <f t="shared" si="2"/>
        <v>0</v>
      </c>
      <c r="J26" s="207">
        <f t="shared" si="2"/>
        <v>0</v>
      </c>
      <c r="K26" s="213">
        <f t="shared" si="2"/>
        <v>0</v>
      </c>
    </row>
    <row r="27" spans="1:11" ht="12.75">
      <c r="A27" s="771" t="s">
        <v>383</v>
      </c>
      <c r="B27" s="195" t="s">
        <v>376</v>
      </c>
      <c r="C27" s="196">
        <f>SUM(D27:K27)</f>
        <v>0</v>
      </c>
      <c r="D27" s="197"/>
      <c r="E27" s="197"/>
      <c r="F27" s="197"/>
      <c r="G27" s="197"/>
      <c r="H27" s="197"/>
      <c r="I27" s="197"/>
      <c r="J27" s="197"/>
      <c r="K27" s="206"/>
    </row>
    <row r="28" spans="1:11" ht="12.75">
      <c r="A28" s="772" t="s">
        <v>383</v>
      </c>
      <c r="B28" s="20" t="s">
        <v>377</v>
      </c>
      <c r="C28" s="46">
        <f>SUM(D28:K28)</f>
        <v>0</v>
      </c>
      <c r="D28" s="47"/>
      <c r="E28" s="47"/>
      <c r="F28" s="47"/>
      <c r="G28" s="47"/>
      <c r="H28" s="47"/>
      <c r="I28" s="47"/>
      <c r="J28" s="47"/>
      <c r="K28" s="201"/>
    </row>
    <row r="29" spans="1:11" ht="12.75">
      <c r="A29" s="772" t="s">
        <v>383</v>
      </c>
      <c r="B29" s="20" t="s">
        <v>378</v>
      </c>
      <c r="C29" s="46">
        <f>SUM(D29:K29)</f>
        <v>0</v>
      </c>
      <c r="D29" s="47"/>
      <c r="E29" s="47"/>
      <c r="F29" s="47"/>
      <c r="G29" s="47"/>
      <c r="H29" s="47"/>
      <c r="I29" s="47"/>
      <c r="J29" s="47"/>
      <c r="K29" s="201"/>
    </row>
    <row r="30" spans="1:11" ht="12.75">
      <c r="A30" s="772" t="s">
        <v>383</v>
      </c>
      <c r="B30" s="20" t="s">
        <v>379</v>
      </c>
      <c r="C30" s="46">
        <f>SUM(D30:K30)</f>
        <v>0</v>
      </c>
      <c r="D30" s="47"/>
      <c r="E30" s="47"/>
      <c r="F30" s="47"/>
      <c r="G30" s="47"/>
      <c r="H30" s="47"/>
      <c r="I30" s="47"/>
      <c r="J30" s="47"/>
      <c r="K30" s="201"/>
    </row>
    <row r="31" spans="1:11" ht="12.75">
      <c r="A31" s="773" t="s">
        <v>383</v>
      </c>
      <c r="B31" s="202" t="s">
        <v>380</v>
      </c>
      <c r="C31" s="203">
        <f>SUM(D31:K31)</f>
        <v>0</v>
      </c>
      <c r="D31" s="204"/>
      <c r="E31" s="204"/>
      <c r="F31" s="204"/>
      <c r="G31" s="204"/>
      <c r="H31" s="204"/>
      <c r="I31" s="204"/>
      <c r="J31" s="204"/>
      <c r="K31" s="205"/>
    </row>
    <row r="32" spans="1:11" ht="16.5" customHeight="1">
      <c r="A32" s="212"/>
      <c r="B32" s="218" t="s">
        <v>665</v>
      </c>
      <c r="C32" s="207">
        <f aca="true" t="shared" si="3" ref="C32:K32">SUM(C27:C31)</f>
        <v>0</v>
      </c>
      <c r="D32" s="207">
        <f t="shared" si="3"/>
        <v>0</v>
      </c>
      <c r="E32" s="207">
        <f t="shared" si="3"/>
        <v>0</v>
      </c>
      <c r="F32" s="207">
        <f t="shared" si="3"/>
        <v>0</v>
      </c>
      <c r="G32" s="207">
        <f t="shared" si="3"/>
        <v>0</v>
      </c>
      <c r="H32" s="207">
        <f t="shared" si="3"/>
        <v>0</v>
      </c>
      <c r="I32" s="207">
        <f t="shared" si="3"/>
        <v>0</v>
      </c>
      <c r="J32" s="207">
        <f t="shared" si="3"/>
        <v>0</v>
      </c>
      <c r="K32" s="213">
        <f t="shared" si="3"/>
        <v>0</v>
      </c>
    </row>
    <row r="33" spans="1:11" ht="12.75">
      <c r="A33" s="771" t="s">
        <v>384</v>
      </c>
      <c r="B33" s="195" t="s">
        <v>376</v>
      </c>
      <c r="C33" s="196">
        <f>SUM(D33:K33)</f>
        <v>0</v>
      </c>
      <c r="D33" s="197"/>
      <c r="E33" s="197"/>
      <c r="F33" s="197"/>
      <c r="G33" s="197"/>
      <c r="H33" s="197"/>
      <c r="I33" s="197"/>
      <c r="J33" s="197"/>
      <c r="K33" s="206"/>
    </row>
    <row r="34" spans="1:11" ht="12.75">
      <c r="A34" s="772" t="s">
        <v>384</v>
      </c>
      <c r="B34" s="20" t="s">
        <v>377</v>
      </c>
      <c r="C34" s="46">
        <f>SUM(D34:K34)</f>
        <v>0</v>
      </c>
      <c r="D34" s="47"/>
      <c r="E34" s="47"/>
      <c r="F34" s="47"/>
      <c r="G34" s="47"/>
      <c r="H34" s="47"/>
      <c r="I34" s="47"/>
      <c r="J34" s="47"/>
      <c r="K34" s="201"/>
    </row>
    <row r="35" spans="1:11" ht="12.75">
      <c r="A35" s="772" t="s">
        <v>384</v>
      </c>
      <c r="B35" s="20" t="s">
        <v>378</v>
      </c>
      <c r="C35" s="46">
        <f>SUM(D35:K35)</f>
        <v>0</v>
      </c>
      <c r="D35" s="47"/>
      <c r="E35" s="47"/>
      <c r="F35" s="47"/>
      <c r="G35" s="47"/>
      <c r="H35" s="47"/>
      <c r="I35" s="47"/>
      <c r="J35" s="47"/>
      <c r="K35" s="201"/>
    </row>
    <row r="36" spans="1:11" ht="12.75">
      <c r="A36" s="772" t="s">
        <v>384</v>
      </c>
      <c r="B36" s="20" t="s">
        <v>379</v>
      </c>
      <c r="C36" s="46">
        <f>SUM(D36:K36)</f>
        <v>0</v>
      </c>
      <c r="D36" s="47"/>
      <c r="E36" s="47"/>
      <c r="F36" s="47"/>
      <c r="G36" s="47"/>
      <c r="H36" s="47"/>
      <c r="I36" s="47"/>
      <c r="J36" s="47"/>
      <c r="K36" s="201"/>
    </row>
    <row r="37" spans="1:11" ht="12.75">
      <c r="A37" s="773" t="s">
        <v>384</v>
      </c>
      <c r="B37" s="202" t="s">
        <v>380</v>
      </c>
      <c r="C37" s="203">
        <f>SUM(D37:K37)</f>
        <v>0</v>
      </c>
      <c r="D37" s="204"/>
      <c r="E37" s="204"/>
      <c r="F37" s="204"/>
      <c r="G37" s="204"/>
      <c r="H37" s="204"/>
      <c r="I37" s="204"/>
      <c r="J37" s="204"/>
      <c r="K37" s="205"/>
    </row>
    <row r="38" spans="1:11" ht="15.75" customHeight="1">
      <c r="A38" s="212"/>
      <c r="B38" s="218" t="s">
        <v>666</v>
      </c>
      <c r="C38" s="207">
        <f aca="true" t="shared" si="4" ref="C38:K38">SUM(C33:C37)</f>
        <v>0</v>
      </c>
      <c r="D38" s="207">
        <f t="shared" si="4"/>
        <v>0</v>
      </c>
      <c r="E38" s="207">
        <f t="shared" si="4"/>
        <v>0</v>
      </c>
      <c r="F38" s="207">
        <f t="shared" si="4"/>
        <v>0</v>
      </c>
      <c r="G38" s="207">
        <f t="shared" si="4"/>
        <v>0</v>
      </c>
      <c r="H38" s="207">
        <f t="shared" si="4"/>
        <v>0</v>
      </c>
      <c r="I38" s="207">
        <f t="shared" si="4"/>
        <v>0</v>
      </c>
      <c r="J38" s="207">
        <f t="shared" si="4"/>
        <v>0</v>
      </c>
      <c r="K38" s="213">
        <f t="shared" si="4"/>
        <v>0</v>
      </c>
    </row>
    <row r="39" spans="1:11" ht="12.75">
      <c r="A39" s="771" t="s">
        <v>385</v>
      </c>
      <c r="B39" s="195" t="s">
        <v>376</v>
      </c>
      <c r="C39" s="196">
        <f>SUM(D39:K39)</f>
        <v>0</v>
      </c>
      <c r="D39" s="197"/>
      <c r="E39" s="197"/>
      <c r="F39" s="197"/>
      <c r="G39" s="197"/>
      <c r="H39" s="197"/>
      <c r="I39" s="197"/>
      <c r="J39" s="197"/>
      <c r="K39" s="206"/>
    </row>
    <row r="40" spans="1:11" ht="12.75">
      <c r="A40" s="772" t="s">
        <v>385</v>
      </c>
      <c r="B40" s="20" t="s">
        <v>377</v>
      </c>
      <c r="C40" s="196">
        <f>SUM(D40:K40)</f>
        <v>0</v>
      </c>
      <c r="D40" s="47"/>
      <c r="E40" s="47"/>
      <c r="F40" s="47"/>
      <c r="G40" s="47"/>
      <c r="H40" s="47"/>
      <c r="I40" s="47"/>
      <c r="J40" s="47"/>
      <c r="K40" s="201"/>
    </row>
    <row r="41" spans="1:11" ht="12.75">
      <c r="A41" s="772" t="s">
        <v>385</v>
      </c>
      <c r="B41" s="20" t="s">
        <v>378</v>
      </c>
      <c r="C41" s="196">
        <f>SUM(D41:K41)</f>
        <v>0</v>
      </c>
      <c r="D41" s="47"/>
      <c r="E41" s="47"/>
      <c r="F41" s="47"/>
      <c r="G41" s="47"/>
      <c r="H41" s="47"/>
      <c r="I41" s="47"/>
      <c r="J41" s="47"/>
      <c r="K41" s="201"/>
    </row>
    <row r="42" spans="1:11" ht="12.75">
      <c r="A42" s="772" t="s">
        <v>385</v>
      </c>
      <c r="B42" s="20" t="s">
        <v>379</v>
      </c>
      <c r="C42" s="196">
        <f>SUM(D42:K42)</f>
        <v>0</v>
      </c>
      <c r="D42" s="47"/>
      <c r="E42" s="47"/>
      <c r="F42" s="47"/>
      <c r="G42" s="47"/>
      <c r="H42" s="47"/>
      <c r="I42" s="47"/>
      <c r="J42" s="47"/>
      <c r="K42" s="201"/>
    </row>
    <row r="43" spans="1:11" ht="12.75">
      <c r="A43" s="773" t="s">
        <v>385</v>
      </c>
      <c r="B43" s="202" t="s">
        <v>380</v>
      </c>
      <c r="C43" s="196">
        <f>SUM(D43:K43)</f>
        <v>0</v>
      </c>
      <c r="D43" s="204"/>
      <c r="E43" s="204"/>
      <c r="F43" s="204"/>
      <c r="G43" s="204"/>
      <c r="H43" s="204"/>
      <c r="I43" s="204"/>
      <c r="J43" s="204"/>
      <c r="K43" s="205"/>
    </row>
    <row r="44" spans="1:11" ht="18" customHeight="1" thickBot="1">
      <c r="A44" s="214"/>
      <c r="B44" s="217" t="s">
        <v>667</v>
      </c>
      <c r="C44" s="215">
        <f aca="true" t="shared" si="5" ref="C44:K44">SUM(C39:C43)</f>
        <v>0</v>
      </c>
      <c r="D44" s="215">
        <f t="shared" si="5"/>
        <v>0</v>
      </c>
      <c r="E44" s="215">
        <f t="shared" si="5"/>
        <v>0</v>
      </c>
      <c r="F44" s="215">
        <f t="shared" si="5"/>
        <v>0</v>
      </c>
      <c r="G44" s="215">
        <f t="shared" si="5"/>
        <v>0</v>
      </c>
      <c r="H44" s="215">
        <f t="shared" si="5"/>
        <v>0</v>
      </c>
      <c r="I44" s="215">
        <f t="shared" si="5"/>
        <v>0</v>
      </c>
      <c r="J44" s="215">
        <f t="shared" si="5"/>
        <v>0</v>
      </c>
      <c r="K44" s="216">
        <f t="shared" si="5"/>
        <v>0</v>
      </c>
    </row>
    <row r="45" spans="1:11" ht="13.5" thickBot="1">
      <c r="A45" s="208"/>
      <c r="B45" s="209" t="s">
        <v>386</v>
      </c>
      <c r="C45" s="210">
        <f aca="true" t="shared" si="6" ref="C45:K45">C14+C20+C26+C32+C38+C44</f>
        <v>0</v>
      </c>
      <c r="D45" s="210">
        <f t="shared" si="6"/>
        <v>0</v>
      </c>
      <c r="E45" s="210">
        <f t="shared" si="6"/>
        <v>0</v>
      </c>
      <c r="F45" s="210">
        <f t="shared" si="6"/>
        <v>0</v>
      </c>
      <c r="G45" s="210">
        <f t="shared" si="6"/>
        <v>0</v>
      </c>
      <c r="H45" s="210">
        <f t="shared" si="6"/>
        <v>0</v>
      </c>
      <c r="I45" s="210">
        <f t="shared" si="6"/>
        <v>0</v>
      </c>
      <c r="J45" s="210">
        <f t="shared" si="6"/>
        <v>0</v>
      </c>
      <c r="K45" s="211">
        <f t="shared" si="6"/>
        <v>0</v>
      </c>
    </row>
  </sheetData>
  <sheetProtection/>
  <mergeCells count="6">
    <mergeCell ref="A39:A43"/>
    <mergeCell ref="A9:A13"/>
    <mergeCell ref="A15:A19"/>
    <mergeCell ref="A21:A25"/>
    <mergeCell ref="A27:A31"/>
    <mergeCell ref="A33:A3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Essential XlsIO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BOARRSSupervisionCentre</dc:creator>
  <cp:keywords/>
  <dc:description/>
  <cp:lastModifiedBy>Najada  Samarxhi</cp:lastModifiedBy>
  <cp:lastPrinted>2020-10-09T11:26:52Z</cp:lastPrinted>
  <dcterms:created xsi:type="dcterms:W3CDTF">2020-06-02T11:54:06Z</dcterms:created>
  <dcterms:modified xsi:type="dcterms:W3CDTF">2021-05-10T11:42:41Z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