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77" activeTab="1"/>
  </bookViews>
  <sheets>
    <sheet name="CONTENTS" sheetId="1" r:id="rId1"/>
    <sheet name="F1" sheetId="2" r:id="rId2"/>
    <sheet name="F2" sheetId="3" r:id="rId3"/>
    <sheet name="F3" sheetId="4" r:id="rId4"/>
    <sheet name="F4" sheetId="5" r:id="rId5"/>
    <sheet name="F5" sheetId="6" r:id="rId6"/>
    <sheet name="F6,6.1" sheetId="7" r:id="rId7"/>
    <sheet name="F7" sheetId="8" r:id="rId8"/>
    <sheet name="F8" sheetId="9" r:id="rId9"/>
    <sheet name="F9,9.1,10" sheetId="10" r:id="rId10"/>
    <sheet name="F11" sheetId="11" r:id="rId11"/>
    <sheet name="F12,12.1,12.2" sheetId="12" r:id="rId12"/>
    <sheet name="F13" sheetId="13" r:id="rId13"/>
    <sheet name="F13.1" sheetId="14" r:id="rId14"/>
    <sheet name="F14" sheetId="15" r:id="rId15"/>
    <sheet name="F14.1" sheetId="16" r:id="rId16"/>
    <sheet name="F14.2" sheetId="17" r:id="rId17"/>
    <sheet name="F14.4" sheetId="18" r:id="rId18"/>
    <sheet name="F15" sheetId="19" r:id="rId19"/>
    <sheet name="F16" sheetId="20" r:id="rId20"/>
    <sheet name="F17" sheetId="21" r:id="rId21"/>
    <sheet name="F18" sheetId="22" r:id="rId22"/>
    <sheet name="F19" sheetId="23" r:id="rId23"/>
    <sheet name="F20" sheetId="24" r:id="rId24"/>
    <sheet name="F21" sheetId="25" r:id="rId25"/>
    <sheet name="F22" sheetId="26" r:id="rId26"/>
  </sheets>
  <definedNames/>
  <calcPr fullCalcOnLoad="1"/>
</workbook>
</file>

<file path=xl/sharedStrings.xml><?xml version="1.0" encoding="utf-8"?>
<sst xmlns="http://schemas.openxmlformats.org/spreadsheetml/2006/main" count="1603" uniqueCount="830">
  <si>
    <t>ALL</t>
  </si>
  <si>
    <t>Kodi</t>
  </si>
  <si>
    <t>LEKË</t>
  </si>
  <si>
    <t>VALUTË</t>
  </si>
  <si>
    <t>TOTALI</t>
  </si>
  <si>
    <t>Rezident</t>
  </si>
  <si>
    <t>Jorezident*</t>
  </si>
  <si>
    <t>1</t>
  </si>
  <si>
    <t>1.1</t>
  </si>
  <si>
    <t>1.2</t>
  </si>
  <si>
    <t>1.2.1</t>
  </si>
  <si>
    <t>1.2.2</t>
  </si>
  <si>
    <t>1.2.3</t>
  </si>
  <si>
    <t>1.3</t>
  </si>
  <si>
    <t>1.3.1</t>
  </si>
  <si>
    <t>1.3.2</t>
  </si>
  <si>
    <t>1.4</t>
  </si>
  <si>
    <t>1.4.1</t>
  </si>
  <si>
    <t>1.4.1.1</t>
  </si>
  <si>
    <t>1.4.1.2</t>
  </si>
  <si>
    <t>1.4.2</t>
  </si>
  <si>
    <t>1.4.2.1</t>
  </si>
  <si>
    <t>1.4.2.2</t>
  </si>
  <si>
    <t>1.4.3</t>
  </si>
  <si>
    <t>1.4.3.1</t>
  </si>
  <si>
    <t>1.4.3.2</t>
  </si>
  <si>
    <t>2</t>
  </si>
  <si>
    <t>2.1</t>
  </si>
  <si>
    <t>2.1.1</t>
  </si>
  <si>
    <t>2.1.1.1</t>
  </si>
  <si>
    <t>2.1.1.2</t>
  </si>
  <si>
    <t>2.1.2</t>
  </si>
  <si>
    <t>2.1.2.1</t>
  </si>
  <si>
    <t>2.1.2.2</t>
  </si>
  <si>
    <t>2.1.3</t>
  </si>
  <si>
    <t>2.1.3.1</t>
  </si>
  <si>
    <t>2.1.3.2</t>
  </si>
  <si>
    <t>2.2</t>
  </si>
  <si>
    <t>2.2.1</t>
  </si>
  <si>
    <t>2.2.1.1</t>
  </si>
  <si>
    <t>2.2.1.2</t>
  </si>
  <si>
    <t>2.2.2</t>
  </si>
  <si>
    <t>2.2.2.1</t>
  </si>
  <si>
    <t>2.2.2.2</t>
  </si>
  <si>
    <t>2.2.3</t>
  </si>
  <si>
    <t>2.2.3.1</t>
  </si>
  <si>
    <t>2.2.3.2</t>
  </si>
  <si>
    <t>2.3</t>
  </si>
  <si>
    <t>2.3.1</t>
  </si>
  <si>
    <t>2.3.1.1</t>
  </si>
  <si>
    <t>2.3.1.2</t>
  </si>
  <si>
    <t>2.3.2</t>
  </si>
  <si>
    <t>2.3.2.1</t>
  </si>
  <si>
    <t>2.3.2.2</t>
  </si>
  <si>
    <t>2.3.3</t>
  </si>
  <si>
    <t>2.3.3.1</t>
  </si>
  <si>
    <t>2.3.3.2</t>
  </si>
  <si>
    <t>2.4</t>
  </si>
  <si>
    <t>2.4.1</t>
  </si>
  <si>
    <t>2.4.1.1</t>
  </si>
  <si>
    <t>2.4.1.2</t>
  </si>
  <si>
    <t>2.4.2</t>
  </si>
  <si>
    <t>2.4.2.1</t>
  </si>
  <si>
    <t>2.4.2.2</t>
  </si>
  <si>
    <t>2.4.3</t>
  </si>
  <si>
    <t>2.4.3.1</t>
  </si>
  <si>
    <t>2.4.3.2</t>
  </si>
  <si>
    <t>2.5</t>
  </si>
  <si>
    <t>2.5.1</t>
  </si>
  <si>
    <t>2.5.1.1</t>
  </si>
  <si>
    <t>2.5.1.2</t>
  </si>
  <si>
    <t>2.5.2</t>
  </si>
  <si>
    <t>2.5.2.1</t>
  </si>
  <si>
    <t>2.5.2.2</t>
  </si>
  <si>
    <t>2.5.3</t>
  </si>
  <si>
    <t>2.5.3.1</t>
  </si>
  <si>
    <t>2.5.3.2</t>
  </si>
  <si>
    <t>2.6</t>
  </si>
  <si>
    <t>2.6.1</t>
  </si>
  <si>
    <t>2.6.2</t>
  </si>
  <si>
    <t>3</t>
  </si>
  <si>
    <t>3.1</t>
  </si>
  <si>
    <t>3.1.1</t>
  </si>
  <si>
    <t>3.1.1.1</t>
  </si>
  <si>
    <t>3.1.1.2</t>
  </si>
  <si>
    <t>3.1.2</t>
  </si>
  <si>
    <t>3.1.2.1</t>
  </si>
  <si>
    <t>3.1.2.2</t>
  </si>
  <si>
    <t>3.1.3</t>
  </si>
  <si>
    <t>3.1.4</t>
  </si>
  <si>
    <t>3.2</t>
  </si>
  <si>
    <t>4</t>
  </si>
  <si>
    <t>4.1</t>
  </si>
  <si>
    <t>4.2</t>
  </si>
  <si>
    <t>4.2.1</t>
  </si>
  <si>
    <t>4.2.2</t>
  </si>
  <si>
    <t>4.3</t>
  </si>
  <si>
    <t>4.3.1</t>
  </si>
  <si>
    <t>4.3.2</t>
  </si>
  <si>
    <t>4.4</t>
  </si>
  <si>
    <t>*) Ju lutem shikoni përkufizimin e sektorëve në udhëzimin e raportimit.</t>
  </si>
  <si>
    <t>**) Kredi tregtare është kredia direkte që furnizuesi i të mirave dhe shërbimeve i jep praktikisht klientëve të tij.</t>
  </si>
  <si>
    <t>2.1.1.1.1</t>
  </si>
  <si>
    <t>2.1.1.1.2</t>
  </si>
  <si>
    <t>2.1.1.2.1</t>
  </si>
  <si>
    <t>2.1.1.2.2</t>
  </si>
  <si>
    <t>2.1.2.1.1</t>
  </si>
  <si>
    <t>2.1.2.1.2</t>
  </si>
  <si>
    <t>2.1.2.2.1</t>
  </si>
  <si>
    <t>2.1.2.2.2</t>
  </si>
  <si>
    <t>3.3</t>
  </si>
  <si>
    <t>3.4</t>
  </si>
  <si>
    <t>3.4.1</t>
  </si>
  <si>
    <t>3.4.2</t>
  </si>
  <si>
    <t>3.5</t>
  </si>
  <si>
    <t>3.5.1</t>
  </si>
  <si>
    <t>3.5.2</t>
  </si>
  <si>
    <t>4.1.1</t>
  </si>
  <si>
    <t>4.1.1.1</t>
  </si>
  <si>
    <t>4.1.1.2</t>
  </si>
  <si>
    <t>4.1.2</t>
  </si>
  <si>
    <t>5</t>
  </si>
  <si>
    <t>5.1</t>
  </si>
  <si>
    <t>5.2</t>
  </si>
  <si>
    <t>5.3.1</t>
  </si>
  <si>
    <t>5.3.2</t>
  </si>
  <si>
    <t>1.1.1</t>
  </si>
  <si>
    <t>1.1.2</t>
  </si>
  <si>
    <t>1.1.3</t>
  </si>
  <si>
    <t>3.1.5</t>
  </si>
  <si>
    <t>3.2.1</t>
  </si>
  <si>
    <t>3.2.2</t>
  </si>
  <si>
    <t>6</t>
  </si>
  <si>
    <t>KREDITË E KLASIFIKUARA SIPAS KALIMIT TË AFATIT TË KTHIMIT</t>
  </si>
  <si>
    <t>KALUAR AFATI I KTHIMIT</t>
  </si>
  <si>
    <t>100 %</t>
  </si>
  <si>
    <t xml:space="preserve"> KLASIFIKIMI I LINJAVE TË KREDISË PËR ANËTARËT 3*
 </t>
  </si>
  <si>
    <t xml:space="preserve">2%
</t>
  </si>
  <si>
    <t xml:space="preserve">2% 
</t>
  </si>
  <si>
    <t xml:space="preserve">30%
</t>
  </si>
  <si>
    <t>Treguesi i llogaritur</t>
  </si>
  <si>
    <t xml:space="preserve">LEKU
</t>
  </si>
  <si>
    <t>USD</t>
  </si>
  <si>
    <t>EUR</t>
  </si>
  <si>
    <t>SFR</t>
  </si>
  <si>
    <t xml:space="preserve">GBP
</t>
  </si>
  <si>
    <t xml:space="preserve">Të tjera
</t>
  </si>
  <si>
    <t>GBP</t>
  </si>
  <si>
    <t>CHF</t>
  </si>
  <si>
    <t>CAD</t>
  </si>
  <si>
    <t>SEK</t>
  </si>
  <si>
    <t>AUD</t>
  </si>
  <si>
    <t>YPY</t>
  </si>
  <si>
    <t>DKK</t>
  </si>
  <si>
    <t>NOK</t>
  </si>
  <si>
    <t>TRY</t>
  </si>
  <si>
    <t>XAU</t>
  </si>
  <si>
    <t>CNY</t>
  </si>
  <si>
    <t>A</t>
  </si>
  <si>
    <t>B</t>
  </si>
  <si>
    <t>(1)</t>
  </si>
  <si>
    <t>(2)</t>
  </si>
  <si>
    <t>(3)</t>
  </si>
  <si>
    <t>(4)= (2)-(3)</t>
  </si>
  <si>
    <t>(5)</t>
  </si>
  <si>
    <t>(6)</t>
  </si>
  <si>
    <t>(7)</t>
  </si>
  <si>
    <t>(8)=(7)/(11)*100</t>
  </si>
  <si>
    <t>JPY</t>
  </si>
  <si>
    <t>8</t>
  </si>
  <si>
    <t>9</t>
  </si>
  <si>
    <t>10</t>
  </si>
  <si>
    <t>11</t>
  </si>
  <si>
    <t>12</t>
  </si>
  <si>
    <t>13</t>
  </si>
  <si>
    <t>14</t>
  </si>
  <si>
    <t>Kapitali</t>
  </si>
  <si>
    <t>0%</t>
  </si>
  <si>
    <t>20%</t>
  </si>
  <si>
    <t>50%</t>
  </si>
  <si>
    <t>100%</t>
  </si>
  <si>
    <t>-</t>
  </si>
  <si>
    <t>7</t>
  </si>
  <si>
    <t>TOTALI I PASIVIT</t>
  </si>
  <si>
    <t>n/a</t>
  </si>
  <si>
    <t>EVIDENCA E KREDITIT SIPAS AFATIT TË MATURIMIT</t>
  </si>
  <si>
    <t>*Duhet të jetë e barabartë me tepricën e kredisë raportuar në formularin 1 (pa zbritur provigjionet e krijuara dhe pa përfshirë interesat e përllogaritura).</t>
  </si>
  <si>
    <t>1.2.1.1</t>
  </si>
  <si>
    <t>1.2.1.2</t>
  </si>
  <si>
    <t>1.2.1.3</t>
  </si>
  <si>
    <t>1.2.2.1</t>
  </si>
  <si>
    <t>1.2.2.2</t>
  </si>
  <si>
    <t>5.3.1.1</t>
  </si>
  <si>
    <t>5.3.1.2</t>
  </si>
  <si>
    <t>5.3.1.3</t>
  </si>
  <si>
    <t>5.3.1.4</t>
  </si>
  <si>
    <t>5.3.2.1</t>
  </si>
  <si>
    <t>5.3.2.2</t>
  </si>
  <si>
    <t>5.3.2.3</t>
  </si>
  <si>
    <t>5.3.2.4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</si>
  <si>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</si>
  <si>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</si>
  <si>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</si>
  <si>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</si>
  <si>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</si>
  <si>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</si>
  <si>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</si>
  <si>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</si>
  <si>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1.1.4</t>
  </si>
  <si>
    <t>17</t>
  </si>
  <si>
    <t xml:space="preserve">LEK
</t>
  </si>
  <si>
    <t>6/1</t>
  </si>
  <si>
    <t>9/1</t>
  </si>
  <si>
    <t>12/1</t>
  </si>
  <si>
    <t>12/2</t>
  </si>
  <si>
    <t>13/1</t>
  </si>
  <si>
    <t>14/1</t>
  </si>
  <si>
    <t>14/2</t>
  </si>
  <si>
    <t>5.2.1</t>
  </si>
  <si>
    <t>5.2.2</t>
  </si>
  <si>
    <t>14/4</t>
  </si>
  <si>
    <t xml:space="preserve"> ALL</t>
  </si>
  <si>
    <t>20</t>
  </si>
  <si>
    <t>F1</t>
  </si>
  <si>
    <t>F2</t>
  </si>
  <si>
    <t>F3</t>
  </si>
  <si>
    <t>F4</t>
  </si>
  <si>
    <t>F5</t>
  </si>
  <si>
    <t>F6</t>
  </si>
  <si>
    <t>F6/1</t>
  </si>
  <si>
    <t>F7</t>
  </si>
  <si>
    <t>F8</t>
  </si>
  <si>
    <t>F9</t>
  </si>
  <si>
    <t>F9/1</t>
  </si>
  <si>
    <t>F10</t>
  </si>
  <si>
    <t>F11</t>
  </si>
  <si>
    <t>F12</t>
  </si>
  <si>
    <t>F12/1</t>
  </si>
  <si>
    <t>F12/2</t>
  </si>
  <si>
    <t>F13</t>
  </si>
  <si>
    <t>F13/1</t>
  </si>
  <si>
    <t>F14</t>
  </si>
  <si>
    <t>F14/1</t>
  </si>
  <si>
    <t>F14/2</t>
  </si>
  <si>
    <t>F14/4</t>
  </si>
  <si>
    <t>F15</t>
  </si>
  <si>
    <t>F16</t>
  </si>
  <si>
    <t>F17</t>
  </si>
  <si>
    <t>F18</t>
  </si>
  <si>
    <t>F19</t>
  </si>
  <si>
    <t>F20</t>
  </si>
  <si>
    <t>F21</t>
  </si>
  <si>
    <t>F22</t>
  </si>
  <si>
    <t>Periodicity</t>
  </si>
  <si>
    <t>Quarterly</t>
  </si>
  <si>
    <r>
      <rPr>
        <sz val="11"/>
        <color indexed="8"/>
        <rFont val="Calibri"/>
        <family val="2"/>
      </rPr>
      <t>Assets</t>
    </r>
  </si>
  <si>
    <r>
      <rPr>
        <sz val="11"/>
        <color indexed="8"/>
        <rFont val="Calibri"/>
        <family val="2"/>
      </rPr>
      <t>Liabilities</t>
    </r>
  </si>
  <si>
    <r>
      <rPr>
        <sz val="11"/>
        <color indexed="8"/>
        <rFont val="Calibri"/>
        <family val="2"/>
      </rPr>
      <t>Profit-Loss account</t>
    </r>
  </si>
  <si>
    <r>
      <rPr>
        <sz val="11"/>
        <color indexed="8"/>
        <rFont val="Calibri"/>
        <family val="2"/>
      </rPr>
      <t>Off-balance sheet items</t>
    </r>
  </si>
  <si>
    <t>Loans classified by past due date</t>
  </si>
  <si>
    <t>Classification of loans and calculation of provisions</t>
  </si>
  <si>
    <t>Classification of credit lines for members</t>
  </si>
  <si>
    <t>Loan-portfolio quality</t>
  </si>
  <si>
    <t>Deposits by term and currency</t>
  </si>
  <si>
    <t>Position in foreign currency - Liabilities</t>
  </si>
  <si>
    <r>
      <rPr>
        <sz val="11"/>
        <color indexed="8"/>
        <rFont val="Calibri"/>
        <family val="2"/>
      </rPr>
      <t>Open foreign currency positions</t>
    </r>
  </si>
  <si>
    <r>
      <rPr>
        <sz val="11"/>
        <color indexed="8"/>
        <rFont val="Calibri"/>
        <family val="2"/>
      </rPr>
      <t>Capital</t>
    </r>
  </si>
  <si>
    <t>Risk-weighted balance sheet assets</t>
  </si>
  <si>
    <t>Risk weighted off-balance sheet assets</t>
  </si>
  <si>
    <r>
      <rPr>
        <sz val="11"/>
        <color indexed="8"/>
        <rFont val="Calibri"/>
        <family val="2"/>
      </rPr>
      <t>Capital adequacy ratio</t>
    </r>
  </si>
  <si>
    <t>Large exposures</t>
  </si>
  <si>
    <t>Data on capital and subordinated debt</t>
  </si>
  <si>
    <t>Treasury bills and Albanian government’s securities with a maturity over 1 year held by Union</t>
  </si>
  <si>
    <t>Number of members</t>
  </si>
  <si>
    <t>Number of branches</t>
  </si>
  <si>
    <t>Loans by currency and maturity</t>
  </si>
  <si>
    <t xml:space="preserve">Evidence of loan by maturity </t>
  </si>
  <si>
    <t>Investment of funds</t>
  </si>
  <si>
    <r>
      <rPr>
        <sz val="11"/>
        <color indexed="8"/>
        <rFont val="Calibri"/>
        <family val="2"/>
      </rPr>
      <t>Other indicators</t>
    </r>
  </si>
  <si>
    <t>Loans with over 10 years maturity</t>
  </si>
  <si>
    <t>Liabilities by remaining maturity</t>
  </si>
  <si>
    <t>Assets by remaining maturity</t>
  </si>
  <si>
    <r>
      <rPr>
        <sz val="11"/>
        <color indexed="8"/>
        <rFont val="Calibri"/>
        <family val="2"/>
      </rPr>
      <t>Liquidity risk</t>
    </r>
  </si>
  <si>
    <t>FORM NUMBER:</t>
  </si>
  <si>
    <r>
      <rPr>
        <sz val="11"/>
        <rFont val="Calibri"/>
        <family val="2"/>
      </rPr>
      <t>FORM NAME:</t>
    </r>
  </si>
  <si>
    <r>
      <rPr>
        <sz val="11"/>
        <rFont val="Calibri"/>
        <family val="2"/>
      </rPr>
      <t>PERIODICITY:</t>
    </r>
  </si>
  <si>
    <r>
      <rPr>
        <sz val="11"/>
        <rFont val="Calibri"/>
        <family val="2"/>
      </rPr>
      <t>REPORTING CURRENCY:</t>
    </r>
  </si>
  <si>
    <r>
      <rPr>
        <sz val="11"/>
        <rFont val="Calibri"/>
        <family val="2"/>
      </rPr>
      <t>UNIT:</t>
    </r>
  </si>
  <si>
    <r>
      <rPr>
        <sz val="11"/>
        <color indexed="8"/>
        <rFont val="Calibri"/>
        <family val="2"/>
      </rPr>
      <t>Assets</t>
    </r>
  </si>
  <si>
    <r>
      <rPr>
        <sz val="11"/>
        <color indexed="8"/>
        <rFont val="Calibri"/>
        <family val="2"/>
      </rPr>
      <t>ALL</t>
    </r>
  </si>
  <si>
    <t>Monetary units</t>
  </si>
  <si>
    <r>
      <rPr>
        <sz val="11"/>
        <rFont val="Calibri"/>
        <family val="2"/>
      </rPr>
      <t>Code</t>
    </r>
  </si>
  <si>
    <r>
      <rPr>
        <b/>
        <sz val="11"/>
        <rFont val="Calibri"/>
        <family val="2"/>
      </rPr>
      <t>ASSETS</t>
    </r>
  </si>
  <si>
    <t>Fund of</t>
  </si>
  <si>
    <t>Amortisation and</t>
  </si>
  <si>
    <t>Provisions (-A)</t>
  </si>
  <si>
    <t xml:space="preserve"> TREASURY OPERATIONS</t>
  </si>
  <si>
    <t>Cash</t>
  </si>
  <si>
    <t>Treasury bills and Albanian government’s securities with a maturity over 1 (one) year</t>
  </si>
  <si>
    <t>Treasury bills</t>
  </si>
  <si>
    <t xml:space="preserve">            Treasury bills</t>
  </si>
  <si>
    <t xml:space="preserve">            Discount/premium</t>
  </si>
  <si>
    <t xml:space="preserve">            Accrued interest</t>
  </si>
  <si>
    <t>Albanian government’s securities with a maturity over 1 (one) year</t>
  </si>
  <si>
    <t>Current account in Banks</t>
  </si>
  <si>
    <t xml:space="preserve">           Current accounts in banks</t>
  </si>
  <si>
    <t xml:space="preserve">           Accrued interest</t>
  </si>
  <si>
    <t>Deposits in Banks</t>
  </si>
  <si>
    <t>Demand deposits in banks</t>
  </si>
  <si>
    <t xml:space="preserve">            Demand deposits in banks</t>
  </si>
  <si>
    <t>Term deposits in banks</t>
  </si>
  <si>
    <t xml:space="preserve">            Term deposits in banks</t>
  </si>
  <si>
    <t>Certificates of deposits</t>
  </si>
  <si>
    <t xml:space="preserve">            Certificates of deposits</t>
  </si>
  <si>
    <t>OPERATIONS WITH MEMBERS</t>
  </si>
  <si>
    <t>Standard loans and advances to members</t>
  </si>
  <si>
    <t xml:space="preserve">Short term loans </t>
  </si>
  <si>
    <t xml:space="preserve">            Short term loans </t>
  </si>
  <si>
    <r>
      <rPr>
        <sz val="9"/>
        <rFont val="Arial"/>
        <family val="2"/>
      </rPr>
      <t xml:space="preserve">            Accrued interest</t>
    </r>
  </si>
  <si>
    <t>Medium term loans</t>
  </si>
  <si>
    <t xml:space="preserve">            Medium term loans</t>
  </si>
  <si>
    <t xml:space="preserve">Long term loans </t>
  </si>
  <si>
    <t xml:space="preserve">            Long term loans </t>
  </si>
  <si>
    <t>Special mention loans</t>
  </si>
  <si>
    <t>Short term loans</t>
  </si>
  <si>
    <t>Substandard loans</t>
  </si>
  <si>
    <t>Long term loans</t>
  </si>
  <si>
    <t xml:space="preserve"> Doubtful loans  </t>
  </si>
  <si>
    <t>Lost loans</t>
  </si>
  <si>
    <t>Credit lines for the members</t>
  </si>
  <si>
    <t xml:space="preserve">            Credit lines for the members</t>
  </si>
  <si>
    <t>ASSETS AND OTHER LIABILITIES</t>
  </si>
  <si>
    <t>Other assets</t>
  </si>
  <si>
    <t xml:space="preserve">Sundry debtors </t>
  </si>
  <si>
    <t xml:space="preserve">            Commercial loans **</t>
  </si>
  <si>
    <t xml:space="preserve">            Others </t>
  </si>
  <si>
    <t>Inventories</t>
  </si>
  <si>
    <t xml:space="preserve">             Land, buildings and other assets acquired through a legal process</t>
  </si>
  <si>
    <t>Provisions for depreciation of other assets</t>
  </si>
  <si>
    <t>Accrued income and deferred expenses</t>
  </si>
  <si>
    <t xml:space="preserve"> Inter-office accounts</t>
  </si>
  <si>
    <t>FIXED ASSETS AND PERMANENT RESOURCES</t>
  </si>
  <si>
    <t>Participating interests</t>
  </si>
  <si>
    <t>Fixed tangible assets (net)</t>
  </si>
  <si>
    <r>
      <rPr>
        <sz val="11"/>
        <rFont val="Calibri"/>
        <family val="2"/>
      </rPr>
      <t xml:space="preserve">Fixed tangible assets </t>
    </r>
  </si>
  <si>
    <r>
      <rPr>
        <sz val="11"/>
        <rFont val="Calibri"/>
        <family val="2"/>
      </rPr>
      <t>(-) Accumulated depreciation of fixed tangible assets</t>
    </r>
  </si>
  <si>
    <t>Fixed Intangible assets (net)</t>
  </si>
  <si>
    <t xml:space="preserve">Fixed Intangible assets </t>
  </si>
  <si>
    <t>(-) Accumulated depreciation of fixed intangible assets</t>
  </si>
  <si>
    <t xml:space="preserve">*) See the sectors' definition in the reporting guidelines. </t>
  </si>
  <si>
    <t>**) Commercial loan is a direct loan that the supplier of goods and services provides for its customers.</t>
  </si>
  <si>
    <t>Albanian LEK</t>
  </si>
  <si>
    <t>Resident</t>
  </si>
  <si>
    <t>FOREIGN CURRENCY</t>
  </si>
  <si>
    <t>Non-resident*</t>
  </si>
  <si>
    <t>Total</t>
  </si>
  <si>
    <t>In USD:</t>
  </si>
  <si>
    <t>In EUR:</t>
  </si>
  <si>
    <t>Non-resident</t>
  </si>
  <si>
    <t>Other non-financial assets</t>
  </si>
  <si>
    <t>TOTAL</t>
  </si>
  <si>
    <r>
      <rPr>
        <sz val="11"/>
        <color indexed="8"/>
        <rFont val="Calibri"/>
        <family val="2"/>
      </rPr>
      <t>Liabilities</t>
    </r>
  </si>
  <si>
    <r>
      <rPr>
        <sz val="11"/>
        <color indexed="8"/>
        <rFont val="Calibri"/>
        <family val="2"/>
      </rPr>
      <t>ALL</t>
    </r>
  </si>
  <si>
    <r>
      <rPr>
        <b/>
        <sz val="11"/>
        <rFont val="Calibri"/>
        <family val="2"/>
      </rPr>
      <t>LIABILITIES</t>
    </r>
  </si>
  <si>
    <r>
      <t xml:space="preserve">Albanian </t>
    </r>
    <r>
      <rPr>
        <sz val="11"/>
        <rFont val="Calibri"/>
        <family val="2"/>
      </rPr>
      <t>LEK</t>
    </r>
  </si>
  <si>
    <r>
      <rPr>
        <sz val="11"/>
        <rFont val="Calibri"/>
        <family val="2"/>
      </rPr>
      <t>Resident</t>
    </r>
  </si>
  <si>
    <r>
      <rPr>
        <sz val="11"/>
        <rFont val="Calibri"/>
        <family val="2"/>
      </rPr>
      <t>Non-resident</t>
    </r>
  </si>
  <si>
    <r>
      <rPr>
        <sz val="11"/>
        <rFont val="Calibri"/>
        <family val="2"/>
      </rPr>
      <t>FOREIGN CURRENCY</t>
    </r>
  </si>
  <si>
    <t xml:space="preserve">Non-resident* </t>
  </si>
  <si>
    <r>
      <rPr>
        <sz val="11"/>
        <rFont val="Calibri"/>
        <family val="2"/>
      </rPr>
      <t>Total</t>
    </r>
  </si>
  <si>
    <r>
      <rPr>
        <sz val="11"/>
        <rFont val="Calibri"/>
        <family val="2"/>
      </rPr>
      <t>In EUR:</t>
    </r>
  </si>
  <si>
    <r>
      <rPr>
        <sz val="11"/>
        <rFont val="Calibri"/>
        <family val="2"/>
      </rPr>
      <t>In USD:</t>
    </r>
  </si>
  <si>
    <t>Current accounts and escrow accounts</t>
  </si>
  <si>
    <t>Borrowing</t>
  </si>
  <si>
    <t xml:space="preserve"> Borrowing from banks, credit institutions and other financial institutions </t>
  </si>
  <si>
    <t xml:space="preserve">Demand borrowing from banks, credit institutions and other financial institutions  </t>
  </si>
  <si>
    <t xml:space="preserve">     Demand borrowing from banks</t>
  </si>
  <si>
    <t xml:space="preserve">             Demand borrowing from banks</t>
  </si>
  <si>
    <r>
      <rPr>
        <sz val="9"/>
        <rFont val="Arial"/>
        <family val="2"/>
      </rPr>
      <t xml:space="preserve">              Accrued interest for demand borrowing from banks </t>
    </r>
  </si>
  <si>
    <r>
      <rPr>
        <sz val="9"/>
        <rFont val="Arial"/>
        <family val="2"/>
      </rPr>
      <t xml:space="preserve">    Demand borrowing from credit institutions and other financial institutions </t>
    </r>
  </si>
  <si>
    <r>
      <rPr>
        <sz val="9"/>
        <rFont val="Arial"/>
        <family val="2"/>
      </rPr>
      <t xml:space="preserve">              Demand borrowing from credit institutions and other financial institutions </t>
    </r>
  </si>
  <si>
    <r>
      <rPr>
        <sz val="9"/>
        <rFont val="Arial"/>
        <family val="2"/>
      </rPr>
      <t xml:space="preserve">              Accrued interest for demand borrowing in credit institutions and other financial institutions </t>
    </r>
  </si>
  <si>
    <t xml:space="preserve">Term borrowing from banks, credit institutions and other financial institutions </t>
  </si>
  <si>
    <r>
      <rPr>
        <sz val="9"/>
        <rFont val="Arial"/>
        <family val="2"/>
      </rPr>
      <t xml:space="preserve">    Term borrowing from banks</t>
    </r>
  </si>
  <si>
    <r>
      <rPr>
        <sz val="9"/>
        <rFont val="Arial"/>
        <family val="2"/>
      </rPr>
      <t xml:space="preserve">              Term borrowing from banks</t>
    </r>
  </si>
  <si>
    <r>
      <rPr>
        <sz val="9"/>
        <rFont val="Arial"/>
        <family val="2"/>
      </rPr>
      <t xml:space="preserve">              Accrued interest for term borrowing from banks </t>
    </r>
  </si>
  <si>
    <r>
      <rPr>
        <sz val="9"/>
        <rFont val="Arial"/>
        <family val="2"/>
      </rPr>
      <t xml:space="preserve">    Term borrowing from credit institutions and other financial institutions </t>
    </r>
  </si>
  <si>
    <r>
      <rPr>
        <sz val="9"/>
        <rFont val="Arial"/>
        <family val="2"/>
      </rPr>
      <t xml:space="preserve">              Term borrowing from credit institutions and other financial institutions </t>
    </r>
  </si>
  <si>
    <r>
      <rPr>
        <sz val="9"/>
        <rFont val="Arial"/>
        <family val="2"/>
      </rPr>
      <t xml:space="preserve">              Accrued interest for term borrowing from credit institutions and other financial institutions </t>
    </r>
  </si>
  <si>
    <t xml:space="preserve">Borrowings from Albanian Government and public administration </t>
  </si>
  <si>
    <t xml:space="preserve">              Borrowing from central government</t>
  </si>
  <si>
    <t xml:space="preserve">              Accrued interest for borrowings from central government</t>
  </si>
  <si>
    <t xml:space="preserve">              Borrowing from local government</t>
  </si>
  <si>
    <t xml:space="preserve">              Accrued interest for borrowing from local government  </t>
  </si>
  <si>
    <t xml:space="preserve">Central government </t>
  </si>
  <si>
    <t>Local government</t>
  </si>
  <si>
    <t>Operations with members</t>
  </si>
  <si>
    <t>Current accounts</t>
  </si>
  <si>
    <t>Demand deposits</t>
  </si>
  <si>
    <t>Interest-free term deposits</t>
  </si>
  <si>
    <t>Term deposits with interest</t>
  </si>
  <si>
    <t xml:space="preserve">Guarantee deposits for loans </t>
  </si>
  <si>
    <t xml:space="preserve">             Guarantee deposits for loans</t>
  </si>
  <si>
    <t xml:space="preserve">              Term deposits with interest</t>
  </si>
  <si>
    <t xml:space="preserve">              Accrued interest</t>
  </si>
  <si>
    <t xml:space="preserve">Other liabilities </t>
  </si>
  <si>
    <t xml:space="preserve">                Others </t>
  </si>
  <si>
    <t xml:space="preserve">Inter-office accounts </t>
  </si>
  <si>
    <t xml:space="preserve">Other accounts </t>
  </si>
  <si>
    <t>Sundry creditors</t>
  </si>
  <si>
    <r>
      <rPr>
        <b/>
        <sz val="9"/>
        <color indexed="12"/>
        <rFont val="Arial"/>
        <family val="2"/>
      </rPr>
      <t>Accrued expenses and</t>
    </r>
    <r>
      <rPr>
        <sz val="9"/>
        <color indexed="12"/>
        <rFont val="Arial"/>
        <family val="2"/>
      </rPr>
      <t xml:space="preserve"> </t>
    </r>
    <r>
      <rPr>
        <b/>
        <sz val="9"/>
        <color indexed="12"/>
        <rFont val="Arial"/>
        <family val="2"/>
      </rPr>
      <t xml:space="preserve">deferred incomes </t>
    </r>
  </si>
  <si>
    <t>Grants and public funding</t>
  </si>
  <si>
    <t>Specific reserve funds</t>
  </si>
  <si>
    <t>Reserve funds for statistical risk to cover losses from standard and special mention loans</t>
  </si>
  <si>
    <t xml:space="preserve"> Reserve funds for litigation and contingencies</t>
  </si>
  <si>
    <t>Subordinated debt</t>
  </si>
  <si>
    <t xml:space="preserve">                 Subordinated debt of banks </t>
  </si>
  <si>
    <t xml:space="preserve">                 Subordinated debt of non-financial institutions</t>
  </si>
  <si>
    <t xml:space="preserve">                 Subordinated debt of financial institutions</t>
  </si>
  <si>
    <t xml:space="preserve">                 Subordinated debt of other resident sectors</t>
  </si>
  <si>
    <t>Accrued interest</t>
  </si>
  <si>
    <t xml:space="preserve">                 Accrued interest of subordinated debt of non-financial institutions</t>
  </si>
  <si>
    <t xml:space="preserve">                 Accrued interest of subordinated debt of banks</t>
  </si>
  <si>
    <t xml:space="preserve">                 Accrued interest of subordinated debt of financial institutions</t>
  </si>
  <si>
    <t xml:space="preserve">                 Accrued interest of subordinated debt of other resident sectors</t>
  </si>
  <si>
    <t>Union's Capital</t>
  </si>
  <si>
    <t>Members' contribution</t>
  </si>
  <si>
    <t>Donor funds</t>
  </si>
  <si>
    <t>Legal reserves</t>
  </si>
  <si>
    <t>Statutory reserves</t>
  </si>
  <si>
    <t>Other reserves</t>
  </si>
  <si>
    <t>Current year profit (loss)</t>
  </si>
  <si>
    <t>Reserve of the fixed assets revaluation</t>
  </si>
  <si>
    <t>Retained profits (losses)</t>
  </si>
  <si>
    <t>**) (Commercial Loan) is a direct loan that the supplier of goods and services provides for its customers.</t>
  </si>
  <si>
    <t xml:space="preserve">               Commercial loans**</t>
  </si>
  <si>
    <t>Profit-Loss account</t>
  </si>
  <si>
    <r>
      <rPr>
        <sz val="11"/>
        <rFont val="Calibri"/>
        <family val="2"/>
      </rPr>
      <t>Code</t>
    </r>
  </si>
  <si>
    <r>
      <t xml:space="preserve">Albanian </t>
    </r>
    <r>
      <rPr>
        <b/>
        <sz val="11"/>
        <rFont val="Calibri"/>
        <family val="2"/>
      </rPr>
      <t>LEK</t>
    </r>
  </si>
  <si>
    <r>
      <rPr>
        <b/>
        <sz val="11"/>
        <rFont val="Calibri"/>
        <family val="2"/>
      </rPr>
      <t>TOTAL</t>
    </r>
  </si>
  <si>
    <t>Operating income</t>
  </si>
  <si>
    <t xml:space="preserve">         From deposits in banks </t>
  </si>
  <si>
    <t xml:space="preserve">         From members operations</t>
  </si>
  <si>
    <t xml:space="preserve">          Others</t>
  </si>
  <si>
    <r>
      <rPr>
        <b/>
        <i/>
        <sz val="9"/>
        <color indexed="18"/>
        <rFont val="Arial"/>
        <family val="2"/>
      </rPr>
      <t>Interest income</t>
    </r>
  </si>
  <si>
    <t>Other operating income</t>
  </si>
  <si>
    <t>Reversals of provisions for depreciation of fixed assets</t>
  </si>
  <si>
    <t xml:space="preserve">Reversals of provisions for depreciation of receivables </t>
  </si>
  <si>
    <t xml:space="preserve">          From members operations </t>
  </si>
  <si>
    <t xml:space="preserve">          Other commissions </t>
  </si>
  <si>
    <r>
      <rPr>
        <b/>
        <i/>
        <sz val="9"/>
        <color indexed="18"/>
        <rFont val="Arial"/>
        <family val="2"/>
      </rPr>
      <t>Income from operations with securities and other financial operations</t>
    </r>
  </si>
  <si>
    <r>
      <rPr>
        <b/>
        <i/>
        <sz val="9"/>
        <color indexed="18"/>
        <rFont val="Arial"/>
        <family val="2"/>
      </rPr>
      <t>Income from commissions</t>
    </r>
  </si>
  <si>
    <t>Provisions on loans</t>
  </si>
  <si>
    <t>Provisions for credit lines</t>
  </si>
  <si>
    <t xml:space="preserve">            Provisions of 2%</t>
  </si>
  <si>
    <t xml:space="preserve">            Provisions at least 30%</t>
  </si>
  <si>
    <t>Reversals of provisions for securities</t>
  </si>
  <si>
    <t>Other reversals of provisions</t>
  </si>
  <si>
    <t>TOTAL INCOME</t>
  </si>
  <si>
    <t>Interest expenses</t>
  </si>
  <si>
    <t xml:space="preserve">          For borrowings</t>
  </si>
  <si>
    <t xml:space="preserve">          For subordinated debt</t>
  </si>
  <si>
    <t>Commission expenses</t>
  </si>
  <si>
    <t xml:space="preserve">Losses from operations with securities </t>
  </si>
  <si>
    <t>Leasing operations expenses</t>
  </si>
  <si>
    <t xml:space="preserve">          Staff expenses</t>
  </si>
  <si>
    <t xml:space="preserve">          Other taxes rather than income tax</t>
  </si>
  <si>
    <t xml:space="preserve">          Other administrative expenses</t>
  </si>
  <si>
    <t>Amortization and provisions for depreciation of fixed assets</t>
  </si>
  <si>
    <t>Amortization charges</t>
  </si>
  <si>
    <t>Losses on unrecoverable receivables and charges for provisions</t>
  </si>
  <si>
    <t>Charges for provisions on loans</t>
  </si>
  <si>
    <t>Charges for provisions for credit lines</t>
  </si>
  <si>
    <t xml:space="preserve">          Provisions of 2%</t>
  </si>
  <si>
    <t xml:space="preserve">          Provisions of at least 30%</t>
  </si>
  <si>
    <t>Charges for provisions created for securities</t>
  </si>
  <si>
    <t>Losses on unrecoverable receivables</t>
  </si>
  <si>
    <t>Other charges for provisions</t>
  </si>
  <si>
    <t xml:space="preserve">            Standard</t>
  </si>
  <si>
    <t xml:space="preserve">            Special mention</t>
  </si>
  <si>
    <t xml:space="preserve">            Sub-standard </t>
  </si>
  <si>
    <t xml:space="preserve">            Doubtful</t>
  </si>
  <si>
    <t xml:space="preserve">            Lost</t>
  </si>
  <si>
    <t xml:space="preserve">Extraordinary income </t>
  </si>
  <si>
    <t xml:space="preserve">Repayment of loans recorded as lost loans </t>
  </si>
  <si>
    <t>Repayments of lost loans from third parties</t>
  </si>
  <si>
    <t>Income from donations (gifts received)</t>
  </si>
  <si>
    <t>Current year loss</t>
  </si>
  <si>
    <t>Operating expenses</t>
  </si>
  <si>
    <t xml:space="preserve">          For operations with members</t>
  </si>
  <si>
    <t xml:space="preserve">          For operations with members </t>
  </si>
  <si>
    <t xml:space="preserve">          Commissions for financial services</t>
  </si>
  <si>
    <t xml:space="preserve">          Standard</t>
  </si>
  <si>
    <t xml:space="preserve">          Special mention</t>
  </si>
  <si>
    <t xml:space="preserve">          Substandard </t>
  </si>
  <si>
    <t xml:space="preserve">          Doubtful</t>
  </si>
  <si>
    <t xml:space="preserve">          Lost</t>
  </si>
  <si>
    <t xml:space="preserve">Extraordinary expenses </t>
  </si>
  <si>
    <t>Current year profit</t>
  </si>
  <si>
    <t>TOTAL EXPENSES</t>
  </si>
  <si>
    <r>
      <rPr>
        <b/>
        <i/>
        <sz val="9"/>
        <color indexed="18"/>
        <rFont val="Arial"/>
        <family val="2"/>
      </rPr>
      <t>Other extraordinary income</t>
    </r>
  </si>
  <si>
    <r>
      <rPr>
        <sz val="11"/>
        <color indexed="8"/>
        <rFont val="Calibri"/>
        <family val="2"/>
      </rPr>
      <t>Off-balance sheet items</t>
    </r>
  </si>
  <si>
    <r>
      <rPr>
        <sz val="11"/>
        <color indexed="8"/>
        <rFont val="Calibri"/>
        <family val="2"/>
      </rPr>
      <t>Quarterly</t>
    </r>
  </si>
  <si>
    <r>
      <rPr>
        <b/>
        <sz val="11"/>
        <rFont val="Calibri"/>
        <family val="2"/>
      </rPr>
      <t>OFF-BALANCE SHEET ITEMS</t>
    </r>
  </si>
  <si>
    <r>
      <rPr>
        <sz val="11"/>
        <rFont val="Calibri"/>
        <family val="2"/>
      </rPr>
      <t>TOTAL</t>
    </r>
  </si>
  <si>
    <t>FINANCING COMMITMENTS</t>
  </si>
  <si>
    <t>Commitments given</t>
  </si>
  <si>
    <t xml:space="preserve">          To credit institutions</t>
  </si>
  <si>
    <t xml:space="preserve">          To members</t>
  </si>
  <si>
    <t>Commitments received</t>
  </si>
  <si>
    <t xml:space="preserve">     Guarantees received</t>
  </si>
  <si>
    <t>Securities given as a guarantee for credit or refinancing</t>
  </si>
  <si>
    <t>FOREIGN CURRENCY TRANSACTIONS</t>
  </si>
  <si>
    <t xml:space="preserve">          From credit institutions</t>
  </si>
  <si>
    <t xml:space="preserve">          From members</t>
  </si>
  <si>
    <t>GUARANTEES</t>
  </si>
  <si>
    <t xml:space="preserve">     Guarantees given</t>
  </si>
  <si>
    <t>COMMITMENTS ON SECURITIES</t>
  </si>
  <si>
    <t>OTHER COMMITMENTS</t>
  </si>
  <si>
    <t>LOANS CLASSIFIED BY PAST DUE DATE</t>
  </si>
  <si>
    <t>Due return date</t>
  </si>
  <si>
    <r>
      <rPr>
        <b/>
        <sz val="11"/>
        <rFont val="Calibri"/>
        <family val="2"/>
      </rPr>
      <t>1-30 days</t>
    </r>
  </si>
  <si>
    <r>
      <rPr>
        <b/>
        <sz val="11"/>
        <rFont val="Calibri"/>
        <family val="2"/>
      </rPr>
      <t>31-90 days</t>
    </r>
  </si>
  <si>
    <r>
      <rPr>
        <b/>
        <sz val="11"/>
        <rFont val="Calibri"/>
        <family val="2"/>
      </rPr>
      <t>91-180 days</t>
    </r>
  </si>
  <si>
    <r>
      <rPr>
        <b/>
        <sz val="11"/>
        <rFont val="Calibri"/>
        <family val="2"/>
      </rPr>
      <t>181-365 days</t>
    </r>
  </si>
  <si>
    <r>
      <rPr>
        <b/>
        <sz val="11"/>
        <rFont val="Calibri"/>
        <family val="2"/>
      </rPr>
      <t>Over 365 days</t>
    </r>
  </si>
  <si>
    <t>Credit lines for members</t>
  </si>
  <si>
    <t>Short-term loans</t>
  </si>
  <si>
    <t>Long-term loans</t>
  </si>
  <si>
    <t xml:space="preserve">CLASSIFICATION OF LOANS AND CALCULATION OF PROVISIONS </t>
  </si>
  <si>
    <r>
      <rPr>
        <sz val="11"/>
        <rFont val="Calibri"/>
        <family val="2"/>
      </rPr>
      <t>Provision rate</t>
    </r>
  </si>
  <si>
    <r>
      <rPr>
        <sz val="11"/>
        <rFont val="Calibri"/>
        <family val="2"/>
      </rPr>
      <t>Principal</t>
    </r>
  </si>
  <si>
    <r>
      <rPr>
        <sz val="11"/>
        <color indexed="8"/>
        <rFont val="Calibri"/>
        <family val="2"/>
      </rPr>
      <t>Loan amount</t>
    </r>
  </si>
  <si>
    <t>Provisions amount</t>
  </si>
  <si>
    <r>
      <rPr>
        <sz val="11"/>
        <rFont val="Calibri"/>
        <family val="2"/>
      </rPr>
      <t xml:space="preserve">Rate of </t>
    </r>
  </si>
  <si>
    <r>
      <rPr>
        <sz val="11"/>
        <rFont val="Calibri"/>
        <family val="2"/>
      </rPr>
      <t>provisioning</t>
    </r>
  </si>
  <si>
    <t>Interest amount</t>
  </si>
  <si>
    <r>
      <rPr>
        <sz val="11"/>
        <rFont val="Calibri"/>
        <family val="2"/>
      </rPr>
      <t>Accrued interest</t>
    </r>
  </si>
  <si>
    <r>
      <rPr>
        <sz val="11"/>
        <rFont val="Calibri"/>
        <family val="2"/>
      </rPr>
      <t>Number of borrowers</t>
    </r>
  </si>
  <si>
    <r>
      <rPr>
        <sz val="11"/>
        <rFont val="Calibri"/>
        <family val="2"/>
      </rPr>
      <t>Standard loans</t>
    </r>
  </si>
  <si>
    <r>
      <rPr>
        <sz val="11"/>
        <rFont val="Calibri"/>
        <family val="2"/>
      </rPr>
      <t>Special mention loans</t>
    </r>
  </si>
  <si>
    <r>
      <rPr>
        <sz val="11"/>
        <rFont val="Calibri"/>
        <family val="2"/>
      </rPr>
      <t>Substandard loans</t>
    </r>
  </si>
  <si>
    <r>
      <rPr>
        <sz val="11"/>
        <rFont val="Calibri"/>
        <family val="2"/>
      </rPr>
      <t>Doubtful loans</t>
    </r>
  </si>
  <si>
    <r>
      <rPr>
        <sz val="11"/>
        <rFont val="Calibri"/>
        <family val="2"/>
      </rPr>
      <t>Non-performing loans (3+4+5)</t>
    </r>
  </si>
  <si>
    <t>not less than 1%</t>
  </si>
  <si>
    <t>not less than 10%</t>
  </si>
  <si>
    <t>not less than 30%</t>
  </si>
  <si>
    <t>not less than 60%</t>
  </si>
  <si>
    <t>not less than 100%</t>
  </si>
  <si>
    <r>
      <t xml:space="preserve">Classification of credit lines for members </t>
    </r>
    <r>
      <rPr>
        <vertAlign val="superscript"/>
        <sz val="11"/>
        <color indexed="8"/>
        <rFont val="Calibri"/>
        <family val="2"/>
      </rPr>
      <t>3)</t>
    </r>
  </si>
  <si>
    <t xml:space="preserve">CLASSIFICATION OF LOANS AND CALCULATION OF PROVISIONS
 </t>
  </si>
  <si>
    <t xml:space="preserve">Standard credit lines
</t>
  </si>
  <si>
    <t>3) This form is to be completed only for credit lines granted to Union members, according to counterparties arrangement.</t>
  </si>
  <si>
    <t>4) As defined under Article 13, point 6 of the regulation "Risk management of SLA-s and their Unions".</t>
  </si>
  <si>
    <t>LOAN-PORTFOLIO QUALITY</t>
  </si>
  <si>
    <t>Rate allowed</t>
  </si>
  <si>
    <r>
      <rPr>
        <sz val="11"/>
        <color indexed="8"/>
        <rFont val="Calibri"/>
        <family val="2"/>
      </rPr>
      <t>The loan amount</t>
    </r>
  </si>
  <si>
    <t>In %</t>
  </si>
  <si>
    <t>Non-performing loans</t>
  </si>
  <si>
    <r>
      <rPr>
        <b/>
        <sz val="11"/>
        <rFont val="Calibri"/>
        <family val="2"/>
      </rPr>
      <t>1/2 * 100  ratio</t>
    </r>
  </si>
  <si>
    <t>Total of loan portfolio</t>
  </si>
  <si>
    <t>1/2 * 100  ratio</t>
  </si>
  <si>
    <t>not more than 10%</t>
  </si>
  <si>
    <t>Currency</t>
  </si>
  <si>
    <t xml:space="preserve">Deposits
</t>
  </si>
  <si>
    <t xml:space="preserve">1 month
</t>
  </si>
  <si>
    <t xml:space="preserve">3 months
</t>
  </si>
  <si>
    <t xml:space="preserve">6 months
</t>
  </si>
  <si>
    <t xml:space="preserve">12 months
</t>
  </si>
  <si>
    <t xml:space="preserve">24 months
</t>
  </si>
  <si>
    <t xml:space="preserve">36 months
</t>
  </si>
  <si>
    <t xml:space="preserve">48 months
</t>
  </si>
  <si>
    <t xml:space="preserve">60 months
</t>
  </si>
  <si>
    <t>Current account</t>
  </si>
  <si>
    <t>Demand deposits from members</t>
  </si>
  <si>
    <t>Interest-free term deposits from members</t>
  </si>
  <si>
    <t>Term deposits with interest from members</t>
  </si>
  <si>
    <t>Guarantee deposits for loans</t>
  </si>
  <si>
    <t xml:space="preserve">Total in LEK
</t>
  </si>
  <si>
    <t xml:space="preserve">Total in USD
</t>
  </si>
  <si>
    <t xml:space="preserve">Total in EUR
</t>
  </si>
  <si>
    <t xml:space="preserve">Total in SFR
</t>
  </si>
  <si>
    <t xml:space="preserve">Total in GBP
</t>
  </si>
  <si>
    <t xml:space="preserve">Total in other currencies
</t>
  </si>
  <si>
    <t xml:space="preserve"> TOTAL
</t>
  </si>
  <si>
    <t>Other currencies</t>
  </si>
  <si>
    <r>
      <rPr>
        <sz val="11"/>
        <rFont val="Calibri"/>
        <family val="2"/>
      </rPr>
      <t xml:space="preserve"> ALL</t>
    </r>
  </si>
  <si>
    <t>Code</t>
  </si>
  <si>
    <r>
      <rPr>
        <b/>
        <sz val="11"/>
        <rFont val="Calibri"/>
        <family val="2"/>
      </rPr>
      <t>Position in foreign currency</t>
    </r>
  </si>
  <si>
    <t>Cash, deposits and accounts, securities</t>
  </si>
  <si>
    <t>Transactions with members</t>
  </si>
  <si>
    <t xml:space="preserve">Standard loans </t>
  </si>
  <si>
    <t>Special mention Loans</t>
  </si>
  <si>
    <t>Doubtful loans</t>
  </si>
  <si>
    <t>Fixed assets</t>
  </si>
  <si>
    <t>Other receivables</t>
  </si>
  <si>
    <t>Total assets</t>
  </si>
  <si>
    <t xml:space="preserve">     minus provisions </t>
  </si>
  <si>
    <t>Other Payables</t>
  </si>
  <si>
    <t xml:space="preserve">Loans received </t>
  </si>
  <si>
    <t>Transactions with members (deposits)</t>
  </si>
  <si>
    <t>Capital account</t>
  </si>
  <si>
    <r>
      <rPr>
        <sz val="11"/>
        <color indexed="8"/>
        <rFont val="Calibri"/>
        <family val="2"/>
      </rPr>
      <t>Open foreign currency positions</t>
    </r>
  </si>
  <si>
    <r>
      <rPr>
        <b/>
        <sz val="11"/>
        <rFont val="Calibri"/>
        <family val="2"/>
      </rPr>
      <t>Currency</t>
    </r>
  </si>
  <si>
    <r>
      <rPr>
        <b/>
        <sz val="11"/>
        <rFont val="Calibri"/>
        <family val="2"/>
      </rPr>
      <t xml:space="preserve">  Position </t>
    </r>
    <r>
      <rPr>
        <b/>
        <i/>
        <sz val="11"/>
        <color indexed="8"/>
        <rFont val="Calibri"/>
        <family val="2"/>
      </rPr>
      <t>SPOT</t>
    </r>
  </si>
  <si>
    <r>
      <rPr>
        <b/>
        <sz val="11"/>
        <rFont val="Calibri"/>
        <family val="2"/>
      </rPr>
      <t>Assets</t>
    </r>
  </si>
  <si>
    <r>
      <rPr>
        <b/>
        <sz val="11"/>
        <rFont val="Calibri"/>
        <family val="2"/>
      </rPr>
      <t>Liabilities</t>
    </r>
  </si>
  <si>
    <r>
      <rPr>
        <b/>
        <sz val="11"/>
        <rFont val="Calibri"/>
        <family val="2"/>
      </rPr>
      <t xml:space="preserve">Net open foreign currency position </t>
    </r>
  </si>
  <si>
    <t>Elements of structural positon</t>
  </si>
  <si>
    <r>
      <rPr>
        <b/>
        <sz val="11"/>
        <rFont val="Calibri"/>
        <family val="2"/>
      </rPr>
      <t>Exchange rate</t>
    </r>
  </si>
  <si>
    <r>
      <rPr>
        <b/>
        <i/>
        <u val="single"/>
        <sz val="11"/>
        <rFont val="Calibri"/>
        <family val="2"/>
      </rPr>
      <t xml:space="preserve">Net total open currency position in foreign exchange purchases </t>
    </r>
  </si>
  <si>
    <r>
      <rPr>
        <b/>
        <i/>
        <u val="single"/>
        <sz val="11"/>
        <rFont val="Calibri"/>
        <family val="2"/>
      </rPr>
      <t>Net total open currency position in foreign exchange sale</t>
    </r>
    <r>
      <rPr>
        <sz val="11"/>
        <rFont val="Calibri"/>
        <family val="2"/>
      </rPr>
      <t xml:space="preserve"> </t>
    </r>
  </si>
  <si>
    <r>
      <rPr>
        <b/>
        <i/>
        <u val="single"/>
        <sz val="11"/>
        <rFont val="Calibri"/>
        <family val="2"/>
      </rPr>
      <t>Net total open foreign position of  the Union</t>
    </r>
    <r>
      <rPr>
        <sz val="11"/>
        <rFont val="Calibri"/>
        <family val="2"/>
      </rPr>
      <t>= (8) if (8)&gt; (9); or (9) if (9)&gt; (8)</t>
    </r>
  </si>
  <si>
    <r>
      <rPr>
        <b/>
        <i/>
        <u val="single"/>
        <sz val="11"/>
        <rFont val="Calibri"/>
        <family val="2"/>
      </rPr>
      <t>Net total open foreign position of the Union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(10) / (11)*100=&lt;(30%)</t>
    </r>
  </si>
  <si>
    <r>
      <rPr>
        <sz val="11"/>
        <rFont val="Calibri"/>
        <family val="2"/>
      </rPr>
      <t>The approved rate for one currency</t>
    </r>
  </si>
  <si>
    <r>
      <rPr>
        <sz val="11"/>
        <rFont val="Calibri"/>
        <family val="2"/>
      </rPr>
      <t>The approved rate for all the currencies</t>
    </r>
  </si>
  <si>
    <r>
      <rPr>
        <sz val="11"/>
        <color indexed="8"/>
        <rFont val="Calibri"/>
        <family val="2"/>
      </rPr>
      <t>Capital</t>
    </r>
  </si>
  <si>
    <t>Capital</t>
  </si>
  <si>
    <t>Minimum amount</t>
  </si>
  <si>
    <t>RISK-WEIGHTED BALANCE SHEET ASSETS</t>
  </si>
  <si>
    <t>Book value</t>
  </si>
  <si>
    <t>Risk weight</t>
  </si>
  <si>
    <t xml:space="preserve">Weighted value </t>
  </si>
  <si>
    <t>1.1 Cash in hand and similar items with it</t>
  </si>
  <si>
    <t>1.2 Albanian Government securities issued in national currency</t>
  </si>
  <si>
    <t>-  a deposit or a certificate of deposit;</t>
  </si>
  <si>
    <t>-  Albanian government securities issued in the national currency;</t>
  </si>
  <si>
    <t>-  unalienable guarantees of the Albanian government;</t>
  </si>
  <si>
    <t>-   unalienable guarantees of the governments of the OECD countries;</t>
  </si>
  <si>
    <t>-  guarantees of multilateral development banks, provided in article 9, paragraph 6, letter "e" of the regulation no.105/2016;</t>
  </si>
  <si>
    <t>-  guarantees of funds, provided in article 9, paragraph 6, letter "f" of the regulation no.105/2016;</t>
  </si>
  <si>
    <t>2. Low-risk assets, weighted at 20%:</t>
  </si>
  <si>
    <t>2.1 Rights to banks operating in the Republic of Albania</t>
  </si>
  <si>
    <t>3. Medium risk assets, weighted at 50%:</t>
  </si>
  <si>
    <t>3.1 Loans with residual maturity up to 12 months, provided that they are classified in the "standard" or "special mention” category</t>
  </si>
  <si>
    <t>4. High-risk assets, weighted at 100%:</t>
  </si>
  <si>
    <t>4.1 Other loans to members except those classified in items 1 and 3</t>
  </si>
  <si>
    <t>4.2 Tangible assets and intangible assets</t>
  </si>
  <si>
    <t xml:space="preserve">4.3 Other assets unclassified in items 1, 2 and 3  </t>
  </si>
  <si>
    <r>
      <rPr>
        <b/>
        <sz val="11"/>
        <rFont val="Calibri"/>
        <family val="2"/>
      </rPr>
      <t>Total Risk Weighted Assets</t>
    </r>
  </si>
  <si>
    <t xml:space="preserve">RISK WEIGHTED OFF-BALANCE SHEET ASSETS
</t>
  </si>
  <si>
    <t>1. Off-balance sheet items with high risk, weighted at 100%:</t>
  </si>
  <si>
    <t>1.1 Funding commitments</t>
  </si>
  <si>
    <t>1.2 Guarantees given</t>
  </si>
  <si>
    <t>1.3 Securities given as collateral for loans or refunding</t>
  </si>
  <si>
    <t>1.4 Other commitments</t>
  </si>
  <si>
    <t xml:space="preserve">Total of risk-weighted off- balance sheet items 
</t>
  </si>
  <si>
    <r>
      <rPr>
        <sz val="11"/>
        <color indexed="8"/>
        <rFont val="Calibri"/>
        <family val="2"/>
      </rPr>
      <t>Capital adequacy ratio</t>
    </r>
  </si>
  <si>
    <t>Capital adequacy ratio</t>
  </si>
  <si>
    <t>Allowed value</t>
  </si>
  <si>
    <t xml:space="preserve">1. Total risk-weighted balance sheet assets  </t>
  </si>
  <si>
    <t>2. Total risk-weighted off-balance sheet items</t>
  </si>
  <si>
    <t>3. Total assets and off-balance sheet risk-weighted items</t>
  </si>
  <si>
    <t>4. Union 'capital</t>
  </si>
  <si>
    <t>5. Capital adequacy ratio (4/3)*100</t>
  </si>
  <si>
    <r>
      <rPr>
        <sz val="11"/>
        <rFont val="Calibri"/>
        <family val="2"/>
      </rPr>
      <t xml:space="preserve">    In the first two years of activity</t>
    </r>
  </si>
  <si>
    <r>
      <rPr>
        <sz val="11"/>
        <rFont val="Calibri"/>
        <family val="2"/>
      </rPr>
      <t xml:space="preserve">    In the coming years</t>
    </r>
  </si>
  <si>
    <t>6. Capital / Total net tangible assets and intangible assets</t>
  </si>
  <si>
    <t>not less than 12%</t>
  </si>
  <si>
    <t xml:space="preserve">Large exposures </t>
  </si>
  <si>
    <t>Allowed ratio</t>
  </si>
  <si>
    <t>not more than 20%</t>
  </si>
  <si>
    <t>3. Total of large exposures / Union's capital</t>
  </si>
  <si>
    <t>2. Union's exposure to a member</t>
  </si>
  <si>
    <r>
      <rPr>
        <sz val="11"/>
        <rFont val="Calibri"/>
        <family val="2"/>
      </rPr>
      <t>- Member A / Union's capital</t>
    </r>
  </si>
  <si>
    <r>
      <rPr>
        <sz val="11"/>
        <rFont val="Calibri"/>
        <family val="2"/>
      </rPr>
      <t>- Member B/ Union's capital</t>
    </r>
  </si>
  <si>
    <r>
      <rPr>
        <sz val="11"/>
        <rFont val="Calibri"/>
        <family val="2"/>
      </rPr>
      <t>- Member C/ Union's capital</t>
    </r>
  </si>
  <si>
    <t>not more than 600%</t>
  </si>
  <si>
    <r>
      <rPr>
        <sz val="11"/>
        <color indexed="8"/>
        <rFont val="Calibri"/>
        <family val="2"/>
      </rPr>
      <t>Liquidity risk</t>
    </r>
  </si>
  <si>
    <r>
      <rPr>
        <b/>
        <sz val="11"/>
        <rFont val="Calibri"/>
        <family val="2"/>
      </rPr>
      <t>LIQUIDITY RISK</t>
    </r>
  </si>
  <si>
    <t xml:space="preserve">Allowed ratio </t>
  </si>
  <si>
    <t>Calculated indicator</t>
  </si>
  <si>
    <r>
      <rPr>
        <sz val="11"/>
        <rFont val="Calibri"/>
        <family val="2"/>
      </rPr>
      <t>Liquid assets</t>
    </r>
  </si>
  <si>
    <r>
      <rPr>
        <sz val="11"/>
        <rFont val="Calibri"/>
        <family val="2"/>
      </rPr>
      <t>Short-term liabilities</t>
    </r>
  </si>
  <si>
    <t>Difference (3)=(1) - (2)</t>
  </si>
  <si>
    <r>
      <rPr>
        <sz val="11"/>
        <rFont val="Calibri"/>
        <family val="2"/>
      </rPr>
      <t>Average deposits of the last three months</t>
    </r>
  </si>
  <si>
    <r>
      <rPr>
        <b/>
        <sz val="11"/>
        <rFont val="Calibri"/>
        <family val="2"/>
      </rPr>
      <t>3/4 * 100  ratio</t>
    </r>
  </si>
  <si>
    <r>
      <rPr>
        <sz val="11"/>
        <rFont val="Calibri"/>
        <family val="2"/>
      </rPr>
      <t>Total deposits</t>
    </r>
  </si>
  <si>
    <r>
      <rPr>
        <sz val="11"/>
        <rFont val="Calibri"/>
        <family val="2"/>
      </rPr>
      <t>Total borrowings</t>
    </r>
  </si>
  <si>
    <r>
      <rPr>
        <b/>
        <sz val="11"/>
        <rFont val="Calibri"/>
        <family val="2"/>
      </rPr>
      <t>1/7 * 100  ratio</t>
    </r>
  </si>
  <si>
    <r>
      <rPr>
        <b/>
        <sz val="11"/>
        <rFont val="Calibri"/>
        <family val="2"/>
      </rPr>
      <t>Total (7)= (5) + (6)</t>
    </r>
  </si>
  <si>
    <t xml:space="preserve">Total outstanding loans with remaining maturity over 7 years </t>
  </si>
  <si>
    <t xml:space="preserve">Capital (after deductions of fixed assets) </t>
  </si>
  <si>
    <t>Liabilities with remaining maturity over 7 years</t>
  </si>
  <si>
    <t>Ratio 9/(10+11)*100</t>
  </si>
  <si>
    <t>Ratio 9/5*100</t>
  </si>
  <si>
    <t>not less than 7%</t>
  </si>
  <si>
    <t>not more than 100%</t>
  </si>
  <si>
    <r>
      <rPr>
        <sz val="11"/>
        <color indexed="8"/>
        <rFont val="Calibri"/>
        <family val="2"/>
      </rPr>
      <t>Assets by remaining maturity</t>
    </r>
  </si>
  <si>
    <t>ASSETS BY REMAINING MATURITY</t>
  </si>
  <si>
    <r>
      <rPr>
        <sz val="11"/>
        <rFont val="Calibri"/>
        <family val="2"/>
      </rPr>
      <t xml:space="preserve">Up to 7 </t>
    </r>
  </si>
  <si>
    <t>7 days - 1</t>
  </si>
  <si>
    <r>
      <rPr>
        <sz val="11"/>
        <rFont val="Calibri"/>
        <family val="2"/>
      </rPr>
      <t>1 - 3</t>
    </r>
  </si>
  <si>
    <r>
      <rPr>
        <sz val="11"/>
        <rFont val="Calibri"/>
        <family val="2"/>
      </rPr>
      <t>3 - 6</t>
    </r>
  </si>
  <si>
    <r>
      <rPr>
        <sz val="11"/>
        <rFont val="Calibri"/>
        <family val="2"/>
      </rPr>
      <t>6 - 12</t>
    </r>
  </si>
  <si>
    <r>
      <rPr>
        <sz val="11"/>
        <rFont val="Calibri"/>
        <family val="2"/>
      </rPr>
      <t xml:space="preserve">1 - 5 </t>
    </r>
  </si>
  <si>
    <r>
      <rPr>
        <sz val="11"/>
        <rFont val="Calibri"/>
        <family val="2"/>
      </rPr>
      <t>over 5</t>
    </r>
  </si>
  <si>
    <t>TREASURY TRANSACTIONS</t>
  </si>
  <si>
    <t>Current accounts in banks</t>
  </si>
  <si>
    <t>Credit lines</t>
  </si>
  <si>
    <t>TOTAL ASSETS</t>
  </si>
  <si>
    <t>FIXED ASSETS</t>
  </si>
  <si>
    <t>FORM NAME:</t>
  </si>
  <si>
    <t>PERIODICITY:</t>
  </si>
  <si>
    <t>REPORTING CURRENCY:</t>
  </si>
  <si>
    <t>UNIT:</t>
  </si>
  <si>
    <t>LIABILITIES BY REMAINING MATURITY</t>
  </si>
  <si>
    <r>
      <rPr>
        <b/>
        <sz val="11"/>
        <color indexed="8"/>
        <rFont val="Calibri"/>
        <family val="2"/>
      </rPr>
      <t>DAYS</t>
    </r>
  </si>
  <si>
    <r>
      <rPr>
        <b/>
        <sz val="11"/>
        <rFont val="Calibri"/>
        <family val="2"/>
      </rPr>
      <t>MONTHS</t>
    </r>
  </si>
  <si>
    <r>
      <rPr>
        <b/>
        <sz val="11"/>
        <rFont val="Calibri"/>
        <family val="2"/>
      </rPr>
      <t xml:space="preserve"> YEARS</t>
    </r>
  </si>
  <si>
    <r>
      <rPr>
        <sz val="11"/>
        <rFont val="Calibri"/>
        <family val="2"/>
      </rPr>
      <t>7-1 days</t>
    </r>
  </si>
  <si>
    <r>
      <rPr>
        <sz val="11"/>
        <rFont val="Calibri"/>
        <family val="2"/>
      </rPr>
      <t xml:space="preserve">1-3 </t>
    </r>
  </si>
  <si>
    <t>more than 5</t>
  </si>
  <si>
    <t>Deposits guarantee for loans</t>
  </si>
  <si>
    <r>
      <t>Term deposits</t>
    </r>
    <r>
      <rPr>
        <b/>
        <sz val="9"/>
        <rFont val="Arial"/>
        <family val="2"/>
      </rPr>
      <t xml:space="preserve"> with interest</t>
    </r>
  </si>
  <si>
    <t>LOANS WITH OVER 10 YEARS MATURITY</t>
  </si>
  <si>
    <t>Allowed rate</t>
  </si>
  <si>
    <t>Loan with maturity over 10 years</t>
  </si>
  <si>
    <r>
      <rPr>
        <sz val="11"/>
        <color indexed="8"/>
        <rFont val="Calibri"/>
        <family val="2"/>
      </rPr>
      <t>Other indicators</t>
    </r>
  </si>
  <si>
    <t>OTHER INDICATORS ( in % )</t>
  </si>
  <si>
    <r>
      <rPr>
        <b/>
        <sz val="11"/>
        <rFont val="Calibri"/>
        <family val="2"/>
      </rPr>
      <t>Allowed value</t>
    </r>
  </si>
  <si>
    <t>not more than 5%</t>
  </si>
  <si>
    <t>not more than 50%</t>
  </si>
  <si>
    <t>Write off loans (deducting receivables) / average outstanding loans for each 12-month period</t>
  </si>
  <si>
    <t>Fixed assets (net) / Total assets</t>
  </si>
  <si>
    <t>Total borrowings/ Total assets</t>
  </si>
  <si>
    <r>
      <rPr>
        <b/>
        <sz val="11"/>
        <rFont val="Calibri"/>
        <family val="2"/>
      </rPr>
      <t>Value</t>
    </r>
  </si>
  <si>
    <r>
      <rPr>
        <b/>
        <sz val="11"/>
        <rFont val="Calibri"/>
        <family val="2"/>
      </rPr>
      <t xml:space="preserve">Allowed value </t>
    </r>
  </si>
  <si>
    <r>
      <t>1. Total of investments portfolio</t>
    </r>
    <r>
      <rPr>
        <vertAlign val="superscript"/>
        <sz val="11"/>
        <rFont val="Calibri"/>
        <family val="2"/>
      </rPr>
      <t>9)</t>
    </r>
  </si>
  <si>
    <t>2. Investments in Treasury bills and Albanian government’s securities with a maturity over 1 year</t>
  </si>
  <si>
    <t>3. Investments in deposits with maturity up to one year at the bank A</t>
  </si>
  <si>
    <t>4. Investments in deposits with maturity up to one year at the bank B</t>
  </si>
  <si>
    <t>5. Investments in deposits with maturity up to one year at the bank C</t>
  </si>
  <si>
    <t>6. ….-etc</t>
  </si>
  <si>
    <t>(2)/(1)*100 &lt;= than 25%</t>
  </si>
  <si>
    <t>(3)/(1)*100 &lt;= than 25%</t>
  </si>
  <si>
    <t>(4)/(1)*100 &lt;= than 25%</t>
  </si>
  <si>
    <t>(5)/(1)*100 &lt;= than 25%</t>
  </si>
  <si>
    <t>(6)/(1)*100 &lt;= than 25%</t>
  </si>
  <si>
    <t>9) The total investment portfolio includes investments in Treasury bills and Albanian government’s securities with a maturity over 1 (one) year and deposits with maturity up to 1 year in banks.</t>
  </si>
  <si>
    <t>EVIDENCE OF LOAN BY MATURITY</t>
  </si>
  <si>
    <r>
      <rPr>
        <b/>
        <sz val="11"/>
        <rFont val="Calibri"/>
        <family val="2"/>
      </rPr>
      <t xml:space="preserve">Total outstanding loans (gross) </t>
    </r>
  </si>
  <si>
    <t>Loans with maturity up to 12 months</t>
  </si>
  <si>
    <r>
      <rPr>
        <sz val="11"/>
        <rFont val="Calibri"/>
        <family val="2"/>
      </rPr>
      <t xml:space="preserve">Loans with maturity 1-5 years </t>
    </r>
  </si>
  <si>
    <t xml:space="preserve">Loans with maturity 5-7 years </t>
  </si>
  <si>
    <t>Loans with maturity 7-10 years</t>
  </si>
  <si>
    <r>
      <rPr>
        <sz val="11"/>
        <rFont val="Calibri"/>
        <family val="2"/>
      </rPr>
      <t>Loan with maturity over 10 years</t>
    </r>
  </si>
  <si>
    <t>7) Must be equal to the outstanding loan balance reported in Form 1 (without deducting provisions and without including accrued interest).</t>
  </si>
  <si>
    <r>
      <rPr>
        <b/>
        <sz val="11"/>
        <rFont val="Calibri"/>
        <family val="2"/>
      </rPr>
      <t>up to 12 months</t>
    </r>
  </si>
  <si>
    <t>12-24 months</t>
  </si>
  <si>
    <t>24-36 months</t>
  </si>
  <si>
    <t>over 36 months</t>
  </si>
  <si>
    <t>Outstanding loans in total</t>
  </si>
  <si>
    <t>Outstanding loans in Lek</t>
  </si>
  <si>
    <t>Outstanding loans in foreign currency</t>
  </si>
  <si>
    <t>Others</t>
  </si>
  <si>
    <t>Outstanding non-performing loans in total</t>
  </si>
  <si>
    <t>Outstanding non-performing loans in Lek</t>
  </si>
  <si>
    <t>Outstanding non-performing loans in foreign currency</t>
  </si>
  <si>
    <r>
      <rPr>
        <sz val="11"/>
        <rFont val="Calibri"/>
        <family val="2"/>
      </rPr>
      <t>Quarterly</t>
    </r>
  </si>
  <si>
    <t>NUMBER OF BRANCHES</t>
  </si>
  <si>
    <r>
      <rPr>
        <sz val="11"/>
        <rFont val="Calibri"/>
        <family val="2"/>
      </rPr>
      <t>The number of branches at the beginning of the reporting period:</t>
    </r>
  </si>
  <si>
    <r>
      <rPr>
        <sz val="11"/>
        <rFont val="Calibri"/>
        <family val="2"/>
      </rPr>
      <t>New branches during the reporting period (+)</t>
    </r>
  </si>
  <si>
    <r>
      <rPr>
        <sz val="11"/>
        <rFont val="Calibri"/>
        <family val="2"/>
      </rPr>
      <t>Branches closed during the reporting period (-)</t>
    </r>
  </si>
  <si>
    <r>
      <rPr>
        <sz val="11"/>
        <rFont val="Calibri"/>
        <family val="2"/>
      </rPr>
      <t>The number of branches at the end of the reporting period:</t>
    </r>
  </si>
  <si>
    <t>Number of Union's members</t>
  </si>
  <si>
    <t>NUMBER OF MEMBERS OF THE UNION</t>
  </si>
  <si>
    <r>
      <rPr>
        <sz val="11"/>
        <rFont val="Calibri"/>
        <family val="2"/>
      </rPr>
      <t>The number of members in the beginning of the quarter:</t>
    </r>
  </si>
  <si>
    <r>
      <rPr>
        <sz val="11"/>
        <rFont val="Calibri"/>
        <family val="2"/>
      </rPr>
      <t>New memberships during the quarter (+)</t>
    </r>
  </si>
  <si>
    <r>
      <rPr>
        <sz val="11"/>
        <rFont val="Calibri"/>
        <family val="2"/>
      </rPr>
      <t>The number of members at the end of the quarter:</t>
    </r>
  </si>
  <si>
    <r>
      <rPr>
        <sz val="11"/>
        <color indexed="8"/>
        <rFont val="Calibri"/>
        <family val="2"/>
      </rPr>
      <t>FORM NAME:</t>
    </r>
  </si>
  <si>
    <r>
      <rPr>
        <sz val="11"/>
        <color indexed="8"/>
        <rFont val="Calibri"/>
        <family val="2"/>
      </rPr>
      <t>PERIODICITY:</t>
    </r>
  </si>
  <si>
    <r>
      <rPr>
        <sz val="11"/>
        <color indexed="8"/>
        <rFont val="Calibri"/>
        <family val="2"/>
      </rPr>
      <t>REPORTING CURRENCY:</t>
    </r>
  </si>
  <si>
    <r>
      <rPr>
        <sz val="11"/>
        <color indexed="8"/>
        <rFont val="Calibri"/>
        <family val="2"/>
      </rPr>
      <t>UNIT:</t>
    </r>
  </si>
  <si>
    <r>
      <rPr>
        <sz val="11"/>
        <rFont val="Calibri"/>
        <family val="2"/>
      </rPr>
      <t>ALL</t>
    </r>
  </si>
  <si>
    <t xml:space="preserve">Treasury bills and Albanian government’s securities with a maturity over 1 year held by the Union </t>
  </si>
  <si>
    <t>Market value at end of period</t>
  </si>
  <si>
    <t>Accounting value at end of period</t>
  </si>
  <si>
    <t xml:space="preserve">Nominal value </t>
  </si>
  <si>
    <t>Accrued interest at the end of the period</t>
  </si>
  <si>
    <t>Interest paid during the period</t>
  </si>
  <si>
    <t>Albanian government’s securities with a maturity over 1 year</t>
  </si>
  <si>
    <t>16) In this form are reported all treasury bills and Albanian government’s securities with a maturity over 1 year, reported in the balance sheet asset item 1.2 "Treasury bills and Albanian government’s securities with a maturity over 1 year".</t>
  </si>
  <si>
    <t>Union's Subordinated debt</t>
  </si>
  <si>
    <t>Subordinated debt included up to the allowed amount (not more than 33 % of the sum of capital's elements)</t>
  </si>
  <si>
    <t xml:space="preserve">Union's capital for calculation and monitoring of supervisory indicators </t>
  </si>
  <si>
    <r>
      <rPr>
        <sz val="11"/>
        <rFont val="Calibri"/>
        <family val="2"/>
      </rPr>
      <t>Donor funds</t>
    </r>
  </si>
  <si>
    <r>
      <rPr>
        <sz val="11"/>
        <rFont val="Calibri"/>
        <family val="2"/>
      </rPr>
      <t>Statutory reserves</t>
    </r>
  </si>
  <si>
    <r>
      <rPr>
        <sz val="11"/>
        <rFont val="Calibri"/>
        <family val="2"/>
      </rPr>
      <t>Other reserves</t>
    </r>
  </si>
  <si>
    <t>Amount</t>
  </si>
  <si>
    <t>FORMS OF REPORTING SYSTEM OF UNIONS_QUARTERLY</t>
  </si>
  <si>
    <t>Name of the form</t>
  </si>
  <si>
    <t>Form number</t>
  </si>
  <si>
    <t>Position in foreign currency- Assets</t>
  </si>
  <si>
    <t xml:space="preserve">Evidence of loans by maturity </t>
  </si>
  <si>
    <t xml:space="preserve">Net open position in thousands of Lek / Capital </t>
  </si>
  <si>
    <t>Union's Capital (in thousands of Lek)</t>
  </si>
  <si>
    <t>Total Liabilities</t>
  </si>
  <si>
    <t>Spot position in Assets (equivalent amount in Lek)</t>
  </si>
  <si>
    <t xml:space="preserve">Spot position in Liabilities  (equivalent amount in lek) </t>
  </si>
  <si>
    <t>B. Liabilities</t>
  </si>
  <si>
    <t>A.  Assets</t>
  </si>
  <si>
    <t>Union - for activities of acceptance of deposits and loans granting</t>
  </si>
  <si>
    <t>1. Risk free assets, weighted at 0%:</t>
  </si>
  <si>
    <t>1.3 Assets guaranteed by collateral or similar guarantees, up to the amount that guarantees the exposure, as follows:</t>
  </si>
  <si>
    <r>
      <t xml:space="preserve">7. Capital / Total of non-performing loans not guaranteed by </t>
    </r>
    <r>
      <rPr>
        <i/>
        <sz val="11"/>
        <rFont val="Calibri"/>
        <family val="2"/>
      </rPr>
      <t>cash</t>
    </r>
  </si>
  <si>
    <t xml:space="preserve">1. Union's exposure to a person or a group of connected persons
</t>
  </si>
  <si>
    <r>
      <rPr>
        <sz val="11"/>
        <rFont val="Calibri"/>
        <family val="2"/>
      </rPr>
      <t>- Person or group of connected persons A / Union's capital</t>
    </r>
  </si>
  <si>
    <r>
      <rPr>
        <sz val="11"/>
        <rFont val="Calibri"/>
        <family val="2"/>
      </rPr>
      <t>- Person or group of connected persons B / Union's capital</t>
    </r>
  </si>
  <si>
    <r>
      <rPr>
        <sz val="11"/>
        <rFont val="Calibri"/>
        <family val="2"/>
      </rPr>
      <t>- Person or group of connected persons  C / Union's capital</t>
    </r>
  </si>
  <si>
    <t>BORROWINGS</t>
  </si>
  <si>
    <t xml:space="preserve">Borrowings from banks, credit institutions and other financial institutions </t>
  </si>
  <si>
    <t xml:space="preserve">Demand borrowings from banks, credit institutions and other financial institutions </t>
  </si>
  <si>
    <t xml:space="preserve">Term borrowings from banks, credit institutions and other financial institutions </t>
  </si>
  <si>
    <t xml:space="preserve">In %  </t>
  </si>
  <si>
    <t>Calculated Indicator</t>
  </si>
  <si>
    <t>New loans for the whole quarter</t>
  </si>
  <si>
    <r>
      <t xml:space="preserve">Outstanding loans at the end of period </t>
    </r>
    <r>
      <rPr>
        <b/>
        <vertAlign val="superscript"/>
        <sz val="11"/>
        <color indexed="63"/>
        <rFont val="Calibri"/>
        <family val="2"/>
      </rPr>
      <t>7)</t>
    </r>
  </si>
  <si>
    <t xml:space="preserve">Number </t>
  </si>
  <si>
    <t>Number of members parting during the quarter(-)</t>
  </si>
  <si>
    <r>
      <t xml:space="preserve">Non performing credit lines </t>
    </r>
    <r>
      <rPr>
        <vertAlign val="superscript"/>
        <sz val="11"/>
        <rFont val="Calibri"/>
        <family val="2"/>
      </rPr>
      <t>4)</t>
    </r>
    <r>
      <rPr>
        <sz val="11"/>
        <rFont val="Calibri"/>
        <family val="2"/>
      </rPr>
      <t xml:space="preserve">
</t>
    </r>
  </si>
  <si>
    <t>Position in foreign currency - Assets</t>
  </si>
  <si>
    <t>Lek equivalent of net open foreign currency position (in thousands of LEK)</t>
  </si>
  <si>
    <r>
      <t>Treasury bills and Albanian government’s securities with a maturity over 1 year</t>
    </r>
    <r>
      <rPr>
        <vertAlign val="superscript"/>
        <sz val="11"/>
        <rFont val="Calibri"/>
        <family val="2"/>
      </rPr>
      <t>16)</t>
    </r>
    <r>
      <rPr>
        <sz val="11"/>
        <rFont val="Calibri"/>
        <family val="2"/>
      </rPr>
      <t xml:space="preserve"> held by the Union</t>
    </r>
  </si>
  <si>
    <t>Securities received as a guarantee for credit or refinancing</t>
  </si>
  <si>
    <t>OPEN FOREIGN CURRENCY POSITIONS</t>
  </si>
  <si>
    <r>
      <rPr>
        <b/>
        <sz val="11"/>
        <color indexed="8"/>
        <rFont val="Calibri"/>
        <family val="2"/>
      </rPr>
      <t>Days</t>
    </r>
  </si>
  <si>
    <r>
      <rPr>
        <b/>
        <sz val="11"/>
        <rFont val="Calibri"/>
        <family val="2"/>
      </rPr>
      <t>Months</t>
    </r>
  </si>
  <si>
    <r>
      <rPr>
        <b/>
        <sz val="11"/>
        <rFont val="Calibri"/>
        <family val="2"/>
      </rPr>
      <t xml:space="preserve"> Years</t>
    </r>
  </si>
  <si>
    <t>Amount of loan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</si>
</sst>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-* #,##0.00_L_e_k_-;\-* #,##0.00_L_e_k_-;_-* &quot;-&quot;??_L_e_k_-;_-@_-"/>
    <numFmt numFmtId="180" formatCode="_(* #,##0_);_(* \(#,##0\);_(* &quot;-&quot;??_);_(@_)"/>
    <numFmt numFmtId="181" formatCode="[$-409]dddd\,\ mmmm\ d\,\ yyyy"/>
    <numFmt numFmtId="182" formatCode="[$-409]h:mm:ss\ AM/PM"/>
    <numFmt numFmtId="183" formatCode="0.000%"/>
    <numFmt numFmtId="184" formatCode="0.0%"/>
    <numFmt numFmtId="185" formatCode="_(* #,##0.0_);_(* \(#,##0.0\);_(* &quot;-&quot;??_);_(@_)"/>
    <numFmt numFmtId="186" formatCode="0.0_)"/>
    <numFmt numFmtId="187" formatCode="0.0"/>
    <numFmt numFmtId="188" formatCode="#,##0&quot;Lek&quot;;\-#,##0&quot;Lek&quot;"/>
    <numFmt numFmtId="189" formatCode="_-* #,##0_L_e_k_-;\-* #,##0_L_e_k_-;_-* &quot;-&quot;_L_e_k_-;_-@_-"/>
    <numFmt numFmtId="190" formatCode="_-* #,##0.0_-;\-* #,##0.0_-;_-* &quot;-&quot;??_-;_-@_-"/>
    <numFmt numFmtId="191" formatCode="_-* #,##0_-;\-* #,##0_-;_-* &quot;-&quot;??_-;_-@_-"/>
    <numFmt numFmtId="192" formatCode="#,##0.00_ ;\-#,##0.00\ "/>
  </numFmts>
  <fonts count="105">
    <font>
      <sz val="10"/>
      <name val="Tahoma"/>
      <family val="0"/>
    </font>
    <font>
      <b/>
      <sz val="11"/>
      <color indexed="63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8"/>
      <color indexed="63"/>
      <name val="Arial"/>
      <family val="2"/>
    </font>
    <font>
      <b/>
      <sz val="9"/>
      <color indexed="18"/>
      <name val="Arial"/>
      <family val="2"/>
    </font>
    <font>
      <b/>
      <i/>
      <sz val="9"/>
      <color indexed="18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 "/>
      <family val="0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vertAlign val="superscript"/>
      <sz val="11"/>
      <color indexed="8"/>
      <name val="Calibri"/>
      <family val="2"/>
    </font>
    <font>
      <b/>
      <i/>
      <sz val="9"/>
      <name val="Arial"/>
      <family val="2"/>
    </font>
    <font>
      <vertAlign val="superscript"/>
      <sz val="11"/>
      <name val="Calibri"/>
      <family val="2"/>
    </font>
    <font>
      <b/>
      <sz val="11"/>
      <name val="Arial"/>
      <family val="2"/>
    </font>
    <font>
      <i/>
      <sz val="11"/>
      <name val="Calibri"/>
      <family val="2"/>
    </font>
    <font>
      <sz val="9"/>
      <color indexed="12"/>
      <name val="Arial"/>
      <family val="2"/>
    </font>
    <font>
      <b/>
      <i/>
      <sz val="11"/>
      <color indexed="8"/>
      <name val="Calibri"/>
      <family val="2"/>
    </font>
    <font>
      <b/>
      <i/>
      <u val="single"/>
      <sz val="11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Tahoma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Tahoma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i/>
      <sz val="10"/>
      <color indexed="10"/>
      <name val="Tahoma"/>
      <family val="2"/>
    </font>
    <font>
      <sz val="9"/>
      <color indexed="10"/>
      <name val="Arial"/>
      <family val="2"/>
    </font>
    <font>
      <i/>
      <sz val="10"/>
      <color indexed="12"/>
      <name val="Calibri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6"/>
      <color indexed="60"/>
      <name val="Calibri"/>
      <family val="2"/>
    </font>
    <font>
      <sz val="11"/>
      <color indexed="63"/>
      <name val="Calibri"/>
      <family val="2"/>
    </font>
    <font>
      <sz val="11"/>
      <name val="Calibri Light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12"/>
      <color indexed="8"/>
      <name val="Times New Roman"/>
      <family val="1"/>
    </font>
    <font>
      <sz val="11"/>
      <color indexed="30"/>
      <name val="Calibri"/>
      <family val="2"/>
    </font>
    <font>
      <i/>
      <sz val="10"/>
      <color indexed="30"/>
      <name val="Calibri"/>
      <family val="2"/>
    </font>
    <font>
      <b/>
      <i/>
      <sz val="9"/>
      <color indexed="62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i/>
      <sz val="10"/>
      <color rgb="FFFF0000"/>
      <name val="Tahoma"/>
      <family val="2"/>
    </font>
    <font>
      <sz val="9"/>
      <color rgb="FFFF0000"/>
      <name val="Arial"/>
      <family val="2"/>
    </font>
    <font>
      <i/>
      <sz val="10"/>
      <color rgb="FF1E03BD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16"/>
      <color rgb="FFC00000"/>
      <name val="Calibri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2"/>
      <color theme="1"/>
      <name val="Times New Roman"/>
      <family val="1"/>
    </font>
    <font>
      <sz val="11"/>
      <color rgb="FF0070C0"/>
      <name val="Calibri"/>
      <family val="2"/>
    </font>
    <font>
      <i/>
      <sz val="10"/>
      <color rgb="FF0070C0"/>
      <name val="Calibri"/>
      <family val="2"/>
    </font>
    <font>
      <sz val="11"/>
      <color theme="1" tint="0.04998999834060669"/>
      <name val="Calibri"/>
      <family val="2"/>
    </font>
    <font>
      <sz val="11"/>
      <color rgb="FF000000"/>
      <name val="Calibri"/>
      <family val="2"/>
    </font>
    <font>
      <b/>
      <sz val="9"/>
      <color rgb="FF0000FF"/>
      <name val="Arial"/>
      <family val="2"/>
    </font>
    <font>
      <b/>
      <i/>
      <sz val="9"/>
      <color rgb="FF0000FF"/>
      <name val="Arial"/>
      <family val="2"/>
    </font>
    <font>
      <sz val="9"/>
      <color rgb="FF0000FF"/>
      <name val="Arial"/>
      <family val="2"/>
    </font>
    <font>
      <b/>
      <i/>
      <sz val="9"/>
      <color rgb="FF000080"/>
      <name val="Arial"/>
      <family val="2"/>
    </font>
    <font>
      <b/>
      <i/>
      <sz val="9"/>
      <color theme="8" tint="-0.4999699890613556"/>
      <name val="Arial"/>
      <family val="2"/>
    </font>
    <font>
      <b/>
      <sz val="9"/>
      <color rgb="FF00206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FFFF"/>
        <bgColor indexed="64"/>
      </patternFill>
    </fill>
    <fill>
      <patternFill patternType="solid">
        <fgColor rgb="FFF0F4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0F4F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>
        <color indexed="63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>
        <color indexed="63"/>
      </right>
      <top style="thin">
        <color rgb="FFA0A0A0"/>
      </top>
      <bottom style="thin">
        <color rgb="FFA0A0A0"/>
      </bottom>
    </border>
    <border>
      <left>
        <color indexed="63"/>
      </left>
      <right>
        <color indexed="63"/>
      </right>
      <top style="thin">
        <color rgb="FFA0A0A0"/>
      </top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>
        <color rgb="FFA0A0A0"/>
      </right>
      <top style="medium"/>
      <bottom style="thin">
        <color rgb="FFA0A0A0"/>
      </bottom>
    </border>
    <border>
      <left style="thin">
        <color rgb="FFA0A0A0"/>
      </left>
      <right style="thin">
        <color rgb="FFA0A0A0"/>
      </right>
      <top style="medium"/>
      <bottom style="thin">
        <color rgb="FFA0A0A0"/>
      </bottom>
    </border>
    <border>
      <left style="medium"/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 style="medium"/>
      <top style="thin">
        <color rgb="FFA0A0A0"/>
      </top>
      <bottom style="thin">
        <color rgb="FFA0A0A0"/>
      </bottom>
    </border>
    <border>
      <left style="medium"/>
      <right style="thin">
        <color rgb="FFA0A0A0"/>
      </right>
      <top style="thin">
        <color rgb="FFA0A0A0"/>
      </top>
      <bottom style="medium"/>
    </border>
    <border>
      <left style="thin">
        <color rgb="FFA0A0A0"/>
      </left>
      <right style="thin">
        <color rgb="FFA0A0A0"/>
      </right>
      <top style="thin">
        <color rgb="FFA0A0A0"/>
      </top>
      <bottom style="medium"/>
    </border>
    <border>
      <left style="thin">
        <color rgb="FFA0A0A0"/>
      </left>
      <right style="medium"/>
      <top style="thin">
        <color rgb="FFA0A0A0"/>
      </top>
      <bottom style="medium"/>
    </border>
    <border>
      <left style="thin">
        <color rgb="FFA0A0A0"/>
      </left>
      <right>
        <color indexed="63"/>
      </right>
      <top style="medium"/>
      <bottom style="thin">
        <color rgb="FFA0A0A0"/>
      </bottom>
    </border>
    <border>
      <left style="thin">
        <color rgb="FFA0A0A0"/>
      </left>
      <right>
        <color indexed="63"/>
      </right>
      <top style="thin">
        <color rgb="FFA0A0A0"/>
      </top>
      <bottom style="medium"/>
    </border>
    <border>
      <left style="medium"/>
      <right style="medium"/>
      <top style="medium"/>
      <bottom style="thin">
        <color rgb="FFA0A0A0"/>
      </bottom>
    </border>
    <border>
      <left style="medium"/>
      <right style="medium"/>
      <top style="thin">
        <color rgb="FFA0A0A0"/>
      </top>
      <bottom style="thin">
        <color rgb="FFA0A0A0"/>
      </bottom>
    </border>
    <border>
      <left style="medium"/>
      <right style="medium"/>
      <top style="thin">
        <color rgb="FFA0A0A0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>
        <color rgb="FFA0A0A0"/>
      </left>
      <right style="thin">
        <color rgb="FFA0A0A0"/>
      </right>
      <top>
        <color indexed="63"/>
      </top>
      <bottom style="thin">
        <color rgb="FFA0A0A0"/>
      </bottom>
    </border>
    <border>
      <left style="thin">
        <color rgb="FFA0A0A0"/>
      </left>
      <right>
        <color indexed="63"/>
      </right>
      <top>
        <color indexed="63"/>
      </top>
      <bottom style="thin">
        <color rgb="FFA0A0A0"/>
      </bottom>
    </border>
    <border>
      <left style="thin">
        <color rgb="FFA0A0A0"/>
      </left>
      <right style="medium"/>
      <top style="medium"/>
      <bottom style="thin">
        <color rgb="FFA0A0A0"/>
      </bottom>
    </border>
    <border>
      <left style="thin">
        <color rgb="FFA0A0A0"/>
      </left>
      <right style="medium"/>
      <top style="thin">
        <color rgb="FFA0A0A0"/>
      </top>
      <bottom>
        <color indexed="63"/>
      </bottom>
    </border>
    <border>
      <left style="thin">
        <color rgb="FFA0A0A0"/>
      </left>
      <right style="medium"/>
      <top>
        <color indexed="63"/>
      </top>
      <bottom style="thin">
        <color rgb="FFA0A0A0"/>
      </bottom>
    </border>
    <border>
      <left style="medium"/>
      <right style="thin">
        <color rgb="FFA0A0A0"/>
      </right>
      <top style="medium"/>
      <bottom style="medium"/>
    </border>
    <border>
      <left style="thin">
        <color rgb="FFA0A0A0"/>
      </left>
      <right style="thin">
        <color rgb="FFA0A0A0"/>
      </right>
      <top style="medium"/>
      <bottom style="medium"/>
    </border>
    <border>
      <left style="thin">
        <color rgb="FFA0A0A0"/>
      </left>
      <right style="medium"/>
      <top style="medium"/>
      <bottom style="medium"/>
    </border>
    <border>
      <left style="medium"/>
      <right style="thin">
        <color rgb="FFA0A0A0"/>
      </right>
      <top style="thin">
        <color rgb="FFA0A0A0"/>
      </top>
      <bottom>
        <color indexed="63"/>
      </bottom>
    </border>
    <border>
      <left style="medium"/>
      <right style="thin">
        <color rgb="FFA0A0A0"/>
      </right>
      <top>
        <color indexed="63"/>
      </top>
      <bottom style="thin">
        <color rgb="FFA0A0A0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>
        <color rgb="FFA0A0A0"/>
      </top>
      <bottom>
        <color indexed="63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>
        <color rgb="FFA0A0A0"/>
      </left>
      <right style="thin">
        <color rgb="FFA0A0A0"/>
      </right>
      <top style="thin">
        <color rgb="FFA0A0A0"/>
      </top>
      <bottom>
        <color indexed="63"/>
      </bottom>
    </border>
    <border>
      <left style="thin">
        <color rgb="FFA0A0A0"/>
      </left>
      <right>
        <color indexed="63"/>
      </right>
      <top style="thin">
        <color rgb="FFA0A0A0"/>
      </top>
      <bottom>
        <color indexed="63"/>
      </bottom>
    </border>
    <border>
      <left style="thin">
        <color rgb="FFA0A0A0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rgb="FFA0A0A0"/>
      </right>
      <top style="thin">
        <color rgb="FFA0A0A0"/>
      </top>
      <bottom>
        <color indexed="63"/>
      </bottom>
    </border>
    <border>
      <left style="thin">
        <color rgb="FFA0A0A0"/>
      </left>
      <right style="thin">
        <color rgb="FFA0A0A0"/>
      </right>
      <top style="thin"/>
      <bottom style="thin"/>
    </border>
    <border>
      <left style="medium"/>
      <right style="thin">
        <color rgb="FFA0A0A0"/>
      </right>
      <top>
        <color indexed="63"/>
      </top>
      <bottom style="medium"/>
    </border>
    <border>
      <left style="thin">
        <color rgb="FFA0A0A0"/>
      </left>
      <right style="thin">
        <color rgb="FFA0A0A0"/>
      </right>
      <top>
        <color indexed="63"/>
      </top>
      <bottom style="medium"/>
    </border>
    <border>
      <left style="thin">
        <color rgb="FFA0A0A0"/>
      </left>
      <right style="medium"/>
      <top>
        <color indexed="63"/>
      </top>
      <bottom style="medium"/>
    </border>
    <border>
      <left style="medium"/>
      <right style="thin">
        <color rgb="FFA0A0A0"/>
      </right>
      <top style="thin"/>
      <bottom style="thin"/>
    </border>
    <border>
      <left style="thin">
        <color rgb="FFA0A0A0"/>
      </left>
      <right style="medium"/>
      <top style="thin"/>
      <bottom style="thin"/>
    </border>
    <border>
      <left style="medium"/>
      <right style="thin">
        <color rgb="FFA0A0A0"/>
      </right>
      <top style="thin"/>
      <bottom style="medium"/>
    </border>
    <border>
      <left style="thin">
        <color rgb="FFA0A0A0"/>
      </left>
      <right style="thin">
        <color rgb="FFA0A0A0"/>
      </right>
      <top style="thin"/>
      <bottom style="medium"/>
    </border>
    <border>
      <left style="thin">
        <color rgb="FFA0A0A0"/>
      </left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>
        <color rgb="FFA0A0A0"/>
      </right>
      <top style="medium"/>
      <bottom style="thin">
        <color rgb="FFA0A0A0"/>
      </bottom>
    </border>
    <border>
      <left>
        <color indexed="63"/>
      </left>
      <right style="thin">
        <color rgb="FFA0A0A0"/>
      </right>
      <top style="thin">
        <color rgb="FFA0A0A0"/>
      </top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medium"/>
      <top style="thin"/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>
        <color rgb="FFA0A0A0"/>
      </bottom>
    </border>
    <border>
      <left>
        <color indexed="63"/>
      </left>
      <right style="medium"/>
      <top>
        <color indexed="63"/>
      </top>
      <bottom style="thin">
        <color rgb="FFA0A0A0"/>
      </bottom>
    </border>
    <border>
      <left>
        <color indexed="63"/>
      </left>
      <right style="medium"/>
      <top style="thin">
        <color rgb="FFA0A0A0"/>
      </top>
      <bottom style="thin">
        <color rgb="FFA0A0A0"/>
      </bottom>
    </border>
    <border>
      <left>
        <color indexed="63"/>
      </left>
      <right style="medium"/>
      <top style="thin">
        <color rgb="FFA0A0A0"/>
      </top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thin">
        <color rgb="FFA0A0A0"/>
      </left>
      <right style="medium"/>
      <top style="medium"/>
      <bottom>
        <color indexed="63"/>
      </bottom>
    </border>
    <border>
      <left style="thin">
        <color rgb="FFA0A0A0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A0A0A0"/>
      </right>
      <top style="medium"/>
      <bottom style="medium"/>
    </border>
    <border>
      <left>
        <color indexed="63"/>
      </left>
      <right style="medium"/>
      <top style="medium"/>
      <bottom style="thin">
        <color rgb="FFA0A0A0"/>
      </bottom>
    </border>
    <border>
      <left style="medium"/>
      <right>
        <color indexed="63"/>
      </right>
      <top style="medium"/>
      <bottom style="thin">
        <color rgb="FFA0A0A0"/>
      </bottom>
    </border>
    <border>
      <left style="medium"/>
      <right>
        <color indexed="63"/>
      </right>
      <top style="thin">
        <color rgb="FFA0A0A0"/>
      </top>
      <bottom style="thin">
        <color rgb="FFA0A0A0"/>
      </bottom>
    </border>
    <border>
      <left style="medium"/>
      <right>
        <color indexed="63"/>
      </right>
      <top style="thin">
        <color rgb="FFA0A0A0"/>
      </top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>
        <color rgb="FFA0A0A0"/>
      </bottom>
    </border>
    <border>
      <left style="thin"/>
      <right style="thin"/>
      <top style="thin">
        <color rgb="FFA0A0A0"/>
      </top>
      <bottom style="thin">
        <color rgb="FFA0A0A0"/>
      </bottom>
    </border>
    <border>
      <left style="thin"/>
      <right style="thin"/>
      <top style="thin">
        <color rgb="FFA0A0A0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thin">
        <color rgb="FFA0A0A0"/>
      </left>
      <right style="thin">
        <color rgb="FFA0A0A0"/>
      </right>
      <top style="medium"/>
      <bottom>
        <color indexed="63"/>
      </bottom>
    </border>
    <border>
      <left style="thin"/>
      <right style="thin">
        <color rgb="FFA0A0A0"/>
      </right>
      <top style="medium"/>
      <bottom>
        <color indexed="63"/>
      </bottom>
    </border>
    <border>
      <left style="thin"/>
      <right style="thin">
        <color rgb="FFA0A0A0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8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65" fillId="0" borderId="0" applyFont="0" applyFill="0" applyBorder="0" applyAlignment="0" applyProtection="0"/>
    <xf numFmtId="179" fontId="6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65" fillId="0" borderId="0" applyFont="0" applyFill="0" applyBorder="0" applyAlignment="0" applyProtection="0"/>
    <xf numFmtId="179" fontId="65" fillId="0" borderId="0" applyFont="0" applyFill="0" applyBorder="0" applyAlignment="0" applyProtection="0"/>
    <xf numFmtId="179" fontId="65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65" fillId="0" borderId="0" applyFont="0" applyFill="0" applyBorder="0" applyAlignment="0" applyProtection="0"/>
    <xf numFmtId="179" fontId="65" fillId="0" borderId="0" applyFont="0" applyFill="0" applyBorder="0" applyAlignment="0" applyProtection="0"/>
    <xf numFmtId="179" fontId="65" fillId="0" borderId="0" applyFont="0" applyFill="0" applyBorder="0" applyAlignment="0" applyProtection="0"/>
    <xf numFmtId="179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9" fontId="65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3" fontId="2" fillId="31" borderId="6" applyFont="0">
      <alignment horizontal="right" vertical="center"/>
      <protection locked="0"/>
    </xf>
    <xf numFmtId="0" fontId="79" fillId="0" borderId="7" applyNumberFormat="0" applyFill="0" applyAlignment="0" applyProtection="0"/>
    <xf numFmtId="0" fontId="80" fillId="32" borderId="0" applyNumberFormat="0" applyBorder="0" applyAlignment="0" applyProtection="0"/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33" borderId="8" applyNumberFormat="0" applyFont="0" applyAlignment="0" applyProtection="0"/>
    <xf numFmtId="0" fontId="19" fillId="0" borderId="0">
      <alignment/>
      <protection/>
    </xf>
    <xf numFmtId="0" fontId="81" fillId="27" borderId="9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3" fontId="2" fillId="34" borderId="6" applyFont="0">
      <alignment horizontal="right" vertical="center"/>
      <protection/>
    </xf>
    <xf numFmtId="0" fontId="2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84" fillId="0" borderId="0" applyNumberFormat="0" applyFill="0" applyBorder="0" applyAlignment="0" applyProtection="0"/>
  </cellStyleXfs>
  <cellXfs count="910">
    <xf numFmtId="0" fontId="0" fillId="0" borderId="0" xfId="0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49" fontId="4" fillId="35" borderId="11" xfId="0" applyNumberFormat="1" applyFont="1" applyFill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36" borderId="11" xfId="0" applyNumberFormat="1" applyFont="1" applyFill="1" applyBorder="1" applyAlignment="1">
      <alignment horizontal="left"/>
    </xf>
    <xf numFmtId="49" fontId="6" fillId="37" borderId="11" xfId="0" applyNumberFormat="1" applyFont="1" applyFill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3" fillId="37" borderId="11" xfId="0" applyNumberFormat="1" applyFont="1" applyFill="1" applyBorder="1" applyAlignment="1">
      <alignment horizontal="left"/>
    </xf>
    <xf numFmtId="49" fontId="5" fillId="37" borderId="11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0" fontId="0" fillId="38" borderId="0" xfId="0" applyFill="1" applyAlignment="1">
      <alignment/>
    </xf>
    <xf numFmtId="0" fontId="15" fillId="0" borderId="0" xfId="0" applyFont="1" applyFill="1" applyBorder="1" applyAlignment="1" quotePrefix="1">
      <alignment/>
    </xf>
    <xf numFmtId="0" fontId="0" fillId="38" borderId="0" xfId="0" applyFill="1" applyAlignment="1">
      <alignment/>
    </xf>
    <xf numFmtId="0" fontId="14" fillId="0" borderId="0" xfId="0" applyFont="1" applyAlignment="1">
      <alignment/>
    </xf>
    <xf numFmtId="4" fontId="3" fillId="39" borderId="11" xfId="0" applyNumberFormat="1" applyFont="1" applyFill="1" applyBorder="1" applyAlignment="1">
      <alignment horizontal="right" vertical="center"/>
    </xf>
    <xf numFmtId="4" fontId="3" fillId="40" borderId="11" xfId="0" applyNumberFormat="1" applyFont="1" applyFill="1" applyBorder="1" applyAlignment="1">
      <alignment horizontal="right"/>
    </xf>
    <xf numFmtId="4" fontId="3" fillId="41" borderId="11" xfId="0" applyNumberFormat="1" applyFont="1" applyFill="1" applyBorder="1" applyAlignment="1">
      <alignment horizontal="right"/>
    </xf>
    <xf numFmtId="0" fontId="0" fillId="42" borderId="11" xfId="0" applyFill="1" applyBorder="1" applyAlignment="1">
      <alignment horizontal="left"/>
    </xf>
    <xf numFmtId="0" fontId="0" fillId="43" borderId="11" xfId="0" applyFill="1" applyBorder="1" applyAlignment="1">
      <alignment horizontal="left"/>
    </xf>
    <xf numFmtId="0" fontId="0" fillId="39" borderId="11" xfId="0" applyFill="1" applyBorder="1" applyAlignment="1">
      <alignment horizontal="left"/>
    </xf>
    <xf numFmtId="0" fontId="0" fillId="0" borderId="0" xfId="0" applyFill="1" applyAlignment="1">
      <alignment/>
    </xf>
    <xf numFmtId="0" fontId="85" fillId="0" borderId="0" xfId="0" applyFont="1" applyFill="1" applyBorder="1" applyAlignment="1">
      <alignment horizontal="left"/>
    </xf>
    <xf numFmtId="0" fontId="86" fillId="0" borderId="0" xfId="0" applyFont="1" applyFill="1" applyAlignment="1">
      <alignment/>
    </xf>
    <xf numFmtId="4" fontId="3" fillId="39" borderId="11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" fontId="4" fillId="40" borderId="11" xfId="0" applyNumberFormat="1" applyFont="1" applyFill="1" applyBorder="1" applyAlignment="1">
      <alignment horizontal="right"/>
    </xf>
    <xf numFmtId="4" fontId="4" fillId="41" borderId="11" xfId="0" applyNumberFormat="1" applyFont="1" applyFill="1" applyBorder="1" applyAlignment="1">
      <alignment horizontal="right"/>
    </xf>
    <xf numFmtId="0" fontId="0" fillId="42" borderId="11" xfId="0" applyFill="1" applyBorder="1" applyAlignment="1">
      <alignment horizontal="center" vertical="center"/>
    </xf>
    <xf numFmtId="4" fontId="3" fillId="41" borderId="11" xfId="0" applyNumberFormat="1" applyFont="1" applyFill="1" applyBorder="1" applyAlignment="1">
      <alignment horizontal="right" vertical="center"/>
    </xf>
    <xf numFmtId="0" fontId="0" fillId="39" borderId="11" xfId="0" applyFill="1" applyBorder="1" applyAlignment="1">
      <alignment horizontal="center" vertical="center"/>
    </xf>
    <xf numFmtId="0" fontId="85" fillId="39" borderId="11" xfId="0" applyFont="1" applyFill="1" applyBorder="1" applyAlignment="1">
      <alignment horizontal="left"/>
    </xf>
    <xf numFmtId="0" fontId="85" fillId="39" borderId="11" xfId="0" applyFont="1" applyFill="1" applyBorder="1" applyAlignment="1">
      <alignment horizontal="center" vertical="center"/>
    </xf>
    <xf numFmtId="4" fontId="87" fillId="39" borderId="1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2" fontId="12" fillId="0" borderId="0" xfId="51" applyNumberFormat="1" applyFont="1" applyFill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88" fillId="0" borderId="0" xfId="0" applyFont="1" applyFill="1" applyAlignment="1">
      <alignment/>
    </xf>
    <xf numFmtId="171" fontId="15" fillId="44" borderId="15" xfId="92" applyFont="1" applyFill="1" applyBorder="1" applyAlignment="1">
      <alignment horizontal="center" wrapText="1"/>
    </xf>
    <xf numFmtId="0" fontId="15" fillId="44" borderId="16" xfId="119" applyFont="1" applyFill="1" applyBorder="1" applyAlignment="1">
      <alignment horizontal="center" vertical="center" wrapText="1"/>
      <protection/>
    </xf>
    <xf numFmtId="171" fontId="15" fillId="44" borderId="17" xfId="92" applyFont="1" applyFill="1" applyBorder="1" applyAlignment="1">
      <alignment horizontal="center" wrapText="1"/>
    </xf>
    <xf numFmtId="0" fontId="15" fillId="44" borderId="18" xfId="119" applyFont="1" applyFill="1" applyBorder="1" applyAlignment="1">
      <alignment vertical="center" wrapText="1"/>
      <protection/>
    </xf>
    <xf numFmtId="0" fontId="15" fillId="44" borderId="19" xfId="119" applyFont="1" applyFill="1" applyBorder="1" applyAlignment="1">
      <alignment vertical="center" wrapText="1"/>
      <protection/>
    </xf>
    <xf numFmtId="0" fontId="15" fillId="44" borderId="20" xfId="119" applyFont="1" applyFill="1" applyBorder="1" applyAlignment="1">
      <alignment horizontal="center"/>
      <protection/>
    </xf>
    <xf numFmtId="0" fontId="15" fillId="44" borderId="20" xfId="119" applyFont="1" applyFill="1" applyBorder="1" applyAlignment="1">
      <alignment horizontal="center" wrapText="1"/>
      <protection/>
    </xf>
    <xf numFmtId="0" fontId="15" fillId="44" borderId="0" xfId="119" applyFont="1" applyFill="1" applyBorder="1" applyAlignment="1">
      <alignment horizontal="center" wrapText="1"/>
      <protection/>
    </xf>
    <xf numFmtId="49" fontId="4" fillId="35" borderId="21" xfId="0" applyNumberFormat="1" applyFont="1" applyFill="1" applyBorder="1" applyAlignment="1">
      <alignment horizontal="right"/>
    </xf>
    <xf numFmtId="49" fontId="4" fillId="35" borderId="22" xfId="0" applyNumberFormat="1" applyFont="1" applyFill="1" applyBorder="1" applyAlignment="1">
      <alignment horizontal="left"/>
    </xf>
    <xf numFmtId="4" fontId="3" fillId="40" borderId="22" xfId="0" applyNumberFormat="1" applyFont="1" applyFill="1" applyBorder="1" applyAlignment="1">
      <alignment horizontal="right"/>
    </xf>
    <xf numFmtId="49" fontId="4" fillId="0" borderId="23" xfId="0" applyNumberFormat="1" applyFont="1" applyBorder="1" applyAlignment="1">
      <alignment horizontal="right"/>
    </xf>
    <xf numFmtId="4" fontId="3" fillId="41" borderId="24" xfId="0" applyNumberFormat="1" applyFont="1" applyFill="1" applyBorder="1" applyAlignment="1">
      <alignment horizontal="right"/>
    </xf>
    <xf numFmtId="49" fontId="4" fillId="37" borderId="23" xfId="0" applyNumberFormat="1" applyFont="1" applyFill="1" applyBorder="1" applyAlignment="1">
      <alignment horizontal="right"/>
    </xf>
    <xf numFmtId="49" fontId="3" fillId="0" borderId="23" xfId="0" applyNumberFormat="1" applyFont="1" applyBorder="1" applyAlignment="1">
      <alignment horizontal="right"/>
    </xf>
    <xf numFmtId="49" fontId="6" fillId="37" borderId="23" xfId="0" applyNumberFormat="1" applyFont="1" applyFill="1" applyBorder="1" applyAlignment="1">
      <alignment horizontal="right"/>
    </xf>
    <xf numFmtId="49" fontId="4" fillId="35" borderId="23" xfId="0" applyNumberFormat="1" applyFont="1" applyFill="1" applyBorder="1" applyAlignment="1">
      <alignment horizontal="right"/>
    </xf>
    <xf numFmtId="4" fontId="3" fillId="40" borderId="24" xfId="0" applyNumberFormat="1" applyFont="1" applyFill="1" applyBorder="1" applyAlignment="1">
      <alignment horizontal="right"/>
    </xf>
    <xf numFmtId="49" fontId="6" fillId="0" borderId="23" xfId="0" applyNumberFormat="1" applyFont="1" applyBorder="1" applyAlignment="1">
      <alignment horizontal="right"/>
    </xf>
    <xf numFmtId="0" fontId="0" fillId="35" borderId="25" xfId="0" applyFill="1" applyBorder="1" applyAlignment="1">
      <alignment horizontal="right"/>
    </xf>
    <xf numFmtId="49" fontId="4" fillId="35" borderId="26" xfId="0" applyNumberFormat="1" applyFont="1" applyFill="1" applyBorder="1" applyAlignment="1">
      <alignment horizontal="left"/>
    </xf>
    <xf numFmtId="4" fontId="3" fillId="40" borderId="26" xfId="0" applyNumberFormat="1" applyFont="1" applyFill="1" applyBorder="1" applyAlignment="1">
      <alignment horizontal="right"/>
    </xf>
    <xf numFmtId="4" fontId="3" fillId="40" borderId="27" xfId="0" applyNumberFormat="1" applyFont="1" applyFill="1" applyBorder="1" applyAlignment="1">
      <alignment horizontal="right"/>
    </xf>
    <xf numFmtId="4" fontId="3" fillId="40" borderId="28" xfId="0" applyNumberFormat="1" applyFont="1" applyFill="1" applyBorder="1" applyAlignment="1">
      <alignment horizontal="right"/>
    </xf>
    <xf numFmtId="0" fontId="0" fillId="39" borderId="13" xfId="0" applyFill="1" applyBorder="1" applyAlignment="1">
      <alignment horizontal="left"/>
    </xf>
    <xf numFmtId="4" fontId="3" fillId="41" borderId="13" xfId="0" applyNumberFormat="1" applyFont="1" applyFill="1" applyBorder="1" applyAlignment="1">
      <alignment horizontal="right"/>
    </xf>
    <xf numFmtId="4" fontId="3" fillId="39" borderId="13" xfId="0" applyNumberFormat="1" applyFont="1" applyFill="1" applyBorder="1" applyAlignment="1">
      <alignment horizontal="right"/>
    </xf>
    <xf numFmtId="4" fontId="3" fillId="40" borderId="13" xfId="0" applyNumberFormat="1" applyFont="1" applyFill="1" applyBorder="1" applyAlignment="1">
      <alignment horizontal="right"/>
    </xf>
    <xf numFmtId="0" fontId="0" fillId="42" borderId="13" xfId="0" applyFill="1" applyBorder="1" applyAlignment="1">
      <alignment horizontal="left"/>
    </xf>
    <xf numFmtId="4" fontId="3" fillId="40" borderId="29" xfId="0" applyNumberFormat="1" applyFont="1" applyFill="1" applyBorder="1" applyAlignment="1">
      <alignment horizontal="right"/>
    </xf>
    <xf numFmtId="4" fontId="3" fillId="40" borderId="30" xfId="0" applyNumberFormat="1" applyFont="1" applyFill="1" applyBorder="1" applyAlignment="1">
      <alignment horizontal="right"/>
    </xf>
    <xf numFmtId="4" fontId="3" fillId="41" borderId="31" xfId="0" applyNumberFormat="1" applyFont="1" applyFill="1" applyBorder="1" applyAlignment="1">
      <alignment horizontal="right"/>
    </xf>
    <xf numFmtId="4" fontId="3" fillId="40" borderId="31" xfId="0" applyNumberFormat="1" applyFont="1" applyFill="1" applyBorder="1" applyAlignment="1">
      <alignment horizontal="right"/>
    </xf>
    <xf numFmtId="4" fontId="3" fillId="40" borderId="32" xfId="0" applyNumberFormat="1" applyFont="1" applyFill="1" applyBorder="1" applyAlignment="1">
      <alignment horizontal="right"/>
    </xf>
    <xf numFmtId="0" fontId="15" fillId="44" borderId="33" xfId="119" applyFont="1" applyFill="1" applyBorder="1" applyAlignment="1">
      <alignment horizontal="center" wrapText="1"/>
      <protection/>
    </xf>
    <xf numFmtId="0" fontId="15" fillId="44" borderId="34" xfId="119" applyFont="1" applyFill="1" applyBorder="1" applyAlignment="1">
      <alignment horizontal="center" wrapText="1"/>
      <protection/>
    </xf>
    <xf numFmtId="0" fontId="15" fillId="44" borderId="19" xfId="119" applyFont="1" applyFill="1" applyBorder="1" applyAlignment="1">
      <alignment horizontal="center" wrapText="1"/>
      <protection/>
    </xf>
    <xf numFmtId="0" fontId="0" fillId="45" borderId="22" xfId="0" applyFill="1" applyBorder="1" applyAlignment="1">
      <alignment horizontal="left"/>
    </xf>
    <xf numFmtId="49" fontId="5" fillId="37" borderId="23" xfId="0" applyNumberFormat="1" applyFont="1" applyFill="1" applyBorder="1" applyAlignment="1">
      <alignment horizontal="right"/>
    </xf>
    <xf numFmtId="49" fontId="3" fillId="37" borderId="23" xfId="0" applyNumberFormat="1" applyFont="1" applyFill="1" applyBorder="1" applyAlignment="1">
      <alignment horizontal="right"/>
    </xf>
    <xf numFmtId="0" fontId="0" fillId="45" borderId="28" xfId="0" applyFill="1" applyBorder="1" applyAlignment="1">
      <alignment horizontal="left"/>
    </xf>
    <xf numFmtId="186" fontId="16" fillId="44" borderId="15" xfId="119" applyNumberFormat="1" applyFont="1" applyFill="1" applyBorder="1" applyAlignment="1">
      <alignment horizontal="center" vertical="center"/>
      <protection/>
    </xf>
    <xf numFmtId="186" fontId="16" fillId="44" borderId="15" xfId="119" applyNumberFormat="1" applyFont="1" applyFill="1" applyBorder="1" applyAlignment="1">
      <alignment horizontal="center" vertical="center" wrapText="1"/>
      <protection/>
    </xf>
    <xf numFmtId="0" fontId="16" fillId="44" borderId="35" xfId="119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4" fontId="4" fillId="40" borderId="22" xfId="0" applyNumberFormat="1" applyFont="1" applyFill="1" applyBorder="1" applyAlignment="1">
      <alignment horizontal="right"/>
    </xf>
    <xf numFmtId="4" fontId="4" fillId="40" borderId="38" xfId="0" applyNumberFormat="1" applyFont="1" applyFill="1" applyBorder="1" applyAlignment="1">
      <alignment horizontal="right"/>
    </xf>
    <xf numFmtId="4" fontId="4" fillId="40" borderId="24" xfId="0" applyNumberFormat="1" applyFont="1" applyFill="1" applyBorder="1" applyAlignment="1">
      <alignment horizontal="right"/>
    </xf>
    <xf numFmtId="49" fontId="3" fillId="0" borderId="23" xfId="0" applyNumberFormat="1" applyFont="1" applyBorder="1" applyAlignment="1">
      <alignment horizontal="left"/>
    </xf>
    <xf numFmtId="4" fontId="4" fillId="41" borderId="24" xfId="0" applyNumberFormat="1" applyFont="1" applyFill="1" applyBorder="1" applyAlignment="1">
      <alignment horizontal="right"/>
    </xf>
    <xf numFmtId="4" fontId="4" fillId="40" borderId="39" xfId="0" applyNumberFormat="1" applyFont="1" applyFill="1" applyBorder="1" applyAlignment="1">
      <alignment horizontal="right"/>
    </xf>
    <xf numFmtId="4" fontId="4" fillId="40" borderId="36" xfId="0" applyNumberFormat="1" applyFont="1" applyFill="1" applyBorder="1" applyAlignment="1">
      <alignment horizontal="right"/>
    </xf>
    <xf numFmtId="4" fontId="4" fillId="40" borderId="40" xfId="0" applyNumberFormat="1" applyFont="1" applyFill="1" applyBorder="1" applyAlignment="1">
      <alignment horizontal="right"/>
    </xf>
    <xf numFmtId="0" fontId="0" fillId="35" borderId="41" xfId="0" applyFill="1" applyBorder="1" applyAlignment="1">
      <alignment horizontal="left"/>
    </xf>
    <xf numFmtId="4" fontId="4" fillId="40" borderId="42" xfId="0" applyNumberFormat="1" applyFont="1" applyFill="1" applyBorder="1" applyAlignment="1">
      <alignment horizontal="right"/>
    </xf>
    <xf numFmtId="4" fontId="4" fillId="40" borderId="43" xfId="0" applyNumberFormat="1" applyFont="1" applyFill="1" applyBorder="1" applyAlignment="1">
      <alignment horizontal="right"/>
    </xf>
    <xf numFmtId="49" fontId="10" fillId="0" borderId="23" xfId="0" applyNumberFormat="1" applyFont="1" applyBorder="1" applyAlignment="1">
      <alignment horizontal="right"/>
    </xf>
    <xf numFmtId="49" fontId="11" fillId="35" borderId="44" xfId="0" applyNumberFormat="1" applyFont="1" applyFill="1" applyBorder="1" applyAlignment="1">
      <alignment horizontal="right"/>
    </xf>
    <xf numFmtId="0" fontId="0" fillId="35" borderId="41" xfId="0" applyFill="1" applyBorder="1" applyAlignment="1">
      <alignment horizontal="right"/>
    </xf>
    <xf numFmtId="49" fontId="4" fillId="35" borderId="45" xfId="0" applyNumberFormat="1" applyFont="1" applyFill="1" applyBorder="1" applyAlignment="1">
      <alignment horizontal="right"/>
    </xf>
    <xf numFmtId="49" fontId="4" fillId="35" borderId="44" xfId="0" applyNumberFormat="1" applyFont="1" applyFill="1" applyBorder="1" applyAlignment="1">
      <alignment horizontal="right"/>
    </xf>
    <xf numFmtId="0" fontId="15" fillId="44" borderId="35" xfId="0" applyFont="1" applyFill="1" applyBorder="1" applyAlignment="1">
      <alignment horizontal="right"/>
    </xf>
    <xf numFmtId="0" fontId="15" fillId="44" borderId="18" xfId="0" applyFont="1" applyFill="1" applyBorder="1" applyAlignment="1">
      <alignment horizontal="right"/>
    </xf>
    <xf numFmtId="0" fontId="15" fillId="44" borderId="33" xfId="0" applyFont="1" applyFill="1" applyBorder="1" applyAlignment="1">
      <alignment horizontal="center" vertical="center"/>
    </xf>
    <xf numFmtId="186" fontId="15" fillId="44" borderId="46" xfId="0" applyNumberFormat="1" applyFont="1" applyFill="1" applyBorder="1" applyAlignment="1">
      <alignment horizontal="center"/>
    </xf>
    <xf numFmtId="186" fontId="15" fillId="44" borderId="47" xfId="0" applyNumberFormat="1" applyFont="1" applyFill="1" applyBorder="1" applyAlignment="1">
      <alignment horizontal="center"/>
    </xf>
    <xf numFmtId="186" fontId="15" fillId="44" borderId="48" xfId="0" applyNumberFormat="1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4" fontId="3" fillId="40" borderId="49" xfId="0" applyNumberFormat="1" applyFont="1" applyFill="1" applyBorder="1" applyAlignment="1">
      <alignment horizontal="right"/>
    </xf>
    <xf numFmtId="4" fontId="3" fillId="41" borderId="42" xfId="0" applyNumberFormat="1" applyFont="1" applyFill="1" applyBorder="1" applyAlignment="1">
      <alignment horizontal="right"/>
    </xf>
    <xf numFmtId="4" fontId="3" fillId="40" borderId="43" xfId="0" applyNumberFormat="1" applyFont="1" applyFill="1" applyBorder="1" applyAlignment="1">
      <alignment horizontal="right"/>
    </xf>
    <xf numFmtId="186" fontId="16" fillId="44" borderId="15" xfId="0" applyNumberFormat="1" applyFont="1" applyFill="1" applyBorder="1" applyAlignment="1">
      <alignment horizontal="center" vertical="center" wrapText="1"/>
    </xf>
    <xf numFmtId="0" fontId="16" fillId="44" borderId="50" xfId="0" applyFont="1" applyFill="1" applyBorder="1" applyAlignment="1">
      <alignment horizontal="center"/>
    </xf>
    <xf numFmtId="186" fontId="16" fillId="44" borderId="51" xfId="0" applyNumberFormat="1" applyFont="1" applyFill="1" applyBorder="1" applyAlignment="1">
      <alignment horizontal="center"/>
    </xf>
    <xf numFmtId="186" fontId="16" fillId="44" borderId="34" xfId="0" applyNumberFormat="1" applyFont="1" applyFill="1" applyBorder="1" applyAlignment="1">
      <alignment horizontal="center"/>
    </xf>
    <xf numFmtId="186" fontId="16" fillId="44" borderId="52" xfId="0" applyNumberFormat="1" applyFont="1" applyFill="1" applyBorder="1" applyAlignment="1">
      <alignment horizontal="center"/>
    </xf>
    <xf numFmtId="186" fontId="16" fillId="44" borderId="3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0" fontId="0" fillId="39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39" borderId="28" xfId="0" applyFill="1" applyBorder="1" applyAlignment="1">
      <alignment horizontal="left"/>
    </xf>
    <xf numFmtId="4" fontId="3" fillId="41" borderId="30" xfId="0" applyNumberFormat="1" applyFont="1" applyFill="1" applyBorder="1" applyAlignment="1">
      <alignment horizontal="right"/>
    </xf>
    <xf numFmtId="0" fontId="0" fillId="0" borderId="44" xfId="0" applyBorder="1" applyAlignment="1">
      <alignment horizontal="left"/>
    </xf>
    <xf numFmtId="0" fontId="0" fillId="39" borderId="53" xfId="0" applyFill="1" applyBorder="1" applyAlignment="1">
      <alignment horizontal="left"/>
    </xf>
    <xf numFmtId="0" fontId="0" fillId="39" borderId="54" xfId="0" applyFill="1" applyBorder="1" applyAlignment="1">
      <alignment horizontal="left"/>
    </xf>
    <xf numFmtId="4" fontId="3" fillId="41" borderId="49" xfId="0" applyNumberFormat="1" applyFont="1" applyFill="1" applyBorder="1" applyAlignment="1">
      <alignment horizontal="right"/>
    </xf>
    <xf numFmtId="4" fontId="3" fillId="40" borderId="42" xfId="0" applyNumberFormat="1" applyFont="1" applyFill="1" applyBorder="1" applyAlignment="1">
      <alignment horizontal="right"/>
    </xf>
    <xf numFmtId="4" fontId="3" fillId="40" borderId="55" xfId="0" applyNumberFormat="1" applyFont="1" applyFill="1" applyBorder="1" applyAlignment="1">
      <alignment horizontal="right"/>
    </xf>
    <xf numFmtId="4" fontId="3" fillId="40" borderId="56" xfId="0" applyNumberFormat="1" applyFont="1" applyFill="1" applyBorder="1" applyAlignment="1">
      <alignment horizontal="right"/>
    </xf>
    <xf numFmtId="0" fontId="15" fillId="44" borderId="57" xfId="0" applyFont="1" applyFill="1" applyBorder="1" applyAlignment="1">
      <alignment horizontal="center" vertical="center"/>
    </xf>
    <xf numFmtId="180" fontId="15" fillId="44" borderId="16" xfId="44" applyNumberFormat="1" applyFont="1" applyFill="1" applyBorder="1" applyAlignment="1" quotePrefix="1">
      <alignment/>
    </xf>
    <xf numFmtId="49" fontId="3" fillId="0" borderId="25" xfId="0" applyNumberFormat="1" applyFont="1" applyBorder="1" applyAlignment="1">
      <alignment horizontal="right"/>
    </xf>
    <xf numFmtId="0" fontId="0" fillId="42" borderId="26" xfId="0" applyFill="1" applyBorder="1" applyAlignment="1">
      <alignment horizontal="left"/>
    </xf>
    <xf numFmtId="0" fontId="0" fillId="42" borderId="26" xfId="0" applyFill="1" applyBorder="1" applyAlignment="1">
      <alignment horizontal="center" vertical="center"/>
    </xf>
    <xf numFmtId="4" fontId="3" fillId="41" borderId="27" xfId="0" applyNumberFormat="1" applyFont="1" applyFill="1" applyBorder="1" applyAlignment="1">
      <alignment horizontal="right"/>
    </xf>
    <xf numFmtId="49" fontId="3" fillId="0" borderId="25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center" vertical="center"/>
    </xf>
    <xf numFmtId="180" fontId="15" fillId="44" borderId="15" xfId="44" applyNumberFormat="1" applyFont="1" applyFill="1" applyBorder="1" applyAlignment="1" quotePrefix="1">
      <alignment horizontal="center" vertical="center" wrapText="1"/>
    </xf>
    <xf numFmtId="180" fontId="15" fillId="44" borderId="58" xfId="44" applyNumberFormat="1" applyFont="1" applyFill="1" applyBorder="1" applyAlignment="1">
      <alignment horizontal="center"/>
    </xf>
    <xf numFmtId="180" fontId="15" fillId="44" borderId="33" xfId="44" applyNumberFormat="1" applyFont="1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/>
    </xf>
    <xf numFmtId="4" fontId="3" fillId="41" borderId="22" xfId="0" applyNumberFormat="1" applyFont="1" applyFill="1" applyBorder="1" applyAlignment="1">
      <alignment horizontal="right" vertical="center"/>
    </xf>
    <xf numFmtId="0" fontId="0" fillId="42" borderId="38" xfId="0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0" fillId="42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4" fillId="41" borderId="27" xfId="0" applyNumberFormat="1" applyFont="1" applyFill="1" applyBorder="1" applyAlignment="1">
      <alignment horizontal="right" vertical="center"/>
    </xf>
    <xf numFmtId="49" fontId="3" fillId="0" borderId="21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right" vertical="center"/>
    </xf>
    <xf numFmtId="0" fontId="0" fillId="0" borderId="59" xfId="0" applyBorder="1" applyAlignment="1">
      <alignment horizontal="left"/>
    </xf>
    <xf numFmtId="0" fontId="0" fillId="0" borderId="53" xfId="0" applyBorder="1" applyAlignment="1">
      <alignment horizontal="left"/>
    </xf>
    <xf numFmtId="4" fontId="3" fillId="41" borderId="36" xfId="0" applyNumberFormat="1" applyFont="1" applyFill="1" applyBorder="1" applyAlignment="1">
      <alignment horizontal="right" vertical="center"/>
    </xf>
    <xf numFmtId="0" fontId="0" fillId="39" borderId="36" xfId="0" applyFill="1" applyBorder="1" applyAlignment="1">
      <alignment horizontal="center" vertical="center"/>
    </xf>
    <xf numFmtId="4" fontId="3" fillId="39" borderId="22" xfId="0" applyNumberFormat="1" applyFont="1" applyFill="1" applyBorder="1" applyAlignment="1">
      <alignment horizontal="right" vertical="center"/>
    </xf>
    <xf numFmtId="0" fontId="0" fillId="39" borderId="22" xfId="0" applyFill="1" applyBorder="1" applyAlignment="1">
      <alignment horizontal="center" vertical="center"/>
    </xf>
    <xf numFmtId="0" fontId="0" fillId="39" borderId="38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4" fontId="3" fillId="41" borderId="53" xfId="0" applyNumberFormat="1" applyFont="1" applyFill="1" applyBorder="1" applyAlignment="1">
      <alignment horizontal="right" vertical="center"/>
    </xf>
    <xf numFmtId="0" fontId="0" fillId="39" borderId="53" xfId="0" applyFill="1" applyBorder="1" applyAlignment="1">
      <alignment horizontal="center" vertical="center"/>
    </xf>
    <xf numFmtId="0" fontId="0" fillId="39" borderId="39" xfId="0" applyFill="1" applyBorder="1" applyAlignment="1">
      <alignment horizontal="center" vertical="center"/>
    </xf>
    <xf numFmtId="0" fontId="0" fillId="39" borderId="40" xfId="0" applyFill="1" applyBorder="1" applyAlignment="1">
      <alignment horizontal="center" vertical="center"/>
    </xf>
    <xf numFmtId="4" fontId="3" fillId="40" borderId="60" xfId="0" applyNumberFormat="1" applyFont="1" applyFill="1" applyBorder="1" applyAlignment="1">
      <alignment horizontal="right" vertical="center"/>
    </xf>
    <xf numFmtId="0" fontId="0" fillId="35" borderId="61" xfId="0" applyFill="1" applyBorder="1" applyAlignment="1">
      <alignment horizontal="center" vertical="center"/>
    </xf>
    <xf numFmtId="4" fontId="3" fillId="40" borderId="62" xfId="0" applyNumberFormat="1" applyFont="1" applyFill="1" applyBorder="1" applyAlignment="1">
      <alignment horizontal="right" vertical="center"/>
    </xf>
    <xf numFmtId="4" fontId="3" fillId="40" borderId="63" xfId="0" applyNumberFormat="1" applyFont="1" applyFill="1" applyBorder="1" applyAlignment="1">
      <alignment horizontal="right" vertical="center"/>
    </xf>
    <xf numFmtId="0" fontId="0" fillId="46" borderId="64" xfId="0" applyFill="1" applyBorder="1" applyAlignment="1">
      <alignment horizontal="center" vertical="center"/>
    </xf>
    <xf numFmtId="4" fontId="3" fillId="40" borderId="65" xfId="0" applyNumberFormat="1" applyFont="1" applyFill="1" applyBorder="1" applyAlignment="1">
      <alignment horizontal="right" vertical="center"/>
    </xf>
    <xf numFmtId="0" fontId="0" fillId="46" borderId="66" xfId="0" applyFill="1" applyBorder="1" applyAlignment="1">
      <alignment horizontal="center" vertical="center"/>
    </xf>
    <xf numFmtId="4" fontId="3" fillId="40" borderId="67" xfId="0" applyNumberFormat="1" applyFont="1" applyFill="1" applyBorder="1" applyAlignment="1">
      <alignment horizontal="right" vertical="center"/>
    </xf>
    <xf numFmtId="4" fontId="3" fillId="40" borderId="68" xfId="0" applyNumberFormat="1" applyFont="1" applyFill="1" applyBorder="1" applyAlignment="1">
      <alignment horizontal="right" vertical="center"/>
    </xf>
    <xf numFmtId="49" fontId="89" fillId="47" borderId="67" xfId="0" applyNumberFormat="1" applyFont="1" applyFill="1" applyBorder="1" applyAlignment="1">
      <alignment horizontal="left" vertical="top" wrapText="1"/>
    </xf>
    <xf numFmtId="49" fontId="89" fillId="47" borderId="60" xfId="0" applyNumberFormat="1" applyFont="1" applyFill="1" applyBorder="1" applyAlignment="1">
      <alignment horizontal="left" vertical="top" wrapText="1"/>
    </xf>
    <xf numFmtId="0" fontId="15" fillId="44" borderId="16" xfId="0" applyFont="1" applyFill="1" applyBorder="1" applyAlignment="1">
      <alignment/>
    </xf>
    <xf numFmtId="43" fontId="15" fillId="44" borderId="16" xfId="44" applyFont="1" applyFill="1" applyBorder="1" applyAlignment="1">
      <alignment/>
    </xf>
    <xf numFmtId="0" fontId="16" fillId="44" borderId="69" xfId="0" applyFont="1" applyFill="1" applyBorder="1" applyAlignment="1">
      <alignment horizontal="center"/>
    </xf>
    <xf numFmtId="0" fontId="16" fillId="44" borderId="70" xfId="0" applyFont="1" applyFill="1" applyBorder="1" applyAlignment="1">
      <alignment horizontal="center"/>
    </xf>
    <xf numFmtId="0" fontId="16" fillId="44" borderId="71" xfId="0" applyFont="1" applyFill="1" applyBorder="1" applyAlignment="1">
      <alignment horizontal="center"/>
    </xf>
    <xf numFmtId="49" fontId="4" fillId="35" borderId="23" xfId="0" applyNumberFormat="1" applyFont="1" applyFill="1" applyBorder="1" applyAlignment="1">
      <alignment horizontal="center" vertical="center"/>
    </xf>
    <xf numFmtId="49" fontId="4" fillId="35" borderId="25" xfId="0" applyNumberFormat="1" applyFont="1" applyFill="1" applyBorder="1" applyAlignment="1">
      <alignment horizontal="center" vertical="center"/>
    </xf>
    <xf numFmtId="4" fontId="3" fillId="39" borderId="22" xfId="0" applyNumberFormat="1" applyFont="1" applyFill="1" applyBorder="1" applyAlignment="1">
      <alignment horizontal="right"/>
    </xf>
    <xf numFmtId="49" fontId="2" fillId="0" borderId="23" xfId="0" applyNumberFormat="1" applyFont="1" applyBorder="1" applyAlignment="1">
      <alignment horizontal="left"/>
    </xf>
    <xf numFmtId="0" fontId="0" fillId="42" borderId="26" xfId="0" applyFill="1" applyBorder="1" applyAlignment="1">
      <alignment horizontal="center"/>
    </xf>
    <xf numFmtId="9" fontId="4" fillId="41" borderId="27" xfId="0" applyNumberFormat="1" applyFont="1" applyFill="1" applyBorder="1" applyAlignment="1">
      <alignment horizontal="right" vertical="center"/>
    </xf>
    <xf numFmtId="4" fontId="3" fillId="41" borderId="40" xfId="0" applyNumberFormat="1" applyFont="1" applyFill="1" applyBorder="1" applyAlignment="1">
      <alignment horizontal="right"/>
    </xf>
    <xf numFmtId="0" fontId="16" fillId="44" borderId="72" xfId="0" applyFont="1" applyFill="1" applyBorder="1" applyAlignment="1">
      <alignment horizontal="center"/>
    </xf>
    <xf numFmtId="0" fontId="16" fillId="44" borderId="73" xfId="0" applyFont="1" applyFill="1" applyBorder="1" applyAlignment="1">
      <alignment horizontal="center"/>
    </xf>
    <xf numFmtId="0" fontId="16" fillId="44" borderId="74" xfId="0" applyFont="1" applyFill="1" applyBorder="1" applyAlignment="1">
      <alignment horizontal="center"/>
    </xf>
    <xf numFmtId="43" fontId="16" fillId="44" borderId="74" xfId="44" applyFont="1" applyFill="1" applyBorder="1" applyAlignment="1">
      <alignment horizontal="center"/>
    </xf>
    <xf numFmtId="4" fontId="3" fillId="41" borderId="75" xfId="0" applyNumberFormat="1" applyFont="1" applyFill="1" applyBorder="1" applyAlignment="1">
      <alignment horizontal="right"/>
    </xf>
    <xf numFmtId="4" fontId="3" fillId="41" borderId="76" xfId="0" applyNumberFormat="1" applyFont="1" applyFill="1" applyBorder="1" applyAlignment="1">
      <alignment horizontal="right"/>
    </xf>
    <xf numFmtId="4" fontId="3" fillId="41" borderId="36" xfId="0" applyNumberFormat="1" applyFont="1" applyFill="1" applyBorder="1" applyAlignment="1">
      <alignment horizontal="right"/>
    </xf>
    <xf numFmtId="4" fontId="3" fillId="41" borderId="40" xfId="0" applyNumberFormat="1" applyFont="1" applyFill="1" applyBorder="1" applyAlignment="1">
      <alignment horizontal="right" vertical="center"/>
    </xf>
    <xf numFmtId="0" fontId="0" fillId="41" borderId="77" xfId="0" applyFill="1" applyBorder="1" applyAlignment="1">
      <alignment horizontal="center" vertical="center"/>
    </xf>
    <xf numFmtId="49" fontId="4" fillId="41" borderId="78" xfId="0" applyNumberFormat="1" applyFont="1" applyFill="1" applyBorder="1" applyAlignment="1">
      <alignment horizontal="center" vertical="center"/>
    </xf>
    <xf numFmtId="49" fontId="3" fillId="0" borderId="45" xfId="0" applyNumberFormat="1" applyFont="1" applyBorder="1" applyAlignment="1">
      <alignment horizontal="left"/>
    </xf>
    <xf numFmtId="0" fontId="0" fillId="42" borderId="36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4" fillId="0" borderId="80" xfId="0" applyNumberFormat="1" applyFont="1" applyBorder="1" applyAlignment="1">
      <alignment horizontal="center" vertical="center"/>
    </xf>
    <xf numFmtId="49" fontId="4" fillId="0" borderId="81" xfId="0" applyNumberFormat="1" applyFont="1" applyBorder="1" applyAlignment="1">
      <alignment horizontal="center" vertical="center"/>
    </xf>
    <xf numFmtId="4" fontId="3" fillId="41" borderId="22" xfId="0" applyNumberFormat="1" applyFont="1" applyFill="1" applyBorder="1" applyAlignment="1">
      <alignment horizontal="right"/>
    </xf>
    <xf numFmtId="4" fontId="3" fillId="41" borderId="38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4" fontId="16" fillId="41" borderId="80" xfId="44" applyNumberFormat="1" applyFont="1" applyFill="1" applyBorder="1" applyAlignment="1" applyProtection="1">
      <alignment horizontal="right"/>
      <protection/>
    </xf>
    <xf numFmtId="4" fontId="16" fillId="41" borderId="81" xfId="44" applyNumberFormat="1" applyFont="1" applyFill="1" applyBorder="1" applyAlignment="1" applyProtection="1">
      <alignment horizontal="right"/>
      <protection/>
    </xf>
    <xf numFmtId="0" fontId="15" fillId="0" borderId="82" xfId="0" applyFont="1" applyBorder="1" applyAlignment="1">
      <alignment horizontal="left" indent="1"/>
    </xf>
    <xf numFmtId="4" fontId="16" fillId="41" borderId="82" xfId="44" applyNumberFormat="1" applyFont="1" applyFill="1" applyBorder="1" applyAlignment="1" applyProtection="1">
      <alignment horizontal="right"/>
      <protection/>
    </xf>
    <xf numFmtId="4" fontId="16" fillId="41" borderId="83" xfId="44" applyNumberFormat="1" applyFont="1" applyFill="1" applyBorder="1" applyAlignment="1" applyProtection="1">
      <alignment horizontal="right"/>
      <protection/>
    </xf>
    <xf numFmtId="0" fontId="15" fillId="0" borderId="82" xfId="0" applyFont="1" applyFill="1" applyBorder="1" applyAlignment="1">
      <alignment horizontal="left" wrapText="1" indent="1"/>
    </xf>
    <xf numFmtId="0" fontId="15" fillId="0" borderId="82" xfId="0" applyFont="1" applyBorder="1" applyAlignment="1">
      <alignment horizontal="left" wrapText="1" indent="1"/>
    </xf>
    <xf numFmtId="0" fontId="15" fillId="0" borderId="51" xfId="0" applyFont="1" applyFill="1" applyBorder="1" applyAlignment="1">
      <alignment horizontal="left" wrapText="1" indent="1"/>
    </xf>
    <xf numFmtId="0" fontId="16" fillId="48" borderId="84" xfId="0" applyFont="1" applyFill="1" applyBorder="1" applyAlignment="1">
      <alignment horizontal="left" vertical="center"/>
    </xf>
    <xf numFmtId="4" fontId="16" fillId="41" borderId="84" xfId="44" applyNumberFormat="1" applyFont="1" applyFill="1" applyBorder="1" applyAlignment="1" applyProtection="1">
      <alignment horizontal="right"/>
      <protection/>
    </xf>
    <xf numFmtId="4" fontId="16" fillId="42" borderId="84" xfId="44" applyNumberFormat="1" applyFont="1" applyFill="1" applyBorder="1" applyAlignment="1" applyProtection="1">
      <alignment horizontal="right"/>
      <protection/>
    </xf>
    <xf numFmtId="4" fontId="16" fillId="41" borderId="47" xfId="44" applyNumberFormat="1" applyFont="1" applyFill="1" applyBorder="1" applyAlignment="1" applyProtection="1">
      <alignment horizontal="right"/>
      <protection/>
    </xf>
    <xf numFmtId="49" fontId="3" fillId="42" borderId="11" xfId="0" applyNumberFormat="1" applyFont="1" applyFill="1" applyBorder="1" applyAlignment="1">
      <alignment horizontal="center" vertical="center"/>
    </xf>
    <xf numFmtId="49" fontId="3" fillId="42" borderId="26" xfId="0" applyNumberFormat="1" applyFont="1" applyFill="1" applyBorder="1" applyAlignment="1">
      <alignment horizontal="center" vertical="center"/>
    </xf>
    <xf numFmtId="0" fontId="0" fillId="39" borderId="27" xfId="0" applyFill="1" applyBorder="1" applyAlignment="1">
      <alignment horizontal="center" vertical="center"/>
    </xf>
    <xf numFmtId="0" fontId="25" fillId="44" borderId="34" xfId="0" applyFont="1" applyFill="1" applyBorder="1" applyAlignment="1">
      <alignment horizontal="center" vertical="top"/>
    </xf>
    <xf numFmtId="10" fontId="65" fillId="41" borderId="76" xfId="0" applyNumberFormat="1" applyFont="1" applyFill="1" applyBorder="1" applyAlignment="1">
      <alignment/>
    </xf>
    <xf numFmtId="0" fontId="15" fillId="49" borderId="0" xfId="0" applyFont="1" applyFill="1" applyBorder="1" applyAlignment="1" quotePrefix="1">
      <alignment/>
    </xf>
    <xf numFmtId="4" fontId="65" fillId="39" borderId="76" xfId="0" applyNumberFormat="1" applyFont="1" applyFill="1" applyBorder="1" applyAlignment="1">
      <alignment/>
    </xf>
    <xf numFmtId="49" fontId="3" fillId="42" borderId="11" xfId="0" applyNumberFormat="1" applyFont="1" applyFill="1" applyBorder="1" applyAlignment="1">
      <alignment horizontal="left" vertical="center"/>
    </xf>
    <xf numFmtId="4" fontId="4" fillId="41" borderId="36" xfId="0" applyNumberFormat="1" applyFont="1" applyFill="1" applyBorder="1" applyAlignment="1">
      <alignment horizontal="right" vertical="center"/>
    </xf>
    <xf numFmtId="10" fontId="65" fillId="41" borderId="76" xfId="133" applyNumberFormat="1" applyFont="1" applyFill="1" applyBorder="1" applyAlignment="1">
      <alignment/>
    </xf>
    <xf numFmtId="0" fontId="65" fillId="42" borderId="82" xfId="0" applyFont="1" applyFill="1" applyBorder="1" applyAlignment="1">
      <alignment/>
    </xf>
    <xf numFmtId="0" fontId="65" fillId="39" borderId="83" xfId="0" applyFont="1" applyFill="1" applyBorder="1" applyAlignment="1">
      <alignment/>
    </xf>
    <xf numFmtId="0" fontId="0" fillId="39" borderId="83" xfId="0" applyFill="1" applyBorder="1" applyAlignment="1">
      <alignment/>
    </xf>
    <xf numFmtId="0" fontId="15" fillId="42" borderId="82" xfId="0" applyFont="1" applyFill="1" applyBorder="1" applyAlignment="1">
      <alignment horizontal="center"/>
    </xf>
    <xf numFmtId="0" fontId="65" fillId="44" borderId="17" xfId="0" applyFont="1" applyFill="1" applyBorder="1" applyAlignment="1">
      <alignment/>
    </xf>
    <xf numFmtId="179" fontId="15" fillId="44" borderId="85" xfId="86" applyFont="1" applyFill="1" applyBorder="1" applyAlignment="1">
      <alignment horizontal="center"/>
    </xf>
    <xf numFmtId="179" fontId="15" fillId="44" borderId="82" xfId="86" applyFont="1" applyFill="1" applyBorder="1" applyAlignment="1">
      <alignment horizontal="center"/>
    </xf>
    <xf numFmtId="179" fontId="15" fillId="44" borderId="83" xfId="86" applyFont="1" applyFill="1" applyBorder="1" applyAlignment="1">
      <alignment horizontal="center"/>
    </xf>
    <xf numFmtId="179" fontId="15" fillId="44" borderId="76" xfId="86" applyFont="1" applyFill="1" applyBorder="1" applyAlignment="1">
      <alignment horizontal="center"/>
    </xf>
    <xf numFmtId="0" fontId="15" fillId="44" borderId="33" xfId="0" applyFont="1" applyFill="1" applyBorder="1" applyAlignment="1">
      <alignment horizontal="center"/>
    </xf>
    <xf numFmtId="171" fontId="15" fillId="44" borderId="18" xfId="59" applyFont="1" applyFill="1" applyBorder="1" applyAlignment="1">
      <alignment horizontal="center"/>
    </xf>
    <xf numFmtId="179" fontId="15" fillId="44" borderId="51" xfId="86" applyFont="1" applyFill="1" applyBorder="1" applyAlignment="1" quotePrefix="1">
      <alignment horizontal="center"/>
    </xf>
    <xf numFmtId="179" fontId="15" fillId="44" borderId="86" xfId="86" applyFont="1" applyFill="1" applyBorder="1" applyAlignment="1" quotePrefix="1">
      <alignment horizontal="center"/>
    </xf>
    <xf numFmtId="179" fontId="15" fillId="44" borderId="87" xfId="86" applyFont="1" applyFill="1" applyBorder="1" applyAlignment="1" quotePrefix="1">
      <alignment horizontal="center"/>
    </xf>
    <xf numFmtId="179" fontId="15" fillId="44" borderId="19" xfId="86" applyFont="1" applyFill="1" applyBorder="1" applyAlignment="1">
      <alignment horizontal="center"/>
    </xf>
    <xf numFmtId="179" fontId="15" fillId="44" borderId="33" xfId="86" applyFont="1" applyFill="1" applyBorder="1" applyAlignment="1">
      <alignment/>
    </xf>
    <xf numFmtId="179" fontId="15" fillId="48" borderId="56" xfId="86" applyFont="1" applyFill="1" applyBorder="1" applyAlignment="1">
      <alignment horizontal="right"/>
    </xf>
    <xf numFmtId="4" fontId="65" fillId="41" borderId="56" xfId="86" applyNumberFormat="1" applyFont="1" applyFill="1" applyBorder="1" applyAlignment="1">
      <alignment/>
    </xf>
    <xf numFmtId="4" fontId="65" fillId="41" borderId="88" xfId="86" applyNumberFormat="1" applyFont="1" applyFill="1" applyBorder="1" applyAlignment="1">
      <alignment/>
    </xf>
    <xf numFmtId="4" fontId="65" fillId="41" borderId="84" xfId="86" applyNumberFormat="1" applyFont="1" applyFill="1" applyBorder="1" applyAlignment="1">
      <alignment/>
    </xf>
    <xf numFmtId="4" fontId="65" fillId="41" borderId="47" xfId="86" applyNumberFormat="1" applyFont="1" applyFill="1" applyBorder="1" applyAlignment="1">
      <alignment/>
    </xf>
    <xf numFmtId="4" fontId="3" fillId="41" borderId="13" xfId="0" applyNumberFormat="1" applyFont="1" applyFill="1" applyBorder="1" applyAlignment="1">
      <alignment horizontal="right" vertical="center"/>
    </xf>
    <xf numFmtId="0" fontId="0" fillId="39" borderId="13" xfId="0" applyFill="1" applyBorder="1" applyAlignment="1">
      <alignment horizontal="center" vertical="center"/>
    </xf>
    <xf numFmtId="0" fontId="85" fillId="39" borderId="13" xfId="0" applyFont="1" applyFill="1" applyBorder="1" applyAlignment="1">
      <alignment horizontal="center" vertical="center"/>
    </xf>
    <xf numFmtId="4" fontId="3" fillId="41" borderId="30" xfId="0" applyNumberFormat="1" applyFont="1" applyFill="1" applyBorder="1" applyAlignment="1">
      <alignment horizontal="right" vertical="center"/>
    </xf>
    <xf numFmtId="4" fontId="3" fillId="41" borderId="31" xfId="0" applyNumberFormat="1" applyFont="1" applyFill="1" applyBorder="1" applyAlignment="1">
      <alignment horizontal="right" vertical="center"/>
    </xf>
    <xf numFmtId="4" fontId="3" fillId="41" borderId="32" xfId="0" applyNumberFormat="1" applyFont="1" applyFill="1" applyBorder="1" applyAlignment="1">
      <alignment horizontal="right" vertical="center"/>
    </xf>
    <xf numFmtId="49" fontId="9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" fontId="3" fillId="41" borderId="12" xfId="0" applyNumberFormat="1" applyFont="1" applyFill="1" applyBorder="1" applyAlignment="1">
      <alignment horizontal="right" vertical="center"/>
    </xf>
    <xf numFmtId="4" fontId="3" fillId="39" borderId="12" xfId="0" applyNumberFormat="1" applyFont="1" applyFill="1" applyBorder="1" applyAlignment="1">
      <alignment horizontal="right" vertical="center"/>
    </xf>
    <xf numFmtId="0" fontId="0" fillId="39" borderId="12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49" fontId="9" fillId="0" borderId="30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0" fontId="90" fillId="0" borderId="85" xfId="0" applyFont="1" applyFill="1" applyBorder="1" applyAlignment="1">
      <alignment horizontal="right"/>
    </xf>
    <xf numFmtId="180" fontId="90" fillId="0" borderId="0" xfId="86" applyNumberFormat="1" applyFont="1" applyFill="1" applyBorder="1" applyAlignment="1">
      <alignment/>
    </xf>
    <xf numFmtId="180" fontId="90" fillId="42" borderId="17" xfId="86" applyNumberFormat="1" applyFont="1" applyFill="1" applyBorder="1" applyAlignment="1">
      <alignment/>
    </xf>
    <xf numFmtId="180" fontId="90" fillId="39" borderId="17" xfId="86" applyNumberFormat="1" applyFont="1" applyFill="1" applyBorder="1" applyAlignment="1">
      <alignment/>
    </xf>
    <xf numFmtId="185" fontId="90" fillId="42" borderId="76" xfId="86" applyNumberFormat="1" applyFont="1" applyFill="1" applyBorder="1" applyAlignment="1">
      <alignment/>
    </xf>
    <xf numFmtId="180" fontId="18" fillId="42" borderId="17" xfId="86" applyNumberFormat="1" applyFont="1" applyFill="1" applyBorder="1" applyAlignment="1">
      <alignment horizontal="center"/>
    </xf>
    <xf numFmtId="4" fontId="90" fillId="41" borderId="17" xfId="86" applyNumberFormat="1" applyFont="1" applyFill="1" applyBorder="1" applyAlignment="1">
      <alignment/>
    </xf>
    <xf numFmtId="0" fontId="90" fillId="0" borderId="87" xfId="0" applyFont="1" applyFill="1" applyBorder="1" applyAlignment="1">
      <alignment horizontal="right"/>
    </xf>
    <xf numFmtId="180" fontId="18" fillId="0" borderId="33" xfId="86" applyNumberFormat="1" applyFont="1" applyFill="1" applyBorder="1" applyAlignment="1">
      <alignment horizontal="center"/>
    </xf>
    <xf numFmtId="180" fontId="90" fillId="42" borderId="33" xfId="86" applyNumberFormat="1" applyFont="1" applyFill="1" applyBorder="1" applyAlignment="1">
      <alignment/>
    </xf>
    <xf numFmtId="0" fontId="90" fillId="41" borderId="19" xfId="86" applyNumberFormat="1" applyFont="1" applyFill="1" applyBorder="1" applyAlignment="1">
      <alignment/>
    </xf>
    <xf numFmtId="0" fontId="0" fillId="39" borderId="40" xfId="0" applyFill="1" applyBorder="1" applyAlignment="1">
      <alignment horizontal="left"/>
    </xf>
    <xf numFmtId="49" fontId="3" fillId="0" borderId="45" xfId="0" applyNumberFormat="1" applyFont="1" applyBorder="1" applyAlignment="1">
      <alignment horizontal="right"/>
    </xf>
    <xf numFmtId="4" fontId="15" fillId="41" borderId="82" xfId="0" applyNumberFormat="1" applyFont="1" applyFill="1" applyBorder="1" applyAlignment="1">
      <alignment horizontal="center"/>
    </xf>
    <xf numFmtId="0" fontId="65" fillId="42" borderId="83" xfId="0" applyFont="1" applyFill="1" applyBorder="1" applyAlignment="1">
      <alignment/>
    </xf>
    <xf numFmtId="0" fontId="15" fillId="39" borderId="82" xfId="0" applyFont="1" applyFill="1" applyBorder="1" applyAlignment="1">
      <alignment horizontal="center"/>
    </xf>
    <xf numFmtId="179" fontId="65" fillId="41" borderId="83" xfId="86" applyFont="1" applyFill="1" applyBorder="1" applyAlignment="1">
      <alignment/>
    </xf>
    <xf numFmtId="0" fontId="15" fillId="49" borderId="82" xfId="0" applyFont="1" applyFill="1" applyBorder="1" applyAlignment="1" quotePrefix="1">
      <alignment wrapText="1"/>
    </xf>
    <xf numFmtId="0" fontId="15" fillId="49" borderId="82" xfId="0" applyFont="1" applyFill="1" applyBorder="1" applyAlignment="1">
      <alignment/>
    </xf>
    <xf numFmtId="0" fontId="15" fillId="39" borderId="82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16" fontId="15" fillId="0" borderId="0" xfId="0" applyNumberFormat="1" applyFont="1" applyBorder="1" applyAlignment="1" quotePrefix="1">
      <alignment horizontal="left"/>
    </xf>
    <xf numFmtId="0" fontId="0" fillId="42" borderId="13" xfId="0" applyFill="1" applyBorder="1" applyAlignment="1">
      <alignment horizontal="center" vertical="center"/>
    </xf>
    <xf numFmtId="0" fontId="85" fillId="0" borderId="0" xfId="0" applyFont="1" applyFill="1" applyAlignment="1">
      <alignment/>
    </xf>
    <xf numFmtId="49" fontId="17" fillId="0" borderId="12" xfId="0" applyNumberFormat="1" applyFont="1" applyBorder="1" applyAlignment="1">
      <alignment horizontal="left"/>
    </xf>
    <xf numFmtId="0" fontId="91" fillId="0" borderId="0" xfId="0" applyFont="1" applyFill="1" applyAlignment="1">
      <alignment/>
    </xf>
    <xf numFmtId="4" fontId="15" fillId="41" borderId="82" xfId="92" applyNumberFormat="1" applyFont="1" applyFill="1" applyBorder="1" applyAlignment="1" applyProtection="1">
      <alignment/>
      <protection locked="0"/>
    </xf>
    <xf numFmtId="4" fontId="15" fillId="42" borderId="82" xfId="92" applyNumberFormat="1" applyFont="1" applyFill="1" applyBorder="1" applyAlignment="1" applyProtection="1">
      <alignment/>
      <protection locked="0"/>
    </xf>
    <xf numFmtId="4" fontId="15" fillId="39" borderId="82" xfId="92" applyNumberFormat="1" applyFont="1" applyFill="1" applyBorder="1" applyAlignment="1" applyProtection="1">
      <alignment/>
      <protection locked="0"/>
    </xf>
    <xf numFmtId="4" fontId="15" fillId="41" borderId="82" xfId="119" applyNumberFormat="1" applyFont="1" applyFill="1" applyBorder="1">
      <alignment/>
      <protection/>
    </xf>
    <xf numFmtId="0" fontId="16" fillId="44" borderId="87" xfId="0" applyFont="1" applyFill="1" applyBorder="1" applyAlignment="1">
      <alignment horizontal="center" vertical="center"/>
    </xf>
    <xf numFmtId="0" fontId="16" fillId="44" borderId="89" xfId="0" applyFont="1" applyFill="1" applyBorder="1" applyAlignment="1">
      <alignment vertical="center"/>
    </xf>
    <xf numFmtId="0" fontId="16" fillId="44" borderId="77" xfId="0" applyFont="1" applyFill="1" applyBorder="1" applyAlignment="1">
      <alignment horizontal="center" vertical="center"/>
    </xf>
    <xf numFmtId="0" fontId="15" fillId="48" borderId="88" xfId="0" applyFont="1" applyFill="1" applyBorder="1" applyAlignment="1">
      <alignment/>
    </xf>
    <xf numFmtId="49" fontId="12" fillId="0" borderId="0" xfId="51" applyNumberFormat="1" applyFont="1" applyFill="1" applyAlignment="1">
      <alignment horizontal="left"/>
    </xf>
    <xf numFmtId="2" fontId="12" fillId="0" borderId="0" xfId="51" applyNumberFormat="1" applyFont="1" applyAlignment="1">
      <alignment/>
    </xf>
    <xf numFmtId="2" fontId="15" fillId="0" borderId="0" xfId="51" applyNumberFormat="1" applyFont="1" applyFill="1" applyBorder="1" applyAlignment="1">
      <alignment horizontal="left"/>
    </xf>
    <xf numFmtId="1" fontId="12" fillId="0" borderId="0" xfId="51" applyNumberFormat="1" applyFont="1" applyFill="1" applyAlignment="1">
      <alignment horizontal="left"/>
    </xf>
    <xf numFmtId="0" fontId="88" fillId="0" borderId="0" xfId="0" applyFont="1" applyFill="1" applyAlignment="1">
      <alignment/>
    </xf>
    <xf numFmtId="49" fontId="56" fillId="0" borderId="21" xfId="0" applyNumberFormat="1" applyFont="1" applyBorder="1" applyAlignment="1">
      <alignment horizontal="right"/>
    </xf>
    <xf numFmtId="180" fontId="65" fillId="42" borderId="79" xfId="44" applyNumberFormat="1" applyFont="1" applyFill="1" applyBorder="1" applyAlignment="1">
      <alignment horizontal="left"/>
    </xf>
    <xf numFmtId="0" fontId="15" fillId="39" borderId="90" xfId="0" applyFont="1" applyFill="1" applyBorder="1" applyAlignment="1">
      <alignment horizontal="left"/>
    </xf>
    <xf numFmtId="0" fontId="15" fillId="39" borderId="28" xfId="0" applyFont="1" applyFill="1" applyBorder="1" applyAlignment="1">
      <alignment horizontal="left"/>
    </xf>
    <xf numFmtId="180" fontId="65" fillId="42" borderId="80" xfId="44" applyNumberFormat="1" applyFont="1" applyFill="1" applyBorder="1" applyAlignment="1">
      <alignment horizontal="left"/>
    </xf>
    <xf numFmtId="0" fontId="15" fillId="39" borderId="22" xfId="0" applyFont="1" applyFill="1" applyBorder="1" applyAlignment="1">
      <alignment horizontal="left"/>
    </xf>
    <xf numFmtId="0" fontId="15" fillId="39" borderId="38" xfId="0" applyFont="1" applyFill="1" applyBorder="1" applyAlignment="1">
      <alignment horizontal="left"/>
    </xf>
    <xf numFmtId="49" fontId="56" fillId="0" borderId="23" xfId="0" applyNumberFormat="1" applyFont="1" applyBorder="1" applyAlignment="1">
      <alignment horizontal="right"/>
    </xf>
    <xf numFmtId="180" fontId="65" fillId="42" borderId="85" xfId="44" applyNumberFormat="1" applyFont="1" applyFill="1" applyBorder="1" applyAlignment="1">
      <alignment horizontal="left"/>
    </xf>
    <xf numFmtId="0" fontId="15" fillId="39" borderId="12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180" fontId="65" fillId="42" borderId="82" xfId="44" applyNumberFormat="1" applyFont="1" applyFill="1" applyBorder="1" applyAlignment="1">
      <alignment horizontal="left"/>
    </xf>
    <xf numFmtId="0" fontId="15" fillId="39" borderId="11" xfId="0" applyFont="1" applyFill="1" applyBorder="1" applyAlignment="1">
      <alignment horizontal="left"/>
    </xf>
    <xf numFmtId="0" fontId="15" fillId="39" borderId="24" xfId="0" applyFont="1" applyFill="1" applyBorder="1" applyAlignment="1">
      <alignment horizontal="left"/>
    </xf>
    <xf numFmtId="49" fontId="65" fillId="42" borderId="82" xfId="0" applyNumberFormat="1" applyFont="1" applyFill="1" applyBorder="1" applyAlignment="1">
      <alignment horizontal="center" vertical="center"/>
    </xf>
    <xf numFmtId="4" fontId="46" fillId="40" borderId="11" xfId="0" applyNumberFormat="1" applyFont="1" applyFill="1" applyBorder="1" applyAlignment="1">
      <alignment horizontal="right"/>
    </xf>
    <xf numFmtId="49" fontId="65" fillId="42" borderId="85" xfId="0" applyNumberFormat="1" applyFont="1" applyFill="1" applyBorder="1" applyAlignment="1">
      <alignment horizontal="left"/>
    </xf>
    <xf numFmtId="4" fontId="56" fillId="39" borderId="12" xfId="0" applyNumberFormat="1" applyFont="1" applyFill="1" applyBorder="1" applyAlignment="1">
      <alignment horizontal="right"/>
    </xf>
    <xf numFmtId="4" fontId="56" fillId="39" borderId="13" xfId="0" applyNumberFormat="1" applyFont="1" applyFill="1" applyBorder="1" applyAlignment="1">
      <alignment horizontal="right"/>
    </xf>
    <xf numFmtId="4" fontId="56" fillId="39" borderId="24" xfId="0" applyNumberFormat="1" applyFont="1" applyFill="1" applyBorder="1" applyAlignment="1">
      <alignment horizontal="right"/>
    </xf>
    <xf numFmtId="0" fontId="15" fillId="35" borderId="23" xfId="0" applyFont="1" applyFill="1" applyBorder="1" applyAlignment="1">
      <alignment horizontal="right"/>
    </xf>
    <xf numFmtId="0" fontId="15" fillId="43" borderId="85" xfId="0" applyFont="1" applyFill="1" applyBorder="1" applyAlignment="1">
      <alignment horizontal="left"/>
    </xf>
    <xf numFmtId="4" fontId="46" fillId="40" borderId="12" xfId="0" applyNumberFormat="1" applyFont="1" applyFill="1" applyBorder="1" applyAlignment="1">
      <alignment horizontal="right"/>
    </xf>
    <xf numFmtId="4" fontId="46" fillId="40" borderId="13" xfId="0" applyNumberFormat="1" applyFont="1" applyFill="1" applyBorder="1" applyAlignment="1">
      <alignment horizontal="right"/>
    </xf>
    <xf numFmtId="0" fontId="15" fillId="43" borderId="82" xfId="0" applyFont="1" applyFill="1" applyBorder="1" applyAlignment="1">
      <alignment horizontal="center" vertical="center"/>
    </xf>
    <xf numFmtId="4" fontId="46" fillId="40" borderId="24" xfId="0" applyNumberFormat="1" applyFont="1" applyFill="1" applyBorder="1" applyAlignment="1">
      <alignment horizontal="right"/>
    </xf>
    <xf numFmtId="49" fontId="56" fillId="0" borderId="25" xfId="0" applyNumberFormat="1" applyFont="1" applyBorder="1" applyAlignment="1">
      <alignment horizontal="right"/>
    </xf>
    <xf numFmtId="0" fontId="15" fillId="42" borderId="87" xfId="0" applyFont="1" applyFill="1" applyBorder="1" applyAlignment="1">
      <alignment horizontal="left"/>
    </xf>
    <xf numFmtId="4" fontId="56" fillId="41" borderId="91" xfId="0" applyNumberFormat="1" applyFont="1" applyFill="1" applyBorder="1" applyAlignment="1">
      <alignment horizontal="right"/>
    </xf>
    <xf numFmtId="4" fontId="56" fillId="41" borderId="29" xfId="0" applyNumberFormat="1" applyFont="1" applyFill="1" applyBorder="1" applyAlignment="1">
      <alignment horizontal="right"/>
    </xf>
    <xf numFmtId="0" fontId="15" fillId="42" borderId="51" xfId="0" applyFont="1" applyFill="1" applyBorder="1" applyAlignment="1">
      <alignment horizontal="center" vertical="center"/>
    </xf>
    <xf numFmtId="4" fontId="56" fillId="41" borderId="26" xfId="0" applyNumberFormat="1" applyFont="1" applyFill="1" applyBorder="1" applyAlignment="1">
      <alignment horizontal="right"/>
    </xf>
    <xf numFmtId="4" fontId="56" fillId="41" borderId="27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49" fontId="12" fillId="0" borderId="0" xfId="51" applyNumberFormat="1" applyFont="1" applyFill="1" applyAlignment="1">
      <alignment horizontal="left"/>
    </xf>
    <xf numFmtId="2" fontId="12" fillId="0" borderId="0" xfId="51" applyNumberFormat="1" applyFont="1" applyFill="1" applyAlignment="1">
      <alignment/>
    </xf>
    <xf numFmtId="49" fontId="92" fillId="42" borderId="22" xfId="0" applyNumberFormat="1" applyFont="1" applyFill="1" applyBorder="1" applyAlignment="1">
      <alignment horizontal="center" vertical="center"/>
    </xf>
    <xf numFmtId="2" fontId="57" fillId="39" borderId="22" xfId="0" applyNumberFormat="1" applyFont="1" applyFill="1" applyBorder="1" applyAlignment="1">
      <alignment horizontal="left"/>
    </xf>
    <xf numFmtId="0" fontId="57" fillId="39" borderId="22" xfId="0" applyFont="1" applyFill="1" applyBorder="1" applyAlignment="1">
      <alignment horizontal="left"/>
    </xf>
    <xf numFmtId="0" fontId="57" fillId="39" borderId="38" xfId="0" applyFont="1" applyFill="1" applyBorder="1" applyAlignment="1">
      <alignment horizontal="left"/>
    </xf>
    <xf numFmtId="49" fontId="92" fillId="42" borderId="26" xfId="0" applyNumberFormat="1" applyFont="1" applyFill="1" applyBorder="1" applyAlignment="1">
      <alignment horizontal="center" vertical="center"/>
    </xf>
    <xf numFmtId="0" fontId="57" fillId="39" borderId="26" xfId="0" applyFont="1" applyFill="1" applyBorder="1" applyAlignment="1">
      <alignment horizontal="left"/>
    </xf>
    <xf numFmtId="0" fontId="57" fillId="39" borderId="27" xfId="0" applyFont="1" applyFill="1" applyBorder="1" applyAlignment="1">
      <alignment horizontal="left"/>
    </xf>
    <xf numFmtId="49" fontId="56" fillId="0" borderId="21" xfId="0" applyNumberFormat="1" applyFont="1" applyBorder="1" applyAlignment="1">
      <alignment horizontal="left"/>
    </xf>
    <xf numFmtId="49" fontId="56" fillId="0" borderId="25" xfId="0" applyNumberFormat="1" applyFont="1" applyBorder="1" applyAlignment="1">
      <alignment horizontal="left"/>
    </xf>
    <xf numFmtId="49" fontId="4" fillId="41" borderId="33" xfId="0" applyNumberFormat="1" applyFont="1" applyFill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180" fontId="65" fillId="42" borderId="82" xfId="0" applyNumberFormat="1" applyFont="1" applyFill="1" applyBorder="1" applyAlignment="1">
      <alignment/>
    </xf>
    <xf numFmtId="0" fontId="0" fillId="42" borderId="82" xfId="0" applyFill="1" applyBorder="1" applyAlignment="1">
      <alignment/>
    </xf>
    <xf numFmtId="0" fontId="15" fillId="42" borderId="22" xfId="0" applyFont="1" applyFill="1" applyBorder="1" applyAlignment="1">
      <alignment horizontal="center" vertical="center"/>
    </xf>
    <xf numFmtId="0" fontId="15" fillId="42" borderId="11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179" fontId="15" fillId="50" borderId="79" xfId="86" applyFont="1" applyFill="1" applyBorder="1" applyAlignment="1">
      <alignment/>
    </xf>
    <xf numFmtId="179" fontId="16" fillId="50" borderId="92" xfId="86" applyFont="1" applyFill="1" applyBorder="1" applyAlignment="1">
      <alignment horizontal="center"/>
    </xf>
    <xf numFmtId="179" fontId="15" fillId="50" borderId="85" xfId="86" applyFont="1" applyFill="1" applyBorder="1" applyAlignment="1">
      <alignment horizontal="center"/>
    </xf>
    <xf numFmtId="179" fontId="16" fillId="50" borderId="93" xfId="86" applyFont="1" applyFill="1" applyBorder="1" applyAlignment="1">
      <alignment/>
    </xf>
    <xf numFmtId="0" fontId="83" fillId="50" borderId="17" xfId="0" applyFont="1" applyFill="1" applyBorder="1" applyAlignment="1">
      <alignment/>
    </xf>
    <xf numFmtId="179" fontId="16" fillId="50" borderId="94" xfId="86" applyFont="1" applyFill="1" applyBorder="1" applyAlignment="1">
      <alignment horizontal="center"/>
    </xf>
    <xf numFmtId="179" fontId="16" fillId="50" borderId="73" xfId="86" applyFont="1" applyFill="1" applyBorder="1" applyAlignment="1">
      <alignment horizontal="center"/>
    </xf>
    <xf numFmtId="179" fontId="16" fillId="50" borderId="95" xfId="86" applyFont="1" applyFill="1" applyBorder="1" applyAlignment="1">
      <alignment horizontal="center"/>
    </xf>
    <xf numFmtId="179" fontId="16" fillId="50" borderId="96" xfId="86" applyFont="1" applyFill="1" applyBorder="1" applyAlignment="1">
      <alignment horizontal="center"/>
    </xf>
    <xf numFmtId="179" fontId="15" fillId="50" borderId="87" xfId="86" applyFont="1" applyFill="1" applyBorder="1" applyAlignment="1">
      <alignment/>
    </xf>
    <xf numFmtId="179" fontId="16" fillId="50" borderId="52" xfId="86" applyFont="1" applyFill="1" applyBorder="1" applyAlignment="1">
      <alignment horizontal="center"/>
    </xf>
    <xf numFmtId="0" fontId="15" fillId="0" borderId="85" xfId="0" applyFont="1" applyBorder="1" applyAlignment="1">
      <alignment horizontal="right"/>
    </xf>
    <xf numFmtId="4" fontId="65" fillId="41" borderId="17" xfId="86" applyNumberFormat="1" applyFont="1" applyFill="1" applyBorder="1" applyAlignment="1">
      <alignment/>
    </xf>
    <xf numFmtId="4" fontId="65" fillId="41" borderId="85" xfId="86" applyNumberFormat="1" applyFont="1" applyFill="1" applyBorder="1" applyAlignment="1">
      <alignment/>
    </xf>
    <xf numFmtId="4" fontId="65" fillId="41" borderId="82" xfId="86" applyNumberFormat="1" applyFont="1" applyFill="1" applyBorder="1" applyAlignment="1">
      <alignment/>
    </xf>
    <xf numFmtId="4" fontId="65" fillId="41" borderId="83" xfId="86" applyNumberFormat="1" applyFont="1" applyFill="1" applyBorder="1" applyAlignment="1">
      <alignment/>
    </xf>
    <xf numFmtId="4" fontId="15" fillId="41" borderId="17" xfId="86" applyNumberFormat="1" applyFont="1" applyFill="1" applyBorder="1" applyAlignment="1">
      <alignment/>
    </xf>
    <xf numFmtId="4" fontId="65" fillId="39" borderId="17" xfId="86" applyNumberFormat="1" applyFont="1" applyFill="1" applyBorder="1" applyAlignment="1">
      <alignment/>
    </xf>
    <xf numFmtId="4" fontId="65" fillId="39" borderId="85" xfId="86" applyNumberFormat="1" applyFont="1" applyFill="1" applyBorder="1" applyAlignment="1">
      <alignment/>
    </xf>
    <xf numFmtId="4" fontId="65" fillId="39" borderId="82" xfId="86" applyNumberFormat="1" applyFont="1" applyFill="1" applyBorder="1" applyAlignment="1">
      <alignment/>
    </xf>
    <xf numFmtId="4" fontId="65" fillId="39" borderId="83" xfId="86" applyNumberFormat="1" applyFont="1" applyFill="1" applyBorder="1" applyAlignment="1">
      <alignment/>
    </xf>
    <xf numFmtId="179" fontId="16" fillId="48" borderId="88" xfId="86" applyFont="1" applyFill="1" applyBorder="1" applyAlignment="1">
      <alignment/>
    </xf>
    <xf numFmtId="4" fontId="16" fillId="41" borderId="88" xfId="86" applyNumberFormat="1" applyFont="1" applyFill="1" applyBorder="1" applyAlignment="1">
      <alignment/>
    </xf>
    <xf numFmtId="4" fontId="16" fillId="41" borderId="46" xfId="86" applyNumberFormat="1" applyFont="1" applyFill="1" applyBorder="1" applyAlignment="1">
      <alignment/>
    </xf>
    <xf numFmtId="4" fontId="16" fillId="41" borderId="84" xfId="86" applyNumberFormat="1" applyFont="1" applyFill="1" applyBorder="1" applyAlignment="1">
      <alignment/>
    </xf>
    <xf numFmtId="4" fontId="16" fillId="41" borderId="97" xfId="86" applyNumberFormat="1" applyFont="1" applyFill="1" applyBorder="1" applyAlignment="1">
      <alignment/>
    </xf>
    <xf numFmtId="4" fontId="16" fillId="41" borderId="47" xfId="86" applyNumberFormat="1" applyFont="1" applyFill="1" applyBorder="1" applyAlignment="1">
      <alignment/>
    </xf>
    <xf numFmtId="4" fontId="16" fillId="41" borderId="56" xfId="86" applyNumberFormat="1" applyFont="1" applyFill="1" applyBorder="1" applyAlignment="1">
      <alignment/>
    </xf>
    <xf numFmtId="49" fontId="3" fillId="42" borderId="36" xfId="0" applyNumberFormat="1" applyFont="1" applyFill="1" applyBorder="1" applyAlignment="1">
      <alignment horizontal="center" vertical="center"/>
    </xf>
    <xf numFmtId="0" fontId="15" fillId="42" borderId="82" xfId="0" applyFont="1" applyFill="1" applyBorder="1" applyAlignment="1">
      <alignment/>
    </xf>
    <xf numFmtId="49" fontId="46" fillId="35" borderId="45" xfId="0" applyNumberFormat="1" applyFont="1" applyFill="1" applyBorder="1" applyAlignment="1">
      <alignment horizontal="right" vertical="center"/>
    </xf>
    <xf numFmtId="4" fontId="46" fillId="40" borderId="98" xfId="0" applyNumberFormat="1" applyFont="1" applyFill="1" applyBorder="1" applyAlignment="1">
      <alignment horizontal="right" vertical="center"/>
    </xf>
    <xf numFmtId="4" fontId="46" fillId="40" borderId="99" xfId="0" applyNumberFormat="1" applyFont="1" applyFill="1" applyBorder="1" applyAlignment="1">
      <alignment horizontal="right" vertical="center"/>
    </xf>
    <xf numFmtId="49" fontId="56" fillId="0" borderId="23" xfId="0" applyNumberFormat="1" applyFont="1" applyBorder="1" applyAlignment="1">
      <alignment horizontal="right" vertical="center"/>
    </xf>
    <xf numFmtId="0" fontId="15" fillId="39" borderId="31" xfId="0" applyFont="1" applyFill="1" applyBorder="1" applyAlignment="1">
      <alignment horizontal="center" vertical="center"/>
    </xf>
    <xf numFmtId="0" fontId="15" fillId="39" borderId="100" xfId="0" applyFont="1" applyFill="1" applyBorder="1" applyAlignment="1">
      <alignment horizontal="center" vertical="center"/>
    </xf>
    <xf numFmtId="0" fontId="15" fillId="39" borderId="32" xfId="0" applyFont="1" applyFill="1" applyBorder="1" applyAlignment="1">
      <alignment horizontal="center" vertical="center"/>
    </xf>
    <xf numFmtId="0" fontId="15" fillId="39" borderId="101" xfId="0" applyFont="1" applyFill="1" applyBorder="1" applyAlignment="1">
      <alignment horizontal="center" vertical="center"/>
    </xf>
    <xf numFmtId="0" fontId="25" fillId="44" borderId="3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49" fontId="12" fillId="0" borderId="0" xfId="51" applyNumberFormat="1" applyFont="1" applyFill="1" applyAlignment="1">
      <alignment/>
    </xf>
    <xf numFmtId="0" fontId="65" fillId="0" borderId="0" xfId="0" applyFont="1" applyAlignment="1">
      <alignment/>
    </xf>
    <xf numFmtId="2" fontId="15" fillId="0" borderId="0" xfId="51" applyNumberFormat="1" applyFont="1" applyAlignment="1">
      <alignment/>
    </xf>
    <xf numFmtId="2" fontId="15" fillId="0" borderId="0" xfId="51" applyNumberFormat="1" applyFont="1" applyFill="1" applyBorder="1" applyAlignment="1">
      <alignment horizontal="left"/>
    </xf>
    <xf numFmtId="0" fontId="16" fillId="0" borderId="17" xfId="0" applyFont="1" applyBorder="1" applyAlignment="1">
      <alignment/>
    </xf>
    <xf numFmtId="4" fontId="16" fillId="41" borderId="85" xfId="86" applyNumberFormat="1" applyFont="1" applyFill="1" applyBorder="1" applyAlignment="1">
      <alignment/>
    </xf>
    <xf numFmtId="4" fontId="16" fillId="41" borderId="20" xfId="86" applyNumberFormat="1" applyFont="1" applyFill="1" applyBorder="1" applyAlignment="1">
      <alignment/>
    </xf>
    <xf numFmtId="4" fontId="16" fillId="41" borderId="82" xfId="86" applyNumberFormat="1" applyFont="1" applyFill="1" applyBorder="1" applyAlignment="1">
      <alignment/>
    </xf>
    <xf numFmtId="4" fontId="16" fillId="41" borderId="76" xfId="86" applyNumberFormat="1" applyFont="1" applyFill="1" applyBorder="1" applyAlignment="1">
      <alignment/>
    </xf>
    <xf numFmtId="0" fontId="15" fillId="0" borderId="17" xfId="0" applyFont="1" applyBorder="1" applyAlignment="1">
      <alignment/>
    </xf>
    <xf numFmtId="4" fontId="15" fillId="39" borderId="85" xfId="86" applyNumberFormat="1" applyFont="1" applyFill="1" applyBorder="1" applyAlignment="1">
      <alignment/>
    </xf>
    <xf numFmtId="4" fontId="15" fillId="39" borderId="20" xfId="86" applyNumberFormat="1" applyFont="1" applyFill="1" applyBorder="1" applyAlignment="1">
      <alignment/>
    </xf>
    <xf numFmtId="4" fontId="15" fillId="39" borderId="82" xfId="86" applyNumberFormat="1" applyFont="1" applyFill="1" applyBorder="1" applyAlignment="1">
      <alignment/>
    </xf>
    <xf numFmtId="4" fontId="15" fillId="39" borderId="76" xfId="86" applyNumberFormat="1" applyFont="1" applyFill="1" applyBorder="1" applyAlignment="1">
      <alignment/>
    </xf>
    <xf numFmtId="4" fontId="15" fillId="41" borderId="85" xfId="86" applyNumberFormat="1" applyFont="1" applyFill="1" applyBorder="1" applyAlignment="1">
      <alignment/>
    </xf>
    <xf numFmtId="4" fontId="15" fillId="41" borderId="20" xfId="86" applyNumberFormat="1" applyFont="1" applyFill="1" applyBorder="1" applyAlignment="1">
      <alignment/>
    </xf>
    <xf numFmtId="4" fontId="15" fillId="41" borderId="82" xfId="86" applyNumberFormat="1" applyFont="1" applyFill="1" applyBorder="1" applyAlignment="1">
      <alignment/>
    </xf>
    <xf numFmtId="4" fontId="15" fillId="41" borderId="76" xfId="86" applyNumberFormat="1" applyFont="1" applyFill="1" applyBorder="1" applyAlignment="1">
      <alignment/>
    </xf>
    <xf numFmtId="0" fontId="15" fillId="0" borderId="33" xfId="0" applyFont="1" applyBorder="1" applyAlignment="1">
      <alignment/>
    </xf>
    <xf numFmtId="4" fontId="15" fillId="39" borderId="87" xfId="86" applyNumberFormat="1" applyFont="1" applyFill="1" applyBorder="1" applyAlignment="1">
      <alignment/>
    </xf>
    <xf numFmtId="4" fontId="15" fillId="39" borderId="34" xfId="86" applyNumberFormat="1" applyFont="1" applyFill="1" applyBorder="1" applyAlignment="1">
      <alignment/>
    </xf>
    <xf numFmtId="4" fontId="15" fillId="39" borderId="51" xfId="86" applyNumberFormat="1" applyFont="1" applyFill="1" applyBorder="1" applyAlignment="1">
      <alignment/>
    </xf>
    <xf numFmtId="4" fontId="15" fillId="39" borderId="19" xfId="86" applyNumberFormat="1" applyFont="1" applyFill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85" xfId="0" applyFont="1" applyBorder="1" applyAlignment="1">
      <alignment/>
    </xf>
    <xf numFmtId="0" fontId="15" fillId="0" borderId="82" xfId="0" applyFont="1" applyBorder="1" applyAlignment="1">
      <alignment/>
    </xf>
    <xf numFmtId="180" fontId="15" fillId="39" borderId="83" xfId="86" applyNumberFormat="1" applyFont="1" applyFill="1" applyBorder="1" applyAlignment="1">
      <alignment/>
    </xf>
    <xf numFmtId="0" fontId="15" fillId="0" borderId="87" xfId="0" applyFont="1" applyBorder="1" applyAlignment="1">
      <alignment/>
    </xf>
    <xf numFmtId="0" fontId="15" fillId="0" borderId="51" xfId="0" applyFont="1" applyBorder="1" applyAlignment="1">
      <alignment/>
    </xf>
    <xf numFmtId="4" fontId="15" fillId="41" borderId="86" xfId="86" applyNumberFormat="1" applyFont="1" applyFill="1" applyBorder="1" applyAlignment="1">
      <alignment/>
    </xf>
    <xf numFmtId="49" fontId="3" fillId="0" borderId="23" xfId="0" applyNumberFormat="1" applyFont="1" applyBorder="1" applyAlignment="1">
      <alignment horizontal="right" wrapText="1"/>
    </xf>
    <xf numFmtId="0" fontId="0" fillId="39" borderId="11" xfId="0" applyFill="1" applyBorder="1" applyAlignment="1">
      <alignment horizontal="left" wrapText="1"/>
    </xf>
    <xf numFmtId="4" fontId="3" fillId="40" borderId="24" xfId="0" applyNumberFormat="1" applyFont="1" applyFill="1" applyBorder="1" applyAlignment="1">
      <alignment horizontal="right" wrapText="1"/>
    </xf>
    <xf numFmtId="0" fontId="93" fillId="0" borderId="0" xfId="0" applyFont="1" applyAlignment="1">
      <alignment/>
    </xf>
    <xf numFmtId="0" fontId="92" fillId="0" borderId="0" xfId="0" applyFont="1" applyAlignment="1">
      <alignment horizontal="center"/>
    </xf>
    <xf numFmtId="0" fontId="92" fillId="0" borderId="0" xfId="0" applyFont="1" applyAlignment="1">
      <alignment/>
    </xf>
    <xf numFmtId="0" fontId="94" fillId="51" borderId="56" xfId="109" applyFont="1" applyFill="1" applyBorder="1" applyAlignment="1">
      <alignment horizontal="center" vertical="center"/>
      <protection/>
    </xf>
    <xf numFmtId="0" fontId="94" fillId="51" borderId="56" xfId="109" applyFont="1" applyFill="1" applyBorder="1" applyAlignment="1">
      <alignment horizontal="center" vertical="center" wrapText="1"/>
      <protection/>
    </xf>
    <xf numFmtId="0" fontId="92" fillId="0" borderId="35" xfId="0" applyFont="1" applyBorder="1" applyAlignment="1">
      <alignment horizontal="center"/>
    </xf>
    <xf numFmtId="0" fontId="95" fillId="0" borderId="15" xfId="0" applyFont="1" applyBorder="1" applyAlignment="1" quotePrefix="1">
      <alignment/>
    </xf>
    <xf numFmtId="0" fontId="92" fillId="0" borderId="102" xfId="0" applyFont="1" applyBorder="1" applyAlignment="1">
      <alignment horizontal="center"/>
    </xf>
    <xf numFmtId="0" fontId="95" fillId="0" borderId="17" xfId="0" applyFont="1" applyBorder="1" applyAlignment="1" quotePrefix="1">
      <alignment/>
    </xf>
    <xf numFmtId="0" fontId="76" fillId="0" borderId="17" xfId="103" applyBorder="1" applyAlignment="1" quotePrefix="1">
      <alignment/>
    </xf>
    <xf numFmtId="0" fontId="95" fillId="0" borderId="17" xfId="0" applyFont="1" applyBorder="1" applyAlignment="1">
      <alignment/>
    </xf>
    <xf numFmtId="0" fontId="57" fillId="0" borderId="102" xfId="0" applyFont="1" applyBorder="1" applyAlignment="1">
      <alignment horizontal="center"/>
    </xf>
    <xf numFmtId="0" fontId="76" fillId="0" borderId="17" xfId="103" applyBorder="1" applyAlignment="1">
      <alignment/>
    </xf>
    <xf numFmtId="0" fontId="57" fillId="0" borderId="102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95" fillId="0" borderId="33" xfId="0" applyFont="1" applyBorder="1" applyAlignment="1" quotePrefix="1">
      <alignment/>
    </xf>
    <xf numFmtId="4" fontId="18" fillId="40" borderId="22" xfId="0" applyNumberFormat="1" applyFont="1" applyFill="1" applyBorder="1" applyAlignment="1">
      <alignment horizontal="right"/>
    </xf>
    <xf numFmtId="4" fontId="18" fillId="40" borderId="30" xfId="0" applyNumberFormat="1" applyFont="1" applyFill="1" applyBorder="1" applyAlignment="1">
      <alignment horizontal="right"/>
    </xf>
    <xf numFmtId="0" fontId="0" fillId="42" borderId="11" xfId="0" applyFont="1" applyFill="1" applyBorder="1" applyAlignment="1">
      <alignment horizontal="left"/>
    </xf>
    <xf numFmtId="4" fontId="18" fillId="39" borderId="11" xfId="0" applyNumberFormat="1" applyFont="1" applyFill="1" applyBorder="1" applyAlignment="1">
      <alignment horizontal="right"/>
    </xf>
    <xf numFmtId="0" fontId="0" fillId="39" borderId="11" xfId="0" applyFont="1" applyFill="1" applyBorder="1" applyAlignment="1">
      <alignment horizontal="left"/>
    </xf>
    <xf numFmtId="0" fontId="0" fillId="39" borderId="13" xfId="0" applyFont="1" applyFill="1" applyBorder="1" applyAlignment="1">
      <alignment horizontal="left"/>
    </xf>
    <xf numFmtId="4" fontId="18" fillId="41" borderId="31" xfId="0" applyNumberFormat="1" applyFont="1" applyFill="1" applyBorder="1" applyAlignment="1">
      <alignment horizontal="right"/>
    </xf>
    <xf numFmtId="4" fontId="18" fillId="41" borderId="11" xfId="0" applyNumberFormat="1" applyFont="1" applyFill="1" applyBorder="1" applyAlignment="1">
      <alignment horizontal="right"/>
    </xf>
    <xf numFmtId="4" fontId="18" fillId="41" borderId="13" xfId="0" applyNumberFormat="1" applyFont="1" applyFill="1" applyBorder="1" applyAlignment="1">
      <alignment horizontal="right"/>
    </xf>
    <xf numFmtId="4" fontId="18" fillId="39" borderId="13" xfId="0" applyNumberFormat="1" applyFont="1" applyFill="1" applyBorder="1" applyAlignment="1">
      <alignment horizontal="right"/>
    </xf>
    <xf numFmtId="4" fontId="18" fillId="40" borderId="31" xfId="0" applyNumberFormat="1" applyFont="1" applyFill="1" applyBorder="1" applyAlignment="1">
      <alignment horizontal="right"/>
    </xf>
    <xf numFmtId="4" fontId="18" fillId="40" borderId="11" xfId="0" applyNumberFormat="1" applyFont="1" applyFill="1" applyBorder="1" applyAlignment="1">
      <alignment horizontal="right"/>
    </xf>
    <xf numFmtId="4" fontId="18" fillId="40" borderId="13" xfId="0" applyNumberFormat="1" applyFont="1" applyFill="1" applyBorder="1" applyAlignment="1">
      <alignment horizontal="right"/>
    </xf>
    <xf numFmtId="4" fontId="20" fillId="41" borderId="11" xfId="0" applyNumberFormat="1" applyFont="1" applyFill="1" applyBorder="1" applyAlignment="1">
      <alignment horizontal="right"/>
    </xf>
    <xf numFmtId="4" fontId="20" fillId="41" borderId="24" xfId="0" applyNumberFormat="1" applyFont="1" applyFill="1" applyBorder="1" applyAlignment="1">
      <alignment horizontal="right"/>
    </xf>
    <xf numFmtId="49" fontId="18" fillId="0" borderId="11" xfId="0" applyNumberFormat="1" applyFont="1" applyBorder="1" applyAlignment="1">
      <alignment horizontal="left"/>
    </xf>
    <xf numFmtId="4" fontId="18" fillId="41" borderId="24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left"/>
    </xf>
    <xf numFmtId="49" fontId="18" fillId="0" borderId="23" xfId="0" applyNumberFormat="1" applyFont="1" applyBorder="1" applyAlignment="1">
      <alignment horizontal="right"/>
    </xf>
    <xf numFmtId="49" fontId="18" fillId="0" borderId="23" xfId="0" applyNumberFormat="1" applyFont="1" applyFill="1" applyBorder="1" applyAlignment="1">
      <alignment horizontal="right"/>
    </xf>
    <xf numFmtId="4" fontId="18" fillId="41" borderId="36" xfId="0" applyNumberFormat="1" applyFont="1" applyFill="1" applyBorder="1" applyAlignment="1">
      <alignment horizontal="right"/>
    </xf>
    <xf numFmtId="0" fontId="0" fillId="39" borderId="11" xfId="0" applyFont="1" applyFill="1" applyBorder="1" applyAlignment="1">
      <alignment horizontal="center" vertical="center"/>
    </xf>
    <xf numFmtId="4" fontId="18" fillId="41" borderId="36" xfId="0" applyNumberFormat="1" applyFont="1" applyFill="1" applyBorder="1" applyAlignment="1">
      <alignment horizontal="right" vertical="center"/>
    </xf>
    <xf numFmtId="4" fontId="18" fillId="41" borderId="40" xfId="0" applyNumberFormat="1" applyFont="1" applyFill="1" applyBorder="1" applyAlignment="1">
      <alignment horizontal="right" vertical="center"/>
    </xf>
    <xf numFmtId="49" fontId="18" fillId="0" borderId="26" xfId="0" applyNumberFormat="1" applyFont="1" applyBorder="1" applyAlignment="1">
      <alignment horizontal="left"/>
    </xf>
    <xf numFmtId="4" fontId="18" fillId="41" borderId="26" xfId="0" applyNumberFormat="1" applyFont="1" applyFill="1" applyBorder="1" applyAlignment="1">
      <alignment horizontal="right"/>
    </xf>
    <xf numFmtId="4" fontId="18" fillId="41" borderId="62" xfId="0" applyNumberFormat="1" applyFont="1" applyFill="1" applyBorder="1" applyAlignment="1">
      <alignment horizontal="right"/>
    </xf>
    <xf numFmtId="0" fontId="0" fillId="39" borderId="26" xfId="0" applyFont="1" applyFill="1" applyBorder="1" applyAlignment="1">
      <alignment horizontal="center" vertical="center"/>
    </xf>
    <xf numFmtId="4" fontId="18" fillId="41" borderId="62" xfId="0" applyNumberFormat="1" applyFont="1" applyFill="1" applyBorder="1" applyAlignment="1">
      <alignment horizontal="right" vertical="center"/>
    </xf>
    <xf numFmtId="4" fontId="18" fillId="41" borderId="63" xfId="0" applyNumberFormat="1" applyFont="1" applyFill="1" applyBorder="1" applyAlignment="1">
      <alignment horizontal="right" vertical="center"/>
    </xf>
    <xf numFmtId="0" fontId="0" fillId="42" borderId="36" xfId="0" applyFont="1" applyFill="1" applyBorder="1" applyAlignment="1">
      <alignment horizontal="left"/>
    </xf>
    <xf numFmtId="0" fontId="0" fillId="42" borderId="36" xfId="0" applyFont="1" applyFill="1" applyBorder="1" applyAlignment="1">
      <alignment horizontal="center"/>
    </xf>
    <xf numFmtId="0" fontId="0" fillId="42" borderId="36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/>
    </xf>
    <xf numFmtId="0" fontId="0" fillId="42" borderId="11" xfId="0" applyFont="1" applyFill="1" applyBorder="1" applyAlignment="1">
      <alignment horizontal="center" vertical="center"/>
    </xf>
    <xf numFmtId="4" fontId="18" fillId="41" borderId="24" xfId="0" applyNumberFormat="1" applyFont="1" applyFill="1" applyBorder="1" applyAlignment="1">
      <alignment horizontal="right" vertical="center"/>
    </xf>
    <xf numFmtId="9" fontId="20" fillId="41" borderId="24" xfId="0" applyNumberFormat="1" applyFont="1" applyFill="1" applyBorder="1" applyAlignment="1">
      <alignment horizontal="right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/>
    </xf>
    <xf numFmtId="9" fontId="16" fillId="42" borderId="80" xfId="0" applyNumberFormat="1" applyFont="1" applyFill="1" applyBorder="1" applyAlignment="1">
      <alignment horizontal="right"/>
    </xf>
    <xf numFmtId="4" fontId="15" fillId="39" borderId="82" xfId="44" applyNumberFormat="1" applyFont="1" applyFill="1" applyBorder="1" applyAlignment="1">
      <alignment/>
    </xf>
    <xf numFmtId="9" fontId="15" fillId="42" borderId="82" xfId="0" applyNumberFormat="1" applyFont="1" applyFill="1" applyBorder="1" applyAlignment="1">
      <alignment horizontal="right"/>
    </xf>
    <xf numFmtId="4" fontId="15" fillId="41" borderId="83" xfId="44" applyNumberFormat="1" applyFont="1" applyFill="1" applyBorder="1" applyAlignment="1">
      <alignment/>
    </xf>
    <xf numFmtId="4" fontId="15" fillId="41" borderId="82" xfId="44" applyNumberFormat="1" applyFont="1" applyFill="1" applyBorder="1" applyAlignment="1" applyProtection="1">
      <alignment horizontal="right"/>
      <protection/>
    </xf>
    <xf numFmtId="0" fontId="25" fillId="0" borderId="73" xfId="0" applyFont="1" applyFill="1" applyBorder="1" applyAlignment="1" quotePrefix="1">
      <alignment/>
    </xf>
    <xf numFmtId="0" fontId="25" fillId="0" borderId="73" xfId="0" applyFont="1" applyFill="1" applyBorder="1" applyAlignment="1" quotePrefix="1">
      <alignment wrapText="1"/>
    </xf>
    <xf numFmtId="9" fontId="16" fillId="42" borderId="82" xfId="0" applyNumberFormat="1" applyFont="1" applyFill="1" applyBorder="1" applyAlignment="1">
      <alignment horizontal="right"/>
    </xf>
    <xf numFmtId="4" fontId="15" fillId="39" borderId="51" xfId="44" applyNumberFormat="1" applyFont="1" applyFill="1" applyBorder="1" applyAlignment="1">
      <alignment/>
    </xf>
    <xf numFmtId="49" fontId="20" fillId="0" borderId="21" xfId="0" applyNumberFormat="1" applyFont="1" applyFill="1" applyBorder="1" applyAlignment="1">
      <alignment horizontal="left"/>
    </xf>
    <xf numFmtId="4" fontId="20" fillId="41" borderId="22" xfId="0" applyNumberFormat="1" applyFont="1" applyFill="1" applyBorder="1" applyAlignment="1">
      <alignment horizontal="right"/>
    </xf>
    <xf numFmtId="49" fontId="20" fillId="42" borderId="22" xfId="0" applyNumberFormat="1" applyFont="1" applyFill="1" applyBorder="1" applyAlignment="1">
      <alignment horizontal="center" vertical="center"/>
    </xf>
    <xf numFmtId="4" fontId="20" fillId="41" borderId="104" xfId="0" applyNumberFormat="1" applyFont="1" applyFill="1" applyBorder="1" applyAlignment="1">
      <alignment horizontal="right" vertical="center"/>
    </xf>
    <xf numFmtId="0" fontId="0" fillId="39" borderId="11" xfId="0" applyFont="1" applyFill="1" applyBorder="1" applyAlignment="1">
      <alignment horizontal="center"/>
    </xf>
    <xf numFmtId="49" fontId="18" fillId="42" borderId="13" xfId="0" applyNumberFormat="1" applyFont="1" applyFill="1" applyBorder="1" applyAlignment="1">
      <alignment horizontal="center" vertical="center"/>
    </xf>
    <xf numFmtId="4" fontId="20" fillId="41" borderId="76" xfId="0" applyNumberFormat="1" applyFont="1" applyFill="1" applyBorder="1" applyAlignment="1">
      <alignment horizontal="right" vertical="center"/>
    </xf>
    <xf numFmtId="0" fontId="0" fillId="39" borderId="53" xfId="0" applyFont="1" applyFill="1" applyBorder="1" applyAlignment="1">
      <alignment horizontal="center"/>
    </xf>
    <xf numFmtId="49" fontId="18" fillId="42" borderId="53" xfId="0" applyNumberFormat="1" applyFont="1" applyFill="1" applyBorder="1" applyAlignment="1">
      <alignment horizontal="center" vertical="center"/>
    </xf>
    <xf numFmtId="4" fontId="20" fillId="41" borderId="105" xfId="0" applyNumberFormat="1" applyFont="1" applyFill="1" applyBorder="1" applyAlignment="1">
      <alignment horizontal="right" vertical="center"/>
    </xf>
    <xf numFmtId="4" fontId="20" fillId="40" borderId="106" xfId="0" applyNumberFormat="1" applyFont="1" applyFill="1" applyBorder="1" applyAlignment="1">
      <alignment horizontal="right"/>
    </xf>
    <xf numFmtId="49" fontId="20" fillId="43" borderId="42" xfId="0" applyNumberFormat="1" applyFont="1" applyFill="1" applyBorder="1" applyAlignment="1">
      <alignment horizontal="center" vertical="center"/>
    </xf>
    <xf numFmtId="4" fontId="20" fillId="40" borderId="43" xfId="0" applyNumberFormat="1" applyFont="1" applyFill="1" applyBorder="1" applyAlignment="1">
      <alignment horizontal="right" vertical="center"/>
    </xf>
    <xf numFmtId="0" fontId="0" fillId="39" borderId="24" xfId="0" applyFont="1" applyFill="1" applyBorder="1" applyAlignment="1">
      <alignment horizontal="center" vertical="center"/>
    </xf>
    <xf numFmtId="4" fontId="18" fillId="39" borderId="24" xfId="0" applyNumberFormat="1" applyFont="1" applyFill="1" applyBorder="1" applyAlignment="1">
      <alignment horizontal="right" vertical="center"/>
    </xf>
    <xf numFmtId="4" fontId="15" fillId="39" borderId="38" xfId="0" applyNumberFormat="1" applyFont="1" applyFill="1" applyBorder="1" applyAlignment="1">
      <alignment horizontal="right" vertical="center"/>
    </xf>
    <xf numFmtId="49" fontId="15" fillId="0" borderId="23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left"/>
    </xf>
    <xf numFmtId="4" fontId="15" fillId="39" borderId="24" xfId="0" applyNumberFormat="1" applyFont="1" applyFill="1" applyBorder="1" applyAlignment="1">
      <alignment horizontal="right" vertical="center"/>
    </xf>
    <xf numFmtId="49" fontId="16" fillId="0" borderId="23" xfId="0" applyNumberFormat="1" applyFont="1" applyBorder="1" applyAlignment="1">
      <alignment horizontal="center"/>
    </xf>
    <xf numFmtId="49" fontId="16" fillId="0" borderId="11" xfId="0" applyNumberFormat="1" applyFont="1" applyFill="1" applyBorder="1" applyAlignment="1">
      <alignment horizontal="left" vertical="center"/>
    </xf>
    <xf numFmtId="4" fontId="15" fillId="41" borderId="24" xfId="0" applyNumberFormat="1" applyFont="1" applyFill="1" applyBorder="1" applyAlignment="1">
      <alignment horizontal="right" vertical="center"/>
    </xf>
    <xf numFmtId="49" fontId="16" fillId="0" borderId="11" xfId="0" applyNumberFormat="1" applyFont="1" applyBorder="1" applyAlignment="1">
      <alignment horizontal="center"/>
    </xf>
    <xf numFmtId="4" fontId="16" fillId="41" borderId="24" xfId="0" applyNumberFormat="1" applyFont="1" applyFill="1" applyBorder="1" applyAlignment="1">
      <alignment horizontal="right" vertical="center"/>
    </xf>
    <xf numFmtId="49" fontId="15" fillId="42" borderId="11" xfId="0" applyNumberFormat="1" applyFont="1" applyFill="1" applyBorder="1" applyAlignment="1">
      <alignment horizontal="center" vertical="center"/>
    </xf>
    <xf numFmtId="0" fontId="15" fillId="42" borderId="82" xfId="0" applyFont="1" applyFill="1" applyBorder="1" applyAlignment="1">
      <alignment horizontal="center"/>
    </xf>
    <xf numFmtId="43" fontId="15" fillId="39" borderId="83" xfId="44" applyFont="1" applyFill="1" applyBorder="1" applyAlignment="1">
      <alignment/>
    </xf>
    <xf numFmtId="0" fontId="15" fillId="0" borderId="83" xfId="44" applyNumberFormat="1" applyFont="1" applyFill="1" applyBorder="1" applyAlignment="1">
      <alignment/>
    </xf>
    <xf numFmtId="0" fontId="15" fillId="42" borderId="51" xfId="0" applyFont="1" applyFill="1" applyBorder="1" applyAlignment="1">
      <alignment horizontal="center"/>
    </xf>
    <xf numFmtId="0" fontId="15" fillId="0" borderId="86" xfId="44" applyNumberFormat="1" applyFont="1" applyFill="1" applyBorder="1" applyAlignment="1">
      <alignment/>
    </xf>
    <xf numFmtId="49" fontId="16" fillId="0" borderId="25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49" fontId="18" fillId="0" borderId="31" xfId="0" applyNumberFormat="1" applyFont="1" applyFill="1" applyBorder="1" applyAlignment="1">
      <alignment horizontal="left" vertical="center"/>
    </xf>
    <xf numFmtId="0" fontId="15" fillId="0" borderId="82" xfId="0" applyFont="1" applyFill="1" applyBorder="1" applyAlignment="1">
      <alignment wrapText="1"/>
    </xf>
    <xf numFmtId="0" fontId="15" fillId="0" borderId="82" xfId="0" applyFont="1" applyFill="1" applyBorder="1" applyAlignment="1">
      <alignment/>
    </xf>
    <xf numFmtId="49" fontId="15" fillId="0" borderId="23" xfId="0" applyNumberFormat="1" applyFont="1" applyBorder="1" applyAlignment="1">
      <alignment horizontal="right" vertical="center"/>
    </xf>
    <xf numFmtId="49" fontId="15" fillId="0" borderId="25" xfId="0" applyNumberFormat="1" applyFont="1" applyBorder="1" applyAlignment="1">
      <alignment horizontal="right" vertical="center"/>
    </xf>
    <xf numFmtId="0" fontId="96" fillId="0" borderId="0" xfId="0" applyFont="1" applyFill="1" applyAlignment="1">
      <alignment/>
    </xf>
    <xf numFmtId="49" fontId="2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16" fillId="44" borderId="41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left"/>
    </xf>
    <xf numFmtId="4" fontId="15" fillId="39" borderId="28" xfId="0" applyNumberFormat="1" applyFont="1" applyFill="1" applyBorder="1" applyAlignment="1">
      <alignment horizontal="right" vertical="center"/>
    </xf>
    <xf numFmtId="49" fontId="15" fillId="0" borderId="26" xfId="0" applyNumberFormat="1" applyFont="1" applyFill="1" applyBorder="1" applyAlignment="1">
      <alignment horizontal="left"/>
    </xf>
    <xf numFmtId="4" fontId="15" fillId="39" borderId="29" xfId="0" applyNumberFormat="1" applyFont="1" applyFill="1" applyBorder="1" applyAlignment="1">
      <alignment horizontal="right" vertical="center"/>
    </xf>
    <xf numFmtId="4" fontId="15" fillId="39" borderId="27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16" fillId="44" borderId="42" xfId="0" applyNumberFormat="1" applyFont="1" applyFill="1" applyBorder="1" applyAlignment="1">
      <alignment horizontal="center" vertical="center"/>
    </xf>
    <xf numFmtId="49" fontId="16" fillId="44" borderId="43" xfId="0" applyNumberFormat="1" applyFont="1" applyFill="1" applyBorder="1" applyAlignment="1">
      <alignment horizontal="center" vertical="center"/>
    </xf>
    <xf numFmtId="4" fontId="15" fillId="41" borderId="107" xfId="0" applyNumberFormat="1" applyFont="1" applyFill="1" applyBorder="1" applyAlignment="1">
      <alignment horizontal="right" vertical="center"/>
    </xf>
    <xf numFmtId="4" fontId="15" fillId="41" borderId="100" xfId="0" applyNumberFormat="1" applyFont="1" applyFill="1" applyBorder="1" applyAlignment="1">
      <alignment horizontal="right" vertical="center"/>
    </xf>
    <xf numFmtId="4" fontId="16" fillId="41" borderId="100" xfId="0" applyNumberFormat="1" applyFont="1" applyFill="1" applyBorder="1" applyAlignment="1">
      <alignment horizontal="right" vertical="center"/>
    </xf>
    <xf numFmtId="4" fontId="15" fillId="39" borderId="100" xfId="0" applyNumberFormat="1" applyFont="1" applyFill="1" applyBorder="1" applyAlignment="1">
      <alignment horizontal="right" vertical="center"/>
    </xf>
    <xf numFmtId="4" fontId="15" fillId="41" borderId="101" xfId="0" applyNumberFormat="1" applyFont="1" applyFill="1" applyBorder="1" applyAlignment="1">
      <alignment horizontal="right" vertical="center"/>
    </xf>
    <xf numFmtId="0" fontId="15" fillId="0" borderId="85" xfId="116" applyFont="1" applyFill="1" applyBorder="1" applyAlignment="1">
      <alignment horizontal="right"/>
      <protection/>
    </xf>
    <xf numFmtId="0" fontId="16" fillId="0" borderId="85" xfId="116" applyFont="1" applyFill="1" applyBorder="1" applyAlignment="1">
      <alignment horizontal="right"/>
      <protection/>
    </xf>
    <xf numFmtId="0" fontId="16" fillId="0" borderId="87" xfId="116" applyFont="1" applyFill="1" applyBorder="1" applyAlignment="1">
      <alignment horizontal="right"/>
      <protection/>
    </xf>
    <xf numFmtId="0" fontId="15" fillId="44" borderId="15" xfId="119" applyFont="1" applyFill="1" applyBorder="1" applyAlignment="1">
      <alignment horizontal="center" vertical="center" wrapText="1"/>
      <protection/>
    </xf>
    <xf numFmtId="0" fontId="16" fillId="44" borderId="79" xfId="0" applyFont="1" applyFill="1" applyBorder="1" applyAlignment="1">
      <alignment horizontal="center" vertical="center" wrapText="1"/>
    </xf>
    <xf numFmtId="0" fontId="57" fillId="0" borderId="56" xfId="0" applyFont="1" applyBorder="1" applyAlignment="1">
      <alignment horizontal="center"/>
    </xf>
    <xf numFmtId="2" fontId="97" fillId="0" borderId="0" xfId="51" applyNumberFormat="1" applyFont="1" applyFill="1" applyAlignment="1">
      <alignment/>
    </xf>
    <xf numFmtId="2" fontId="98" fillId="0" borderId="0" xfId="51" applyNumberFormat="1" applyFont="1" applyFill="1" applyAlignment="1">
      <alignment/>
    </xf>
    <xf numFmtId="1" fontId="98" fillId="0" borderId="0" xfId="51" applyNumberFormat="1" applyFont="1" applyFill="1" applyAlignment="1">
      <alignment horizontal="left"/>
    </xf>
    <xf numFmtId="1" fontId="12" fillId="0" borderId="0" xfId="51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2" fontId="15" fillId="0" borderId="0" xfId="51" applyNumberFormat="1" applyFont="1" applyAlignment="1">
      <alignment/>
    </xf>
    <xf numFmtId="1" fontId="97" fillId="0" borderId="0" xfId="51" applyNumberFormat="1" applyFont="1" applyFill="1" applyAlignment="1">
      <alignment horizontal="left"/>
    </xf>
    <xf numFmtId="0" fontId="15" fillId="0" borderId="102" xfId="0" applyFont="1" applyBorder="1" applyAlignment="1">
      <alignment/>
    </xf>
    <xf numFmtId="0" fontId="15" fillId="0" borderId="18" xfId="0" applyFont="1" applyBorder="1" applyAlignment="1">
      <alignment/>
    </xf>
    <xf numFmtId="0" fontId="57" fillId="0" borderId="15" xfId="0" applyFont="1" applyBorder="1" applyAlignment="1">
      <alignment horizontal="center"/>
    </xf>
    <xf numFmtId="2" fontId="98" fillId="0" borderId="0" xfId="51" applyNumberFormat="1" applyFont="1" applyAlignment="1">
      <alignment/>
    </xf>
    <xf numFmtId="0" fontId="18" fillId="0" borderId="0" xfId="116" applyFont="1" applyFill="1" applyBorder="1">
      <alignment/>
      <protection/>
    </xf>
    <xf numFmtId="0" fontId="18" fillId="0" borderId="0" xfId="116" applyFont="1" applyBorder="1">
      <alignment/>
      <protection/>
    </xf>
    <xf numFmtId="0" fontId="15" fillId="0" borderId="0" xfId="0" applyFont="1" applyFill="1" applyBorder="1" applyAlignment="1">
      <alignment vertical="top" wrapText="1"/>
    </xf>
    <xf numFmtId="2" fontId="98" fillId="0" borderId="0" xfId="51" applyNumberFormat="1" applyFont="1" applyFill="1" applyAlignment="1">
      <alignment/>
    </xf>
    <xf numFmtId="0" fontId="15" fillId="44" borderId="34" xfId="119" applyFont="1" applyFill="1" applyBorder="1" applyAlignment="1">
      <alignment horizontal="center"/>
      <protection/>
    </xf>
    <xf numFmtId="0" fontId="15" fillId="44" borderId="50" xfId="119" applyFont="1" applyFill="1" applyBorder="1" applyAlignment="1">
      <alignment horizontal="center"/>
      <protection/>
    </xf>
    <xf numFmtId="0" fontId="15" fillId="44" borderId="87" xfId="119" applyFont="1" applyFill="1" applyBorder="1" applyAlignment="1">
      <alignment horizontal="center"/>
      <protection/>
    </xf>
    <xf numFmtId="0" fontId="15" fillId="44" borderId="19" xfId="119" applyFont="1" applyFill="1" applyBorder="1" applyAlignment="1">
      <alignment horizontal="center"/>
      <protection/>
    </xf>
    <xf numFmtId="0" fontId="20" fillId="0" borderId="82" xfId="116" applyFont="1" applyFill="1" applyBorder="1">
      <alignment/>
      <protection/>
    </xf>
    <xf numFmtId="0" fontId="18" fillId="0" borderId="82" xfId="116" applyFont="1" applyBorder="1">
      <alignment/>
      <protection/>
    </xf>
    <xf numFmtId="0" fontId="10" fillId="0" borderId="82" xfId="116" applyFont="1" applyBorder="1">
      <alignment/>
      <protection/>
    </xf>
    <xf numFmtId="49" fontId="99" fillId="37" borderId="11" xfId="0" applyNumberFormat="1" applyFont="1" applyFill="1" applyBorder="1" applyAlignment="1">
      <alignment horizontal="left"/>
    </xf>
    <xf numFmtId="0" fontId="99" fillId="0" borderId="82" xfId="116" applyFont="1" applyBorder="1">
      <alignment/>
      <protection/>
    </xf>
    <xf numFmtId="0" fontId="20" fillId="0" borderId="82" xfId="119" applyFont="1" applyFill="1" applyBorder="1">
      <alignment/>
      <protection/>
    </xf>
    <xf numFmtId="0" fontId="20" fillId="52" borderId="82" xfId="119" applyFont="1" applyFill="1" applyBorder="1">
      <alignment/>
      <protection/>
    </xf>
    <xf numFmtId="0" fontId="18" fillId="0" borderId="82" xfId="116" applyFont="1" applyBorder="1" applyAlignment="1">
      <alignment horizontal="left"/>
      <protection/>
    </xf>
    <xf numFmtId="0" fontId="18" fillId="0" borderId="82" xfId="119" applyFont="1" applyBorder="1">
      <alignment/>
      <protection/>
    </xf>
    <xf numFmtId="0" fontId="100" fillId="0" borderId="82" xfId="119" applyFont="1" applyBorder="1">
      <alignment/>
      <protection/>
    </xf>
    <xf numFmtId="0" fontId="101" fillId="0" borderId="82" xfId="119" applyFont="1" applyBorder="1">
      <alignment/>
      <protection/>
    </xf>
    <xf numFmtId="0" fontId="20" fillId="52" borderId="80" xfId="119" applyFont="1" applyFill="1" applyBorder="1">
      <alignment/>
      <protection/>
    </xf>
    <xf numFmtId="0" fontId="102" fillId="0" borderId="82" xfId="116" applyFont="1" applyBorder="1">
      <alignment/>
      <protection/>
    </xf>
    <xf numFmtId="0" fontId="102" fillId="0" borderId="82" xfId="116" applyFont="1" applyFill="1" applyBorder="1">
      <alignment/>
      <protection/>
    </xf>
    <xf numFmtId="0" fontId="18" fillId="0" borderId="82" xfId="119" applyFont="1" applyFill="1" applyBorder="1">
      <alignment/>
      <protection/>
    </xf>
    <xf numFmtId="0" fontId="20" fillId="48" borderId="84" xfId="119" applyFont="1" applyFill="1" applyBorder="1" applyAlignment="1">
      <alignment horizontal="center"/>
      <protection/>
    </xf>
    <xf numFmtId="0" fontId="22" fillId="0" borderId="82" xfId="116" applyFont="1" applyBorder="1">
      <alignment/>
      <protection/>
    </xf>
    <xf numFmtId="0" fontId="103" fillId="0" borderId="82" xfId="116" applyFont="1" applyBorder="1">
      <alignment/>
      <protection/>
    </xf>
    <xf numFmtId="0" fontId="20" fillId="52" borderId="51" xfId="119" applyFont="1" applyFill="1" applyBorder="1">
      <alignment/>
      <protection/>
    </xf>
    <xf numFmtId="0" fontId="15" fillId="44" borderId="102" xfId="0" applyFont="1" applyFill="1" applyBorder="1" applyAlignment="1">
      <alignment horizontal="center" vertical="center"/>
    </xf>
    <xf numFmtId="0" fontId="20" fillId="52" borderId="80" xfId="0" applyFont="1" applyFill="1" applyBorder="1" applyAlignment="1">
      <alignment/>
    </xf>
    <xf numFmtId="0" fontId="18" fillId="0" borderId="82" xfId="0" applyFont="1" applyBorder="1" applyAlignment="1">
      <alignment/>
    </xf>
    <xf numFmtId="0" fontId="20" fillId="52" borderId="82" xfId="0" applyFont="1" applyFill="1" applyBorder="1" applyAlignment="1">
      <alignment/>
    </xf>
    <xf numFmtId="0" fontId="18" fillId="0" borderId="82" xfId="0" applyFont="1" applyFill="1" applyBorder="1" applyAlignment="1">
      <alignment/>
    </xf>
    <xf numFmtId="0" fontId="20" fillId="48" borderId="84" xfId="0" applyFont="1" applyFill="1" applyBorder="1" applyAlignment="1">
      <alignment/>
    </xf>
    <xf numFmtId="2" fontId="97" fillId="0" borderId="0" xfId="51" applyNumberFormat="1" applyFont="1" applyFill="1" applyAlignment="1">
      <alignment/>
    </xf>
    <xf numFmtId="0" fontId="18" fillId="0" borderId="0" xfId="0" applyFont="1" applyFill="1" applyBorder="1" applyAlignment="1">
      <alignment/>
    </xf>
    <xf numFmtId="180" fontId="15" fillId="44" borderId="0" xfId="85" applyNumberFormat="1" applyFont="1" applyFill="1" applyBorder="1" applyAlignment="1">
      <alignment horizontal="center"/>
    </xf>
    <xf numFmtId="180" fontId="15" fillId="44" borderId="50" xfId="85" applyNumberFormat="1" applyFont="1" applyFill="1" applyBorder="1" applyAlignment="1">
      <alignment horizontal="center"/>
    </xf>
    <xf numFmtId="180" fontId="15" fillId="0" borderId="17" xfId="85" applyNumberFormat="1" applyFont="1" applyBorder="1" applyAlignment="1">
      <alignment/>
    </xf>
    <xf numFmtId="0" fontId="0" fillId="35" borderId="23" xfId="0" applyFill="1" applyBorder="1" applyAlignment="1">
      <alignment horizontal="center"/>
    </xf>
    <xf numFmtId="180" fontId="15" fillId="0" borderId="33" xfId="85" applyNumberFormat="1" applyFont="1" applyBorder="1" applyAlignment="1">
      <alignment/>
    </xf>
    <xf numFmtId="49" fontId="15" fillId="0" borderId="22" xfId="0" applyNumberFormat="1" applyFont="1" applyBorder="1" applyAlignment="1">
      <alignment horizontal="left" wrapText="1"/>
    </xf>
    <xf numFmtId="49" fontId="15" fillId="0" borderId="26" xfId="0" applyNumberFormat="1" applyFont="1" applyBorder="1" applyAlignment="1">
      <alignment horizontal="left" wrapText="1"/>
    </xf>
    <xf numFmtId="180" fontId="15" fillId="44" borderId="17" xfId="85" applyNumberFormat="1" applyFont="1" applyFill="1" applyBorder="1" applyAlignment="1">
      <alignment horizontal="center" vertical="center" wrapText="1"/>
    </xf>
    <xf numFmtId="180" fontId="90" fillId="0" borderId="0" xfId="85" applyNumberFormat="1" applyFont="1" applyFill="1" applyBorder="1" applyAlignment="1">
      <alignment/>
    </xf>
    <xf numFmtId="180" fontId="20" fillId="0" borderId="50" xfId="85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9" fontId="4" fillId="35" borderId="62" xfId="0" applyNumberFormat="1" applyFont="1" applyFill="1" applyBorder="1" applyAlignment="1">
      <alignment horizontal="center" vertical="center" wrapText="1"/>
    </xf>
    <xf numFmtId="1" fontId="98" fillId="0" borderId="0" xfId="51" applyNumberFormat="1" applyFont="1" applyFill="1" applyAlignment="1">
      <alignment horizontal="left"/>
    </xf>
    <xf numFmtId="49" fontId="4" fillId="0" borderId="108" xfId="0" applyNumberFormat="1" applyFont="1" applyBorder="1" applyAlignment="1">
      <alignment horizontal="center" vertical="center"/>
    </xf>
    <xf numFmtId="49" fontId="4" fillId="0" borderId="109" xfId="0" applyNumberFormat="1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49" fontId="4" fillId="35" borderId="109" xfId="0" applyNumberFormat="1" applyFont="1" applyFill="1" applyBorder="1" applyAlignment="1">
      <alignment horizontal="center" vertical="center"/>
    </xf>
    <xf numFmtId="49" fontId="4" fillId="35" borderId="110" xfId="0" applyNumberFormat="1" applyFont="1" applyFill="1" applyBorder="1" applyAlignment="1">
      <alignment horizontal="center" vertical="center"/>
    </xf>
    <xf numFmtId="0" fontId="0" fillId="39" borderId="90" xfId="0" applyFill="1" applyBorder="1" applyAlignment="1">
      <alignment horizontal="left"/>
    </xf>
    <xf numFmtId="4" fontId="3" fillId="41" borderId="12" xfId="0" applyNumberFormat="1" applyFont="1" applyFill="1" applyBorder="1" applyAlignment="1">
      <alignment horizontal="right"/>
    </xf>
    <xf numFmtId="0" fontId="0" fillId="39" borderId="12" xfId="0" applyFill="1" applyBorder="1" applyAlignment="1">
      <alignment horizontal="left"/>
    </xf>
    <xf numFmtId="4" fontId="3" fillId="40" borderId="12" xfId="0" applyNumberFormat="1" applyFont="1" applyFill="1" applyBorder="1" applyAlignment="1">
      <alignment horizontal="right"/>
    </xf>
    <xf numFmtId="4" fontId="3" fillId="40" borderId="91" xfId="0" applyNumberFormat="1" applyFont="1" applyFill="1" applyBorder="1" applyAlignment="1">
      <alignment horizontal="right"/>
    </xf>
    <xf numFmtId="0" fontId="16" fillId="44" borderId="15" xfId="0" applyFont="1" applyFill="1" applyBorder="1" applyAlignment="1">
      <alignment horizontal="center"/>
    </xf>
    <xf numFmtId="49" fontId="20" fillId="0" borderId="3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0" fontId="18" fillId="0" borderId="17" xfId="0" applyNumberFormat="1" applyFont="1" applyFill="1" applyBorder="1" applyAlignment="1">
      <alignment horizontal="left" indent="2"/>
    </xf>
    <xf numFmtId="0" fontId="18" fillId="0" borderId="17" xfId="0" applyFont="1" applyFill="1" applyBorder="1" applyAlignment="1">
      <alignment horizontal="left" indent="1"/>
    </xf>
    <xf numFmtId="43" fontId="16" fillId="44" borderId="71" xfId="85" applyFont="1" applyFill="1" applyBorder="1" applyAlignment="1">
      <alignment horizontal="center"/>
    </xf>
    <xf numFmtId="0" fontId="18" fillId="0" borderId="85" xfId="0" applyFont="1" applyBorder="1" applyAlignment="1">
      <alignment wrapText="1"/>
    </xf>
    <xf numFmtId="0" fontId="18" fillId="0" borderId="85" xfId="0" applyFont="1" applyFill="1" applyBorder="1" applyAlignment="1">
      <alignment wrapText="1"/>
    </xf>
    <xf numFmtId="0" fontId="18" fillId="0" borderId="85" xfId="0" applyFont="1" applyFill="1" applyBorder="1" applyAlignment="1">
      <alignment/>
    </xf>
    <xf numFmtId="49" fontId="4" fillId="35" borderId="26" xfId="0" applyNumberFormat="1" applyFont="1" applyFill="1" applyBorder="1" applyAlignment="1">
      <alignment horizontal="left" wrapText="1"/>
    </xf>
    <xf numFmtId="171" fontId="15" fillId="0" borderId="111" xfId="85" applyNumberFormat="1" applyFont="1" applyFill="1" applyBorder="1" applyAlignment="1">
      <alignment/>
    </xf>
    <xf numFmtId="171" fontId="15" fillId="0" borderId="112" xfId="85" applyNumberFormat="1" applyFont="1" applyFill="1" applyBorder="1" applyAlignment="1">
      <alignment/>
    </xf>
    <xf numFmtId="171" fontId="15" fillId="0" borderId="112" xfId="85" applyNumberFormat="1" applyFont="1" applyFill="1" applyBorder="1" applyAlignment="1">
      <alignment/>
    </xf>
    <xf numFmtId="171" fontId="15" fillId="0" borderId="113" xfId="85" applyNumberFormat="1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6" fillId="0" borderId="6" xfId="0" applyFont="1" applyFill="1" applyBorder="1" applyAlignment="1">
      <alignment horizontal="left" wrapText="1"/>
    </xf>
    <xf numFmtId="0" fontId="15" fillId="0" borderId="82" xfId="0" applyFont="1" applyFill="1" applyBorder="1" applyAlignment="1">
      <alignment horizontal="left" indent="1"/>
    </xf>
    <xf numFmtId="49" fontId="20" fillId="48" borderId="56" xfId="0" applyNumberFormat="1" applyFont="1" applyFill="1" applyBorder="1" applyAlignment="1">
      <alignment horizontal="left" wrapText="1"/>
    </xf>
    <xf numFmtId="0" fontId="15" fillId="0" borderId="15" xfId="0" applyFont="1" applyBorder="1" applyAlignment="1">
      <alignment horizontal="left"/>
    </xf>
    <xf numFmtId="0" fontId="15" fillId="0" borderId="17" xfId="0" applyFont="1" applyBorder="1" applyAlignment="1">
      <alignment horizontal="left" wrapText="1"/>
    </xf>
    <xf numFmtId="0" fontId="16" fillId="0" borderId="17" xfId="0" applyFont="1" applyBorder="1" applyAlignment="1">
      <alignment horizontal="left"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left" wrapText="1"/>
    </xf>
    <xf numFmtId="0" fontId="15" fillId="0" borderId="17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5" fillId="42" borderId="17" xfId="0" applyFont="1" applyFill="1" applyBorder="1" applyAlignment="1">
      <alignment horizontal="center"/>
    </xf>
    <xf numFmtId="0" fontId="15" fillId="42" borderId="33" xfId="0" applyFont="1" applyFill="1" applyBorder="1" applyAlignment="1">
      <alignment horizontal="center"/>
    </xf>
    <xf numFmtId="49" fontId="4" fillId="0" borderId="36" xfId="0" applyNumberFormat="1" applyFont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5" fillId="0" borderId="82" xfId="0" applyFont="1" applyBorder="1" applyAlignment="1">
      <alignment/>
    </xf>
    <xf numFmtId="0" fontId="15" fillId="0" borderId="82" xfId="0" applyFont="1" applyFill="1" applyBorder="1" applyAlignment="1">
      <alignment/>
    </xf>
    <xf numFmtId="16" fontId="16" fillId="0" borderId="82" xfId="0" applyNumberFormat="1" applyFont="1" applyFill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16" fillId="0" borderId="82" xfId="0" applyFont="1" applyBorder="1" applyAlignment="1">
      <alignment/>
    </xf>
    <xf numFmtId="171" fontId="15" fillId="44" borderId="18" xfId="59" applyFont="1" applyFill="1" applyBorder="1" applyAlignment="1">
      <alignment horizontal="center"/>
    </xf>
    <xf numFmtId="179" fontId="18" fillId="0" borderId="17" xfId="86" applyFont="1" applyFill="1" applyBorder="1" applyAlignment="1">
      <alignment/>
    </xf>
    <xf numFmtId="179" fontId="18" fillId="0" borderId="17" xfId="86" applyFont="1" applyFill="1" applyBorder="1" applyAlignment="1">
      <alignment horizontal="left" vertical="top"/>
    </xf>
    <xf numFmtId="179" fontId="18" fillId="0" borderId="17" xfId="86" applyFont="1" applyFill="1" applyBorder="1" applyAlignment="1">
      <alignment/>
    </xf>
    <xf numFmtId="179" fontId="104" fillId="0" borderId="17" xfId="86" applyFont="1" applyFill="1" applyBorder="1" applyAlignment="1">
      <alignment horizontal="left"/>
    </xf>
    <xf numFmtId="179" fontId="20" fillId="48" borderId="56" xfId="86" applyFont="1" applyFill="1" applyBorder="1" applyAlignment="1">
      <alignment/>
    </xf>
    <xf numFmtId="0" fontId="83" fillId="44" borderId="58" xfId="0" applyFont="1" applyFill="1" applyBorder="1" applyAlignment="1">
      <alignment horizontal="center"/>
    </xf>
    <xf numFmtId="179" fontId="15" fillId="44" borderId="34" xfId="86" applyFont="1" applyFill="1" applyBorder="1" applyAlignment="1" quotePrefix="1">
      <alignment horizontal="center"/>
    </xf>
    <xf numFmtId="179" fontId="15" fillId="44" borderId="50" xfId="86" applyFont="1" applyFill="1" applyBorder="1" applyAlignment="1">
      <alignment horizontal="center"/>
    </xf>
    <xf numFmtId="179" fontId="104" fillId="0" borderId="17" xfId="86" applyFont="1" applyFill="1" applyBorder="1" applyAlignment="1">
      <alignment/>
    </xf>
    <xf numFmtId="179" fontId="18" fillId="0" borderId="17" xfId="86" applyFont="1" applyFill="1" applyBorder="1" applyAlignment="1">
      <alignment horizontal="left" indent="2"/>
    </xf>
    <xf numFmtId="179" fontId="18" fillId="0" borderId="17" xfId="86" applyFont="1" applyFill="1" applyBorder="1" applyAlignment="1">
      <alignment horizontal="left"/>
    </xf>
    <xf numFmtId="179" fontId="20" fillId="48" borderId="88" xfId="86" applyFont="1" applyFill="1" applyBorder="1" applyAlignment="1">
      <alignment/>
    </xf>
    <xf numFmtId="1" fontId="97" fillId="0" borderId="0" xfId="51" applyNumberFormat="1" applyFont="1" applyFill="1" applyAlignment="1">
      <alignment horizontal="left"/>
    </xf>
    <xf numFmtId="180" fontId="16" fillId="44" borderId="15" xfId="86" applyNumberFormat="1" applyFont="1" applyFill="1" applyBorder="1" applyAlignment="1">
      <alignment horizontal="center" vertical="center" wrapText="1"/>
    </xf>
    <xf numFmtId="180" fontId="20" fillId="0" borderId="52" xfId="86" applyNumberFormat="1" applyFont="1" applyFill="1" applyBorder="1" applyAlignment="1">
      <alignment horizontal="center"/>
    </xf>
    <xf numFmtId="0" fontId="18" fillId="0" borderId="82" xfId="0" applyFont="1" applyBorder="1" applyAlignment="1">
      <alignment wrapText="1"/>
    </xf>
    <xf numFmtId="0" fontId="18" fillId="0" borderId="51" xfId="0" applyFont="1" applyFill="1" applyBorder="1" applyAlignment="1" quotePrefix="1">
      <alignment/>
    </xf>
    <xf numFmtId="190" fontId="15" fillId="0" borderId="0" xfId="113" applyFont="1" applyFill="1" applyBorder="1">
      <alignment/>
      <protection/>
    </xf>
    <xf numFmtId="0" fontId="15" fillId="0" borderId="17" xfId="0" applyFont="1" applyFill="1" applyBorder="1" applyAlignment="1">
      <alignment/>
    </xf>
    <xf numFmtId="49" fontId="46" fillId="35" borderId="45" xfId="0" applyNumberFormat="1" applyFont="1" applyFill="1" applyBorder="1" applyAlignment="1">
      <alignment horizontal="left" vertical="center"/>
    </xf>
    <xf numFmtId="190" fontId="15" fillId="0" borderId="0" xfId="113" applyFont="1" applyFill="1" applyBorder="1">
      <alignment/>
      <protection/>
    </xf>
    <xf numFmtId="0" fontId="20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left" indent="2"/>
    </xf>
    <xf numFmtId="0" fontId="18" fillId="0" borderId="33" xfId="0" applyFont="1" applyBorder="1" applyAlignment="1">
      <alignment horizontal="left" indent="2"/>
    </xf>
    <xf numFmtId="0" fontId="15" fillId="0" borderId="80" xfId="0" applyFont="1" applyBorder="1" applyAlignment="1">
      <alignment/>
    </xf>
    <xf numFmtId="0" fontId="15" fillId="38" borderId="51" xfId="0" applyFont="1" applyFill="1" applyBorder="1" applyAlignment="1">
      <alignment/>
    </xf>
    <xf numFmtId="0" fontId="83" fillId="53" borderId="56" xfId="0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left" vertical="center"/>
    </xf>
    <xf numFmtId="49" fontId="4" fillId="35" borderId="26" xfId="0" applyNumberFormat="1" applyFont="1" applyFill="1" applyBorder="1" applyAlignment="1">
      <alignment horizontal="left" vertical="center"/>
    </xf>
    <xf numFmtId="0" fontId="16" fillId="44" borderId="114" xfId="0" applyFont="1" applyFill="1" applyBorder="1" applyAlignment="1">
      <alignment horizontal="center"/>
    </xf>
    <xf numFmtId="0" fontId="15" fillId="0" borderId="57" xfId="0" applyFont="1" applyBorder="1" applyAlignment="1">
      <alignment/>
    </xf>
    <xf numFmtId="43" fontId="65" fillId="42" borderId="84" xfId="44" applyFont="1" applyFill="1" applyBorder="1" applyAlignment="1">
      <alignment/>
    </xf>
    <xf numFmtId="4" fontId="3" fillId="50" borderId="43" xfId="0" applyNumberFormat="1" applyFont="1" applyFill="1" applyBorder="1" applyAlignment="1">
      <alignment horizontal="right" vertical="center"/>
    </xf>
    <xf numFmtId="49" fontId="15" fillId="0" borderId="45" xfId="0" applyNumberFormat="1" applyFont="1" applyBorder="1" applyAlignment="1">
      <alignment horizontal="center"/>
    </xf>
    <xf numFmtId="0" fontId="15" fillId="0" borderId="82" xfId="0" applyFont="1" applyBorder="1" applyAlignment="1">
      <alignment/>
    </xf>
    <xf numFmtId="4" fontId="15" fillId="0" borderId="115" xfId="0" applyNumberFormat="1" applyFont="1" applyFill="1" applyBorder="1" applyAlignment="1">
      <alignment horizontal="left" vertical="center"/>
    </xf>
    <xf numFmtId="4" fontId="15" fillId="0" borderId="116" xfId="0" applyNumberFormat="1" applyFont="1" applyFill="1" applyBorder="1" applyAlignment="1">
      <alignment horizontal="left" vertical="center"/>
    </xf>
    <xf numFmtId="4" fontId="16" fillId="0" borderId="116" xfId="0" applyNumberFormat="1" applyFont="1" applyFill="1" applyBorder="1" applyAlignment="1">
      <alignment horizontal="left" vertical="center"/>
    </xf>
    <xf numFmtId="4" fontId="16" fillId="0" borderId="117" xfId="0" applyNumberFormat="1" applyFont="1" applyFill="1" applyBorder="1" applyAlignment="1">
      <alignment horizontal="left" vertical="center"/>
    </xf>
    <xf numFmtId="186" fontId="16" fillId="44" borderId="35" xfId="119" applyNumberFormat="1" applyFont="1" applyFill="1" applyBorder="1" applyAlignment="1">
      <alignment horizontal="center" vertical="center" wrapText="1"/>
      <protection/>
    </xf>
    <xf numFmtId="179" fontId="16" fillId="44" borderId="15" xfId="86" applyFont="1" applyFill="1" applyBorder="1" applyAlignment="1">
      <alignment/>
    </xf>
    <xf numFmtId="179" fontId="16" fillId="44" borderId="17" xfId="86" applyFont="1" applyFill="1" applyBorder="1" applyAlignment="1">
      <alignment horizontal="center"/>
    </xf>
    <xf numFmtId="0" fontId="94" fillId="51" borderId="46" xfId="109" applyFont="1" applyFill="1" applyBorder="1" applyAlignment="1">
      <alignment horizontal="center" vertical="center"/>
      <protection/>
    </xf>
    <xf numFmtId="0" fontId="94" fillId="51" borderId="118" xfId="109" applyFont="1" applyFill="1" applyBorder="1" applyAlignment="1">
      <alignment horizontal="center" vertical="center"/>
      <protection/>
    </xf>
    <xf numFmtId="0" fontId="15" fillId="44" borderId="46" xfId="119" applyFont="1" applyFill="1" applyBorder="1" applyAlignment="1">
      <alignment horizontal="center" vertical="center" wrapText="1"/>
      <protection/>
    </xf>
    <xf numFmtId="0" fontId="15" fillId="44" borderId="57" xfId="119" applyFont="1" applyFill="1" applyBorder="1" applyAlignment="1">
      <alignment horizontal="center" vertical="center" wrapText="1"/>
      <protection/>
    </xf>
    <xf numFmtId="0" fontId="15" fillId="44" borderId="118" xfId="119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left"/>
    </xf>
    <xf numFmtId="0" fontId="15" fillId="44" borderId="79" xfId="116" applyFont="1" applyFill="1" applyBorder="1" applyAlignment="1">
      <alignment horizontal="center" vertical="center" wrapText="1"/>
      <protection/>
    </xf>
    <xf numFmtId="0" fontId="15" fillId="44" borderId="85" xfId="116" applyFont="1" applyFill="1" applyBorder="1" applyAlignment="1">
      <alignment horizontal="center" vertical="center" wrapText="1"/>
      <protection/>
    </xf>
    <xf numFmtId="0" fontId="15" fillId="44" borderId="87" xfId="116" applyFont="1" applyFill="1" applyBorder="1" applyAlignment="1">
      <alignment horizontal="center" vertical="center" wrapText="1"/>
      <protection/>
    </xf>
    <xf numFmtId="0" fontId="15" fillId="44" borderId="35" xfId="119" applyFont="1" applyFill="1" applyBorder="1" applyAlignment="1">
      <alignment horizontal="center" vertical="center" wrapText="1"/>
      <protection/>
    </xf>
    <xf numFmtId="0" fontId="15" fillId="44" borderId="75" xfId="119" applyFont="1" applyFill="1" applyBorder="1" applyAlignment="1">
      <alignment horizontal="center" vertical="center" wrapText="1"/>
      <protection/>
    </xf>
    <xf numFmtId="0" fontId="15" fillId="44" borderId="16" xfId="119" applyFont="1" applyFill="1" applyBorder="1" applyAlignment="1">
      <alignment horizontal="center" vertical="center"/>
      <protection/>
    </xf>
    <xf numFmtId="0" fontId="15" fillId="44" borderId="15" xfId="119" applyFont="1" applyFill="1" applyBorder="1" applyAlignment="1">
      <alignment horizontal="center" vertical="center" wrapText="1"/>
      <protection/>
    </xf>
    <xf numFmtId="0" fontId="15" fillId="44" borderId="17" xfId="119" applyFont="1" applyFill="1" applyBorder="1" applyAlignment="1">
      <alignment horizontal="center" vertical="center" wrapText="1"/>
      <protection/>
    </xf>
    <xf numFmtId="0" fontId="16" fillId="44" borderId="81" xfId="116" applyFont="1" applyFill="1" applyBorder="1" applyAlignment="1">
      <alignment horizontal="center" vertical="center" wrapText="1"/>
      <protection/>
    </xf>
    <xf numFmtId="0" fontId="16" fillId="44" borderId="83" xfId="116" applyFont="1" applyFill="1" applyBorder="1" applyAlignment="1">
      <alignment horizontal="center" vertical="center" wrapText="1"/>
      <protection/>
    </xf>
    <xf numFmtId="0" fontId="16" fillId="44" borderId="86" xfId="116" applyFont="1" applyFill="1" applyBorder="1" applyAlignment="1">
      <alignment horizontal="center" vertical="center" wrapText="1"/>
      <protection/>
    </xf>
    <xf numFmtId="49" fontId="8" fillId="0" borderId="11" xfId="0" applyNumberFormat="1" applyFont="1" applyBorder="1" applyAlignment="1">
      <alignment horizontal="left"/>
    </xf>
    <xf numFmtId="49" fontId="8" fillId="0" borderId="53" xfId="0" applyNumberFormat="1" applyFont="1" applyBorder="1" applyAlignment="1">
      <alignment horizontal="left"/>
    </xf>
    <xf numFmtId="0" fontId="15" fillId="44" borderId="33" xfId="119" applyFont="1" applyFill="1" applyBorder="1" applyAlignment="1">
      <alignment horizontal="center" vertical="center" wrapText="1"/>
      <protection/>
    </xf>
    <xf numFmtId="0" fontId="16" fillId="44" borderId="15" xfId="119" applyFont="1" applyFill="1" applyBorder="1" applyAlignment="1">
      <alignment horizontal="center" vertical="center" wrapText="1"/>
      <protection/>
    </xf>
    <xf numFmtId="0" fontId="16" fillId="44" borderId="33" xfId="119" applyFont="1" applyFill="1" applyBorder="1" applyAlignment="1">
      <alignment horizontal="center" vertical="center" wrapText="1"/>
      <protection/>
    </xf>
    <xf numFmtId="0" fontId="15" fillId="44" borderId="18" xfId="119" applyFont="1" applyFill="1" applyBorder="1" applyAlignment="1">
      <alignment horizontal="center" vertical="center" wrapText="1"/>
      <protection/>
    </xf>
    <xf numFmtId="0" fontId="15" fillId="44" borderId="50" xfId="119" applyFont="1" applyFill="1" applyBorder="1" applyAlignment="1">
      <alignment horizontal="center" vertical="center" wrapText="1"/>
      <protection/>
    </xf>
    <xf numFmtId="0" fontId="15" fillId="44" borderId="76" xfId="119" applyFont="1" applyFill="1" applyBorder="1" applyAlignment="1">
      <alignment horizontal="center" vertical="center" wrapText="1"/>
      <protection/>
    </xf>
    <xf numFmtId="0" fontId="15" fillId="44" borderId="19" xfId="119" applyFont="1" applyFill="1" applyBorder="1" applyAlignment="1">
      <alignment horizontal="center" vertical="center" wrapText="1"/>
      <protection/>
    </xf>
    <xf numFmtId="0" fontId="16" fillId="44" borderId="15" xfId="0" applyFont="1" applyFill="1" applyBorder="1" applyAlignment="1">
      <alignment horizontal="center" vertical="center" wrapText="1"/>
    </xf>
    <xf numFmtId="0" fontId="16" fillId="44" borderId="33" xfId="0" applyFont="1" applyFill="1" applyBorder="1" applyAlignment="1">
      <alignment horizontal="center" vertical="center" wrapText="1"/>
    </xf>
    <xf numFmtId="186" fontId="15" fillId="44" borderId="35" xfId="0" applyNumberFormat="1" applyFont="1" applyFill="1" applyBorder="1" applyAlignment="1">
      <alignment horizontal="center" vertical="center"/>
    </xf>
    <xf numFmtId="186" fontId="15" fillId="44" borderId="75" xfId="0" applyNumberFormat="1" applyFont="1" applyFill="1" applyBorder="1" applyAlignment="1">
      <alignment horizontal="center" vertical="center"/>
    </xf>
    <xf numFmtId="186" fontId="15" fillId="44" borderId="18" xfId="0" applyNumberFormat="1" applyFont="1" applyFill="1" applyBorder="1" applyAlignment="1">
      <alignment horizontal="center" vertical="center"/>
    </xf>
    <xf numFmtId="186" fontId="15" fillId="44" borderId="19" xfId="0" applyNumberFormat="1" applyFont="1" applyFill="1" applyBorder="1" applyAlignment="1">
      <alignment horizontal="center" vertical="center"/>
    </xf>
    <xf numFmtId="186" fontId="15" fillId="44" borderId="15" xfId="0" applyNumberFormat="1" applyFont="1" applyFill="1" applyBorder="1" applyAlignment="1">
      <alignment horizontal="center" vertical="center" wrapText="1"/>
    </xf>
    <xf numFmtId="186" fontId="15" fillId="44" borderId="17" xfId="0" applyNumberFormat="1" applyFont="1" applyFill="1" applyBorder="1" applyAlignment="1">
      <alignment horizontal="center" vertical="center" wrapText="1"/>
    </xf>
    <xf numFmtId="186" fontId="15" fillId="44" borderId="33" xfId="0" applyNumberFormat="1" applyFont="1" applyFill="1" applyBorder="1" applyAlignment="1">
      <alignment horizontal="center" vertical="center" wrapText="1"/>
    </xf>
    <xf numFmtId="0" fontId="15" fillId="44" borderId="15" xfId="0" applyFont="1" applyFill="1" applyBorder="1" applyAlignment="1">
      <alignment horizontal="center" vertical="center"/>
    </xf>
    <xf numFmtId="0" fontId="15" fillId="44" borderId="33" xfId="0" applyFont="1" applyFill="1" applyBorder="1" applyAlignment="1">
      <alignment horizontal="center" vertical="center"/>
    </xf>
    <xf numFmtId="186" fontId="16" fillId="44" borderId="119" xfId="0" applyNumberFormat="1" applyFont="1" applyFill="1" applyBorder="1" applyAlignment="1">
      <alignment horizontal="center" vertical="center" wrapText="1"/>
    </xf>
    <xf numFmtId="186" fontId="16" fillId="44" borderId="111" xfId="0" applyNumberFormat="1" applyFont="1" applyFill="1" applyBorder="1" applyAlignment="1">
      <alignment horizontal="center" vertical="center" wrapText="1"/>
    </xf>
    <xf numFmtId="0" fontId="15" fillId="44" borderId="15" xfId="0" applyFont="1" applyFill="1" applyBorder="1" applyAlignment="1">
      <alignment horizontal="center" vertical="center" wrapText="1"/>
    </xf>
    <xf numFmtId="0" fontId="15" fillId="44" borderId="17" xfId="0" applyFont="1" applyFill="1" applyBorder="1" applyAlignment="1">
      <alignment horizontal="center" vertical="center" wrapText="1"/>
    </xf>
    <xf numFmtId="0" fontId="15" fillId="44" borderId="33" xfId="0" applyFont="1" applyFill="1" applyBorder="1" applyAlignment="1">
      <alignment horizontal="center" vertical="center" wrapText="1"/>
    </xf>
    <xf numFmtId="180" fontId="16" fillId="44" borderId="15" xfId="85" applyNumberFormat="1" applyFont="1" applyFill="1" applyBorder="1" applyAlignment="1">
      <alignment horizontal="center" vertical="center" wrapText="1"/>
    </xf>
    <xf numFmtId="180" fontId="16" fillId="44" borderId="17" xfId="85" applyNumberFormat="1" applyFont="1" applyFill="1" applyBorder="1" applyAlignment="1">
      <alignment horizontal="center" vertical="center" wrapText="1"/>
    </xf>
    <xf numFmtId="180" fontId="16" fillId="44" borderId="33" xfId="85" applyNumberFormat="1" applyFont="1" applyFill="1" applyBorder="1" applyAlignment="1">
      <alignment horizontal="center" vertical="center" wrapText="1"/>
    </xf>
    <xf numFmtId="180" fontId="15" fillId="44" borderId="15" xfId="85" applyNumberFormat="1" applyFont="1" applyFill="1" applyBorder="1" applyAlignment="1">
      <alignment horizontal="center"/>
    </xf>
    <xf numFmtId="180" fontId="15" fillId="44" borderId="17" xfId="85" applyNumberFormat="1" applyFont="1" applyFill="1" applyBorder="1" applyAlignment="1">
      <alignment horizontal="center"/>
    </xf>
    <xf numFmtId="180" fontId="15" fillId="44" borderId="33" xfId="85" applyNumberFormat="1" applyFont="1" applyFill="1" applyBorder="1" applyAlignment="1">
      <alignment horizontal="center"/>
    </xf>
    <xf numFmtId="0" fontId="15" fillId="44" borderId="46" xfId="0" applyFont="1" applyFill="1" applyBorder="1" applyAlignment="1">
      <alignment horizontal="center" vertical="center"/>
    </xf>
    <xf numFmtId="0" fontId="15" fillId="44" borderId="118" xfId="0" applyFont="1" applyFill="1" applyBorder="1" applyAlignment="1">
      <alignment horizontal="center" vertical="center"/>
    </xf>
    <xf numFmtId="0" fontId="15" fillId="44" borderId="46" xfId="0" applyFont="1" applyFill="1" applyBorder="1" applyAlignment="1">
      <alignment horizontal="center" vertical="center" wrapText="1"/>
    </xf>
    <xf numFmtId="0" fontId="15" fillId="44" borderId="118" xfId="0" applyFont="1" applyFill="1" applyBorder="1" applyAlignment="1">
      <alignment horizontal="center" vertical="center" wrapText="1"/>
    </xf>
    <xf numFmtId="0" fontId="15" fillId="44" borderId="15" xfId="0" applyFont="1" applyFill="1" applyBorder="1" applyAlignment="1">
      <alignment horizontal="center" wrapText="1"/>
    </xf>
    <xf numFmtId="0" fontId="15" fillId="44" borderId="17" xfId="0" applyFont="1" applyFill="1" applyBorder="1" applyAlignment="1">
      <alignment horizontal="center" wrapText="1"/>
    </xf>
    <xf numFmtId="0" fontId="15" fillId="44" borderId="33" xfId="0" applyFont="1" applyFill="1" applyBorder="1" applyAlignment="1">
      <alignment horizontal="center" wrapText="1"/>
    </xf>
    <xf numFmtId="180" fontId="65" fillId="44" borderId="35" xfId="85" applyNumberFormat="1" applyFont="1" applyFill="1" applyBorder="1" applyAlignment="1">
      <alignment horizontal="center" wrapText="1"/>
    </xf>
    <xf numFmtId="180" fontId="65" fillId="44" borderId="102" xfId="85" applyNumberFormat="1" applyFont="1" applyFill="1" applyBorder="1" applyAlignment="1">
      <alignment horizontal="center" wrapText="1"/>
    </xf>
    <xf numFmtId="180" fontId="65" fillId="44" borderId="18" xfId="85" applyNumberFormat="1" applyFont="1" applyFill="1" applyBorder="1" applyAlignment="1">
      <alignment horizontal="center" wrapText="1"/>
    </xf>
    <xf numFmtId="180" fontId="15" fillId="44" borderId="81" xfId="85" applyNumberFormat="1" applyFont="1" applyFill="1" applyBorder="1" applyAlignment="1">
      <alignment horizontal="center"/>
    </xf>
    <xf numFmtId="180" fontId="15" fillId="44" borderId="83" xfId="85" applyNumberFormat="1" applyFont="1" applyFill="1" applyBorder="1" applyAlignment="1">
      <alignment horizontal="center"/>
    </xf>
    <xf numFmtId="180" fontId="15" fillId="44" borderId="86" xfId="85" applyNumberFormat="1" applyFont="1" applyFill="1" applyBorder="1" applyAlignment="1">
      <alignment horizontal="center"/>
    </xf>
    <xf numFmtId="180" fontId="15" fillId="44" borderId="35" xfId="85" applyNumberFormat="1" applyFont="1" applyFill="1" applyBorder="1" applyAlignment="1">
      <alignment horizontal="center"/>
    </xf>
    <xf numFmtId="180" fontId="15" fillId="44" borderId="102" xfId="85" applyNumberFormat="1" applyFont="1" applyFill="1" applyBorder="1" applyAlignment="1">
      <alignment horizontal="center"/>
    </xf>
    <xf numFmtId="180" fontId="15" fillId="44" borderId="18" xfId="85" applyNumberFormat="1" applyFont="1" applyFill="1" applyBorder="1" applyAlignment="1">
      <alignment horizontal="center"/>
    </xf>
    <xf numFmtId="180" fontId="16" fillId="44" borderId="15" xfId="44" applyNumberFormat="1" applyFont="1" applyFill="1" applyBorder="1" applyAlignment="1">
      <alignment horizontal="center" vertical="center" wrapText="1"/>
    </xf>
    <xf numFmtId="180" fontId="16" fillId="44" borderId="17" xfId="44" applyNumberFormat="1" applyFont="1" applyFill="1" applyBorder="1" applyAlignment="1">
      <alignment horizontal="center" vertical="center" wrapText="1"/>
    </xf>
    <xf numFmtId="180" fontId="16" fillId="44" borderId="33" xfId="44" applyNumberFormat="1" applyFont="1" applyFill="1" applyBorder="1" applyAlignment="1">
      <alignment horizontal="center" vertical="center" wrapText="1"/>
    </xf>
    <xf numFmtId="180" fontId="65" fillId="44" borderId="15" xfId="85" applyNumberFormat="1" applyFont="1" applyFill="1" applyBorder="1" applyAlignment="1">
      <alignment horizontal="center" vertical="center"/>
    </xf>
    <xf numFmtId="180" fontId="65" fillId="44" borderId="17" xfId="85" applyNumberFormat="1" applyFont="1" applyFill="1" applyBorder="1" applyAlignment="1">
      <alignment horizontal="center" vertical="center"/>
    </xf>
    <xf numFmtId="180" fontId="65" fillId="44" borderId="33" xfId="85" applyNumberFormat="1" applyFont="1" applyFill="1" applyBorder="1" applyAlignment="1">
      <alignment horizontal="center" vertical="center"/>
    </xf>
    <xf numFmtId="180" fontId="65" fillId="44" borderId="120" xfId="44" applyNumberFormat="1" applyFont="1" applyFill="1" applyBorder="1" applyAlignment="1">
      <alignment horizontal="center"/>
    </xf>
    <xf numFmtId="180" fontId="65" fillId="44" borderId="33" xfId="44" applyNumberFormat="1" applyFont="1" applyFill="1" applyBorder="1" applyAlignment="1">
      <alignment horizontal="center"/>
    </xf>
    <xf numFmtId="49" fontId="4" fillId="41" borderId="121" xfId="0" applyNumberFormat="1" applyFont="1" applyFill="1" applyBorder="1" applyAlignment="1">
      <alignment horizontal="center" vertical="center" wrapText="1"/>
    </xf>
    <xf numFmtId="49" fontId="4" fillId="41" borderId="62" xfId="0" applyNumberFormat="1" applyFont="1" applyFill="1" applyBorder="1" applyAlignment="1">
      <alignment horizontal="center" vertical="center" wrapText="1"/>
    </xf>
    <xf numFmtId="49" fontId="4" fillId="41" borderId="104" xfId="0" applyNumberFormat="1" applyFont="1" applyFill="1" applyBorder="1" applyAlignment="1">
      <alignment horizontal="center" vertical="center" wrapText="1"/>
    </xf>
    <xf numFmtId="49" fontId="4" fillId="41" borderId="63" xfId="0" applyNumberFormat="1" applyFont="1" applyFill="1" applyBorder="1" applyAlignment="1">
      <alignment horizontal="center" vertical="center" wrapText="1"/>
    </xf>
    <xf numFmtId="49" fontId="89" fillId="41" borderId="79" xfId="0" applyNumberFormat="1" applyFont="1" applyFill="1" applyBorder="1" applyAlignment="1">
      <alignment horizontal="center" vertical="center" wrapText="1"/>
    </xf>
    <xf numFmtId="49" fontId="89" fillId="41" borderId="87" xfId="0" applyNumberFormat="1" applyFont="1" applyFill="1" applyBorder="1" applyAlignment="1">
      <alignment horizontal="center" vertical="center" wrapText="1"/>
    </xf>
    <xf numFmtId="49" fontId="4" fillId="41" borderId="80" xfId="0" applyNumberFormat="1" applyFont="1" applyFill="1" applyBorder="1" applyAlignment="1">
      <alignment horizontal="center" vertical="center" wrapText="1"/>
    </xf>
    <xf numFmtId="49" fontId="4" fillId="41" borderId="51" xfId="0" applyNumberFormat="1" applyFont="1" applyFill="1" applyBorder="1" applyAlignment="1">
      <alignment horizontal="center" vertical="center" wrapText="1"/>
    </xf>
    <xf numFmtId="49" fontId="4" fillId="41" borderId="122" xfId="0" applyNumberFormat="1" applyFont="1" applyFill="1" applyBorder="1" applyAlignment="1">
      <alignment horizontal="center" vertical="center" wrapText="1"/>
    </xf>
    <xf numFmtId="49" fontId="4" fillId="41" borderId="123" xfId="0" applyNumberFormat="1" applyFont="1" applyFill="1" applyBorder="1" applyAlignment="1">
      <alignment horizontal="center" vertical="center" wrapText="1"/>
    </xf>
    <xf numFmtId="49" fontId="4" fillId="41" borderId="121" xfId="0" applyNumberFormat="1" applyFont="1" applyFill="1" applyBorder="1" applyAlignment="1">
      <alignment horizontal="center" vertical="center"/>
    </xf>
    <xf numFmtId="49" fontId="4" fillId="41" borderId="62" xfId="0" applyNumberFormat="1" applyFont="1" applyFill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3" fontId="16" fillId="44" borderId="15" xfId="44" applyFont="1" applyFill="1" applyBorder="1" applyAlignment="1">
      <alignment horizontal="center" vertical="center"/>
    </xf>
    <xf numFmtId="43" fontId="16" fillId="44" borderId="17" xfId="44" applyFont="1" applyFill="1" applyBorder="1" applyAlignment="1">
      <alignment horizontal="center" vertical="center"/>
    </xf>
    <xf numFmtId="0" fontId="12" fillId="44" borderId="15" xfId="0" applyFont="1" applyFill="1" applyBorder="1" applyAlignment="1">
      <alignment horizontal="center" vertical="center"/>
    </xf>
    <xf numFmtId="0" fontId="12" fillId="44" borderId="33" xfId="0" applyFont="1" applyFill="1" applyBorder="1" applyAlignment="1">
      <alignment horizontal="center" vertical="center"/>
    </xf>
    <xf numFmtId="0" fontId="20" fillId="44" borderId="79" xfId="0" applyFont="1" applyFill="1" applyBorder="1" applyAlignment="1">
      <alignment horizontal="center" vertical="center"/>
    </xf>
    <xf numFmtId="0" fontId="20" fillId="44" borderId="87" xfId="0" applyFont="1" applyFill="1" applyBorder="1" applyAlignment="1">
      <alignment horizontal="center" vertical="center"/>
    </xf>
    <xf numFmtId="0" fontId="0" fillId="41" borderId="124" xfId="0" applyFill="1" applyBorder="1" applyAlignment="1">
      <alignment horizontal="center" vertical="center"/>
    </xf>
    <xf numFmtId="0" fontId="0" fillId="41" borderId="89" xfId="0" applyFill="1" applyBorder="1" applyAlignment="1">
      <alignment horizontal="center" vertical="center"/>
    </xf>
    <xf numFmtId="171" fontId="16" fillId="54" borderId="79" xfId="85" applyNumberFormat="1" applyFont="1" applyFill="1" applyBorder="1" applyAlignment="1">
      <alignment horizontal="center" vertical="center" wrapText="1"/>
    </xf>
    <xf numFmtId="171" fontId="16" fillId="54" borderId="87" xfId="85" applyNumberFormat="1" applyFont="1" applyFill="1" applyBorder="1" applyAlignment="1">
      <alignment horizontal="center" vertical="center" wrapText="1"/>
    </xf>
    <xf numFmtId="171" fontId="16" fillId="54" borderId="81" xfId="85" applyNumberFormat="1" applyFont="1" applyFill="1" applyBorder="1" applyAlignment="1">
      <alignment horizontal="center" vertical="top"/>
    </xf>
    <xf numFmtId="171" fontId="16" fillId="54" borderId="86" xfId="85" applyNumberFormat="1" applyFont="1" applyFill="1" applyBorder="1" applyAlignment="1">
      <alignment horizontal="center" vertical="top"/>
    </xf>
    <xf numFmtId="43" fontId="16" fillId="44" borderId="15" xfId="85" applyFont="1" applyFill="1" applyBorder="1" applyAlignment="1">
      <alignment horizontal="center" vertical="center"/>
    </xf>
    <xf numFmtId="43" fontId="16" fillId="44" borderId="33" xfId="85" applyFont="1" applyFill="1" applyBorder="1" applyAlignment="1">
      <alignment horizontal="center" vertical="center"/>
    </xf>
    <xf numFmtId="171" fontId="16" fillId="54" borderId="46" xfId="85" applyNumberFormat="1" applyFont="1" applyFill="1" applyBorder="1" applyAlignment="1">
      <alignment horizontal="center" vertical="center"/>
    </xf>
    <xf numFmtId="171" fontId="16" fillId="54" borderId="118" xfId="85" applyNumberFormat="1" applyFont="1" applyFill="1" applyBorder="1" applyAlignment="1">
      <alignment horizontal="center" vertical="center"/>
    </xf>
    <xf numFmtId="171" fontId="16" fillId="54" borderId="15" xfId="85" applyNumberFormat="1" applyFont="1" applyFill="1" applyBorder="1" applyAlignment="1">
      <alignment horizontal="center" vertical="center" wrapText="1"/>
    </xf>
    <xf numFmtId="171" fontId="16" fillId="54" borderId="17" xfId="85" applyNumberFormat="1" applyFont="1" applyFill="1" applyBorder="1" applyAlignment="1">
      <alignment horizontal="center" vertical="center" wrapText="1"/>
    </xf>
    <xf numFmtId="171" fontId="16" fillId="54" borderId="33" xfId="85" applyNumberFormat="1" applyFont="1" applyFill="1" applyBorder="1" applyAlignment="1">
      <alignment horizontal="center" vertical="center" wrapText="1"/>
    </xf>
    <xf numFmtId="4" fontId="16" fillId="54" borderId="15" xfId="0" applyNumberFormat="1" applyFont="1" applyFill="1" applyBorder="1" applyAlignment="1">
      <alignment horizontal="center" vertical="center" wrapText="1"/>
    </xf>
    <xf numFmtId="4" fontId="16" fillId="54" borderId="17" xfId="0" applyNumberFormat="1" applyFont="1" applyFill="1" applyBorder="1" applyAlignment="1">
      <alignment horizontal="center" vertical="center" wrapText="1"/>
    </xf>
    <xf numFmtId="4" fontId="16" fillId="54" borderId="33" xfId="0" applyNumberFormat="1" applyFont="1" applyFill="1" applyBorder="1" applyAlignment="1">
      <alignment horizontal="center" vertical="center" wrapText="1"/>
    </xf>
    <xf numFmtId="4" fontId="16" fillId="54" borderId="15" xfId="0" applyNumberFormat="1" applyFont="1" applyFill="1" applyBorder="1" applyAlignment="1">
      <alignment horizontal="center" vertical="center" wrapText="1"/>
    </xf>
    <xf numFmtId="0" fontId="12" fillId="44" borderId="35" xfId="0" applyFont="1" applyFill="1" applyBorder="1" applyAlignment="1">
      <alignment horizontal="center" vertical="center"/>
    </xf>
    <xf numFmtId="0" fontId="12" fillId="44" borderId="18" xfId="0" applyFont="1" applyFill="1" applyBorder="1" applyAlignment="1">
      <alignment horizontal="center" vertical="center"/>
    </xf>
    <xf numFmtId="49" fontId="4" fillId="41" borderId="30" xfId="0" applyNumberFormat="1" applyFont="1" applyFill="1" applyBorder="1" applyAlignment="1">
      <alignment horizontal="center" vertical="center"/>
    </xf>
    <xf numFmtId="49" fontId="4" fillId="41" borderId="49" xfId="0" applyNumberFormat="1" applyFont="1" applyFill="1" applyBorder="1" applyAlignment="1">
      <alignment horizontal="center" vertical="center"/>
    </xf>
    <xf numFmtId="49" fontId="4" fillId="41" borderId="15" xfId="0" applyNumberFormat="1" applyFont="1" applyFill="1" applyBorder="1" applyAlignment="1">
      <alignment horizontal="center" vertical="center"/>
    </xf>
    <xf numFmtId="49" fontId="4" fillId="41" borderId="17" xfId="0" applyNumberFormat="1" applyFont="1" applyFill="1" applyBorder="1" applyAlignment="1">
      <alignment horizontal="center" vertical="center"/>
    </xf>
    <xf numFmtId="49" fontId="4" fillId="41" borderId="33" xfId="0" applyNumberFormat="1" applyFont="1" applyFill="1" applyBorder="1" applyAlignment="1">
      <alignment horizontal="center" vertical="center"/>
    </xf>
    <xf numFmtId="0" fontId="16" fillId="44" borderId="125" xfId="0" applyFont="1" applyFill="1" applyBorder="1" applyAlignment="1">
      <alignment horizontal="center" vertical="center"/>
    </xf>
    <xf numFmtId="0" fontId="16" fillId="44" borderId="34" xfId="0" applyFont="1" applyFill="1" applyBorder="1" applyAlignment="1">
      <alignment horizontal="center" vertical="center"/>
    </xf>
    <xf numFmtId="0" fontId="16" fillId="44" borderId="75" xfId="0" applyFont="1" applyFill="1" applyBorder="1" applyAlignment="1">
      <alignment horizontal="center" vertical="center"/>
    </xf>
    <xf numFmtId="0" fontId="16" fillId="44" borderId="19" xfId="0" applyFont="1" applyFill="1" applyBorder="1" applyAlignment="1">
      <alignment horizontal="center" vertical="center"/>
    </xf>
    <xf numFmtId="0" fontId="16" fillId="44" borderId="15" xfId="0" applyFont="1" applyFill="1" applyBorder="1" applyAlignment="1">
      <alignment horizontal="center" vertical="center"/>
    </xf>
    <xf numFmtId="0" fontId="16" fillId="44" borderId="33" xfId="0" applyFont="1" applyFill="1" applyBorder="1" applyAlignment="1">
      <alignment horizontal="center" vertical="center"/>
    </xf>
    <xf numFmtId="0" fontId="16" fillId="44" borderId="125" xfId="0" applyFont="1" applyFill="1" applyBorder="1" applyAlignment="1">
      <alignment horizontal="center" vertical="center" wrapText="1"/>
    </xf>
    <xf numFmtId="0" fontId="16" fillId="44" borderId="34" xfId="0" applyFont="1" applyFill="1" applyBorder="1" applyAlignment="1">
      <alignment horizontal="center" vertical="center" wrapText="1"/>
    </xf>
    <xf numFmtId="0" fontId="16" fillId="44" borderId="80" xfId="0" applyFont="1" applyFill="1" applyBorder="1" applyAlignment="1">
      <alignment horizontal="center" vertical="center" wrapText="1"/>
    </xf>
    <xf numFmtId="0" fontId="16" fillId="44" borderId="51" xfId="0" applyFont="1" applyFill="1" applyBorder="1" applyAlignment="1">
      <alignment horizontal="center" vertical="center" wrapText="1"/>
    </xf>
    <xf numFmtId="0" fontId="16" fillId="44" borderId="81" xfId="0" applyFont="1" applyFill="1" applyBorder="1" applyAlignment="1">
      <alignment horizontal="center" vertical="center" wrapText="1"/>
    </xf>
    <xf numFmtId="0" fontId="16" fillId="44" borderId="86" xfId="0" applyFont="1" applyFill="1" applyBorder="1" applyAlignment="1">
      <alignment horizontal="center" vertical="center" wrapText="1"/>
    </xf>
    <xf numFmtId="0" fontId="16" fillId="44" borderId="75" xfId="0" applyFont="1" applyFill="1" applyBorder="1" applyAlignment="1">
      <alignment horizontal="center" vertical="center" wrapText="1"/>
    </xf>
    <xf numFmtId="0" fontId="16" fillId="44" borderId="19" xfId="0" applyFont="1" applyFill="1" applyBorder="1" applyAlignment="1">
      <alignment horizontal="center" vertical="center" wrapText="1"/>
    </xf>
    <xf numFmtId="0" fontId="16" fillId="44" borderId="79" xfId="0" applyFont="1" applyFill="1" applyBorder="1" applyAlignment="1">
      <alignment horizontal="center" vertical="center" wrapText="1"/>
    </xf>
    <xf numFmtId="0" fontId="16" fillId="44" borderId="85" xfId="0" applyFont="1" applyFill="1" applyBorder="1" applyAlignment="1">
      <alignment horizontal="center" vertical="center" wrapText="1"/>
    </xf>
    <xf numFmtId="0" fontId="16" fillId="44" borderId="81" xfId="0" applyFont="1" applyFill="1" applyBorder="1" applyAlignment="1">
      <alignment horizontal="center" vertical="center" wrapText="1"/>
    </xf>
    <xf numFmtId="0" fontId="16" fillId="44" borderId="83" xfId="0" applyFont="1" applyFill="1" applyBorder="1" applyAlignment="1">
      <alignment horizontal="center" vertical="center" wrapText="1"/>
    </xf>
    <xf numFmtId="0" fontId="16" fillId="44" borderId="87" xfId="0" applyFont="1" applyFill="1" applyBorder="1" applyAlignment="1">
      <alignment horizontal="center" vertical="center" wrapText="1"/>
    </xf>
    <xf numFmtId="0" fontId="16" fillId="44" borderId="15" xfId="0" applyFont="1" applyFill="1" applyBorder="1" applyAlignment="1">
      <alignment horizontal="center" vertical="center"/>
    </xf>
    <xf numFmtId="0" fontId="16" fillId="44" borderId="17" xfId="0" applyFont="1" applyFill="1" applyBorder="1" applyAlignment="1">
      <alignment horizontal="center" vertical="center"/>
    </xf>
    <xf numFmtId="0" fontId="16" fillId="44" borderId="15" xfId="0" applyFont="1" applyFill="1" applyBorder="1" applyAlignment="1">
      <alignment horizontal="center" vertical="center" wrapText="1"/>
    </xf>
    <xf numFmtId="0" fontId="16" fillId="44" borderId="17" xfId="0" applyFont="1" applyFill="1" applyBorder="1" applyAlignment="1">
      <alignment horizontal="center" vertical="center" wrapText="1"/>
    </xf>
    <xf numFmtId="179" fontId="16" fillId="44" borderId="15" xfId="86" applyFont="1" applyFill="1" applyBorder="1" applyAlignment="1">
      <alignment horizontal="center" vertical="center" wrapText="1"/>
    </xf>
    <xf numFmtId="179" fontId="16" fillId="44" borderId="17" xfId="86" applyFont="1" applyFill="1" applyBorder="1" applyAlignment="1">
      <alignment horizontal="center" vertical="center" wrapText="1"/>
    </xf>
    <xf numFmtId="179" fontId="16" fillId="44" borderId="46" xfId="86" applyFont="1" applyFill="1" applyBorder="1" applyAlignment="1">
      <alignment horizontal="center"/>
    </xf>
    <xf numFmtId="179" fontId="16" fillId="44" borderId="57" xfId="86" applyFont="1" applyFill="1" applyBorder="1" applyAlignment="1">
      <alignment horizontal="center"/>
    </xf>
    <xf numFmtId="179" fontId="16" fillId="44" borderId="118" xfId="86" applyFont="1" applyFill="1" applyBorder="1" applyAlignment="1">
      <alignment horizontal="center"/>
    </xf>
    <xf numFmtId="179" fontId="16" fillId="50" borderId="15" xfId="86" applyFont="1" applyFill="1" applyBorder="1" applyAlignment="1">
      <alignment horizontal="center" vertical="center" wrapText="1"/>
    </xf>
    <xf numFmtId="179" fontId="16" fillId="50" borderId="17" xfId="86" applyFont="1" applyFill="1" applyBorder="1" applyAlignment="1">
      <alignment horizontal="center" vertical="center" wrapText="1"/>
    </xf>
    <xf numFmtId="179" fontId="16" fillId="50" borderId="33" xfId="86" applyFont="1" applyFill="1" applyBorder="1" applyAlignment="1">
      <alignment horizontal="center" vertical="center" wrapText="1"/>
    </xf>
    <xf numFmtId="180" fontId="16" fillId="44" borderId="15" xfId="86" applyNumberFormat="1" applyFont="1" applyFill="1" applyBorder="1" applyAlignment="1">
      <alignment horizontal="center" vertical="center" wrapText="1"/>
    </xf>
    <xf numFmtId="180" fontId="16" fillId="44" borderId="17" xfId="86" applyNumberFormat="1" applyFont="1" applyFill="1" applyBorder="1" applyAlignment="1">
      <alignment horizontal="center" vertical="center" wrapText="1"/>
    </xf>
    <xf numFmtId="180" fontId="16" fillId="44" borderId="33" xfId="86" applyNumberFormat="1" applyFont="1" applyFill="1" applyBorder="1" applyAlignment="1">
      <alignment horizontal="center" vertical="center" wrapText="1"/>
    </xf>
    <xf numFmtId="180" fontId="83" fillId="44" borderId="15" xfId="86" applyNumberFormat="1" applyFont="1" applyFill="1" applyBorder="1" applyAlignment="1">
      <alignment horizontal="center" vertical="center" wrapText="1"/>
    </xf>
    <xf numFmtId="180" fontId="83" fillId="44" borderId="17" xfId="86" applyNumberFormat="1" applyFont="1" applyFill="1" applyBorder="1" applyAlignment="1">
      <alignment horizontal="center" vertical="center" wrapText="1"/>
    </xf>
    <xf numFmtId="180" fontId="83" fillId="44" borderId="33" xfId="86" applyNumberFormat="1" applyFont="1" applyFill="1" applyBorder="1" applyAlignment="1">
      <alignment horizontal="center" vertical="center" wrapText="1"/>
    </xf>
    <xf numFmtId="180" fontId="16" fillId="44" borderId="35" xfId="86" applyNumberFormat="1" applyFont="1" applyFill="1" applyBorder="1" applyAlignment="1">
      <alignment horizontal="center" vertical="center" wrapText="1"/>
    </xf>
    <xf numFmtId="180" fontId="16" fillId="44" borderId="102" xfId="86" applyNumberFormat="1" applyFont="1" applyFill="1" applyBorder="1" applyAlignment="1">
      <alignment horizontal="center" vertical="center" wrapText="1"/>
    </xf>
    <xf numFmtId="180" fontId="16" fillId="44" borderId="18" xfId="86" applyNumberFormat="1" applyFont="1" applyFill="1" applyBorder="1" applyAlignment="1">
      <alignment horizontal="center" vertical="center" wrapText="1"/>
    </xf>
    <xf numFmtId="180" fontId="16" fillId="44" borderId="17" xfId="86" applyNumberFormat="1" applyFont="1" applyFill="1" applyBorder="1" applyAlignment="1">
      <alignment horizontal="center" vertical="center" wrapText="1"/>
    </xf>
    <xf numFmtId="180" fontId="16" fillId="44" borderId="126" xfId="86" applyNumberFormat="1" applyFont="1" applyFill="1" applyBorder="1" applyAlignment="1">
      <alignment horizontal="center" vertical="center" wrapText="1"/>
    </xf>
    <xf numFmtId="0" fontId="16" fillId="44" borderId="15" xfId="0" applyFont="1" applyFill="1" applyBorder="1" applyAlignment="1">
      <alignment horizontal="center" wrapText="1"/>
    </xf>
    <xf numFmtId="0" fontId="16" fillId="44" borderId="3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left" vertical="top" wrapText="1"/>
    </xf>
    <xf numFmtId="2" fontId="46" fillId="44" borderId="75" xfId="0" applyNumberFormat="1" applyFont="1" applyFill="1" applyBorder="1" applyAlignment="1">
      <alignment horizontal="center" vertical="center" wrapText="1"/>
    </xf>
    <xf numFmtId="2" fontId="46" fillId="44" borderId="76" xfId="0" applyNumberFormat="1" applyFont="1" applyFill="1" applyBorder="1" applyAlignment="1">
      <alignment horizontal="center" vertical="center" wrapText="1"/>
    </xf>
    <xf numFmtId="2" fontId="46" fillId="44" borderId="19" xfId="0" applyNumberFormat="1" applyFont="1" applyFill="1" applyBorder="1" applyAlignment="1">
      <alignment horizontal="center" vertical="center" wrapText="1"/>
    </xf>
    <xf numFmtId="40" fontId="16" fillId="44" borderId="15" xfId="0" applyNumberFormat="1" applyFont="1" applyFill="1" applyBorder="1" applyAlignment="1">
      <alignment horizontal="center" vertical="center" wrapText="1"/>
    </xf>
    <xf numFmtId="40" fontId="16" fillId="44" borderId="17" xfId="0" applyNumberFormat="1" applyFont="1" applyFill="1" applyBorder="1" applyAlignment="1">
      <alignment horizontal="center" vertical="center" wrapText="1"/>
    </xf>
    <xf numFmtId="40" fontId="16" fillId="44" borderId="33" xfId="0" applyNumberFormat="1" applyFont="1" applyFill="1" applyBorder="1" applyAlignment="1">
      <alignment horizontal="center" vertical="center" wrapText="1"/>
    </xf>
    <xf numFmtId="49" fontId="46" fillId="44" borderId="21" xfId="0" applyNumberFormat="1" applyFont="1" applyFill="1" applyBorder="1" applyAlignment="1">
      <alignment horizontal="center" vertical="center"/>
    </xf>
    <xf numFmtId="49" fontId="46" fillId="44" borderId="23" xfId="0" applyNumberFormat="1" applyFont="1" applyFill="1" applyBorder="1" applyAlignment="1">
      <alignment horizontal="center" vertical="center"/>
    </xf>
    <xf numFmtId="49" fontId="46" fillId="44" borderId="25" xfId="0" applyNumberFormat="1" applyFont="1" applyFill="1" applyBorder="1" applyAlignment="1">
      <alignment horizontal="center" vertical="center"/>
    </xf>
    <xf numFmtId="49" fontId="46" fillId="44" borderId="28" xfId="0" applyNumberFormat="1" applyFont="1" applyFill="1" applyBorder="1" applyAlignment="1">
      <alignment horizontal="center" vertical="center"/>
    </xf>
    <xf numFmtId="49" fontId="46" fillId="44" borderId="13" xfId="0" applyNumberFormat="1" applyFont="1" applyFill="1" applyBorder="1" applyAlignment="1">
      <alignment horizontal="center" vertical="center"/>
    </xf>
    <xf numFmtId="49" fontId="46" fillId="44" borderId="29" xfId="0" applyNumberFormat="1" applyFont="1" applyFill="1" applyBorder="1" applyAlignment="1">
      <alignment horizontal="center" vertical="center"/>
    </xf>
    <xf numFmtId="49" fontId="96" fillId="0" borderId="11" xfId="0" applyNumberFormat="1" applyFont="1" applyBorder="1" applyAlignment="1">
      <alignment horizontal="left"/>
    </xf>
    <xf numFmtId="49" fontId="96" fillId="0" borderId="53" xfId="0" applyNumberFormat="1" applyFont="1" applyBorder="1" applyAlignment="1">
      <alignment horizontal="left"/>
    </xf>
    <xf numFmtId="0" fontId="16" fillId="44" borderId="15" xfId="0" applyFont="1" applyFill="1" applyBorder="1" applyAlignment="1">
      <alignment horizontal="center" wrapText="1"/>
    </xf>
    <xf numFmtId="0" fontId="16" fillId="44" borderId="33" xfId="0" applyFont="1" applyFill="1" applyBorder="1" applyAlignment="1">
      <alignment horizontal="center" wrapText="1"/>
    </xf>
    <xf numFmtId="0" fontId="16" fillId="44" borderId="15" xfId="0" applyFont="1" applyFill="1" applyBorder="1" applyAlignment="1">
      <alignment horizontal="center" wrapText="1"/>
    </xf>
    <xf numFmtId="0" fontId="15" fillId="44" borderId="46" xfId="0" applyFont="1" applyFill="1" applyBorder="1" applyAlignment="1">
      <alignment horizontal="center"/>
    </xf>
    <xf numFmtId="0" fontId="15" fillId="44" borderId="57" xfId="0" applyFont="1" applyFill="1" applyBorder="1" applyAlignment="1">
      <alignment horizontal="center"/>
    </xf>
    <xf numFmtId="0" fontId="15" fillId="44" borderId="118" xfId="0" applyFont="1" applyFill="1" applyBorder="1" applyAlignment="1">
      <alignment horizontal="center"/>
    </xf>
    <xf numFmtId="0" fontId="16" fillId="44" borderId="16" xfId="0" applyFont="1" applyFill="1" applyBorder="1" applyAlignment="1">
      <alignment horizontal="center" vertical="center"/>
    </xf>
    <xf numFmtId="0" fontId="16" fillId="44" borderId="50" xfId="0" applyFont="1" applyFill="1" applyBorder="1" applyAlignment="1">
      <alignment horizontal="center" vertical="center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2 2" xfId="35"/>
    <cellStyle name="Accent3" xfId="36"/>
    <cellStyle name="Accent4" xfId="37"/>
    <cellStyle name="Accent5" xfId="38"/>
    <cellStyle name="Accent6" xfId="39"/>
    <cellStyle name="Accent6 2" xfId="40"/>
    <cellStyle name="Bad" xfId="41"/>
    <cellStyle name="Calculation" xfId="42"/>
    <cellStyle name="Check Cell" xfId="43"/>
    <cellStyle name="Comma" xfId="44"/>
    <cellStyle name="Comma [0]" xfId="45"/>
    <cellStyle name="Comma [0] 2" xfId="46"/>
    <cellStyle name="Comma [0] 2 2" xfId="47"/>
    <cellStyle name="Comma [0] 3" xfId="48"/>
    <cellStyle name="Comma 10" xfId="49"/>
    <cellStyle name="Comma 10 2" xfId="50"/>
    <cellStyle name="Comma 10 3" xfId="51"/>
    <cellStyle name="Comma 11" xfId="52"/>
    <cellStyle name="Comma 11 3" xfId="53"/>
    <cellStyle name="Comma 12" xfId="54"/>
    <cellStyle name="Comma 13" xfId="55"/>
    <cellStyle name="Comma 14" xfId="56"/>
    <cellStyle name="Comma 15" xfId="57"/>
    <cellStyle name="Comma 16" xfId="58"/>
    <cellStyle name="Comma 17" xfId="59"/>
    <cellStyle name="Comma 18" xfId="60"/>
    <cellStyle name="Comma 19" xfId="61"/>
    <cellStyle name="Comma 2" xfId="62"/>
    <cellStyle name="Comma 2 10" xfId="63"/>
    <cellStyle name="Comma 2 2" xfId="64"/>
    <cellStyle name="Comma 2 37" xfId="65"/>
    <cellStyle name="Comma 20" xfId="66"/>
    <cellStyle name="Comma 21" xfId="67"/>
    <cellStyle name="Comma 22" xfId="68"/>
    <cellStyle name="Comma 23" xfId="69"/>
    <cellStyle name="Comma 24" xfId="70"/>
    <cellStyle name="Comma 25" xfId="71"/>
    <cellStyle name="Comma 26" xfId="72"/>
    <cellStyle name="Comma 27" xfId="73"/>
    <cellStyle name="Comma 28" xfId="74"/>
    <cellStyle name="Comma 29" xfId="75"/>
    <cellStyle name="Comma 3" xfId="76"/>
    <cellStyle name="Comma 3 2" xfId="77"/>
    <cellStyle name="Comma 30" xfId="78"/>
    <cellStyle name="Comma 31" xfId="79"/>
    <cellStyle name="Comma 32" xfId="80"/>
    <cellStyle name="Comma 33" xfId="81"/>
    <cellStyle name="Comma 34" xfId="82"/>
    <cellStyle name="Comma 35" xfId="83"/>
    <cellStyle name="Comma 36" xfId="84"/>
    <cellStyle name="Comma 37" xfId="85"/>
    <cellStyle name="Comma 38" xfId="86"/>
    <cellStyle name="Comma 4" xfId="87"/>
    <cellStyle name="Comma 4 2" xfId="88"/>
    <cellStyle name="Comma 5" xfId="89"/>
    <cellStyle name="Comma 6" xfId="90"/>
    <cellStyle name="Comma 7" xfId="91"/>
    <cellStyle name="Comma 8" xfId="92"/>
    <cellStyle name="Comma 9" xfId="93"/>
    <cellStyle name="Currency" xfId="94"/>
    <cellStyle name="Currency [0]" xfId="95"/>
    <cellStyle name="Explanatory Text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Hyperlink 2" xfId="104"/>
    <cellStyle name="Input" xfId="105"/>
    <cellStyle name="inputExposure" xfId="106"/>
    <cellStyle name="Linked Cell" xfId="107"/>
    <cellStyle name="Neutral" xfId="108"/>
    <cellStyle name="Normal 11 3" xfId="109"/>
    <cellStyle name="Normal 13" xfId="110"/>
    <cellStyle name="Normal 13 2" xfId="111"/>
    <cellStyle name="Normal 19" xfId="112"/>
    <cellStyle name="Normal 2" xfId="113"/>
    <cellStyle name="Normal 2 17" xfId="114"/>
    <cellStyle name="Normal 2 2" xfId="115"/>
    <cellStyle name="Normal 3" xfId="116"/>
    <cellStyle name="Normal 3 12" xfId="117"/>
    <cellStyle name="Normal 3 2" xfId="118"/>
    <cellStyle name="Normal 4" xfId="119"/>
    <cellStyle name="Normal 4 2" xfId="120"/>
    <cellStyle name="Normal 5" xfId="121"/>
    <cellStyle name="Normal 6" xfId="122"/>
    <cellStyle name="Normal 7" xfId="123"/>
    <cellStyle name="Note" xfId="124"/>
    <cellStyle name="Obično_OBRASCI_TRŽIŠNI RIZICI_draft 2.0" xfId="125"/>
    <cellStyle name="Output" xfId="126"/>
    <cellStyle name="Percent" xfId="127"/>
    <cellStyle name="Percent 2" xfId="128"/>
    <cellStyle name="Percent 2 2" xfId="129"/>
    <cellStyle name="Percent 3" xfId="130"/>
    <cellStyle name="Percent 4" xfId="131"/>
    <cellStyle name="Percent 5" xfId="132"/>
    <cellStyle name="Percent 6" xfId="133"/>
    <cellStyle name="showExposure" xfId="134"/>
    <cellStyle name="Standard 3" xfId="135"/>
    <cellStyle name="Title" xfId="136"/>
    <cellStyle name="Total" xfId="137"/>
    <cellStyle name="Warning Text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14.8515625" style="20" bestFit="1" customWidth="1"/>
    <col min="2" max="2" width="23.7109375" style="20" customWidth="1"/>
    <col min="3" max="3" width="87.00390625" style="20" customWidth="1"/>
    <col min="4" max="4" width="15.8515625" style="20" customWidth="1"/>
    <col min="5" max="5" width="11.140625" style="20" bestFit="1" customWidth="1"/>
    <col min="6" max="16384" width="9.140625" style="20" customWidth="1"/>
  </cols>
  <sheetData>
    <row r="2" spans="1:4" ht="15">
      <c r="A2" s="448" t="s">
        <v>790</v>
      </c>
      <c r="B2" s="448"/>
      <c r="C2" s="448"/>
      <c r="D2" s="449"/>
    </row>
    <row r="3" spans="1:4" ht="15.75" thickBot="1">
      <c r="A3" s="450"/>
      <c r="B3" s="450"/>
      <c r="C3" s="450"/>
      <c r="D3" s="449"/>
    </row>
    <row r="4" spans="1:4" ht="16.5" thickBot="1">
      <c r="A4" s="725" t="s">
        <v>792</v>
      </c>
      <c r="B4" s="726"/>
      <c r="C4" s="451" t="s">
        <v>791</v>
      </c>
      <c r="D4" s="452" t="s">
        <v>253</v>
      </c>
    </row>
    <row r="5" spans="1:4" ht="15.75" thickBot="1">
      <c r="A5" s="453">
        <v>1</v>
      </c>
      <c r="B5" s="454" t="s">
        <v>223</v>
      </c>
      <c r="C5" s="353" t="s">
        <v>255</v>
      </c>
      <c r="D5" s="577" t="s">
        <v>254</v>
      </c>
    </row>
    <row r="6" spans="1:4" ht="15.75" thickBot="1">
      <c r="A6" s="455">
        <v>2</v>
      </c>
      <c r="B6" s="456" t="s">
        <v>224</v>
      </c>
      <c r="C6" s="353" t="s">
        <v>256</v>
      </c>
      <c r="D6" s="577" t="s">
        <v>254</v>
      </c>
    </row>
    <row r="7" spans="1:4" ht="15.75" thickBot="1">
      <c r="A7" s="455">
        <v>3</v>
      </c>
      <c r="B7" s="456" t="s">
        <v>225</v>
      </c>
      <c r="C7" s="353" t="s">
        <v>257</v>
      </c>
      <c r="D7" s="577" t="s">
        <v>254</v>
      </c>
    </row>
    <row r="8" spans="1:4" ht="15.75" thickBot="1">
      <c r="A8" s="455">
        <v>4</v>
      </c>
      <c r="B8" s="456" t="s">
        <v>226</v>
      </c>
      <c r="C8" s="353" t="s">
        <v>258</v>
      </c>
      <c r="D8" s="577" t="s">
        <v>254</v>
      </c>
    </row>
    <row r="9" spans="1:4" ht="15.75" thickBot="1">
      <c r="A9" s="455">
        <v>5</v>
      </c>
      <c r="B9" s="456" t="s">
        <v>227</v>
      </c>
      <c r="C9" s="578" t="s">
        <v>259</v>
      </c>
      <c r="D9" s="577" t="s">
        <v>254</v>
      </c>
    </row>
    <row r="10" spans="1:4" ht="15.75" thickBot="1">
      <c r="A10" s="455">
        <v>6</v>
      </c>
      <c r="B10" s="457" t="s">
        <v>228</v>
      </c>
      <c r="C10" s="579" t="s">
        <v>260</v>
      </c>
      <c r="D10" s="577" t="s">
        <v>254</v>
      </c>
    </row>
    <row r="11" spans="1:4" ht="15.75" thickBot="1">
      <c r="A11" s="455">
        <v>7</v>
      </c>
      <c r="B11" s="457" t="s">
        <v>229</v>
      </c>
      <c r="C11" s="579" t="s">
        <v>261</v>
      </c>
      <c r="D11" s="577" t="s">
        <v>254</v>
      </c>
    </row>
    <row r="12" spans="1:4" ht="15.75" thickBot="1">
      <c r="A12" s="455">
        <v>8</v>
      </c>
      <c r="B12" s="456" t="s">
        <v>230</v>
      </c>
      <c r="C12" s="579" t="s">
        <v>262</v>
      </c>
      <c r="D12" s="577" t="s">
        <v>254</v>
      </c>
    </row>
    <row r="13" spans="1:4" ht="15.75" thickBot="1">
      <c r="A13" s="455">
        <v>9</v>
      </c>
      <c r="B13" s="456" t="s">
        <v>231</v>
      </c>
      <c r="C13" s="579" t="s">
        <v>263</v>
      </c>
      <c r="D13" s="577" t="s">
        <v>254</v>
      </c>
    </row>
    <row r="14" spans="1:4" ht="15.75" thickBot="1">
      <c r="A14" s="455">
        <v>10</v>
      </c>
      <c r="B14" s="457" t="s">
        <v>232</v>
      </c>
      <c r="C14" s="580" t="s">
        <v>793</v>
      </c>
      <c r="D14" s="587" t="s">
        <v>254</v>
      </c>
    </row>
    <row r="15" spans="1:4" ht="15.75" thickBot="1">
      <c r="A15" s="455">
        <v>11</v>
      </c>
      <c r="B15" s="457" t="s">
        <v>233</v>
      </c>
      <c r="C15" s="580" t="s">
        <v>264</v>
      </c>
      <c r="D15" s="587" t="s">
        <v>254</v>
      </c>
    </row>
    <row r="16" spans="1:4" ht="15.75" thickBot="1">
      <c r="A16" s="455">
        <v>12</v>
      </c>
      <c r="B16" s="457" t="s">
        <v>234</v>
      </c>
      <c r="C16" s="581" t="s">
        <v>265</v>
      </c>
      <c r="D16" s="587" t="s">
        <v>254</v>
      </c>
    </row>
    <row r="17" spans="1:4" ht="15.75" thickBot="1">
      <c r="A17" s="455">
        <v>13</v>
      </c>
      <c r="B17" s="457" t="s">
        <v>235</v>
      </c>
      <c r="C17" s="581" t="s">
        <v>266</v>
      </c>
      <c r="D17" s="587" t="s">
        <v>254</v>
      </c>
    </row>
    <row r="18" spans="1:4" ht="15.75" thickBot="1">
      <c r="A18" s="455">
        <v>14</v>
      </c>
      <c r="B18" s="457" t="s">
        <v>236</v>
      </c>
      <c r="C18" s="580" t="s">
        <v>267</v>
      </c>
      <c r="D18" s="587" t="s">
        <v>254</v>
      </c>
    </row>
    <row r="19" spans="1:4" ht="15.75" thickBot="1">
      <c r="A19" s="455">
        <v>15</v>
      </c>
      <c r="B19" s="457" t="s">
        <v>237</v>
      </c>
      <c r="C19" s="580" t="s">
        <v>268</v>
      </c>
      <c r="D19" s="587" t="s">
        <v>254</v>
      </c>
    </row>
    <row r="20" spans="1:4" ht="15.75" thickBot="1">
      <c r="A20" s="455">
        <v>16</v>
      </c>
      <c r="B20" s="457" t="s">
        <v>238</v>
      </c>
      <c r="C20" s="581" t="s">
        <v>269</v>
      </c>
      <c r="D20" s="587" t="s">
        <v>254</v>
      </c>
    </row>
    <row r="21" spans="1:4" ht="15.75" thickBot="1">
      <c r="A21" s="455">
        <v>17</v>
      </c>
      <c r="B21" s="456" t="s">
        <v>239</v>
      </c>
      <c r="C21" s="580" t="s">
        <v>270</v>
      </c>
      <c r="D21" s="587" t="s">
        <v>254</v>
      </c>
    </row>
    <row r="22" spans="1:4" ht="15.75" thickBot="1">
      <c r="A22" s="455">
        <v>18</v>
      </c>
      <c r="B22" s="456" t="s">
        <v>240</v>
      </c>
      <c r="C22" s="580" t="s">
        <v>270</v>
      </c>
      <c r="D22" s="587" t="s">
        <v>254</v>
      </c>
    </row>
    <row r="23" spans="1:4" ht="15.75" thickBot="1">
      <c r="A23" s="455">
        <v>19</v>
      </c>
      <c r="B23" s="456" t="s">
        <v>241</v>
      </c>
      <c r="C23" s="581" t="s">
        <v>282</v>
      </c>
      <c r="D23" s="587" t="s">
        <v>254</v>
      </c>
    </row>
    <row r="24" spans="1:4" ht="15.75" thickBot="1">
      <c r="A24" s="455">
        <v>20</v>
      </c>
      <c r="B24" s="458" t="s">
        <v>242</v>
      </c>
      <c r="C24" s="585" t="s">
        <v>281</v>
      </c>
      <c r="D24" s="587" t="s">
        <v>254</v>
      </c>
    </row>
    <row r="25" spans="1:4" ht="15.75" thickBot="1">
      <c r="A25" s="459">
        <v>21</v>
      </c>
      <c r="B25" s="456" t="s">
        <v>243</v>
      </c>
      <c r="C25" s="585" t="s">
        <v>280</v>
      </c>
      <c r="D25" s="587" t="s">
        <v>254</v>
      </c>
    </row>
    <row r="26" spans="1:4" ht="15.75" thickBot="1">
      <c r="A26" s="459">
        <v>22</v>
      </c>
      <c r="B26" s="460" t="s">
        <v>244</v>
      </c>
      <c r="C26" s="584" t="s">
        <v>279</v>
      </c>
      <c r="D26" s="587" t="s">
        <v>254</v>
      </c>
    </row>
    <row r="27" spans="1:4" ht="15.75" thickBot="1">
      <c r="A27" s="461">
        <v>23</v>
      </c>
      <c r="B27" s="456" t="s">
        <v>245</v>
      </c>
      <c r="C27" s="581" t="s">
        <v>278</v>
      </c>
      <c r="D27" s="587" t="s">
        <v>254</v>
      </c>
    </row>
    <row r="28" spans="1:4" ht="15.75" thickBot="1">
      <c r="A28" s="461">
        <v>24</v>
      </c>
      <c r="B28" s="456" t="s">
        <v>246</v>
      </c>
      <c r="C28" s="580" t="s">
        <v>277</v>
      </c>
      <c r="D28" s="587" t="s">
        <v>254</v>
      </c>
    </row>
    <row r="29" spans="1:4" ht="15.75" thickBot="1">
      <c r="A29" s="461">
        <v>25</v>
      </c>
      <c r="B29" s="456" t="s">
        <v>247</v>
      </c>
      <c r="C29" s="583" t="s">
        <v>794</v>
      </c>
      <c r="D29" s="587" t="s">
        <v>254</v>
      </c>
    </row>
    <row r="30" spans="1:4" ht="15.75" thickBot="1">
      <c r="A30" s="461">
        <v>26</v>
      </c>
      <c r="B30" s="456" t="s">
        <v>248</v>
      </c>
      <c r="C30" s="583" t="s">
        <v>275</v>
      </c>
      <c r="D30" s="587" t="s">
        <v>254</v>
      </c>
    </row>
    <row r="31" spans="1:4" ht="15.75" thickBot="1">
      <c r="A31" s="461">
        <v>27</v>
      </c>
      <c r="B31" s="456" t="s">
        <v>249</v>
      </c>
      <c r="C31" s="582" t="s">
        <v>274</v>
      </c>
      <c r="D31" s="587" t="s">
        <v>254</v>
      </c>
    </row>
    <row r="32" spans="1:4" ht="15.75" thickBot="1">
      <c r="A32" s="461">
        <v>28</v>
      </c>
      <c r="B32" s="456" t="s">
        <v>250</v>
      </c>
      <c r="C32" s="582" t="s">
        <v>273</v>
      </c>
      <c r="D32" s="587" t="s">
        <v>254</v>
      </c>
    </row>
    <row r="33" spans="1:4" ht="15.75" thickBot="1">
      <c r="A33" s="461">
        <v>29</v>
      </c>
      <c r="B33" s="456" t="s">
        <v>251</v>
      </c>
      <c r="C33" s="582" t="s">
        <v>272</v>
      </c>
      <c r="D33" s="587" t="s">
        <v>254</v>
      </c>
    </row>
    <row r="34" spans="1:4" ht="15.75" thickBot="1">
      <c r="A34" s="462">
        <v>30</v>
      </c>
      <c r="B34" s="463" t="s">
        <v>252</v>
      </c>
      <c r="C34" s="586" t="s">
        <v>271</v>
      </c>
      <c r="D34" s="577" t="s">
        <v>254</v>
      </c>
    </row>
  </sheetData>
  <sheetProtection/>
  <mergeCells count="1">
    <mergeCell ref="A4:B4"/>
  </mergeCells>
  <hyperlinks>
    <hyperlink ref="B5" location="'F1'!A1" display="'F1'!A1"/>
    <hyperlink ref="B6" location="'F2'!A1" display="'F2'!A1"/>
    <hyperlink ref="B7" location="'F3'!A1" display="'F3'!A1"/>
    <hyperlink ref="B8" location="'F4'!A1" display="'F4'!A1"/>
    <hyperlink ref="B9" location="'F5'!A1" display="'F5'!A1"/>
    <hyperlink ref="B12" location="'F7'!A1" display="'F7'!A1"/>
    <hyperlink ref="B21" location="'F13'!A1" display="'F13'!A1"/>
    <hyperlink ref="B22" location="F13.1!A1" display="F13.1!A1"/>
    <hyperlink ref="B23" location="'F14'!A1" display="'F14'!A1"/>
    <hyperlink ref="B24" location="F14.1!A1" display="F14.1!A1"/>
    <hyperlink ref="B25" location="F14.2!A1" display="F14.2!A1"/>
    <hyperlink ref="B27" location="'F15'!A1" display="'F15'!A1"/>
    <hyperlink ref="B28" location="'F16'!A1" display="'F16'!A1"/>
    <hyperlink ref="B29" location="'F17'!A1" display="'F17'!A1"/>
    <hyperlink ref="B30" location="'F18'!A1" display="'F18'!A1"/>
    <hyperlink ref="B31" location="'F19'!A1" display="'F19'!A1"/>
    <hyperlink ref="B32" location="'F20'!A1" display="'F20'!A1"/>
    <hyperlink ref="B13" location="'F8'!A1" display="'F8'!A1"/>
    <hyperlink ref="B33" location="'F21'!A1" display="F21'!A1"/>
    <hyperlink ref="B34" location="'F22'!A1" display="F22'!A1"/>
    <hyperlink ref="B10" location="'F6,6.1'!A1" display="F6"/>
    <hyperlink ref="B11" location="'F6,6.1'!A20" display="F6/1"/>
    <hyperlink ref="B14" location="'F9,9.1,10'!A1" display="F9"/>
    <hyperlink ref="B15" location="'F9,9.1,10'!A26" display="F9/1"/>
    <hyperlink ref="B16" location="'F9,9.1,10'!A44" display="F10"/>
    <hyperlink ref="B18" location="'F12,12.1,12.2'!A1" display="F12"/>
    <hyperlink ref="B19" location="'F12,12.1,12.2'!A30" display="F12/1"/>
    <hyperlink ref="B20" location="'F12,12.1,12.2'!A46" display="F12/2"/>
    <hyperlink ref="B26" location="F14.4!A1" display="F14/4"/>
    <hyperlink ref="B17" location="'F11'!A1" display="F11"/>
  </hyperlink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28">
      <selection activeCell="B45" sqref="B45"/>
    </sheetView>
  </sheetViews>
  <sheetFormatPr defaultColWidth="9.140625" defaultRowHeight="12.75"/>
  <cols>
    <col min="1" max="1" width="24.421875" style="12" customWidth="1"/>
    <col min="2" max="2" width="74.00390625" style="12" customWidth="1"/>
    <col min="3" max="8" width="10.00390625" style="12" customWidth="1"/>
    <col min="9" max="9" width="13.8515625" style="12" customWidth="1"/>
    <col min="10" max="11" width="4.421875" style="12" bestFit="1" customWidth="1"/>
    <col min="12" max="12" width="4.57421875" style="12" bestFit="1" customWidth="1"/>
    <col min="13" max="13" width="4.28125" style="12" bestFit="1" customWidth="1"/>
    <col min="14" max="14" width="4.421875" style="12" bestFit="1" customWidth="1"/>
    <col min="15" max="15" width="4.28125" style="12" bestFit="1" customWidth="1"/>
    <col min="16" max="16" width="10.140625" style="12" bestFit="1" customWidth="1"/>
    <col min="17" max="16384" width="9.140625" style="12" customWidth="1"/>
  </cols>
  <sheetData>
    <row r="1" spans="1:16" ht="15">
      <c r="A1" s="437" t="s">
        <v>283</v>
      </c>
      <c r="B1" s="46">
        <v>9</v>
      </c>
      <c r="C1" s="11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70" t="s">
        <v>284</v>
      </c>
      <c r="B2" s="636" t="s">
        <v>821</v>
      </c>
      <c r="C2" s="4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370" t="s">
        <v>285</v>
      </c>
      <c r="B3" s="588" t="s">
        <v>254</v>
      </c>
      <c r="C3" s="2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370" t="s">
        <v>286</v>
      </c>
      <c r="B4" s="315" t="s">
        <v>586</v>
      </c>
      <c r="C4" s="2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370" t="s">
        <v>287</v>
      </c>
      <c r="B5" s="415" t="s">
        <v>290</v>
      </c>
      <c r="C5" s="2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5" thickBot="1">
      <c r="A6" s="2"/>
      <c r="B6" s="2"/>
      <c r="C6" s="2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836" t="s">
        <v>587</v>
      </c>
      <c r="B7" s="647" t="s">
        <v>588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8"/>
      <c r="P7" s="813" t="s">
        <v>360</v>
      </c>
    </row>
    <row r="8" spans="1:16" ht="15.75" thickBot="1">
      <c r="A8" s="837"/>
      <c r="B8" s="712" t="s">
        <v>801</v>
      </c>
      <c r="C8" s="199" t="s">
        <v>142</v>
      </c>
      <c r="D8" s="200" t="s">
        <v>143</v>
      </c>
      <c r="E8" s="200" t="s">
        <v>147</v>
      </c>
      <c r="F8" s="200" t="s">
        <v>148</v>
      </c>
      <c r="G8" s="200" t="s">
        <v>149</v>
      </c>
      <c r="H8" s="201" t="s">
        <v>150</v>
      </c>
      <c r="I8" s="201" t="s">
        <v>151</v>
      </c>
      <c r="J8" s="201" t="s">
        <v>152</v>
      </c>
      <c r="K8" s="202" t="s">
        <v>153</v>
      </c>
      <c r="L8" s="201" t="s">
        <v>154</v>
      </c>
      <c r="M8" s="201" t="s">
        <v>155</v>
      </c>
      <c r="N8" s="201" t="s">
        <v>156</v>
      </c>
      <c r="O8" s="202" t="s">
        <v>157</v>
      </c>
      <c r="P8" s="814" t="s">
        <v>4</v>
      </c>
    </row>
    <row r="9" spans="1:16" ht="12.75">
      <c r="A9" s="637" t="s">
        <v>7</v>
      </c>
      <c r="B9" s="648" t="s">
        <v>589</v>
      </c>
      <c r="C9" s="642"/>
      <c r="D9" s="194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5"/>
      <c r="P9" s="203">
        <f aca="true" t="shared" si="0" ref="P9:P20">C9*$G$54+D9*$G$55+E9*$G$56+F9*$G$57+G9*$G$58+H9*$G$59+I9*$G$60+J9*$G$61+K9*$G$62+L9*$G$63+M9*$G$64+N9*$G$65+O9*$G$66</f>
        <v>0</v>
      </c>
    </row>
    <row r="10" spans="1:16" ht="12.75">
      <c r="A10" s="638" t="s">
        <v>26</v>
      </c>
      <c r="B10" s="649" t="s">
        <v>590</v>
      </c>
      <c r="C10" s="643">
        <f aca="true" t="shared" si="1" ref="C10:O10">C11+C12+C13+C14+C15+C16-C17</f>
        <v>0</v>
      </c>
      <c r="D10" s="27">
        <f t="shared" si="1"/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7">
        <f t="shared" si="1"/>
        <v>0</v>
      </c>
      <c r="O10" s="78">
        <f t="shared" si="1"/>
        <v>0</v>
      </c>
      <c r="P10" s="204">
        <f t="shared" si="0"/>
        <v>0</v>
      </c>
    </row>
    <row r="11" spans="1:16" ht="12.75">
      <c r="A11" s="639"/>
      <c r="B11" s="650" t="s">
        <v>591</v>
      </c>
      <c r="C11" s="644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77"/>
      <c r="P11" s="204">
        <f t="shared" si="0"/>
        <v>0</v>
      </c>
    </row>
    <row r="12" spans="1:16" ht="12.75">
      <c r="A12" s="639"/>
      <c r="B12" s="650" t="s">
        <v>592</v>
      </c>
      <c r="C12" s="644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77"/>
      <c r="P12" s="204">
        <f t="shared" si="0"/>
        <v>0</v>
      </c>
    </row>
    <row r="13" spans="1:16" ht="12.75">
      <c r="A13" s="639"/>
      <c r="B13" s="650" t="s">
        <v>325</v>
      </c>
      <c r="C13" s="644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77"/>
      <c r="P13" s="204">
        <f t="shared" si="0"/>
        <v>0</v>
      </c>
    </row>
    <row r="14" spans="1:16" ht="12.75">
      <c r="A14" s="639"/>
      <c r="B14" s="650" t="s">
        <v>593</v>
      </c>
      <c r="C14" s="644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77"/>
      <c r="P14" s="204">
        <f t="shared" si="0"/>
        <v>0</v>
      </c>
    </row>
    <row r="15" spans="1:16" ht="12.75">
      <c r="A15" s="639"/>
      <c r="B15" s="650" t="s">
        <v>328</v>
      </c>
      <c r="C15" s="644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77"/>
      <c r="P15" s="204">
        <f t="shared" si="0"/>
        <v>0</v>
      </c>
    </row>
    <row r="16" spans="1:16" ht="12.75">
      <c r="A16" s="639"/>
      <c r="B16" s="650" t="s">
        <v>526</v>
      </c>
      <c r="C16" s="644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77"/>
      <c r="P16" s="204">
        <f t="shared" si="0"/>
        <v>0</v>
      </c>
    </row>
    <row r="17" spans="1:16" ht="12.75">
      <c r="A17" s="639"/>
      <c r="B17" s="651" t="s">
        <v>597</v>
      </c>
      <c r="C17" s="644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77"/>
      <c r="P17" s="204">
        <f t="shared" si="0"/>
        <v>0</v>
      </c>
    </row>
    <row r="18" spans="1:16" ht="12.75">
      <c r="A18" s="638" t="s">
        <v>80</v>
      </c>
      <c r="B18" s="649" t="s">
        <v>595</v>
      </c>
      <c r="C18" s="644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77"/>
      <c r="P18" s="204">
        <f t="shared" si="0"/>
        <v>0</v>
      </c>
    </row>
    <row r="19" spans="1:16" ht="12.75">
      <c r="A19" s="638" t="s">
        <v>91</v>
      </c>
      <c r="B19" s="649" t="s">
        <v>594</v>
      </c>
      <c r="C19" s="644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8">
        <f t="shared" si="0"/>
        <v>0</v>
      </c>
    </row>
    <row r="20" spans="1:16" ht="12.75">
      <c r="A20" s="640" t="s">
        <v>158</v>
      </c>
      <c r="B20" s="710" t="s">
        <v>596</v>
      </c>
      <c r="C20" s="645">
        <f aca="true" t="shared" si="2" ref="C20:O20">C9+C10+C18+C19</f>
        <v>0</v>
      </c>
      <c r="D20" s="26">
        <f t="shared" si="2"/>
        <v>0</v>
      </c>
      <c r="E20" s="26">
        <f t="shared" si="2"/>
        <v>0</v>
      </c>
      <c r="F20" s="26">
        <f t="shared" si="2"/>
        <v>0</v>
      </c>
      <c r="G20" s="26">
        <f t="shared" si="2"/>
        <v>0</v>
      </c>
      <c r="H20" s="26">
        <f t="shared" si="2"/>
        <v>0</v>
      </c>
      <c r="I20" s="26">
        <f t="shared" si="2"/>
        <v>0</v>
      </c>
      <c r="J20" s="26">
        <f t="shared" si="2"/>
        <v>0</v>
      </c>
      <c r="K20" s="26">
        <f t="shared" si="2"/>
        <v>0</v>
      </c>
      <c r="L20" s="26">
        <f t="shared" si="2"/>
        <v>0</v>
      </c>
      <c r="M20" s="26">
        <f t="shared" si="2"/>
        <v>0</v>
      </c>
      <c r="N20" s="26">
        <f t="shared" si="2"/>
        <v>0</v>
      </c>
      <c r="O20" s="26">
        <f t="shared" si="2"/>
        <v>0</v>
      </c>
      <c r="P20" s="198">
        <f t="shared" si="0"/>
        <v>0</v>
      </c>
    </row>
    <row r="21" spans="1:16" ht="13.5" thickBot="1">
      <c r="A21" s="641" t="s">
        <v>159</v>
      </c>
      <c r="B21" s="711" t="s">
        <v>798</v>
      </c>
      <c r="C21" s="646">
        <f>C20*G54</f>
        <v>0</v>
      </c>
      <c r="D21" s="74">
        <f>D20*G55</f>
        <v>0</v>
      </c>
      <c r="E21" s="74">
        <f>E20*G56</f>
        <v>0</v>
      </c>
      <c r="F21" s="74">
        <f>F20*G57</f>
        <v>0</v>
      </c>
      <c r="G21" s="74">
        <f>G20*G58</f>
        <v>0</v>
      </c>
      <c r="H21" s="74">
        <f>H20*G59</f>
        <v>0</v>
      </c>
      <c r="I21" s="74">
        <f>I20*G60</f>
        <v>0</v>
      </c>
      <c r="J21" s="74">
        <f>J20*G61</f>
        <v>0</v>
      </c>
      <c r="K21" s="74">
        <f>K20*G62</f>
        <v>0</v>
      </c>
      <c r="L21" s="74">
        <f>L20*G63</f>
        <v>0</v>
      </c>
      <c r="M21" s="74">
        <f>M20*G64</f>
        <v>0</v>
      </c>
      <c r="N21" s="74">
        <f>N20*G65</f>
        <v>0</v>
      </c>
      <c r="O21" s="74">
        <f>O20*G66</f>
        <v>0</v>
      </c>
      <c r="P21" s="75">
        <f>SUM(C21:O21)</f>
        <v>0</v>
      </c>
    </row>
    <row r="23" ht="12.75" customHeight="1"/>
    <row r="26" spans="1:16" ht="15">
      <c r="A26" s="437" t="s">
        <v>283</v>
      </c>
      <c r="B26" s="300" t="s">
        <v>212</v>
      </c>
      <c r="C26" s="11"/>
      <c r="D26" s="3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5">
      <c r="A27" s="370" t="s">
        <v>284</v>
      </c>
      <c r="B27" s="636" t="s">
        <v>264</v>
      </c>
      <c r="C27" s="4"/>
      <c r="D27" s="3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5">
      <c r="A28" s="370" t="s">
        <v>285</v>
      </c>
      <c r="B28" s="588" t="s">
        <v>254</v>
      </c>
      <c r="C28" s="2"/>
      <c r="D28" s="3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5">
      <c r="A29" s="370" t="s">
        <v>286</v>
      </c>
      <c r="B29" s="315" t="s">
        <v>586</v>
      </c>
      <c r="C29" s="2"/>
      <c r="D29" s="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5">
      <c r="A30" s="370" t="s">
        <v>287</v>
      </c>
      <c r="B30" s="415" t="s">
        <v>290</v>
      </c>
      <c r="C30" s="2"/>
      <c r="D30" s="3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3.5" thickBot="1">
      <c r="A31" s="2"/>
      <c r="B31" s="2"/>
      <c r="C31" s="2"/>
      <c r="D31" s="3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5">
      <c r="A32" s="815" t="s">
        <v>587</v>
      </c>
      <c r="B32" s="817" t="s">
        <v>800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8"/>
      <c r="P32" s="825" t="s">
        <v>360</v>
      </c>
    </row>
    <row r="33" spans="1:16" ht="15.75" thickBot="1">
      <c r="A33" s="816"/>
      <c r="B33" s="818"/>
      <c r="C33" s="189" t="s">
        <v>142</v>
      </c>
      <c r="D33" s="190" t="s">
        <v>143</v>
      </c>
      <c r="E33" s="190" t="s">
        <v>147</v>
      </c>
      <c r="F33" s="190" t="s">
        <v>148</v>
      </c>
      <c r="G33" s="190" t="s">
        <v>149</v>
      </c>
      <c r="H33" s="191" t="s">
        <v>150</v>
      </c>
      <c r="I33" s="191" t="s">
        <v>151</v>
      </c>
      <c r="J33" s="191" t="s">
        <v>152</v>
      </c>
      <c r="K33" s="652" t="s">
        <v>153</v>
      </c>
      <c r="L33" s="191" t="s">
        <v>154</v>
      </c>
      <c r="M33" s="191" t="s">
        <v>155</v>
      </c>
      <c r="N33" s="191" t="s">
        <v>156</v>
      </c>
      <c r="O33" s="652" t="s">
        <v>157</v>
      </c>
      <c r="P33" s="826"/>
    </row>
    <row r="34" spans="1:16" ht="12.75">
      <c r="A34" s="158" t="s">
        <v>7</v>
      </c>
      <c r="B34" s="653" t="s">
        <v>599</v>
      </c>
      <c r="C34" s="30"/>
      <c r="D34" s="34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65">
        <f aca="true" t="shared" si="3" ref="P34:P40">C34*$G$54+D34*$G$55+E34*$G$56+F34*$G$57+G34*$G$58+H34*$G$59+I34*$G$60+J34*$G$61+K34*$G$62+L34*$G$63+M34*$G$64+N34*$G$65+O34*$G$66</f>
        <v>0</v>
      </c>
    </row>
    <row r="35" spans="1:16" ht="12.75">
      <c r="A35" s="501" t="s">
        <v>26</v>
      </c>
      <c r="B35" s="653" t="s">
        <v>600</v>
      </c>
      <c r="C35" s="468"/>
      <c r="D35" s="34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65">
        <f t="shared" si="3"/>
        <v>0</v>
      </c>
    </row>
    <row r="36" spans="1:16" ht="12.75">
      <c r="A36" s="501" t="s">
        <v>80</v>
      </c>
      <c r="B36" s="653" t="s">
        <v>411</v>
      </c>
      <c r="C36" s="46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65">
        <f t="shared" si="3"/>
        <v>0</v>
      </c>
    </row>
    <row r="37" spans="1:18" ht="12.75">
      <c r="A37" s="502" t="s">
        <v>91</v>
      </c>
      <c r="B37" s="654" t="s">
        <v>415</v>
      </c>
      <c r="C37" s="46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65">
        <f t="shared" si="3"/>
        <v>0</v>
      </c>
      <c r="Q37" s="21"/>
      <c r="R37" s="21"/>
    </row>
    <row r="38" spans="1:16" ht="12.75">
      <c r="A38" s="502" t="s">
        <v>121</v>
      </c>
      <c r="B38" s="653" t="s">
        <v>598</v>
      </c>
      <c r="C38" s="468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65">
        <f t="shared" si="3"/>
        <v>0</v>
      </c>
    </row>
    <row r="39" spans="1:16" ht="12.75">
      <c r="A39" s="502" t="s">
        <v>132</v>
      </c>
      <c r="B39" s="655" t="s">
        <v>601</v>
      </c>
      <c r="C39" s="468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65">
        <f t="shared" si="3"/>
        <v>0</v>
      </c>
    </row>
    <row r="40" spans="1:16" ht="12.75">
      <c r="A40" s="192" t="s">
        <v>158</v>
      </c>
      <c r="B40" s="13" t="s">
        <v>797</v>
      </c>
      <c r="C40" s="26">
        <f aca="true" t="shared" si="4" ref="C40:O40">SUM(C34:C39)</f>
        <v>0</v>
      </c>
      <c r="D40" s="26">
        <f t="shared" si="4"/>
        <v>0</v>
      </c>
      <c r="E40" s="26">
        <f t="shared" si="4"/>
        <v>0</v>
      </c>
      <c r="F40" s="26">
        <f t="shared" si="4"/>
        <v>0</v>
      </c>
      <c r="G40" s="26">
        <f t="shared" si="4"/>
        <v>0</v>
      </c>
      <c r="H40" s="26">
        <f t="shared" si="4"/>
        <v>0</v>
      </c>
      <c r="I40" s="26">
        <f t="shared" si="4"/>
        <v>0</v>
      </c>
      <c r="J40" s="26">
        <f t="shared" si="4"/>
        <v>0</v>
      </c>
      <c r="K40" s="26">
        <f t="shared" si="4"/>
        <v>0</v>
      </c>
      <c r="L40" s="26">
        <f t="shared" si="4"/>
        <v>0</v>
      </c>
      <c r="M40" s="26">
        <f t="shared" si="4"/>
        <v>0</v>
      </c>
      <c r="N40" s="26">
        <f t="shared" si="4"/>
        <v>0</v>
      </c>
      <c r="O40" s="26">
        <f t="shared" si="4"/>
        <v>0</v>
      </c>
      <c r="P40" s="65">
        <f t="shared" si="3"/>
        <v>0</v>
      </c>
    </row>
    <row r="41" spans="1:16" ht="13.5" thickBot="1">
      <c r="A41" s="193" t="s">
        <v>159</v>
      </c>
      <c r="B41" s="656" t="s">
        <v>799</v>
      </c>
      <c r="C41" s="74">
        <f>C40*G54</f>
        <v>0</v>
      </c>
      <c r="D41" s="74">
        <f>D40*G55</f>
        <v>0</v>
      </c>
      <c r="E41" s="74">
        <f>E40*G56</f>
        <v>0</v>
      </c>
      <c r="F41" s="74">
        <f>F40*G57</f>
        <v>0</v>
      </c>
      <c r="G41" s="74">
        <f>G40*G58</f>
        <v>0</v>
      </c>
      <c r="H41" s="74">
        <f>H40*G59</f>
        <v>0</v>
      </c>
      <c r="I41" s="74">
        <f>I40*G60</f>
        <v>0</v>
      </c>
      <c r="J41" s="74">
        <f>J40*G61</f>
        <v>0</v>
      </c>
      <c r="K41" s="74">
        <f>K40*G62</f>
        <v>0</v>
      </c>
      <c r="L41" s="74">
        <f>L40*G63</f>
        <v>0</v>
      </c>
      <c r="M41" s="74">
        <f>M40*G64</f>
        <v>0</v>
      </c>
      <c r="N41" s="74">
        <f>N40*G65</f>
        <v>0</v>
      </c>
      <c r="O41" s="74">
        <f>O40*G66</f>
        <v>0</v>
      </c>
      <c r="P41" s="75">
        <f>SUM(C41:O41)</f>
        <v>0</v>
      </c>
    </row>
    <row r="44" spans="1:9" ht="15">
      <c r="A44" s="437" t="s">
        <v>283</v>
      </c>
      <c r="B44" s="300" t="s">
        <v>171</v>
      </c>
      <c r="C44" s="11"/>
      <c r="D44" s="3"/>
      <c r="E44" s="35"/>
      <c r="F44" s="35"/>
      <c r="G44" s="35"/>
      <c r="H44" s="35"/>
      <c r="I44" s="35"/>
    </row>
    <row r="45" spans="1:9" ht="15">
      <c r="A45" s="370" t="s">
        <v>284</v>
      </c>
      <c r="B45" s="316" t="s">
        <v>602</v>
      </c>
      <c r="C45" s="4"/>
      <c r="D45" s="3"/>
      <c r="E45" s="35"/>
      <c r="F45" s="35"/>
      <c r="G45" s="35"/>
      <c r="H45" s="35"/>
      <c r="I45" s="35"/>
    </row>
    <row r="46" spans="1:9" ht="15">
      <c r="A46" s="370" t="s">
        <v>285</v>
      </c>
      <c r="B46" s="588" t="s">
        <v>254</v>
      </c>
      <c r="C46" s="2"/>
      <c r="D46" s="3"/>
      <c r="E46" s="35"/>
      <c r="F46" s="35"/>
      <c r="G46" s="35"/>
      <c r="H46" s="35"/>
      <c r="I46" s="35"/>
    </row>
    <row r="47" spans="1:9" ht="15">
      <c r="A47" s="370" t="s">
        <v>286</v>
      </c>
      <c r="B47" s="315" t="s">
        <v>586</v>
      </c>
      <c r="C47" s="2"/>
      <c r="D47" s="3"/>
      <c r="E47" s="35"/>
      <c r="F47" s="35"/>
      <c r="G47" s="35"/>
      <c r="H47" s="35"/>
      <c r="I47" s="35"/>
    </row>
    <row r="48" spans="1:9" ht="15">
      <c r="A48" s="370" t="s">
        <v>287</v>
      </c>
      <c r="B48" s="415" t="s">
        <v>290</v>
      </c>
      <c r="C48" s="2"/>
      <c r="D48" s="3"/>
      <c r="E48" s="35"/>
      <c r="F48" s="35"/>
      <c r="G48" s="35"/>
      <c r="H48" s="35"/>
      <c r="I48" s="35"/>
    </row>
    <row r="49" spans="1:9" ht="13.5" thickBot="1">
      <c r="A49" s="2"/>
      <c r="B49" s="2"/>
      <c r="C49" s="2"/>
      <c r="D49" s="164"/>
      <c r="E49" s="165"/>
      <c r="F49" s="165"/>
      <c r="G49" s="165"/>
      <c r="H49" s="165"/>
      <c r="I49" s="165"/>
    </row>
    <row r="50" spans="1:9" ht="33" customHeight="1" thickBot="1">
      <c r="A50" s="207"/>
      <c r="B50" s="208" t="s">
        <v>825</v>
      </c>
      <c r="C50" s="827" t="s">
        <v>604</v>
      </c>
      <c r="D50" s="828"/>
      <c r="E50" s="829" t="s">
        <v>607</v>
      </c>
      <c r="F50" s="832" t="s">
        <v>608</v>
      </c>
      <c r="G50" s="832" t="s">
        <v>609</v>
      </c>
      <c r="H50" s="835" t="s">
        <v>822</v>
      </c>
      <c r="I50" s="835" t="s">
        <v>795</v>
      </c>
    </row>
    <row r="51" spans="1:9" ht="12.75" customHeight="1">
      <c r="A51" s="819"/>
      <c r="B51" s="819" t="s">
        <v>603</v>
      </c>
      <c r="C51" s="821" t="s">
        <v>605</v>
      </c>
      <c r="D51" s="823" t="s">
        <v>606</v>
      </c>
      <c r="E51" s="830"/>
      <c r="F51" s="833"/>
      <c r="G51" s="833"/>
      <c r="H51" s="833"/>
      <c r="I51" s="833"/>
    </row>
    <row r="52" spans="1:9" ht="13.5" customHeight="1" thickBot="1">
      <c r="A52" s="820"/>
      <c r="B52" s="820"/>
      <c r="C52" s="822"/>
      <c r="D52" s="824"/>
      <c r="E52" s="831"/>
      <c r="F52" s="834"/>
      <c r="G52" s="834"/>
      <c r="H52" s="834"/>
      <c r="I52" s="834"/>
    </row>
    <row r="53" spans="1:9" ht="13.5" thickBot="1">
      <c r="A53" s="211"/>
      <c r="B53" s="212" t="s">
        <v>160</v>
      </c>
      <c r="C53" s="212" t="s">
        <v>161</v>
      </c>
      <c r="D53" s="212" t="s">
        <v>162</v>
      </c>
      <c r="E53" s="212" t="s">
        <v>163</v>
      </c>
      <c r="F53" s="212" t="s">
        <v>164</v>
      </c>
      <c r="G53" s="212" t="s">
        <v>165</v>
      </c>
      <c r="H53" s="212" t="s">
        <v>166</v>
      </c>
      <c r="I53" s="213" t="s">
        <v>167</v>
      </c>
    </row>
    <row r="54" spans="1:9" ht="12.75">
      <c r="A54" s="131"/>
      <c r="B54" s="132" t="s">
        <v>142</v>
      </c>
      <c r="C54" s="214">
        <f>C20</f>
        <v>0</v>
      </c>
      <c r="D54" s="214">
        <f>C40</f>
        <v>0</v>
      </c>
      <c r="E54" s="214">
        <f aca="true" t="shared" si="5" ref="E54:E66">C54-D54</f>
        <v>0</v>
      </c>
      <c r="F54" s="168"/>
      <c r="G54" s="168"/>
      <c r="H54" s="156">
        <f aca="true" t="shared" si="6" ref="H54:H66">((+E54-F54)*G54)/1000</f>
        <v>0</v>
      </c>
      <c r="I54" s="215" t="e">
        <f aca="true" t="shared" si="7" ref="I54:I66">H54/$I$70*100</f>
        <v>#DIV/0!</v>
      </c>
    </row>
    <row r="55" spans="1:9" ht="12.75">
      <c r="A55" s="134"/>
      <c r="B55" s="10" t="s">
        <v>143</v>
      </c>
      <c r="C55" s="27">
        <f>D20</f>
        <v>0</v>
      </c>
      <c r="D55" s="27">
        <f>D40</f>
        <v>0</v>
      </c>
      <c r="E55" s="205">
        <f t="shared" si="5"/>
        <v>0</v>
      </c>
      <c r="F55" s="25"/>
      <c r="G55" s="25"/>
      <c r="H55" s="166">
        <f t="shared" si="6"/>
        <v>0</v>
      </c>
      <c r="I55" s="206" t="e">
        <f t="shared" si="7"/>
        <v>#DIV/0!</v>
      </c>
    </row>
    <row r="56" spans="1:9" ht="12.75">
      <c r="A56" s="134"/>
      <c r="B56" s="10" t="s">
        <v>147</v>
      </c>
      <c r="C56" s="27">
        <f>E20</f>
        <v>0</v>
      </c>
      <c r="D56" s="27">
        <f>E40</f>
        <v>0</v>
      </c>
      <c r="E56" s="205">
        <f t="shared" si="5"/>
        <v>0</v>
      </c>
      <c r="F56" s="41"/>
      <c r="G56" s="41"/>
      <c r="H56" s="166">
        <f t="shared" si="6"/>
        <v>0</v>
      </c>
      <c r="I56" s="206" t="e">
        <f t="shared" si="7"/>
        <v>#DIV/0!</v>
      </c>
    </row>
    <row r="57" spans="1:9" ht="12.75">
      <c r="A57" s="134"/>
      <c r="B57" s="10" t="s">
        <v>148</v>
      </c>
      <c r="C57" s="27">
        <f>F20</f>
        <v>0</v>
      </c>
      <c r="D57" s="27">
        <f>F40</f>
        <v>0</v>
      </c>
      <c r="E57" s="205">
        <f t="shared" si="5"/>
        <v>0</v>
      </c>
      <c r="F57" s="41"/>
      <c r="G57" s="41"/>
      <c r="H57" s="166">
        <f t="shared" si="6"/>
        <v>0</v>
      </c>
      <c r="I57" s="206" t="e">
        <f t="shared" si="7"/>
        <v>#DIV/0!</v>
      </c>
    </row>
    <row r="58" spans="1:9" ht="12.75">
      <c r="A58" s="134"/>
      <c r="B58" s="10" t="s">
        <v>149</v>
      </c>
      <c r="C58" s="27">
        <f>G20</f>
        <v>0</v>
      </c>
      <c r="D58" s="27">
        <f>G40</f>
        <v>0</v>
      </c>
      <c r="E58" s="205">
        <f t="shared" si="5"/>
        <v>0</v>
      </c>
      <c r="F58" s="41"/>
      <c r="G58" s="41"/>
      <c r="H58" s="166">
        <f t="shared" si="6"/>
        <v>0</v>
      </c>
      <c r="I58" s="206" t="e">
        <f t="shared" si="7"/>
        <v>#DIV/0!</v>
      </c>
    </row>
    <row r="59" spans="1:9" ht="12.75">
      <c r="A59" s="134"/>
      <c r="B59" s="10" t="s">
        <v>150</v>
      </c>
      <c r="C59" s="27">
        <f>H20</f>
        <v>0</v>
      </c>
      <c r="D59" s="27">
        <f>H40</f>
        <v>0</v>
      </c>
      <c r="E59" s="205">
        <f t="shared" si="5"/>
        <v>0</v>
      </c>
      <c r="F59" s="41"/>
      <c r="G59" s="41"/>
      <c r="H59" s="166">
        <f t="shared" si="6"/>
        <v>0</v>
      </c>
      <c r="I59" s="206" t="e">
        <f t="shared" si="7"/>
        <v>#DIV/0!</v>
      </c>
    </row>
    <row r="60" spans="1:9" ht="12.75">
      <c r="A60" s="134"/>
      <c r="B60" s="10" t="s">
        <v>151</v>
      </c>
      <c r="C60" s="27">
        <f>I20</f>
        <v>0</v>
      </c>
      <c r="D60" s="27">
        <f>I40</f>
        <v>0</v>
      </c>
      <c r="E60" s="205">
        <f t="shared" si="5"/>
        <v>0</v>
      </c>
      <c r="F60" s="41"/>
      <c r="G60" s="41"/>
      <c r="H60" s="166">
        <f t="shared" si="6"/>
        <v>0</v>
      </c>
      <c r="I60" s="206" t="e">
        <f t="shared" si="7"/>
        <v>#DIV/0!</v>
      </c>
    </row>
    <row r="61" spans="1:9" ht="12.75">
      <c r="A61" s="134"/>
      <c r="B61" s="479" t="s">
        <v>168</v>
      </c>
      <c r="C61" s="471">
        <f>J20</f>
        <v>0</v>
      </c>
      <c r="D61" s="471">
        <f>J40</f>
        <v>0</v>
      </c>
      <c r="E61" s="484">
        <f t="shared" si="5"/>
        <v>0</v>
      </c>
      <c r="F61" s="485"/>
      <c r="G61" s="485"/>
      <c r="H61" s="486">
        <f t="shared" si="6"/>
        <v>0</v>
      </c>
      <c r="I61" s="487" t="e">
        <f t="shared" si="7"/>
        <v>#DIV/0!</v>
      </c>
    </row>
    <row r="62" spans="1:9" ht="12.75">
      <c r="A62" s="134"/>
      <c r="B62" s="479" t="s">
        <v>153</v>
      </c>
      <c r="C62" s="471">
        <f>K20</f>
        <v>0</v>
      </c>
      <c r="D62" s="471">
        <f>K40</f>
        <v>0</v>
      </c>
      <c r="E62" s="484">
        <f t="shared" si="5"/>
        <v>0</v>
      </c>
      <c r="F62" s="485"/>
      <c r="G62" s="485"/>
      <c r="H62" s="486">
        <f t="shared" si="6"/>
        <v>0</v>
      </c>
      <c r="I62" s="487" t="e">
        <f t="shared" si="7"/>
        <v>#DIV/0!</v>
      </c>
    </row>
    <row r="63" spans="1:9" ht="12.75">
      <c r="A63" s="134"/>
      <c r="B63" s="479" t="s">
        <v>154</v>
      </c>
      <c r="C63" s="471">
        <f>L20</f>
        <v>0</v>
      </c>
      <c r="D63" s="471">
        <f>L40</f>
        <v>0</v>
      </c>
      <c r="E63" s="484">
        <f t="shared" si="5"/>
        <v>0</v>
      </c>
      <c r="F63" s="485"/>
      <c r="G63" s="485"/>
      <c r="H63" s="486">
        <f t="shared" si="6"/>
        <v>0</v>
      </c>
      <c r="I63" s="487" t="e">
        <f t="shared" si="7"/>
        <v>#DIV/0!</v>
      </c>
    </row>
    <row r="64" spans="1:9" ht="12.75">
      <c r="A64" s="134"/>
      <c r="B64" s="479" t="s">
        <v>155</v>
      </c>
      <c r="C64" s="471">
        <f>M20</f>
        <v>0</v>
      </c>
      <c r="D64" s="471">
        <f>M40</f>
        <v>0</v>
      </c>
      <c r="E64" s="484">
        <f t="shared" si="5"/>
        <v>0</v>
      </c>
      <c r="F64" s="485"/>
      <c r="G64" s="485"/>
      <c r="H64" s="486">
        <f t="shared" si="6"/>
        <v>0</v>
      </c>
      <c r="I64" s="487" t="e">
        <f t="shared" si="7"/>
        <v>#DIV/0!</v>
      </c>
    </row>
    <row r="65" spans="1:9" ht="12.75">
      <c r="A65" s="134"/>
      <c r="B65" s="479" t="s">
        <v>156</v>
      </c>
      <c r="C65" s="471">
        <f>N20</f>
        <v>0</v>
      </c>
      <c r="D65" s="471">
        <f>N40</f>
        <v>0</v>
      </c>
      <c r="E65" s="484">
        <f t="shared" si="5"/>
        <v>0</v>
      </c>
      <c r="F65" s="485"/>
      <c r="G65" s="485"/>
      <c r="H65" s="486">
        <f t="shared" si="6"/>
        <v>0</v>
      </c>
      <c r="I65" s="487" t="e">
        <f t="shared" si="7"/>
        <v>#DIV/0!</v>
      </c>
    </row>
    <row r="66" spans="1:9" ht="13.5" thickBot="1">
      <c r="A66" s="121"/>
      <c r="B66" s="488" t="s">
        <v>157</v>
      </c>
      <c r="C66" s="489">
        <f>O20</f>
        <v>0</v>
      </c>
      <c r="D66" s="489">
        <f>O40</f>
        <v>0</v>
      </c>
      <c r="E66" s="490">
        <f t="shared" si="5"/>
        <v>0</v>
      </c>
      <c r="F66" s="491"/>
      <c r="G66" s="491"/>
      <c r="H66" s="492">
        <f t="shared" si="6"/>
        <v>0</v>
      </c>
      <c r="I66" s="493" t="e">
        <f t="shared" si="7"/>
        <v>#DIV/0!</v>
      </c>
    </row>
    <row r="67" spans="1:9" ht="15">
      <c r="A67" s="209" t="s">
        <v>169</v>
      </c>
      <c r="B67" s="657" t="s">
        <v>610</v>
      </c>
      <c r="C67" s="494"/>
      <c r="D67" s="494"/>
      <c r="E67" s="495"/>
      <c r="F67" s="495"/>
      <c r="G67" s="496"/>
      <c r="H67" s="496"/>
      <c r="I67" s="487">
        <f>SUMIF(H54:H66,"&gt;0",H54:H66)</f>
        <v>0</v>
      </c>
    </row>
    <row r="68" spans="1:9" ht="15">
      <c r="A68" s="102" t="s">
        <v>170</v>
      </c>
      <c r="B68" s="658" t="s">
        <v>611</v>
      </c>
      <c r="C68" s="466"/>
      <c r="D68" s="466"/>
      <c r="E68" s="497"/>
      <c r="F68" s="497"/>
      <c r="G68" s="498"/>
      <c r="H68" s="498"/>
      <c r="I68" s="499">
        <f>SUMIF(H54:H66,"&lt;0",H54:H66)</f>
        <v>0</v>
      </c>
    </row>
    <row r="69" spans="1:9" ht="15">
      <c r="A69" s="102" t="s">
        <v>171</v>
      </c>
      <c r="B69" s="659" t="s">
        <v>612</v>
      </c>
      <c r="C69" s="466"/>
      <c r="D69" s="466"/>
      <c r="E69" s="497"/>
      <c r="F69" s="497"/>
      <c r="G69" s="498"/>
      <c r="H69" s="498"/>
      <c r="I69" s="499">
        <f>IF(ABS(I67)&gt;ABS(I68),I67,I68)</f>
        <v>0</v>
      </c>
    </row>
    <row r="70" spans="1:9" ht="13.5" customHeight="1">
      <c r="A70" s="102" t="s">
        <v>172</v>
      </c>
      <c r="B70" s="659" t="s">
        <v>796</v>
      </c>
      <c r="C70" s="466"/>
      <c r="D70" s="466"/>
      <c r="E70" s="497"/>
      <c r="F70" s="497"/>
      <c r="G70" s="498"/>
      <c r="H70" s="498"/>
      <c r="I70" s="499">
        <f>'F22'!C19/1000</f>
        <v>0</v>
      </c>
    </row>
    <row r="71" spans="1:9" ht="15">
      <c r="A71" s="102" t="s">
        <v>173</v>
      </c>
      <c r="B71" s="659" t="s">
        <v>613</v>
      </c>
      <c r="C71" s="466"/>
      <c r="D71" s="466"/>
      <c r="E71" s="497"/>
      <c r="F71" s="497"/>
      <c r="G71" s="498"/>
      <c r="H71" s="498"/>
      <c r="I71" s="499" t="e">
        <f>I69/I70*100</f>
        <v>#DIV/0!</v>
      </c>
    </row>
    <row r="72" spans="1:9" ht="15">
      <c r="A72" s="195" t="s">
        <v>174</v>
      </c>
      <c r="B72" s="658" t="s">
        <v>614</v>
      </c>
      <c r="C72" s="466"/>
      <c r="D72" s="466"/>
      <c r="E72" s="497"/>
      <c r="F72" s="497"/>
      <c r="G72" s="498"/>
      <c r="H72" s="498"/>
      <c r="I72" s="500">
        <v>0.2</v>
      </c>
    </row>
    <row r="73" spans="1:9" ht="15.75" thickBot="1">
      <c r="A73" s="150" t="s">
        <v>175</v>
      </c>
      <c r="B73" s="660" t="s">
        <v>615</v>
      </c>
      <c r="C73" s="147"/>
      <c r="D73" s="147"/>
      <c r="E73" s="196"/>
      <c r="F73" s="196"/>
      <c r="G73" s="148"/>
      <c r="H73" s="148"/>
      <c r="I73" s="197">
        <v>0.3</v>
      </c>
    </row>
  </sheetData>
  <sheetProtection/>
  <mergeCells count="15">
    <mergeCell ref="F50:F52"/>
    <mergeCell ref="G50:G52"/>
    <mergeCell ref="H50:H52"/>
    <mergeCell ref="I50:I52"/>
    <mergeCell ref="A7:A8"/>
    <mergeCell ref="P7:P8"/>
    <mergeCell ref="A32:A33"/>
    <mergeCell ref="B32:B33"/>
    <mergeCell ref="A51:A52"/>
    <mergeCell ref="B51:B52"/>
    <mergeCell ref="C51:C52"/>
    <mergeCell ref="D51:D52"/>
    <mergeCell ref="P32:P33"/>
    <mergeCell ref="C50:D50"/>
    <mergeCell ref="E50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2" customWidth="1"/>
    <col min="2" max="2" width="65.28125" style="12" bestFit="1" customWidth="1"/>
    <col min="3" max="3" width="15.7109375" style="12" customWidth="1"/>
    <col min="4" max="4" width="13.421875" style="12" customWidth="1"/>
    <col min="5" max="16384" width="9.140625" style="12" customWidth="1"/>
  </cols>
  <sheetData>
    <row r="1" spans="1:4" ht="15">
      <c r="A1" s="437" t="s">
        <v>283</v>
      </c>
      <c r="B1" s="316">
        <v>11</v>
      </c>
      <c r="C1" s="11"/>
      <c r="D1" s="3"/>
    </row>
    <row r="2" spans="1:4" ht="15">
      <c r="A2" s="370" t="s">
        <v>284</v>
      </c>
      <c r="B2" s="316" t="s">
        <v>616</v>
      </c>
      <c r="C2" s="4"/>
      <c r="D2" s="3"/>
    </row>
    <row r="3" spans="1:4" ht="15">
      <c r="A3" s="370" t="s">
        <v>285</v>
      </c>
      <c r="B3" s="588" t="s">
        <v>254</v>
      </c>
      <c r="C3" s="2"/>
      <c r="D3" s="3"/>
    </row>
    <row r="4" spans="1:4" ht="15">
      <c r="A4" s="370" t="s">
        <v>286</v>
      </c>
      <c r="B4" s="315" t="s">
        <v>586</v>
      </c>
      <c r="C4" s="2"/>
      <c r="D4" s="3"/>
    </row>
    <row r="5" spans="1:4" ht="15">
      <c r="A5" s="370" t="s">
        <v>287</v>
      </c>
      <c r="B5" s="415" t="s">
        <v>290</v>
      </c>
      <c r="C5" s="2"/>
      <c r="D5" s="3"/>
    </row>
    <row r="6" spans="1:4" ht="13.5" thickBot="1">
      <c r="A6" s="2"/>
      <c r="B6" s="2"/>
      <c r="C6" s="2"/>
      <c r="D6" s="164"/>
    </row>
    <row r="7" spans="1:4" ht="12.75">
      <c r="A7" s="840" t="s">
        <v>587</v>
      </c>
      <c r="B7" s="838" t="s">
        <v>617</v>
      </c>
      <c r="C7" s="840" t="s">
        <v>618</v>
      </c>
      <c r="D7" s="840" t="s">
        <v>789</v>
      </c>
    </row>
    <row r="8" spans="1:4" ht="12.75">
      <c r="A8" s="841"/>
      <c r="B8" s="839" t="s">
        <v>176</v>
      </c>
      <c r="C8" s="841"/>
      <c r="D8" s="841"/>
    </row>
    <row r="9" spans="1:4" ht="13.5" thickBot="1">
      <c r="A9" s="842"/>
      <c r="B9" s="363"/>
      <c r="C9" s="842"/>
      <c r="D9" s="842"/>
    </row>
    <row r="10" spans="1:4" ht="15.75" thickBot="1">
      <c r="A10" s="364" t="s">
        <v>7</v>
      </c>
      <c r="B10" s="713" t="s">
        <v>802</v>
      </c>
      <c r="C10" s="714">
        <v>20000000</v>
      </c>
      <c r="D10" s="715">
        <f>'F2'!K68</f>
        <v>0</v>
      </c>
    </row>
    <row r="11" spans="3:4" ht="12.75">
      <c r="C11" s="2"/>
      <c r="D11" s="2"/>
    </row>
  </sheetData>
  <sheetProtection/>
  <mergeCells count="4">
    <mergeCell ref="B7:B8"/>
    <mergeCell ref="A7:A9"/>
    <mergeCell ref="D7:D9"/>
    <mergeCell ref="C7:C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31">
      <selection activeCell="A46" sqref="A46"/>
    </sheetView>
  </sheetViews>
  <sheetFormatPr defaultColWidth="9.140625" defaultRowHeight="12.75"/>
  <cols>
    <col min="1" max="1" width="72.7109375" style="12" customWidth="1"/>
    <col min="2" max="2" width="21.140625" style="12" customWidth="1"/>
    <col min="3" max="3" width="19.28125" style="12" bestFit="1" customWidth="1"/>
    <col min="4" max="4" width="19.140625" style="12" customWidth="1"/>
    <col min="5" max="16384" width="9.140625" style="12" customWidth="1"/>
  </cols>
  <sheetData>
    <row r="1" spans="1:4" ht="15">
      <c r="A1" s="437" t="s">
        <v>283</v>
      </c>
      <c r="B1" s="46">
        <v>12</v>
      </c>
      <c r="C1" s="11"/>
      <c r="D1" s="3"/>
    </row>
    <row r="2" spans="1:4" ht="15">
      <c r="A2" s="370" t="s">
        <v>284</v>
      </c>
      <c r="B2" s="636" t="s">
        <v>267</v>
      </c>
      <c r="C2" s="4"/>
      <c r="D2" s="3"/>
    </row>
    <row r="3" spans="1:4" ht="15">
      <c r="A3" s="370" t="s">
        <v>285</v>
      </c>
      <c r="B3" s="588" t="s">
        <v>254</v>
      </c>
      <c r="C3" s="2"/>
      <c r="D3" s="3"/>
    </row>
    <row r="4" spans="1:4" ht="15">
      <c r="A4" s="370" t="s">
        <v>286</v>
      </c>
      <c r="B4" s="315" t="s">
        <v>586</v>
      </c>
      <c r="C4" s="2"/>
      <c r="D4" s="3"/>
    </row>
    <row r="5" spans="1:4" ht="15">
      <c r="A5" s="370" t="s">
        <v>287</v>
      </c>
      <c r="B5" s="415" t="s">
        <v>290</v>
      </c>
      <c r="C5" s="2"/>
      <c r="D5" s="3"/>
    </row>
    <row r="6" spans="1:4" ht="13.5" thickBot="1">
      <c r="A6" s="2"/>
      <c r="B6" s="2"/>
      <c r="C6" s="2"/>
      <c r="D6" s="3"/>
    </row>
    <row r="7" spans="1:4" ht="15" customHeight="1">
      <c r="A7" s="847" t="s">
        <v>619</v>
      </c>
      <c r="B7" s="849" t="s">
        <v>620</v>
      </c>
      <c r="C7" s="851" t="s">
        <v>621</v>
      </c>
      <c r="D7" s="853" t="s">
        <v>622</v>
      </c>
    </row>
    <row r="8" spans="1:4" ht="13.5" thickBot="1">
      <c r="A8" s="848"/>
      <c r="B8" s="850"/>
      <c r="C8" s="852"/>
      <c r="D8" s="854"/>
    </row>
    <row r="9" spans="1:4" ht="13.5" customHeight="1">
      <c r="A9" s="503" t="s">
        <v>803</v>
      </c>
      <c r="B9" s="218">
        <f>B10+B11+B12</f>
        <v>0</v>
      </c>
      <c r="C9" s="504" t="s">
        <v>177</v>
      </c>
      <c r="D9" s="219">
        <f>D10+D11+D12</f>
        <v>0</v>
      </c>
    </row>
    <row r="10" spans="1:4" ht="15.75" customHeight="1">
      <c r="A10" s="220" t="s">
        <v>623</v>
      </c>
      <c r="B10" s="505"/>
      <c r="C10" s="506" t="s">
        <v>177</v>
      </c>
      <c r="D10" s="507">
        <f>B10*C10</f>
        <v>0</v>
      </c>
    </row>
    <row r="11" spans="1:4" ht="16.5" customHeight="1">
      <c r="A11" s="220" t="s">
        <v>624</v>
      </c>
      <c r="B11" s="505"/>
      <c r="C11" s="506" t="s">
        <v>177</v>
      </c>
      <c r="D11" s="507">
        <f>B11*C11</f>
        <v>0</v>
      </c>
    </row>
    <row r="12" spans="1:4" ht="27.75" customHeight="1">
      <c r="A12" s="223" t="s">
        <v>804</v>
      </c>
      <c r="B12" s="508">
        <f>B13+B14+B15+B16+B17+B18</f>
        <v>0</v>
      </c>
      <c r="C12" s="506" t="s">
        <v>177</v>
      </c>
      <c r="D12" s="507">
        <f>D13+D14+D15+D16+D17+D18</f>
        <v>0</v>
      </c>
    </row>
    <row r="13" spans="1:4" ht="18" customHeight="1">
      <c r="A13" s="509" t="s">
        <v>625</v>
      </c>
      <c r="B13" s="505"/>
      <c r="C13" s="506" t="s">
        <v>177</v>
      </c>
      <c r="D13" s="507">
        <f aca="true" t="shared" si="0" ref="D13:D18">B13*C13</f>
        <v>0</v>
      </c>
    </row>
    <row r="14" spans="1:4" ht="18" customHeight="1">
      <c r="A14" s="509" t="s">
        <v>626</v>
      </c>
      <c r="B14" s="505"/>
      <c r="C14" s="506" t="s">
        <v>177</v>
      </c>
      <c r="D14" s="507">
        <f t="shared" si="0"/>
        <v>0</v>
      </c>
    </row>
    <row r="15" spans="1:4" ht="18" customHeight="1">
      <c r="A15" s="509" t="s">
        <v>627</v>
      </c>
      <c r="B15" s="505"/>
      <c r="C15" s="506" t="s">
        <v>177</v>
      </c>
      <c r="D15" s="507">
        <f t="shared" si="0"/>
        <v>0</v>
      </c>
    </row>
    <row r="16" spans="1:4" ht="18" customHeight="1">
      <c r="A16" s="509" t="s">
        <v>628</v>
      </c>
      <c r="B16" s="505"/>
      <c r="C16" s="506" t="s">
        <v>177</v>
      </c>
      <c r="D16" s="507">
        <f t="shared" si="0"/>
        <v>0</v>
      </c>
    </row>
    <row r="17" spans="1:4" ht="27" customHeight="1">
      <c r="A17" s="510" t="s">
        <v>629</v>
      </c>
      <c r="B17" s="505"/>
      <c r="C17" s="506" t="s">
        <v>177</v>
      </c>
      <c r="D17" s="507">
        <f t="shared" si="0"/>
        <v>0</v>
      </c>
    </row>
    <row r="18" spans="1:4" ht="26.25" customHeight="1">
      <c r="A18" s="510" t="s">
        <v>630</v>
      </c>
      <c r="B18" s="505"/>
      <c r="C18" s="506" t="s">
        <v>177</v>
      </c>
      <c r="D18" s="507">
        <f t="shared" si="0"/>
        <v>0</v>
      </c>
    </row>
    <row r="19" spans="1:4" ht="15">
      <c r="A19" s="661" t="s">
        <v>631</v>
      </c>
      <c r="B19" s="221">
        <f>B20</f>
        <v>0</v>
      </c>
      <c r="C19" s="511" t="s">
        <v>178</v>
      </c>
      <c r="D19" s="222">
        <f>D20</f>
        <v>0</v>
      </c>
    </row>
    <row r="20" spans="1:4" ht="15">
      <c r="A20" s="223" t="s">
        <v>632</v>
      </c>
      <c r="B20" s="505"/>
      <c r="C20" s="506" t="s">
        <v>178</v>
      </c>
      <c r="D20" s="507">
        <f>B20*C20</f>
        <v>0</v>
      </c>
    </row>
    <row r="21" spans="1:4" ht="15">
      <c r="A21" s="662" t="s">
        <v>633</v>
      </c>
      <c r="B21" s="221">
        <f>B22</f>
        <v>0</v>
      </c>
      <c r="C21" s="511" t="s">
        <v>179</v>
      </c>
      <c r="D21" s="222">
        <f>D22</f>
        <v>0</v>
      </c>
    </row>
    <row r="22" spans="1:4" ht="26.25" customHeight="1">
      <c r="A22" s="223" t="s">
        <v>634</v>
      </c>
      <c r="B22" s="505"/>
      <c r="C22" s="511" t="s">
        <v>179</v>
      </c>
      <c r="D22" s="222">
        <f>B22*C22</f>
        <v>0</v>
      </c>
    </row>
    <row r="23" spans="1:4" ht="15">
      <c r="A23" s="662" t="s">
        <v>635</v>
      </c>
      <c r="B23" s="221">
        <f>B24+B25+B26</f>
        <v>0</v>
      </c>
      <c r="C23" s="506" t="s">
        <v>180</v>
      </c>
      <c r="D23" s="507">
        <f>D24+D25+D26</f>
        <v>0</v>
      </c>
    </row>
    <row r="24" spans="1:4" ht="15">
      <c r="A24" s="224" t="s">
        <v>636</v>
      </c>
      <c r="B24" s="505"/>
      <c r="C24" s="506" t="s">
        <v>180</v>
      </c>
      <c r="D24" s="507">
        <f>B24*C24</f>
        <v>0</v>
      </c>
    </row>
    <row r="25" spans="1:4" ht="15">
      <c r="A25" s="224" t="s">
        <v>637</v>
      </c>
      <c r="B25" s="505"/>
      <c r="C25" s="506" t="s">
        <v>180</v>
      </c>
      <c r="D25" s="507">
        <f>B25*C25</f>
        <v>0</v>
      </c>
    </row>
    <row r="26" spans="1:4" ht="15.75" thickBot="1">
      <c r="A26" s="225" t="s">
        <v>638</v>
      </c>
      <c r="B26" s="512"/>
      <c r="C26" s="511" t="s">
        <v>180</v>
      </c>
      <c r="D26" s="222">
        <f>B26*C26</f>
        <v>0</v>
      </c>
    </row>
    <row r="27" spans="1:4" ht="15.75" thickBot="1">
      <c r="A27" s="226" t="s">
        <v>639</v>
      </c>
      <c r="B27" s="227">
        <f>B9+B19+B21+B23</f>
        <v>0</v>
      </c>
      <c r="C27" s="228"/>
      <c r="D27" s="229">
        <f>D9+D19+D21+D23</f>
        <v>0</v>
      </c>
    </row>
    <row r="28" spans="1:4" ht="12.75">
      <c r="A28" s="5"/>
      <c r="B28" s="8"/>
      <c r="C28" s="9"/>
      <c r="D28" s="9"/>
    </row>
    <row r="30" spans="1:4" ht="15">
      <c r="A30" s="437" t="s">
        <v>283</v>
      </c>
      <c r="B30" s="49" t="s">
        <v>213</v>
      </c>
      <c r="C30" s="11"/>
      <c r="D30" s="3"/>
    </row>
    <row r="31" spans="1:4" ht="15">
      <c r="A31" s="370" t="s">
        <v>284</v>
      </c>
      <c r="B31" s="636" t="s">
        <v>268</v>
      </c>
      <c r="C31" s="4"/>
      <c r="D31" s="3"/>
    </row>
    <row r="32" spans="1:4" ht="15">
      <c r="A32" s="370" t="s">
        <v>285</v>
      </c>
      <c r="B32" s="588" t="s">
        <v>254</v>
      </c>
      <c r="C32" s="2"/>
      <c r="D32" s="3"/>
    </row>
    <row r="33" spans="1:4" ht="15">
      <c r="A33" s="370" t="s">
        <v>286</v>
      </c>
      <c r="B33" s="315" t="s">
        <v>586</v>
      </c>
      <c r="C33" s="2"/>
      <c r="D33" s="3"/>
    </row>
    <row r="34" spans="1:4" ht="15">
      <c r="A34" s="370" t="s">
        <v>287</v>
      </c>
      <c r="B34" s="415" t="s">
        <v>290</v>
      </c>
      <c r="C34" s="2"/>
      <c r="D34" s="3"/>
    </row>
    <row r="35" spans="1:4" ht="13.5" thickBot="1">
      <c r="A35" s="2"/>
      <c r="B35" s="2"/>
      <c r="C35" s="2"/>
      <c r="D35" s="3"/>
    </row>
    <row r="36" spans="1:4" ht="12.75" customHeight="1">
      <c r="A36" s="576" t="s">
        <v>640</v>
      </c>
      <c r="B36" s="851" t="s">
        <v>620</v>
      </c>
      <c r="C36" s="851" t="s">
        <v>621</v>
      </c>
      <c r="D36" s="855" t="s">
        <v>622</v>
      </c>
    </row>
    <row r="37" spans="1:4" ht="12.75" customHeight="1" thickBot="1">
      <c r="A37" s="310"/>
      <c r="B37" s="852"/>
      <c r="C37" s="852"/>
      <c r="D37" s="856"/>
    </row>
    <row r="38" spans="1:4" ht="13.5" customHeight="1">
      <c r="A38" s="513" t="s">
        <v>641</v>
      </c>
      <c r="B38" s="514">
        <f>B39+B40+B41+B42</f>
        <v>0</v>
      </c>
      <c r="C38" s="515" t="s">
        <v>180</v>
      </c>
      <c r="D38" s="516">
        <f>D39+D40+D41+D42</f>
        <v>0</v>
      </c>
    </row>
    <row r="39" spans="1:4" ht="12.75" customHeight="1">
      <c r="A39" s="220" t="s">
        <v>642</v>
      </c>
      <c r="B39" s="517"/>
      <c r="C39" s="518" t="s">
        <v>180</v>
      </c>
      <c r="D39" s="519">
        <f>B39*C39</f>
        <v>0</v>
      </c>
    </row>
    <row r="40" spans="1:4" ht="13.5" customHeight="1">
      <c r="A40" s="220" t="s">
        <v>643</v>
      </c>
      <c r="B40" s="517"/>
      <c r="C40" s="518" t="s">
        <v>180</v>
      </c>
      <c r="D40" s="519">
        <f>B40*C40</f>
        <v>0</v>
      </c>
    </row>
    <row r="41" spans="1:4" ht="15">
      <c r="A41" s="663" t="s">
        <v>644</v>
      </c>
      <c r="B41" s="517"/>
      <c r="C41" s="518" t="s">
        <v>180</v>
      </c>
      <c r="D41" s="519">
        <f>B41*C41</f>
        <v>0</v>
      </c>
    </row>
    <row r="42" spans="1:4" ht="15.75" thickBot="1">
      <c r="A42" s="225" t="s">
        <v>645</v>
      </c>
      <c r="B42" s="520"/>
      <c r="C42" s="521" t="s">
        <v>180</v>
      </c>
      <c r="D42" s="522">
        <f>B42*C42</f>
        <v>0</v>
      </c>
    </row>
    <row r="43" spans="1:4" ht="36.75" thickBot="1">
      <c r="A43" s="664" t="s">
        <v>646</v>
      </c>
      <c r="B43" s="523">
        <f>B38</f>
        <v>0</v>
      </c>
      <c r="C43" s="524"/>
      <c r="D43" s="525">
        <f>D38</f>
        <v>0</v>
      </c>
    </row>
    <row r="46" spans="1:3" ht="15">
      <c r="A46" s="437" t="s">
        <v>283</v>
      </c>
      <c r="B46" s="49" t="s">
        <v>214</v>
      </c>
      <c r="C46" s="11"/>
    </row>
    <row r="47" spans="1:3" ht="15">
      <c r="A47" s="370" t="s">
        <v>284</v>
      </c>
      <c r="B47" s="316" t="s">
        <v>647</v>
      </c>
      <c r="C47" s="4"/>
    </row>
    <row r="48" spans="1:3" ht="15">
      <c r="A48" s="370" t="s">
        <v>285</v>
      </c>
      <c r="B48" s="588" t="s">
        <v>254</v>
      </c>
      <c r="C48" s="2"/>
    </row>
    <row r="49" spans="1:3" ht="15">
      <c r="A49" s="370" t="s">
        <v>286</v>
      </c>
      <c r="B49" s="315" t="s">
        <v>586</v>
      </c>
      <c r="C49" s="2"/>
    </row>
    <row r="50" spans="1:3" ht="15">
      <c r="A50" s="370" t="s">
        <v>287</v>
      </c>
      <c r="B50" s="415" t="s">
        <v>290</v>
      </c>
      <c r="C50" s="2"/>
    </row>
    <row r="51" spans="1:3" ht="13.5" thickBot="1">
      <c r="A51" s="2"/>
      <c r="B51" s="2"/>
      <c r="C51" s="2"/>
    </row>
    <row r="52" spans="1:3" ht="15">
      <c r="A52" s="311" t="s">
        <v>648</v>
      </c>
      <c r="B52" s="843" t="s">
        <v>649</v>
      </c>
      <c r="C52" s="845" t="s">
        <v>671</v>
      </c>
    </row>
    <row r="53" spans="1:3" ht="15.75" thickBot="1">
      <c r="A53" s="309"/>
      <c r="B53" s="844"/>
      <c r="C53" s="846"/>
    </row>
    <row r="54" spans="1:3" ht="15">
      <c r="A54" s="665" t="s">
        <v>650</v>
      </c>
      <c r="B54" s="155"/>
      <c r="C54" s="215">
        <f>D27</f>
        <v>0</v>
      </c>
    </row>
    <row r="55" spans="1:3" ht="15">
      <c r="A55" s="666" t="s">
        <v>651</v>
      </c>
      <c r="B55" s="498"/>
      <c r="C55" s="499">
        <f>D43</f>
        <v>0</v>
      </c>
    </row>
    <row r="56" spans="1:3" ht="15">
      <c r="A56" s="667" t="s">
        <v>652</v>
      </c>
      <c r="B56" s="498"/>
      <c r="C56" s="499">
        <f>C54+C55</f>
        <v>0</v>
      </c>
    </row>
    <row r="57" spans="1:3" ht="15">
      <c r="A57" s="668" t="s">
        <v>653</v>
      </c>
      <c r="B57" s="498"/>
      <c r="C57" s="499">
        <f>'F22'!C19</f>
        <v>0</v>
      </c>
    </row>
    <row r="58" spans="1:3" ht="15">
      <c r="A58" s="668" t="s">
        <v>654</v>
      </c>
      <c r="B58" s="498"/>
      <c r="C58" s="499" t="e">
        <f>C57/C56*100</f>
        <v>#DIV/0!</v>
      </c>
    </row>
    <row r="59" spans="1:3" ht="15">
      <c r="A59" s="669" t="s">
        <v>655</v>
      </c>
      <c r="B59" s="672" t="s">
        <v>545</v>
      </c>
      <c r="C59" s="526"/>
    </row>
    <row r="60" spans="1:3" ht="15">
      <c r="A60" s="421" t="s">
        <v>656</v>
      </c>
      <c r="B60" s="672" t="s">
        <v>658</v>
      </c>
      <c r="C60" s="527"/>
    </row>
    <row r="61" spans="1:3" ht="15">
      <c r="A61" s="670" t="s">
        <v>657</v>
      </c>
      <c r="B61" s="672" t="s">
        <v>548</v>
      </c>
      <c r="C61" s="499" t="e">
        <f>'F22'!C19/('F1'!L101+'F1'!L104)*100</f>
        <v>#DIV/0!</v>
      </c>
    </row>
    <row r="62" spans="1:3" ht="15.75" thickBot="1">
      <c r="A62" s="671" t="s">
        <v>805</v>
      </c>
      <c r="B62" s="673" t="s">
        <v>548</v>
      </c>
      <c r="C62" s="232"/>
    </row>
    <row r="63" spans="2:3" ht="12.75">
      <c r="B63" s="2"/>
      <c r="C63" s="2"/>
    </row>
  </sheetData>
  <sheetProtection/>
  <mergeCells count="9">
    <mergeCell ref="B52:B53"/>
    <mergeCell ref="C52:C53"/>
    <mergeCell ref="A7:A8"/>
    <mergeCell ref="B7:B8"/>
    <mergeCell ref="C7:C8"/>
    <mergeCell ref="D7:D8"/>
    <mergeCell ref="B36:B37"/>
    <mergeCell ref="C36:C37"/>
    <mergeCell ref="D36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8515625" style="12" customWidth="1"/>
    <col min="2" max="2" width="22.28125" style="12" customWidth="1"/>
    <col min="3" max="3" width="19.421875" style="12" customWidth="1"/>
    <col min="4" max="4" width="20.421875" style="12" customWidth="1"/>
    <col min="5" max="16384" width="9.140625" style="12" customWidth="1"/>
  </cols>
  <sheetData>
    <row r="1" spans="1:2" ht="15">
      <c r="A1" s="437" t="s">
        <v>283</v>
      </c>
      <c r="B1" s="51">
        <v>13</v>
      </c>
    </row>
    <row r="2" spans="1:2" ht="15">
      <c r="A2" s="370" t="s">
        <v>284</v>
      </c>
      <c r="B2" s="636" t="s">
        <v>270</v>
      </c>
    </row>
    <row r="3" spans="1:2" ht="15">
      <c r="A3" s="370" t="s">
        <v>285</v>
      </c>
      <c r="B3" s="588" t="s">
        <v>254</v>
      </c>
    </row>
    <row r="4" spans="1:2" ht="15">
      <c r="A4" s="370" t="s">
        <v>286</v>
      </c>
      <c r="B4" s="315" t="s">
        <v>586</v>
      </c>
    </row>
    <row r="5" spans="1:2" ht="15">
      <c r="A5" s="370" t="s">
        <v>287</v>
      </c>
      <c r="B5" s="415" t="s">
        <v>290</v>
      </c>
    </row>
    <row r="6" spans="1:2" ht="15">
      <c r="A6" s="48"/>
      <c r="B6" s="48"/>
    </row>
    <row r="7" spans="1:2" ht="13.5" thickBot="1">
      <c r="A7" s="2"/>
      <c r="B7" s="2"/>
    </row>
    <row r="8" spans="1:3" ht="12.75" customHeight="1">
      <c r="A8" s="857" t="s">
        <v>659</v>
      </c>
      <c r="B8" s="857" t="s">
        <v>660</v>
      </c>
      <c r="C8" s="859" t="s">
        <v>671</v>
      </c>
    </row>
    <row r="9" spans="1:3" ht="12.75">
      <c r="A9" s="858"/>
      <c r="B9" s="858"/>
      <c r="C9" s="860"/>
    </row>
    <row r="10" spans="1:3" ht="24">
      <c r="A10" s="674" t="s">
        <v>806</v>
      </c>
      <c r="B10" s="210"/>
      <c r="C10" s="238">
        <f>SUM(C11:C30)</f>
        <v>0</v>
      </c>
    </row>
    <row r="11" spans="1:3" ht="15">
      <c r="A11" s="235" t="s">
        <v>807</v>
      </c>
      <c r="B11" s="237" t="s">
        <v>661</v>
      </c>
      <c r="C11" s="34"/>
    </row>
    <row r="12" spans="1:3" ht="15">
      <c r="A12" s="235" t="s">
        <v>808</v>
      </c>
      <c r="B12" s="237" t="s">
        <v>661</v>
      </c>
      <c r="C12" s="34"/>
    </row>
    <row r="13" spans="1:3" ht="15">
      <c r="A13" s="235" t="s">
        <v>809</v>
      </c>
      <c r="B13" s="237" t="s">
        <v>661</v>
      </c>
      <c r="C13" s="34"/>
    </row>
    <row r="14" spans="1:3" ht="15">
      <c r="A14" s="235" t="s">
        <v>181</v>
      </c>
      <c r="B14" s="237" t="s">
        <v>661</v>
      </c>
      <c r="C14" s="34"/>
    </row>
    <row r="15" spans="1:3" ht="15">
      <c r="A15" s="235" t="s">
        <v>181</v>
      </c>
      <c r="B15" s="237" t="s">
        <v>661</v>
      </c>
      <c r="C15" s="34"/>
    </row>
    <row r="16" spans="1:3" ht="15">
      <c r="A16" s="235" t="s">
        <v>181</v>
      </c>
      <c r="B16" s="237" t="s">
        <v>661</v>
      </c>
      <c r="C16" s="34"/>
    </row>
    <row r="17" spans="1:3" ht="15">
      <c r="A17" s="235" t="s">
        <v>181</v>
      </c>
      <c r="B17" s="237" t="s">
        <v>661</v>
      </c>
      <c r="C17" s="34"/>
    </row>
    <row r="18" spans="1:3" ht="15">
      <c r="A18" s="235" t="s">
        <v>181</v>
      </c>
      <c r="B18" s="237" t="s">
        <v>661</v>
      </c>
      <c r="C18" s="34"/>
    </row>
    <row r="19" spans="1:3" ht="15">
      <c r="A19" s="235" t="s">
        <v>181</v>
      </c>
      <c r="B19" s="237" t="s">
        <v>661</v>
      </c>
      <c r="C19" s="34"/>
    </row>
    <row r="20" spans="1:3" ht="15">
      <c r="A20" s="235" t="s">
        <v>181</v>
      </c>
      <c r="B20" s="237" t="s">
        <v>661</v>
      </c>
      <c r="C20" s="34"/>
    </row>
    <row r="21" spans="1:3" ht="15">
      <c r="A21" s="235" t="s">
        <v>181</v>
      </c>
      <c r="B21" s="237" t="s">
        <v>661</v>
      </c>
      <c r="C21" s="34"/>
    </row>
    <row r="22" spans="1:3" ht="15">
      <c r="A22" s="235" t="s">
        <v>181</v>
      </c>
      <c r="B22" s="237" t="s">
        <v>661</v>
      </c>
      <c r="C22" s="34"/>
    </row>
    <row r="23" spans="1:3" ht="15">
      <c r="A23" s="235" t="s">
        <v>181</v>
      </c>
      <c r="B23" s="237" t="s">
        <v>661</v>
      </c>
      <c r="C23" s="34"/>
    </row>
    <row r="24" spans="1:3" ht="15">
      <c r="A24" s="235" t="s">
        <v>181</v>
      </c>
      <c r="B24" s="237" t="s">
        <v>661</v>
      </c>
      <c r="C24" s="34"/>
    </row>
    <row r="25" spans="1:3" ht="15">
      <c r="A25" s="235" t="s">
        <v>181</v>
      </c>
      <c r="B25" s="237" t="s">
        <v>661</v>
      </c>
      <c r="C25" s="34"/>
    </row>
    <row r="26" spans="1:3" ht="15">
      <c r="A26" s="235" t="s">
        <v>181</v>
      </c>
      <c r="B26" s="237" t="s">
        <v>661</v>
      </c>
      <c r="C26" s="34"/>
    </row>
    <row r="27" spans="1:3" ht="15">
      <c r="A27" s="235" t="s">
        <v>181</v>
      </c>
      <c r="B27" s="237" t="s">
        <v>661</v>
      </c>
      <c r="C27" s="34"/>
    </row>
    <row r="28" spans="1:3" ht="15">
      <c r="A28" s="235" t="s">
        <v>181</v>
      </c>
      <c r="B28" s="237" t="s">
        <v>661</v>
      </c>
      <c r="C28" s="34"/>
    </row>
    <row r="29" spans="1:3" ht="15">
      <c r="A29" s="235" t="s">
        <v>181</v>
      </c>
      <c r="B29" s="237" t="s">
        <v>661</v>
      </c>
      <c r="C29" s="34"/>
    </row>
    <row r="30" spans="1:3" ht="15">
      <c r="A30" s="235" t="s">
        <v>181</v>
      </c>
      <c r="B30" s="237" t="s">
        <v>661</v>
      </c>
      <c r="C30" s="34"/>
    </row>
  </sheetData>
  <sheetProtection/>
  <mergeCells count="3">
    <mergeCell ref="A8:A9"/>
    <mergeCell ref="B8:B9"/>
    <mergeCell ref="C8:C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0.57421875" style="12" bestFit="1" customWidth="1"/>
    <col min="2" max="2" width="39.140625" style="12" bestFit="1" customWidth="1"/>
    <col min="3" max="3" width="17.28125" style="12" bestFit="1" customWidth="1"/>
    <col min="4" max="4" width="16.421875" style="12" bestFit="1" customWidth="1"/>
    <col min="5" max="16384" width="9.140625" style="12" customWidth="1"/>
  </cols>
  <sheetData>
    <row r="1" spans="1:4" ht="15">
      <c r="A1" s="437" t="s">
        <v>283</v>
      </c>
      <c r="B1" s="49" t="s">
        <v>215</v>
      </c>
      <c r="C1" s="3"/>
      <c r="D1" s="1"/>
    </row>
    <row r="2" spans="1:4" ht="15">
      <c r="A2" s="370" t="s">
        <v>284</v>
      </c>
      <c r="B2" s="636" t="s">
        <v>270</v>
      </c>
      <c r="C2" s="3"/>
      <c r="D2" s="1"/>
    </row>
    <row r="3" spans="1:4" ht="15">
      <c r="A3" s="370" t="s">
        <v>285</v>
      </c>
      <c r="B3" s="588" t="s">
        <v>254</v>
      </c>
      <c r="C3" s="3"/>
      <c r="D3" s="1"/>
    </row>
    <row r="4" spans="1:4" ht="15">
      <c r="A4" s="370" t="s">
        <v>286</v>
      </c>
      <c r="B4" s="315" t="s">
        <v>586</v>
      </c>
      <c r="C4" s="3"/>
      <c r="D4" s="1"/>
    </row>
    <row r="5" spans="1:4" ht="15">
      <c r="A5" s="370" t="s">
        <v>287</v>
      </c>
      <c r="B5" s="415" t="s">
        <v>290</v>
      </c>
      <c r="C5" s="3"/>
      <c r="D5" s="1"/>
    </row>
    <row r="6" spans="1:4" ht="13.5" thickBot="1">
      <c r="A6" s="2"/>
      <c r="B6" s="2"/>
      <c r="C6" s="3"/>
      <c r="D6" s="1"/>
    </row>
    <row r="7" spans="1:3" ht="12.75" customHeight="1">
      <c r="A7" s="857" t="s">
        <v>659</v>
      </c>
      <c r="B7" s="857" t="s">
        <v>660</v>
      </c>
      <c r="C7" s="859" t="s">
        <v>671</v>
      </c>
    </row>
    <row r="8" spans="1:3" ht="12.75" customHeight="1">
      <c r="A8" s="858"/>
      <c r="B8" s="858"/>
      <c r="C8" s="860"/>
    </row>
    <row r="9" spans="1:3" ht="15.75" thickBot="1">
      <c r="A9" s="233"/>
      <c r="B9" s="861"/>
      <c r="C9" s="854"/>
    </row>
    <row r="10" spans="1:3" ht="15">
      <c r="A10" s="675" t="s">
        <v>662</v>
      </c>
      <c r="B10" s="243" t="s">
        <v>667</v>
      </c>
      <c r="C10" s="239">
        <f>C11+'F13'!C10</f>
        <v>0</v>
      </c>
    </row>
    <row r="11" spans="1:3" ht="15">
      <c r="A11" s="675" t="s">
        <v>663</v>
      </c>
      <c r="B11" s="240"/>
      <c r="C11" s="234">
        <f>SUM(C12:C35)</f>
        <v>0</v>
      </c>
    </row>
    <row r="12" spans="1:3" ht="15">
      <c r="A12" s="235" t="s">
        <v>664</v>
      </c>
      <c r="B12" s="243" t="s">
        <v>562</v>
      </c>
      <c r="C12" s="236"/>
    </row>
    <row r="13" spans="1:3" ht="15">
      <c r="A13" s="235" t="s">
        <v>665</v>
      </c>
      <c r="B13" s="243" t="s">
        <v>562</v>
      </c>
      <c r="C13" s="236"/>
    </row>
    <row r="14" spans="1:3" ht="15">
      <c r="A14" s="235" t="s">
        <v>666</v>
      </c>
      <c r="B14" s="243" t="s">
        <v>562</v>
      </c>
      <c r="C14" s="236"/>
    </row>
    <row r="15" spans="1:3" ht="15">
      <c r="A15" s="235" t="s">
        <v>181</v>
      </c>
      <c r="B15" s="243"/>
      <c r="C15" s="236"/>
    </row>
    <row r="16" spans="1:3" ht="15">
      <c r="A16" s="235" t="s">
        <v>181</v>
      </c>
      <c r="B16" s="365"/>
      <c r="C16" s="241"/>
    </row>
    <row r="17" spans="1:3" ht="15">
      <c r="A17" s="235" t="s">
        <v>181</v>
      </c>
      <c r="B17" s="366"/>
      <c r="C17" s="242"/>
    </row>
    <row r="18" spans="1:3" ht="15">
      <c r="A18" s="235" t="s">
        <v>181</v>
      </c>
      <c r="B18" s="366"/>
      <c r="C18" s="242"/>
    </row>
    <row r="19" spans="1:3" ht="15">
      <c r="A19" s="235" t="s">
        <v>181</v>
      </c>
      <c r="B19" s="366"/>
      <c r="C19" s="242"/>
    </row>
    <row r="20" spans="1:3" ht="15">
      <c r="A20" s="235" t="s">
        <v>181</v>
      </c>
      <c r="B20" s="366"/>
      <c r="C20" s="242"/>
    </row>
    <row r="21" spans="1:3" ht="15">
      <c r="A21" s="235" t="s">
        <v>181</v>
      </c>
      <c r="B21" s="366"/>
      <c r="C21" s="242"/>
    </row>
    <row r="22" spans="1:3" ht="15">
      <c r="A22" s="235" t="s">
        <v>181</v>
      </c>
      <c r="B22" s="366"/>
      <c r="C22" s="242"/>
    </row>
    <row r="23" spans="1:3" ht="15">
      <c r="A23" s="235" t="s">
        <v>181</v>
      </c>
      <c r="B23" s="366"/>
      <c r="C23" s="242"/>
    </row>
    <row r="24" spans="1:3" ht="15">
      <c r="A24" s="235" t="s">
        <v>181</v>
      </c>
      <c r="B24" s="366"/>
      <c r="C24" s="242"/>
    </row>
    <row r="25" spans="1:3" ht="15">
      <c r="A25" s="235" t="s">
        <v>181</v>
      </c>
      <c r="B25" s="366"/>
      <c r="C25" s="242"/>
    </row>
    <row r="26" spans="1:3" ht="15">
      <c r="A26" s="235" t="s">
        <v>181</v>
      </c>
      <c r="B26" s="366"/>
      <c r="C26" s="242"/>
    </row>
    <row r="27" spans="1:3" ht="15">
      <c r="A27" s="235" t="s">
        <v>181</v>
      </c>
      <c r="B27" s="366"/>
      <c r="C27" s="242"/>
    </row>
    <row r="28" spans="1:3" ht="15">
      <c r="A28" s="235" t="s">
        <v>181</v>
      </c>
      <c r="B28" s="366"/>
      <c r="C28" s="242"/>
    </row>
    <row r="29" spans="1:3" ht="15">
      <c r="A29" s="235" t="s">
        <v>181</v>
      </c>
      <c r="B29" s="366"/>
      <c r="C29" s="242"/>
    </row>
    <row r="30" spans="1:3" ht="15">
      <c r="A30" s="235" t="s">
        <v>181</v>
      </c>
      <c r="B30" s="366"/>
      <c r="C30" s="242"/>
    </row>
    <row r="31" spans="1:3" ht="15">
      <c r="A31" s="235" t="s">
        <v>181</v>
      </c>
      <c r="B31" s="366"/>
      <c r="C31" s="242"/>
    </row>
    <row r="32" spans="1:3" ht="15">
      <c r="A32" s="235" t="s">
        <v>181</v>
      </c>
      <c r="B32" s="366"/>
      <c r="C32" s="242"/>
    </row>
    <row r="33" spans="1:3" ht="15">
      <c r="A33" s="235" t="s">
        <v>181</v>
      </c>
      <c r="B33" s="366"/>
      <c r="C33" s="242"/>
    </row>
    <row r="34" spans="1:3" ht="15">
      <c r="A34" s="235" t="s">
        <v>181</v>
      </c>
      <c r="B34" s="366"/>
      <c r="C34" s="242"/>
    </row>
    <row r="35" spans="1:3" ht="15">
      <c r="A35" s="235" t="s">
        <v>181</v>
      </c>
      <c r="B35" s="366"/>
      <c r="C35" s="242"/>
    </row>
  </sheetData>
  <sheetProtection/>
  <mergeCells count="3">
    <mergeCell ref="A7:A8"/>
    <mergeCell ref="B7:B9"/>
    <mergeCell ref="C7:C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7" sqref="C7:D8"/>
    </sheetView>
  </sheetViews>
  <sheetFormatPr defaultColWidth="9.140625" defaultRowHeight="12.75"/>
  <cols>
    <col min="1" max="1" width="24.28125" style="12" customWidth="1"/>
    <col min="2" max="2" width="65.28125" style="12" bestFit="1" customWidth="1"/>
    <col min="3" max="3" width="21.00390625" style="12" customWidth="1"/>
    <col min="4" max="4" width="21.421875" style="12" customWidth="1"/>
    <col min="5" max="16384" width="9.140625" style="12" customWidth="1"/>
  </cols>
  <sheetData>
    <row r="1" spans="1:4" ht="15">
      <c r="A1" s="437" t="s">
        <v>283</v>
      </c>
      <c r="B1" s="316">
        <v>14</v>
      </c>
      <c r="C1" s="11"/>
      <c r="D1" s="3"/>
    </row>
    <row r="2" spans="1:4" ht="15">
      <c r="A2" s="370" t="s">
        <v>284</v>
      </c>
      <c r="B2" s="316" t="s">
        <v>668</v>
      </c>
      <c r="C2" s="4"/>
      <c r="D2" s="3"/>
    </row>
    <row r="3" spans="1:4" ht="15">
      <c r="A3" s="370" t="s">
        <v>285</v>
      </c>
      <c r="B3" s="588" t="s">
        <v>254</v>
      </c>
      <c r="C3" s="2"/>
      <c r="D3" s="3"/>
    </row>
    <row r="4" spans="1:4" ht="15">
      <c r="A4" s="370" t="s">
        <v>286</v>
      </c>
      <c r="B4" s="315" t="s">
        <v>586</v>
      </c>
      <c r="C4" s="2"/>
      <c r="D4" s="3"/>
    </row>
    <row r="5" spans="1:4" ht="15">
      <c r="A5" s="370" t="s">
        <v>287</v>
      </c>
      <c r="B5" s="415" t="s">
        <v>290</v>
      </c>
      <c r="C5" s="2"/>
      <c r="D5" s="3"/>
    </row>
    <row r="6" spans="1:4" ht="13.5" thickBot="1">
      <c r="A6" s="2"/>
      <c r="B6" s="2"/>
      <c r="C6" s="2"/>
      <c r="D6" s="3"/>
    </row>
    <row r="7" spans="1:4" ht="12.75" customHeight="1">
      <c r="A7" s="764" t="s">
        <v>291</v>
      </c>
      <c r="B7" s="751" t="s">
        <v>669</v>
      </c>
      <c r="C7" s="864" t="s">
        <v>670</v>
      </c>
      <c r="D7" s="862" t="s">
        <v>671</v>
      </c>
    </row>
    <row r="8" spans="1:4" ht="22.5" customHeight="1" thickBot="1">
      <c r="A8" s="766"/>
      <c r="B8" s="752"/>
      <c r="C8" s="865"/>
      <c r="D8" s="863"/>
    </row>
    <row r="9" spans="1:4" ht="15">
      <c r="A9" s="716" t="s">
        <v>7</v>
      </c>
      <c r="B9" s="676" t="s">
        <v>672</v>
      </c>
      <c r="C9" s="367"/>
      <c r="D9" s="528"/>
    </row>
    <row r="10" spans="1:4" ht="15">
      <c r="A10" s="529" t="s">
        <v>26</v>
      </c>
      <c r="B10" s="677" t="s">
        <v>673</v>
      </c>
      <c r="C10" s="368"/>
      <c r="D10" s="531"/>
    </row>
    <row r="11" spans="1:4" ht="15">
      <c r="A11" s="532" t="s">
        <v>80</v>
      </c>
      <c r="B11" s="533" t="s">
        <v>674</v>
      </c>
      <c r="C11" s="368"/>
      <c r="D11" s="534">
        <f>D9-D10</f>
        <v>0</v>
      </c>
    </row>
    <row r="12" spans="1:4" ht="15">
      <c r="A12" s="529" t="s">
        <v>91</v>
      </c>
      <c r="B12" s="677" t="s">
        <v>675</v>
      </c>
      <c r="C12" s="368"/>
      <c r="D12" s="531"/>
    </row>
    <row r="13" spans="1:4" ht="15">
      <c r="A13" s="369"/>
      <c r="B13" s="678" t="s">
        <v>676</v>
      </c>
      <c r="C13" s="368"/>
      <c r="D13" s="536" t="e">
        <f>D11/D12*100</f>
        <v>#DIV/0!</v>
      </c>
    </row>
    <row r="14" spans="1:4" ht="15">
      <c r="A14" s="369"/>
      <c r="B14" s="678" t="s">
        <v>559</v>
      </c>
      <c r="C14" s="537" t="s">
        <v>548</v>
      </c>
      <c r="D14" s="536" t="e">
        <f>D9/D10*100</f>
        <v>#DIV/0!</v>
      </c>
    </row>
    <row r="15" spans="1:4" ht="15">
      <c r="A15" s="529" t="s">
        <v>121</v>
      </c>
      <c r="B15" s="676" t="s">
        <v>677</v>
      </c>
      <c r="C15" s="368"/>
      <c r="D15" s="534">
        <f>'F2'!K35+'F2'!K36+'F2'!K37+'F2'!K38+'F2'!K41</f>
        <v>0</v>
      </c>
    </row>
    <row r="16" spans="1:6" ht="15">
      <c r="A16" s="529" t="s">
        <v>132</v>
      </c>
      <c r="B16" s="676" t="s">
        <v>678</v>
      </c>
      <c r="C16" s="368"/>
      <c r="D16" s="534">
        <f>'F2'!K10+'F2'!K11</f>
        <v>0</v>
      </c>
      <c r="F16" s="302"/>
    </row>
    <row r="17" spans="1:4" ht="15">
      <c r="A17" s="532" t="s">
        <v>182</v>
      </c>
      <c r="B17" s="680" t="s">
        <v>680</v>
      </c>
      <c r="C17" s="368"/>
      <c r="D17" s="534">
        <f>D15+D16</f>
        <v>0</v>
      </c>
    </row>
    <row r="18" spans="1:4" ht="15">
      <c r="A18" s="532" t="s">
        <v>169</v>
      </c>
      <c r="B18" s="679" t="s">
        <v>679</v>
      </c>
      <c r="C18" s="537" t="s">
        <v>686</v>
      </c>
      <c r="D18" s="536" t="e">
        <f>D9/D17*100</f>
        <v>#DIV/0!</v>
      </c>
    </row>
    <row r="19" spans="1:4" ht="15">
      <c r="A19" s="529">
        <v>9</v>
      </c>
      <c r="B19" s="530" t="s">
        <v>681</v>
      </c>
      <c r="C19" s="538"/>
      <c r="D19" s="539"/>
    </row>
    <row r="20" spans="1:4" ht="15">
      <c r="A20" s="529">
        <v>10</v>
      </c>
      <c r="B20" s="530" t="s">
        <v>682</v>
      </c>
      <c r="C20" s="538"/>
      <c r="D20" s="534">
        <f>'F22'!C19-('F1'!L101+'F1'!L104)</f>
        <v>0</v>
      </c>
    </row>
    <row r="21" spans="1:4" ht="15">
      <c r="A21" s="529">
        <v>11</v>
      </c>
      <c r="B21" s="530" t="s">
        <v>683</v>
      </c>
      <c r="C21" s="538"/>
      <c r="D21" s="539"/>
    </row>
    <row r="22" spans="1:4" ht="15">
      <c r="A22" s="532">
        <v>12</v>
      </c>
      <c r="B22" s="535" t="s">
        <v>684</v>
      </c>
      <c r="C22" s="538" t="s">
        <v>687</v>
      </c>
      <c r="D22" s="540" t="e">
        <f>D19/(D20+D21)*100</f>
        <v>#DIV/0!</v>
      </c>
    </row>
    <row r="23" spans="1:4" ht="15.75" thickBot="1">
      <c r="A23" s="543">
        <v>13</v>
      </c>
      <c r="B23" s="544" t="s">
        <v>685</v>
      </c>
      <c r="C23" s="541" t="s">
        <v>562</v>
      </c>
      <c r="D23" s="542" t="e">
        <f>D19/D15*100</f>
        <v>#DIV/0!</v>
      </c>
    </row>
    <row r="33" ht="12.75" customHeight="1"/>
    <row r="34" ht="12.75" customHeight="1"/>
  </sheetData>
  <sheetProtection/>
  <mergeCells count="4">
    <mergeCell ref="D7:D8"/>
    <mergeCell ref="A7:A8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1" width="23.00390625" style="12" customWidth="1"/>
    <col min="2" max="2" width="71.57421875" style="12" customWidth="1"/>
    <col min="3" max="3" width="16.28125" style="12" customWidth="1"/>
    <col min="4" max="4" width="10.421875" style="12" bestFit="1" customWidth="1"/>
    <col min="5" max="5" width="9.28125" style="12" customWidth="1"/>
    <col min="6" max="6" width="12.28125" style="12" customWidth="1"/>
    <col min="7" max="7" width="11.421875" style="12" customWidth="1"/>
    <col min="8" max="8" width="12.57421875" style="12" customWidth="1"/>
    <col min="9" max="9" width="9.140625" style="12" customWidth="1"/>
    <col min="10" max="10" width="14.140625" style="12" customWidth="1"/>
    <col min="11" max="16384" width="9.140625" style="12" customWidth="1"/>
  </cols>
  <sheetData>
    <row r="1" spans="1:10" ht="15">
      <c r="A1" s="437" t="s">
        <v>283</v>
      </c>
      <c r="B1" s="50" t="s">
        <v>216</v>
      </c>
      <c r="C1" s="11"/>
      <c r="D1" s="3"/>
      <c r="E1" s="1"/>
      <c r="F1" s="1"/>
      <c r="G1" s="1"/>
      <c r="H1" s="1"/>
      <c r="I1" s="1"/>
      <c r="J1" s="1"/>
    </row>
    <row r="2" spans="1:10" ht="15">
      <c r="A2" s="370" t="s">
        <v>284</v>
      </c>
      <c r="B2" s="316" t="s">
        <v>688</v>
      </c>
      <c r="C2" s="4"/>
      <c r="D2" s="3"/>
      <c r="E2" s="1"/>
      <c r="F2" s="1"/>
      <c r="G2" s="1"/>
      <c r="H2" s="1"/>
      <c r="I2" s="1"/>
      <c r="J2" s="1"/>
    </row>
    <row r="3" spans="1:10" ht="15">
      <c r="A3" s="370" t="s">
        <v>285</v>
      </c>
      <c r="B3" s="588" t="s">
        <v>254</v>
      </c>
      <c r="C3" s="2"/>
      <c r="D3" s="3"/>
      <c r="E3" s="1"/>
      <c r="F3" s="1"/>
      <c r="G3" s="1"/>
      <c r="H3" s="1"/>
      <c r="I3" s="1"/>
      <c r="J3" s="1"/>
    </row>
    <row r="4" spans="1:10" ht="15">
      <c r="A4" s="370" t="s">
        <v>286</v>
      </c>
      <c r="B4" s="315" t="s">
        <v>586</v>
      </c>
      <c r="C4" s="2"/>
      <c r="D4" s="3"/>
      <c r="E4" s="1"/>
      <c r="F4" s="1"/>
      <c r="G4" s="1"/>
      <c r="H4" s="1"/>
      <c r="I4" s="1"/>
      <c r="J4" s="1"/>
    </row>
    <row r="5" spans="1:10" ht="15">
      <c r="A5" s="371" t="s">
        <v>287</v>
      </c>
      <c r="B5" s="415" t="s">
        <v>290</v>
      </c>
      <c r="C5" s="2"/>
      <c r="D5" s="3"/>
      <c r="E5" s="1"/>
      <c r="F5" s="1"/>
      <c r="G5" s="1"/>
      <c r="H5" s="1"/>
      <c r="I5" s="1"/>
      <c r="J5" s="1"/>
    </row>
    <row r="6" spans="1:10" ht="13.5" thickBot="1">
      <c r="A6" s="2"/>
      <c r="B6" s="2"/>
      <c r="C6" s="2"/>
      <c r="D6" s="3"/>
      <c r="E6" s="1"/>
      <c r="F6" s="1"/>
      <c r="G6" s="1"/>
      <c r="H6" s="1"/>
      <c r="I6" s="1"/>
      <c r="J6" s="1"/>
    </row>
    <row r="7" spans="1:10" ht="15.75" thickBot="1">
      <c r="A7" s="764" t="s">
        <v>291</v>
      </c>
      <c r="B7" s="866" t="s">
        <v>689</v>
      </c>
      <c r="C7" s="687" t="s">
        <v>826</v>
      </c>
      <c r="D7" s="868" t="s">
        <v>827</v>
      </c>
      <c r="E7" s="869"/>
      <c r="F7" s="869"/>
      <c r="G7" s="870"/>
      <c r="H7" s="868" t="s">
        <v>828</v>
      </c>
      <c r="I7" s="870"/>
      <c r="J7" s="723"/>
    </row>
    <row r="8" spans="1:10" ht="15">
      <c r="A8" s="765"/>
      <c r="B8" s="867"/>
      <c r="C8" s="244"/>
      <c r="D8" s="245"/>
      <c r="E8" s="246"/>
      <c r="F8" s="246"/>
      <c r="G8" s="247"/>
      <c r="H8" s="245"/>
      <c r="I8" s="248"/>
      <c r="J8" s="724" t="s">
        <v>439</v>
      </c>
    </row>
    <row r="9" spans="1:10" ht="15.75" thickBot="1">
      <c r="A9" s="766"/>
      <c r="B9" s="867"/>
      <c r="C9" s="249" t="s">
        <v>690</v>
      </c>
      <c r="D9" s="681" t="s">
        <v>691</v>
      </c>
      <c r="E9" s="251" t="s">
        <v>692</v>
      </c>
      <c r="F9" s="251" t="s">
        <v>693</v>
      </c>
      <c r="G9" s="252" t="s">
        <v>694</v>
      </c>
      <c r="H9" s="253" t="s">
        <v>695</v>
      </c>
      <c r="I9" s="254" t="s">
        <v>696</v>
      </c>
      <c r="J9" s="255"/>
    </row>
    <row r="10" spans="1:10" ht="12.75">
      <c r="A10" s="267" t="s">
        <v>7</v>
      </c>
      <c r="B10" s="275" t="s">
        <v>697</v>
      </c>
      <c r="C10" s="271">
        <f aca="true" t="shared" si="0" ref="C10:I10">C11+C12+C13+C14+C15</f>
        <v>0</v>
      </c>
      <c r="D10" s="40">
        <f t="shared" si="0"/>
        <v>0</v>
      </c>
      <c r="E10" s="40">
        <f t="shared" si="0"/>
        <v>0</v>
      </c>
      <c r="F10" s="40">
        <f t="shared" si="0"/>
        <v>0</v>
      </c>
      <c r="G10" s="40">
        <f t="shared" si="0"/>
        <v>0</v>
      </c>
      <c r="H10" s="40">
        <f t="shared" si="0"/>
        <v>0</v>
      </c>
      <c r="I10" s="261">
        <f t="shared" si="0"/>
        <v>0</v>
      </c>
      <c r="J10" s="264">
        <f aca="true" t="shared" si="1" ref="J10:J25">SUM(C10:I10)</f>
        <v>0</v>
      </c>
    </row>
    <row r="11" spans="1:10" ht="12.75">
      <c r="A11" s="268"/>
      <c r="B11" s="276" t="s">
        <v>563</v>
      </c>
      <c r="C11" s="272"/>
      <c r="D11" s="41"/>
      <c r="E11" s="41"/>
      <c r="F11" s="41"/>
      <c r="G11" s="41"/>
      <c r="H11" s="41"/>
      <c r="I11" s="262"/>
      <c r="J11" s="265">
        <f t="shared" si="1"/>
        <v>0</v>
      </c>
    </row>
    <row r="12" spans="1:10" ht="12.75">
      <c r="A12" s="268"/>
      <c r="B12" s="545" t="s">
        <v>298</v>
      </c>
      <c r="C12" s="273"/>
      <c r="D12" s="41"/>
      <c r="E12" s="41"/>
      <c r="F12" s="41"/>
      <c r="G12" s="41"/>
      <c r="H12" s="41"/>
      <c r="I12" s="262"/>
      <c r="J12" s="265">
        <f t="shared" si="1"/>
        <v>0</v>
      </c>
    </row>
    <row r="13" spans="1:10" ht="12.75">
      <c r="A13" s="268"/>
      <c r="B13" s="682" t="s">
        <v>698</v>
      </c>
      <c r="C13" s="272"/>
      <c r="D13" s="41"/>
      <c r="E13" s="41"/>
      <c r="F13" s="41"/>
      <c r="G13" s="41"/>
      <c r="H13" s="41"/>
      <c r="I13" s="262"/>
      <c r="J13" s="265">
        <f t="shared" si="1"/>
        <v>0</v>
      </c>
    </row>
    <row r="14" spans="1:10" ht="12.75">
      <c r="A14" s="268"/>
      <c r="B14" s="683" t="s">
        <v>310</v>
      </c>
      <c r="C14" s="273"/>
      <c r="D14" s="41"/>
      <c r="E14" s="41"/>
      <c r="F14" s="41"/>
      <c r="G14" s="25"/>
      <c r="H14" s="39"/>
      <c r="I14" s="301"/>
      <c r="J14" s="265">
        <f t="shared" si="1"/>
        <v>0</v>
      </c>
    </row>
    <row r="15" spans="1:10" ht="12.75">
      <c r="A15" s="268"/>
      <c r="B15" s="684" t="s">
        <v>312</v>
      </c>
      <c r="C15" s="273"/>
      <c r="D15" s="41"/>
      <c r="E15" s="41"/>
      <c r="F15" s="41"/>
      <c r="G15" s="41"/>
      <c r="H15" s="39"/>
      <c r="I15" s="301"/>
      <c r="J15" s="265">
        <f t="shared" si="1"/>
        <v>0</v>
      </c>
    </row>
    <row r="16" spans="1:10" ht="12.75">
      <c r="A16" s="269" t="s">
        <v>26</v>
      </c>
      <c r="B16" s="685" t="s">
        <v>314</v>
      </c>
      <c r="C16" s="271">
        <f aca="true" t="shared" si="2" ref="C16:I16">C17+C18+C19+C20+C21+C22</f>
        <v>0</v>
      </c>
      <c r="D16" s="40">
        <f t="shared" si="2"/>
        <v>0</v>
      </c>
      <c r="E16" s="40">
        <f t="shared" si="2"/>
        <v>0</v>
      </c>
      <c r="F16" s="40">
        <f t="shared" si="2"/>
        <v>0</v>
      </c>
      <c r="G16" s="40">
        <f t="shared" si="2"/>
        <v>0</v>
      </c>
      <c r="H16" s="40">
        <f t="shared" si="2"/>
        <v>0</v>
      </c>
      <c r="I16" s="261">
        <f t="shared" si="2"/>
        <v>0</v>
      </c>
      <c r="J16" s="265">
        <f t="shared" si="1"/>
        <v>0</v>
      </c>
    </row>
    <row r="17" spans="1:10" ht="12.75">
      <c r="A17" s="268"/>
      <c r="B17" s="684" t="s">
        <v>591</v>
      </c>
      <c r="C17" s="273"/>
      <c r="D17" s="41"/>
      <c r="E17" s="41"/>
      <c r="F17" s="41"/>
      <c r="G17" s="41"/>
      <c r="H17" s="43"/>
      <c r="I17" s="263"/>
      <c r="J17" s="265">
        <f t="shared" si="1"/>
        <v>0</v>
      </c>
    </row>
    <row r="18" spans="1:10" ht="12.75">
      <c r="A18" s="268"/>
      <c r="B18" s="684" t="s">
        <v>323</v>
      </c>
      <c r="C18" s="273"/>
      <c r="D18" s="41"/>
      <c r="E18" s="41"/>
      <c r="F18" s="41"/>
      <c r="G18" s="41"/>
      <c r="H18" s="43"/>
      <c r="I18" s="263"/>
      <c r="J18" s="265">
        <f t="shared" si="1"/>
        <v>0</v>
      </c>
    </row>
    <row r="19" spans="1:10" ht="12.75">
      <c r="A19" s="268"/>
      <c r="B19" s="684" t="s">
        <v>325</v>
      </c>
      <c r="C19" s="274"/>
      <c r="D19" s="39"/>
      <c r="E19" s="39"/>
      <c r="F19" s="39"/>
      <c r="G19" s="39"/>
      <c r="H19" s="43"/>
      <c r="I19" s="263"/>
      <c r="J19" s="265">
        <f t="shared" si="1"/>
        <v>0</v>
      </c>
    </row>
    <row r="20" spans="1:10" ht="12.75">
      <c r="A20" s="268"/>
      <c r="B20" s="684" t="s">
        <v>593</v>
      </c>
      <c r="C20" s="274"/>
      <c r="D20" s="39"/>
      <c r="E20" s="39"/>
      <c r="F20" s="39"/>
      <c r="G20" s="39"/>
      <c r="H20" s="43"/>
      <c r="I20" s="263"/>
      <c r="J20" s="265">
        <f t="shared" si="1"/>
        <v>0</v>
      </c>
    </row>
    <row r="21" spans="1:10" ht="12.75">
      <c r="A21" s="268"/>
      <c r="B21" s="684" t="s">
        <v>328</v>
      </c>
      <c r="C21" s="274"/>
      <c r="D21" s="39"/>
      <c r="E21" s="39"/>
      <c r="F21" s="39"/>
      <c r="G21" s="39"/>
      <c r="H21" s="44"/>
      <c r="I21" s="263"/>
      <c r="J21" s="265">
        <f t="shared" si="1"/>
        <v>0</v>
      </c>
    </row>
    <row r="22" spans="1:10" ht="12.75">
      <c r="A22" s="268"/>
      <c r="B22" s="684" t="s">
        <v>699</v>
      </c>
      <c r="C22" s="273"/>
      <c r="D22" s="41"/>
      <c r="E22" s="41"/>
      <c r="F22" s="41"/>
      <c r="G22" s="41"/>
      <c r="H22" s="43"/>
      <c r="I22" s="263"/>
      <c r="J22" s="265">
        <f t="shared" si="1"/>
        <v>0</v>
      </c>
    </row>
    <row r="23" spans="1:10" ht="12.75">
      <c r="A23" s="269" t="s">
        <v>80</v>
      </c>
      <c r="B23" s="685" t="s">
        <v>331</v>
      </c>
      <c r="C23" s="273"/>
      <c r="D23" s="41"/>
      <c r="E23" s="25"/>
      <c r="F23" s="25"/>
      <c r="G23" s="41"/>
      <c r="H23" s="43"/>
      <c r="I23" s="263"/>
      <c r="J23" s="265">
        <f t="shared" si="1"/>
        <v>0</v>
      </c>
    </row>
    <row r="24" spans="1:10" ht="13.5" thickBot="1">
      <c r="A24" s="270" t="s">
        <v>91</v>
      </c>
      <c r="B24" s="685" t="s">
        <v>701</v>
      </c>
      <c r="C24" s="274"/>
      <c r="D24" s="39"/>
      <c r="E24" s="39"/>
      <c r="F24" s="39"/>
      <c r="G24" s="39"/>
      <c r="H24" s="43"/>
      <c r="I24" s="263"/>
      <c r="J24" s="266">
        <f t="shared" si="1"/>
        <v>0</v>
      </c>
    </row>
    <row r="25" spans="1:10" ht="15.75" thickBot="1">
      <c r="A25" s="256"/>
      <c r="B25" s="686" t="s">
        <v>700</v>
      </c>
      <c r="C25" s="257">
        <f aca="true" t="shared" si="3" ref="C25:I25">C10+C16+C23+C24</f>
        <v>0</v>
      </c>
      <c r="D25" s="258">
        <f t="shared" si="3"/>
        <v>0</v>
      </c>
      <c r="E25" s="259">
        <f t="shared" si="3"/>
        <v>0</v>
      </c>
      <c r="F25" s="259">
        <f t="shared" si="3"/>
        <v>0</v>
      </c>
      <c r="G25" s="260">
        <f t="shared" si="3"/>
        <v>0</v>
      </c>
      <c r="H25" s="258">
        <f t="shared" si="3"/>
        <v>0</v>
      </c>
      <c r="I25" s="260">
        <f t="shared" si="3"/>
        <v>0</v>
      </c>
      <c r="J25" s="257">
        <f t="shared" si="1"/>
        <v>0</v>
      </c>
    </row>
  </sheetData>
  <sheetProtection/>
  <mergeCells count="4">
    <mergeCell ref="A7:A9"/>
    <mergeCell ref="B7:B9"/>
    <mergeCell ref="D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" width="74.140625" style="0" customWidth="1"/>
    <col min="9" max="9" width="12.140625" style="0" customWidth="1"/>
  </cols>
  <sheetData>
    <row r="1" spans="1:10" ht="15">
      <c r="A1" s="437" t="s">
        <v>283</v>
      </c>
      <c r="B1" s="313" t="s">
        <v>217</v>
      </c>
      <c r="D1" s="216"/>
      <c r="E1" s="216"/>
      <c r="F1" s="216"/>
      <c r="G1" s="297"/>
      <c r="H1" s="216"/>
      <c r="I1" s="216"/>
      <c r="J1" s="216"/>
    </row>
    <row r="2" spans="1:10" ht="15">
      <c r="A2" s="370" t="s">
        <v>702</v>
      </c>
      <c r="B2" s="316" t="s">
        <v>280</v>
      </c>
      <c r="D2" s="216"/>
      <c r="E2" s="216"/>
      <c r="F2" s="216"/>
      <c r="G2" s="297"/>
      <c r="H2" s="216"/>
      <c r="I2" s="216"/>
      <c r="J2" s="216"/>
    </row>
    <row r="3" spans="1:10" ht="15">
      <c r="A3" s="370" t="s">
        <v>703</v>
      </c>
      <c r="B3" s="314" t="s">
        <v>254</v>
      </c>
      <c r="D3" s="216"/>
      <c r="E3" s="216"/>
      <c r="F3" s="216"/>
      <c r="G3" s="297"/>
      <c r="H3" s="216"/>
      <c r="I3" s="216"/>
      <c r="J3" s="216"/>
    </row>
    <row r="4" spans="1:10" ht="15">
      <c r="A4" s="370" t="s">
        <v>704</v>
      </c>
      <c r="B4" s="315" t="s">
        <v>221</v>
      </c>
      <c r="D4" s="216"/>
      <c r="E4" s="216"/>
      <c r="F4" s="216"/>
      <c r="G4" s="297"/>
      <c r="H4" s="216"/>
      <c r="I4" s="216"/>
      <c r="J4" s="216"/>
    </row>
    <row r="5" spans="1:10" ht="15">
      <c r="A5" s="371" t="s">
        <v>705</v>
      </c>
      <c r="B5" s="415" t="s">
        <v>290</v>
      </c>
      <c r="D5" s="216"/>
      <c r="E5" s="216"/>
      <c r="F5" s="216"/>
      <c r="G5" s="297"/>
      <c r="H5" s="216"/>
      <c r="I5" s="216"/>
      <c r="J5" s="216"/>
    </row>
    <row r="6" spans="1:10" ht="15.75" thickBot="1">
      <c r="A6" s="216"/>
      <c r="B6" s="216"/>
      <c r="C6" s="216"/>
      <c r="D6" s="216"/>
      <c r="E6" s="216"/>
      <c r="F6" s="216"/>
      <c r="G6" s="297"/>
      <c r="H6" s="216"/>
      <c r="I6" s="216"/>
      <c r="J6" s="216"/>
    </row>
    <row r="7" spans="1:10" ht="15.75" thickBot="1">
      <c r="A7" s="372"/>
      <c r="B7" s="373" t="s">
        <v>706</v>
      </c>
      <c r="C7" s="687" t="s">
        <v>707</v>
      </c>
      <c r="D7" s="868" t="s">
        <v>708</v>
      </c>
      <c r="E7" s="869"/>
      <c r="F7" s="869"/>
      <c r="G7" s="870"/>
      <c r="H7" s="868" t="s">
        <v>709</v>
      </c>
      <c r="I7" s="870"/>
      <c r="J7" s="871" t="s">
        <v>360</v>
      </c>
    </row>
    <row r="8" spans="1:10" ht="15">
      <c r="A8" s="374" t="s">
        <v>587</v>
      </c>
      <c r="B8" s="375"/>
      <c r="C8" s="376"/>
      <c r="D8" s="377"/>
      <c r="E8" s="378"/>
      <c r="F8" s="378"/>
      <c r="G8" s="379"/>
      <c r="H8" s="377"/>
      <c r="I8" s="380"/>
      <c r="J8" s="872"/>
    </row>
    <row r="9" spans="1:10" ht="15.75" thickBot="1">
      <c r="A9" s="381"/>
      <c r="B9" s="382"/>
      <c r="C9" s="249" t="s">
        <v>690</v>
      </c>
      <c r="D9" s="250" t="s">
        <v>710</v>
      </c>
      <c r="E9" s="251" t="s">
        <v>711</v>
      </c>
      <c r="F9" s="251" t="s">
        <v>693</v>
      </c>
      <c r="G9" s="252" t="s">
        <v>694</v>
      </c>
      <c r="H9" s="688" t="s">
        <v>695</v>
      </c>
      <c r="I9" s="689" t="s">
        <v>712</v>
      </c>
      <c r="J9" s="873"/>
    </row>
    <row r="10" spans="1:10" ht="15">
      <c r="A10" s="383">
        <v>1</v>
      </c>
      <c r="B10" s="690" t="s">
        <v>810</v>
      </c>
      <c r="C10" s="384">
        <f aca="true" t="shared" si="0" ref="C10:I10">C11+C14</f>
        <v>0</v>
      </c>
      <c r="D10" s="385">
        <f t="shared" si="0"/>
        <v>0</v>
      </c>
      <c r="E10" s="386">
        <f t="shared" si="0"/>
        <v>0</v>
      </c>
      <c r="F10" s="386">
        <f t="shared" si="0"/>
        <v>0</v>
      </c>
      <c r="G10" s="387">
        <f t="shared" si="0"/>
        <v>0</v>
      </c>
      <c r="H10" s="385">
        <f t="shared" si="0"/>
        <v>0</v>
      </c>
      <c r="I10" s="387">
        <f t="shared" si="0"/>
        <v>0</v>
      </c>
      <c r="J10" s="388">
        <f aca="true" t="shared" si="1" ref="J10:J23">SUM(C10:I10)</f>
        <v>0</v>
      </c>
    </row>
    <row r="11" spans="1:10" ht="15">
      <c r="A11" s="383"/>
      <c r="B11" s="682" t="s">
        <v>811</v>
      </c>
      <c r="C11" s="384">
        <f aca="true" t="shared" si="2" ref="C11:I11">C12+C13</f>
        <v>0</v>
      </c>
      <c r="D11" s="385">
        <f t="shared" si="2"/>
        <v>0</v>
      </c>
      <c r="E11" s="386">
        <f t="shared" si="2"/>
        <v>0</v>
      </c>
      <c r="F11" s="386">
        <f t="shared" si="2"/>
        <v>0</v>
      </c>
      <c r="G11" s="387">
        <f t="shared" si="2"/>
        <v>0</v>
      </c>
      <c r="H11" s="385">
        <f t="shared" si="2"/>
        <v>0</v>
      </c>
      <c r="I11" s="387">
        <f t="shared" si="2"/>
        <v>0</v>
      </c>
      <c r="J11" s="388">
        <f t="shared" si="1"/>
        <v>0</v>
      </c>
    </row>
    <row r="12" spans="1:10" ht="15">
      <c r="A12" s="383"/>
      <c r="B12" s="691" t="s">
        <v>812</v>
      </c>
      <c r="C12" s="389"/>
      <c r="D12" s="390"/>
      <c r="E12" s="391"/>
      <c r="F12" s="391"/>
      <c r="G12" s="392"/>
      <c r="H12" s="390"/>
      <c r="I12" s="392"/>
      <c r="J12" s="388">
        <f t="shared" si="1"/>
        <v>0</v>
      </c>
    </row>
    <row r="13" spans="1:10" ht="15">
      <c r="A13" s="383"/>
      <c r="B13" s="691" t="s">
        <v>813</v>
      </c>
      <c r="C13" s="389"/>
      <c r="D13" s="390"/>
      <c r="E13" s="391"/>
      <c r="F13" s="391"/>
      <c r="G13" s="392"/>
      <c r="H13" s="390"/>
      <c r="I13" s="392"/>
      <c r="J13" s="388">
        <f t="shared" si="1"/>
        <v>0</v>
      </c>
    </row>
    <row r="14" spans="1:10" ht="15">
      <c r="A14" s="383"/>
      <c r="B14" s="682" t="s">
        <v>389</v>
      </c>
      <c r="C14" s="389"/>
      <c r="D14" s="390"/>
      <c r="E14" s="391"/>
      <c r="F14" s="391"/>
      <c r="G14" s="392"/>
      <c r="H14" s="390"/>
      <c r="I14" s="392"/>
      <c r="J14" s="388">
        <f t="shared" si="1"/>
        <v>0</v>
      </c>
    </row>
    <row r="15" spans="1:10" ht="15">
      <c r="A15" s="383">
        <v>2</v>
      </c>
      <c r="B15" s="685" t="s">
        <v>314</v>
      </c>
      <c r="C15" s="384">
        <f aca="true" t="shared" si="3" ref="C15:I15">C16+C17+C18+C19+C20</f>
        <v>0</v>
      </c>
      <c r="D15" s="385">
        <f t="shared" si="3"/>
        <v>0</v>
      </c>
      <c r="E15" s="386">
        <f t="shared" si="3"/>
        <v>0</v>
      </c>
      <c r="F15" s="386">
        <f t="shared" si="3"/>
        <v>0</v>
      </c>
      <c r="G15" s="387">
        <f t="shared" si="3"/>
        <v>0</v>
      </c>
      <c r="H15" s="385">
        <f t="shared" si="3"/>
        <v>0</v>
      </c>
      <c r="I15" s="387">
        <f t="shared" si="3"/>
        <v>0</v>
      </c>
      <c r="J15" s="388">
        <f t="shared" si="1"/>
        <v>0</v>
      </c>
    </row>
    <row r="16" spans="1:10" ht="15">
      <c r="A16" s="383"/>
      <c r="B16" s="692" t="s">
        <v>397</v>
      </c>
      <c r="C16" s="389"/>
      <c r="D16" s="390"/>
      <c r="E16" s="391"/>
      <c r="F16" s="391"/>
      <c r="G16" s="392"/>
      <c r="H16" s="390"/>
      <c r="I16" s="392"/>
      <c r="J16" s="388">
        <f t="shared" si="1"/>
        <v>0</v>
      </c>
    </row>
    <row r="17" spans="1:10" ht="15">
      <c r="A17" s="383"/>
      <c r="B17" s="692" t="s">
        <v>398</v>
      </c>
      <c r="C17" s="389"/>
      <c r="D17" s="390"/>
      <c r="E17" s="391"/>
      <c r="F17" s="391"/>
      <c r="G17" s="392"/>
      <c r="H17" s="390"/>
      <c r="I17" s="392"/>
      <c r="J17" s="388">
        <f t="shared" si="1"/>
        <v>0</v>
      </c>
    </row>
    <row r="18" spans="1:10" ht="15">
      <c r="A18" s="383"/>
      <c r="B18" s="692" t="s">
        <v>399</v>
      </c>
      <c r="C18" s="389"/>
      <c r="D18" s="390"/>
      <c r="E18" s="391"/>
      <c r="F18" s="391"/>
      <c r="G18" s="392"/>
      <c r="H18" s="390"/>
      <c r="I18" s="392"/>
      <c r="J18" s="388">
        <f t="shared" si="1"/>
        <v>0</v>
      </c>
    </row>
    <row r="19" spans="1:10" ht="15">
      <c r="A19" s="383"/>
      <c r="B19" s="692" t="s">
        <v>714</v>
      </c>
      <c r="C19" s="389"/>
      <c r="D19" s="390"/>
      <c r="E19" s="391"/>
      <c r="F19" s="391"/>
      <c r="G19" s="392"/>
      <c r="H19" s="390"/>
      <c r="I19" s="392"/>
      <c r="J19" s="388">
        <f t="shared" si="1"/>
        <v>0</v>
      </c>
    </row>
    <row r="20" spans="1:10" ht="15">
      <c r="A20" s="383"/>
      <c r="B20" s="692" t="s">
        <v>713</v>
      </c>
      <c r="C20" s="389"/>
      <c r="D20" s="390"/>
      <c r="E20" s="391"/>
      <c r="F20" s="391"/>
      <c r="G20" s="392"/>
      <c r="H20" s="390"/>
      <c r="I20" s="392"/>
      <c r="J20" s="388">
        <f t="shared" si="1"/>
        <v>0</v>
      </c>
    </row>
    <row r="21" spans="1:10" ht="15">
      <c r="A21" s="383">
        <v>3</v>
      </c>
      <c r="B21" s="685" t="s">
        <v>331</v>
      </c>
      <c r="C21" s="389"/>
      <c r="D21" s="390"/>
      <c r="E21" s="391"/>
      <c r="F21" s="391"/>
      <c r="G21" s="392"/>
      <c r="H21" s="390"/>
      <c r="I21" s="392"/>
      <c r="J21" s="388">
        <f t="shared" si="1"/>
        <v>0</v>
      </c>
    </row>
    <row r="22" spans="1:10" ht="15.75" thickBot="1">
      <c r="A22" s="383">
        <v>4</v>
      </c>
      <c r="B22" s="685" t="s">
        <v>341</v>
      </c>
      <c r="C22" s="389"/>
      <c r="D22" s="390"/>
      <c r="E22" s="391"/>
      <c r="F22" s="391"/>
      <c r="G22" s="392"/>
      <c r="H22" s="390"/>
      <c r="I22" s="392"/>
      <c r="J22" s="388">
        <f t="shared" si="1"/>
        <v>0</v>
      </c>
    </row>
    <row r="23" spans="1:10" ht="15.75" thickBot="1">
      <c r="A23" s="393"/>
      <c r="B23" s="693" t="s">
        <v>183</v>
      </c>
      <c r="C23" s="394">
        <f aca="true" t="shared" si="4" ref="C23:I23">C10+C15+C21+C22</f>
        <v>0</v>
      </c>
      <c r="D23" s="395">
        <f t="shared" si="4"/>
        <v>0</v>
      </c>
      <c r="E23" s="396">
        <f t="shared" si="4"/>
        <v>0</v>
      </c>
      <c r="F23" s="396">
        <f t="shared" si="4"/>
        <v>0</v>
      </c>
      <c r="G23" s="397">
        <f t="shared" si="4"/>
        <v>0</v>
      </c>
      <c r="H23" s="395">
        <f t="shared" si="4"/>
        <v>0</v>
      </c>
      <c r="I23" s="398">
        <f t="shared" si="4"/>
        <v>0</v>
      </c>
      <c r="J23" s="399">
        <f t="shared" si="1"/>
        <v>0</v>
      </c>
    </row>
  </sheetData>
  <sheetProtection/>
  <mergeCells count="3">
    <mergeCell ref="D7:G7"/>
    <mergeCell ref="H7:I7"/>
    <mergeCell ref="J7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3.140625" style="12" customWidth="1"/>
    <col min="2" max="2" width="65.28125" style="12" bestFit="1" customWidth="1"/>
    <col min="3" max="3" width="24.28125" style="12" bestFit="1" customWidth="1"/>
    <col min="4" max="4" width="17.57421875" style="12" customWidth="1"/>
    <col min="5" max="5" width="20.140625" style="12" customWidth="1"/>
    <col min="6" max="16384" width="9.140625" style="12" customWidth="1"/>
  </cols>
  <sheetData>
    <row r="1" spans="1:3" ht="15">
      <c r="A1" s="437" t="s">
        <v>283</v>
      </c>
      <c r="B1" s="303" t="s">
        <v>220</v>
      </c>
      <c r="C1" s="1"/>
    </row>
    <row r="2" spans="1:6" ht="21">
      <c r="A2" s="370" t="s">
        <v>284</v>
      </c>
      <c r="B2" s="694" t="s">
        <v>279</v>
      </c>
      <c r="C2" s="1"/>
      <c r="F2" s="304"/>
    </row>
    <row r="3" spans="1:3" ht="15">
      <c r="A3" s="370" t="s">
        <v>285</v>
      </c>
      <c r="B3" s="588" t="s">
        <v>254</v>
      </c>
      <c r="C3" s="1"/>
    </row>
    <row r="4" spans="1:3" ht="15">
      <c r="A4" s="370" t="s">
        <v>286</v>
      </c>
      <c r="B4" s="315" t="s">
        <v>586</v>
      </c>
      <c r="C4" s="1"/>
    </row>
    <row r="5" spans="1:3" ht="15">
      <c r="A5" s="371" t="s">
        <v>287</v>
      </c>
      <c r="B5" s="415" t="s">
        <v>290</v>
      </c>
      <c r="C5" s="1"/>
    </row>
    <row r="6" spans="1:5" ht="13.5" thickBot="1">
      <c r="A6" s="2"/>
      <c r="B6" s="2"/>
      <c r="C6" s="2"/>
      <c r="D6" s="3"/>
      <c r="E6" s="1"/>
    </row>
    <row r="7" spans="1:5" ht="30" customHeight="1">
      <c r="A7" s="764" t="s">
        <v>291</v>
      </c>
      <c r="B7" s="874" t="s">
        <v>715</v>
      </c>
      <c r="C7" s="880" t="s">
        <v>716</v>
      </c>
      <c r="D7" s="877" t="s">
        <v>829</v>
      </c>
      <c r="E7" s="695" t="s">
        <v>814</v>
      </c>
    </row>
    <row r="8" spans="1:5" ht="12.75" customHeight="1">
      <c r="A8" s="765"/>
      <c r="B8" s="875"/>
      <c r="C8" s="881"/>
      <c r="D8" s="878"/>
      <c r="E8" s="883" t="s">
        <v>815</v>
      </c>
    </row>
    <row r="9" spans="1:5" ht="13.5" customHeight="1" thickBot="1">
      <c r="A9" s="766"/>
      <c r="B9" s="876"/>
      <c r="C9" s="882"/>
      <c r="D9" s="879"/>
      <c r="E9" s="884"/>
    </row>
    <row r="10" spans="1:5" ht="12.75">
      <c r="A10" s="277">
        <v>1</v>
      </c>
      <c r="B10" s="278" t="s">
        <v>717</v>
      </c>
      <c r="C10" s="279"/>
      <c r="D10" s="280"/>
      <c r="E10" s="281"/>
    </row>
    <row r="11" spans="1:5" ht="12.75">
      <c r="A11" s="277">
        <v>2</v>
      </c>
      <c r="B11" s="278" t="s">
        <v>560</v>
      </c>
      <c r="C11" s="282"/>
      <c r="D11" s="283">
        <f>+'F6,6.1'!D16+'F6,6.1'!G16+'F6,6.1'!D30+'F6,6.1'!D31+'F6,6.1'!G30+'F6,6.1'!G31</f>
        <v>0</v>
      </c>
      <c r="E11" s="281"/>
    </row>
    <row r="12" spans="1:5" ht="13.5" thickBot="1">
      <c r="A12" s="284"/>
      <c r="B12" s="696" t="s">
        <v>561</v>
      </c>
      <c r="C12" s="285" t="s">
        <v>562</v>
      </c>
      <c r="D12" s="286"/>
      <c r="E12" s="287" t="e">
        <f>D10/D11*100</f>
        <v>#DIV/0!</v>
      </c>
    </row>
    <row r="16" ht="12.75" customHeight="1"/>
    <row r="17" ht="12.75" customHeight="1"/>
    <row r="18" ht="12.75" customHeight="1"/>
  </sheetData>
  <sheetProtection/>
  <mergeCells count="5">
    <mergeCell ref="A7:A9"/>
    <mergeCell ref="B7:B9"/>
    <mergeCell ref="D7:D9"/>
    <mergeCell ref="C7:C9"/>
    <mergeCell ref="E8:E9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24.57421875" style="12" customWidth="1"/>
    <col min="2" max="2" width="71.28125" style="12" bestFit="1" customWidth="1"/>
    <col min="3" max="3" width="21.28125" style="12" customWidth="1"/>
    <col min="4" max="4" width="14.8515625" style="12" customWidth="1"/>
    <col min="5" max="16384" width="9.140625" style="12" customWidth="1"/>
  </cols>
  <sheetData>
    <row r="1" spans="1:4" ht="15">
      <c r="A1" s="437" t="s">
        <v>283</v>
      </c>
      <c r="B1" s="51">
        <v>15</v>
      </c>
      <c r="C1" s="11"/>
      <c r="D1" s="3"/>
    </row>
    <row r="2" spans="1:4" ht="15">
      <c r="A2" s="370" t="s">
        <v>284</v>
      </c>
      <c r="B2" s="316" t="s">
        <v>718</v>
      </c>
      <c r="C2" s="4"/>
      <c r="D2" s="3"/>
    </row>
    <row r="3" spans="1:4" ht="15">
      <c r="A3" s="370" t="s">
        <v>285</v>
      </c>
      <c r="B3" s="588" t="s">
        <v>254</v>
      </c>
      <c r="C3" s="2"/>
      <c r="D3" s="3"/>
    </row>
    <row r="4" spans="1:4" ht="15">
      <c r="A4" s="370" t="s">
        <v>286</v>
      </c>
      <c r="B4" s="315" t="s">
        <v>586</v>
      </c>
      <c r="C4" s="2"/>
      <c r="D4" s="3"/>
    </row>
    <row r="5" spans="1:4" ht="15">
      <c r="A5" s="371" t="s">
        <v>287</v>
      </c>
      <c r="B5" s="415" t="s">
        <v>290</v>
      </c>
      <c r="C5" s="2"/>
      <c r="D5" s="3"/>
    </row>
    <row r="6" spans="1:4" ht="15">
      <c r="A6" s="48"/>
      <c r="B6" s="48"/>
      <c r="C6" s="2"/>
      <c r="D6" s="164"/>
    </row>
    <row r="7" spans="1:4" ht="13.5" thickBot="1">
      <c r="A7" s="2"/>
      <c r="B7" s="2"/>
      <c r="C7" s="2"/>
      <c r="D7" s="164"/>
    </row>
    <row r="8" spans="1:4" ht="12.75">
      <c r="A8" s="764" t="s">
        <v>291</v>
      </c>
      <c r="B8" s="885" t="s">
        <v>719</v>
      </c>
      <c r="C8" s="751" t="s">
        <v>720</v>
      </c>
      <c r="D8" s="864" t="s">
        <v>671</v>
      </c>
    </row>
    <row r="9" spans="1:4" ht="13.5" thickBot="1">
      <c r="A9" s="766"/>
      <c r="B9" s="886"/>
      <c r="C9" s="752"/>
      <c r="D9" s="752"/>
    </row>
    <row r="10" spans="1:4" ht="12.75">
      <c r="A10" s="289" t="s">
        <v>7</v>
      </c>
      <c r="B10" s="618" t="s">
        <v>723</v>
      </c>
      <c r="C10" s="400" t="s">
        <v>184</v>
      </c>
      <c r="D10" s="288"/>
    </row>
    <row r="11" spans="1:4" ht="12.75">
      <c r="A11" s="67" t="s">
        <v>26</v>
      </c>
      <c r="B11" s="697" t="s">
        <v>724</v>
      </c>
      <c r="C11" s="230" t="s">
        <v>721</v>
      </c>
      <c r="D11" s="65" t="e">
        <f>('F1'!L101+'F1'!L104)/'F1'!L108*100</f>
        <v>#DIV/0!</v>
      </c>
    </row>
    <row r="12" spans="1:5" ht="13.5" thickBot="1">
      <c r="A12" s="146" t="s">
        <v>80</v>
      </c>
      <c r="B12" s="698" t="s">
        <v>725</v>
      </c>
      <c r="C12" s="231" t="s">
        <v>722</v>
      </c>
      <c r="D12" s="149" t="e">
        <f>'F2'!K11/'F1'!L108*100</f>
        <v>#DIV/0!</v>
      </c>
      <c r="E12" s="299"/>
    </row>
  </sheetData>
  <sheetProtection/>
  <mergeCells count="4">
    <mergeCell ref="A8:A9"/>
    <mergeCell ref="C8:C9"/>
    <mergeCell ref="B8:B9"/>
    <mergeCell ref="D8:D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85">
      <selection activeCell="J15" sqref="J15"/>
    </sheetView>
  </sheetViews>
  <sheetFormatPr defaultColWidth="9.140625" defaultRowHeight="12.75"/>
  <cols>
    <col min="1" max="1" width="23.421875" style="12" customWidth="1"/>
    <col min="2" max="2" width="75.28125" style="12" customWidth="1"/>
    <col min="3" max="3" width="17.28125" style="12" customWidth="1"/>
    <col min="4" max="4" width="13.28125" style="12" bestFit="1" customWidth="1"/>
    <col min="5" max="5" width="13.28125" style="12" customWidth="1"/>
    <col min="6" max="6" width="11.7109375" style="12" customWidth="1"/>
    <col min="7" max="7" width="18.7109375" style="12" customWidth="1"/>
    <col min="8" max="8" width="19.8515625" style="12" customWidth="1"/>
    <col min="9" max="9" width="5.28125" style="12" customWidth="1"/>
    <col min="10" max="11" width="16.28125" style="12" customWidth="1"/>
    <col min="12" max="12" width="14.00390625" style="12" customWidth="1"/>
    <col min="13" max="16384" width="9.140625" style="12" customWidth="1"/>
  </cols>
  <sheetData>
    <row r="1" spans="1:12" ht="15">
      <c r="A1" s="437" t="s">
        <v>283</v>
      </c>
      <c r="B1" s="316">
        <v>1</v>
      </c>
      <c r="C1" s="11"/>
      <c r="D1" s="3"/>
      <c r="E1" s="1"/>
      <c r="F1" s="1"/>
      <c r="G1" s="1"/>
      <c r="H1" s="1"/>
      <c r="I1" s="1"/>
      <c r="J1" s="1"/>
      <c r="K1" s="1"/>
      <c r="L1" s="1"/>
    </row>
    <row r="2" spans="1:12" ht="15">
      <c r="A2" s="411" t="s">
        <v>284</v>
      </c>
      <c r="B2" s="47" t="s">
        <v>288</v>
      </c>
      <c r="C2" s="4"/>
      <c r="D2" s="3"/>
      <c r="E2" s="1"/>
      <c r="F2" s="1"/>
      <c r="G2" s="1"/>
      <c r="H2" s="1"/>
      <c r="I2" s="1"/>
      <c r="J2" s="1"/>
      <c r="K2" s="1"/>
      <c r="L2" s="1"/>
    </row>
    <row r="3" spans="1:12" ht="15">
      <c r="A3" s="411" t="s">
        <v>285</v>
      </c>
      <c r="B3" s="588" t="s">
        <v>254</v>
      </c>
      <c r="C3" s="2"/>
      <c r="D3" s="3"/>
      <c r="E3" s="1"/>
      <c r="F3" s="1"/>
      <c r="G3" s="1"/>
      <c r="H3" s="1"/>
      <c r="I3" s="1"/>
      <c r="J3" s="1"/>
      <c r="K3" s="1"/>
      <c r="L3" s="1"/>
    </row>
    <row r="4" spans="1:12" ht="15">
      <c r="A4" s="411" t="s">
        <v>286</v>
      </c>
      <c r="B4" s="314" t="s">
        <v>289</v>
      </c>
      <c r="C4" s="2"/>
      <c r="D4" s="3"/>
      <c r="E4" s="1"/>
      <c r="F4" s="1"/>
      <c r="G4" s="1"/>
      <c r="H4" s="1"/>
      <c r="I4" s="1"/>
      <c r="J4" s="1"/>
      <c r="K4" s="1"/>
      <c r="L4" s="1"/>
    </row>
    <row r="5" spans="1:12" ht="15">
      <c r="A5" s="411" t="s">
        <v>287</v>
      </c>
      <c r="B5" s="415" t="s">
        <v>290</v>
      </c>
      <c r="C5" s="2"/>
      <c r="D5" s="3"/>
      <c r="E5" s="1"/>
      <c r="F5" s="1"/>
      <c r="G5" s="1"/>
      <c r="H5" s="1"/>
      <c r="I5" s="1"/>
      <c r="J5" s="1"/>
      <c r="K5" s="1"/>
      <c r="L5" s="1"/>
    </row>
    <row r="6" spans="1:12" ht="13.5" thickBot="1">
      <c r="A6" s="2"/>
      <c r="B6" s="2"/>
      <c r="C6" s="2"/>
      <c r="D6" s="3"/>
      <c r="E6" s="1"/>
      <c r="F6" s="1"/>
      <c r="G6" s="1"/>
      <c r="H6" s="1"/>
      <c r="I6" s="1"/>
      <c r="J6" s="1"/>
      <c r="K6" s="1"/>
      <c r="L6" s="1"/>
    </row>
    <row r="7" spans="1:12" ht="15.75" thickBot="1">
      <c r="A7" s="731" t="s">
        <v>291</v>
      </c>
      <c r="B7" s="739" t="s">
        <v>292</v>
      </c>
      <c r="C7" s="53" t="s">
        <v>293</v>
      </c>
      <c r="D7" s="734" t="s">
        <v>351</v>
      </c>
      <c r="E7" s="735" t="s">
        <v>2</v>
      </c>
      <c r="F7" s="54"/>
      <c r="G7" s="736" t="s">
        <v>353</v>
      </c>
      <c r="H7" s="736" t="s">
        <v>3</v>
      </c>
      <c r="I7" s="736" t="s">
        <v>3</v>
      </c>
      <c r="J7" s="736" t="s">
        <v>3</v>
      </c>
      <c r="K7" s="736" t="s">
        <v>3</v>
      </c>
      <c r="L7" s="737" t="s">
        <v>360</v>
      </c>
    </row>
    <row r="8" spans="1:12" ht="15.75" thickBot="1">
      <c r="A8" s="732"/>
      <c r="B8" s="740"/>
      <c r="C8" s="55" t="s">
        <v>294</v>
      </c>
      <c r="D8" s="56"/>
      <c r="E8" s="57"/>
      <c r="F8" s="727" t="s">
        <v>352</v>
      </c>
      <c r="G8" s="728" t="s">
        <v>5</v>
      </c>
      <c r="H8" s="729" t="s">
        <v>5</v>
      </c>
      <c r="I8" s="727" t="s">
        <v>354</v>
      </c>
      <c r="J8" s="728" t="s">
        <v>6</v>
      </c>
      <c r="K8" s="728" t="s">
        <v>6</v>
      </c>
      <c r="L8" s="738" t="s">
        <v>4</v>
      </c>
    </row>
    <row r="9" spans="1:12" ht="15.75" thickBot="1">
      <c r="A9" s="733"/>
      <c r="B9" s="741"/>
      <c r="C9" s="55" t="s">
        <v>295</v>
      </c>
      <c r="D9" s="58" t="s">
        <v>352</v>
      </c>
      <c r="E9" s="58" t="s">
        <v>358</v>
      </c>
      <c r="F9" s="58" t="s">
        <v>355</v>
      </c>
      <c r="G9" s="59" t="s">
        <v>357</v>
      </c>
      <c r="H9" s="59" t="s">
        <v>356</v>
      </c>
      <c r="I9" s="58" t="s">
        <v>355</v>
      </c>
      <c r="J9" s="59" t="s">
        <v>357</v>
      </c>
      <c r="K9" s="60" t="s">
        <v>356</v>
      </c>
      <c r="L9" s="738" t="s">
        <v>4</v>
      </c>
    </row>
    <row r="10" spans="1:12" ht="12.75">
      <c r="A10" s="61" t="s">
        <v>7</v>
      </c>
      <c r="B10" s="62" t="s">
        <v>296</v>
      </c>
      <c r="C10" s="464">
        <f>C12+C21+C24</f>
        <v>0</v>
      </c>
      <c r="D10" s="464">
        <f aca="true" t="shared" si="0" ref="D10:K10">D11+D12+D21+D24</f>
        <v>0</v>
      </c>
      <c r="E10" s="464">
        <f t="shared" si="0"/>
        <v>0</v>
      </c>
      <c r="F10" s="464">
        <f t="shared" si="0"/>
        <v>0</v>
      </c>
      <c r="G10" s="464">
        <f t="shared" si="0"/>
        <v>0</v>
      </c>
      <c r="H10" s="464">
        <f t="shared" si="0"/>
        <v>0</v>
      </c>
      <c r="I10" s="464">
        <f t="shared" si="0"/>
        <v>0</v>
      </c>
      <c r="J10" s="464">
        <f t="shared" si="0"/>
        <v>0</v>
      </c>
      <c r="K10" s="464">
        <f t="shared" si="0"/>
        <v>0</v>
      </c>
      <c r="L10" s="465">
        <f>+C10+D10+E10+F10+I10</f>
        <v>0</v>
      </c>
    </row>
    <row r="11" spans="1:12" ht="12.75">
      <c r="A11" s="64" t="s">
        <v>8</v>
      </c>
      <c r="B11" s="14" t="s">
        <v>297</v>
      </c>
      <c r="C11" s="466"/>
      <c r="D11" s="467"/>
      <c r="E11" s="468"/>
      <c r="F11" s="468"/>
      <c r="G11" s="468"/>
      <c r="H11" s="468"/>
      <c r="I11" s="468"/>
      <c r="J11" s="468"/>
      <c r="K11" s="469"/>
      <c r="L11" s="470">
        <v>0</v>
      </c>
    </row>
    <row r="12" spans="1:12" ht="12.75">
      <c r="A12" s="66" t="s">
        <v>9</v>
      </c>
      <c r="B12" s="15" t="s">
        <v>298</v>
      </c>
      <c r="C12" s="471">
        <f aca="true" t="shared" si="1" ref="C12:K12">C13+C17</f>
        <v>0</v>
      </c>
      <c r="D12" s="471">
        <f t="shared" si="1"/>
        <v>0</v>
      </c>
      <c r="E12" s="471">
        <f t="shared" si="1"/>
        <v>0</v>
      </c>
      <c r="F12" s="471">
        <f t="shared" si="1"/>
        <v>0</v>
      </c>
      <c r="G12" s="471">
        <f t="shared" si="1"/>
        <v>0</v>
      </c>
      <c r="H12" s="471">
        <f t="shared" si="1"/>
        <v>0</v>
      </c>
      <c r="I12" s="471">
        <f t="shared" si="1"/>
        <v>0</v>
      </c>
      <c r="J12" s="471">
        <f t="shared" si="1"/>
        <v>0</v>
      </c>
      <c r="K12" s="472">
        <f t="shared" si="1"/>
        <v>0</v>
      </c>
      <c r="L12" s="470">
        <f aca="true" t="shared" si="2" ref="L12:L34">+C12+D12+E12+F12+I12</f>
        <v>0</v>
      </c>
    </row>
    <row r="13" spans="1:12" ht="12.75">
      <c r="A13" s="68" t="s">
        <v>10</v>
      </c>
      <c r="B13" s="16" t="s">
        <v>299</v>
      </c>
      <c r="C13" s="471">
        <f aca="true" t="shared" si="3" ref="C13:K13">C14+C15+C16</f>
        <v>0</v>
      </c>
      <c r="D13" s="471">
        <f t="shared" si="3"/>
        <v>0</v>
      </c>
      <c r="E13" s="471">
        <f t="shared" si="3"/>
        <v>0</v>
      </c>
      <c r="F13" s="471">
        <f t="shared" si="3"/>
        <v>0</v>
      </c>
      <c r="G13" s="471">
        <f t="shared" si="3"/>
        <v>0</v>
      </c>
      <c r="H13" s="471">
        <f t="shared" si="3"/>
        <v>0</v>
      </c>
      <c r="I13" s="471">
        <f t="shared" si="3"/>
        <v>0</v>
      </c>
      <c r="J13" s="471">
        <f t="shared" si="3"/>
        <v>0</v>
      </c>
      <c r="K13" s="472">
        <f t="shared" si="3"/>
        <v>0</v>
      </c>
      <c r="L13" s="470">
        <f t="shared" si="2"/>
        <v>0</v>
      </c>
    </row>
    <row r="14" spans="1:12" ht="13.5" customHeight="1">
      <c r="A14" s="67" t="s">
        <v>187</v>
      </c>
      <c r="B14" s="10" t="s">
        <v>300</v>
      </c>
      <c r="C14" s="467"/>
      <c r="D14" s="467"/>
      <c r="E14" s="467"/>
      <c r="F14" s="467"/>
      <c r="G14" s="467"/>
      <c r="H14" s="467"/>
      <c r="I14" s="467"/>
      <c r="J14" s="467"/>
      <c r="K14" s="473"/>
      <c r="L14" s="470">
        <f t="shared" si="2"/>
        <v>0</v>
      </c>
    </row>
    <row r="15" spans="1:12" ht="12.75">
      <c r="A15" s="67" t="s">
        <v>188</v>
      </c>
      <c r="B15" s="10" t="s">
        <v>301</v>
      </c>
      <c r="C15" s="467"/>
      <c r="D15" s="467"/>
      <c r="E15" s="467"/>
      <c r="F15" s="467"/>
      <c r="G15" s="467"/>
      <c r="H15" s="467"/>
      <c r="I15" s="467"/>
      <c r="J15" s="467"/>
      <c r="K15" s="473"/>
      <c r="L15" s="470">
        <f t="shared" si="2"/>
        <v>0</v>
      </c>
    </row>
    <row r="16" spans="1:12" ht="12.75">
      <c r="A16" s="67" t="s">
        <v>189</v>
      </c>
      <c r="B16" s="10" t="s">
        <v>302</v>
      </c>
      <c r="C16" s="467"/>
      <c r="D16" s="467"/>
      <c r="E16" s="467"/>
      <c r="F16" s="467"/>
      <c r="G16" s="467"/>
      <c r="H16" s="467"/>
      <c r="I16" s="467"/>
      <c r="J16" s="467"/>
      <c r="K16" s="473"/>
      <c r="L16" s="470">
        <f t="shared" si="2"/>
        <v>0</v>
      </c>
    </row>
    <row r="17" spans="1:12" ht="12.75">
      <c r="A17" s="68" t="s">
        <v>11</v>
      </c>
      <c r="B17" s="16" t="s">
        <v>303</v>
      </c>
      <c r="C17" s="471">
        <f aca="true" t="shared" si="4" ref="C17:K17">C18+C19+C20</f>
        <v>0</v>
      </c>
      <c r="D17" s="471">
        <f t="shared" si="4"/>
        <v>0</v>
      </c>
      <c r="E17" s="471">
        <f t="shared" si="4"/>
        <v>0</v>
      </c>
      <c r="F17" s="471">
        <f t="shared" si="4"/>
        <v>0</v>
      </c>
      <c r="G17" s="471">
        <f t="shared" si="4"/>
        <v>0</v>
      </c>
      <c r="H17" s="471">
        <f t="shared" si="4"/>
        <v>0</v>
      </c>
      <c r="I17" s="471">
        <f t="shared" si="4"/>
        <v>0</v>
      </c>
      <c r="J17" s="471">
        <f t="shared" si="4"/>
        <v>0</v>
      </c>
      <c r="K17" s="471">
        <f t="shared" si="4"/>
        <v>0</v>
      </c>
      <c r="L17" s="470">
        <f t="shared" si="2"/>
        <v>0</v>
      </c>
    </row>
    <row r="18" spans="1:12" ht="12.75">
      <c r="A18" s="67" t="s">
        <v>190</v>
      </c>
      <c r="B18" s="10" t="s">
        <v>303</v>
      </c>
      <c r="C18" s="467"/>
      <c r="D18" s="467"/>
      <c r="E18" s="467"/>
      <c r="F18" s="467"/>
      <c r="G18" s="467"/>
      <c r="H18" s="467"/>
      <c r="I18" s="467"/>
      <c r="J18" s="467"/>
      <c r="K18" s="473"/>
      <c r="L18" s="470">
        <f t="shared" si="2"/>
        <v>0</v>
      </c>
    </row>
    <row r="19" spans="1:12" ht="12.75">
      <c r="A19" s="67" t="s">
        <v>191</v>
      </c>
      <c r="B19" s="10" t="s">
        <v>301</v>
      </c>
      <c r="C19" s="467"/>
      <c r="D19" s="467"/>
      <c r="E19" s="467"/>
      <c r="F19" s="467"/>
      <c r="G19" s="467"/>
      <c r="H19" s="467"/>
      <c r="I19" s="467"/>
      <c r="J19" s="467"/>
      <c r="K19" s="473"/>
      <c r="L19" s="470">
        <f t="shared" si="2"/>
        <v>0</v>
      </c>
    </row>
    <row r="20" spans="1:12" ht="12.75">
      <c r="A20" s="67" t="s">
        <v>191</v>
      </c>
      <c r="B20" s="10" t="s">
        <v>302</v>
      </c>
      <c r="C20" s="467"/>
      <c r="D20" s="467"/>
      <c r="E20" s="467"/>
      <c r="F20" s="467"/>
      <c r="G20" s="467"/>
      <c r="H20" s="467"/>
      <c r="I20" s="467"/>
      <c r="J20" s="467"/>
      <c r="K20" s="473"/>
      <c r="L20" s="470">
        <f t="shared" si="2"/>
        <v>0</v>
      </c>
    </row>
    <row r="21" spans="1:12" ht="12.75">
      <c r="A21" s="66" t="s">
        <v>13</v>
      </c>
      <c r="B21" s="15" t="s">
        <v>304</v>
      </c>
      <c r="C21" s="471">
        <f aca="true" t="shared" si="5" ref="C21:K21">C22+C23</f>
        <v>0</v>
      </c>
      <c r="D21" s="471">
        <f t="shared" si="5"/>
        <v>0</v>
      </c>
      <c r="E21" s="471">
        <f t="shared" si="5"/>
        <v>0</v>
      </c>
      <c r="F21" s="471">
        <f t="shared" si="5"/>
        <v>0</v>
      </c>
      <c r="G21" s="471">
        <f t="shared" si="5"/>
        <v>0</v>
      </c>
      <c r="H21" s="471">
        <f t="shared" si="5"/>
        <v>0</v>
      </c>
      <c r="I21" s="471">
        <f t="shared" si="5"/>
        <v>0</v>
      </c>
      <c r="J21" s="471">
        <f t="shared" si="5"/>
        <v>0</v>
      </c>
      <c r="K21" s="472">
        <f t="shared" si="5"/>
        <v>0</v>
      </c>
      <c r="L21" s="470">
        <f t="shared" si="2"/>
        <v>0</v>
      </c>
    </row>
    <row r="22" spans="1:12" ht="12.75">
      <c r="A22" s="67" t="s">
        <v>14</v>
      </c>
      <c r="B22" s="10" t="s">
        <v>305</v>
      </c>
      <c r="C22" s="468"/>
      <c r="D22" s="467"/>
      <c r="E22" s="468"/>
      <c r="F22" s="467"/>
      <c r="G22" s="467"/>
      <c r="H22" s="468"/>
      <c r="I22" s="467"/>
      <c r="J22" s="468"/>
      <c r="K22" s="469"/>
      <c r="L22" s="470">
        <f t="shared" si="2"/>
        <v>0</v>
      </c>
    </row>
    <row r="23" spans="1:12" ht="12.75">
      <c r="A23" s="67" t="s">
        <v>15</v>
      </c>
      <c r="B23" s="10" t="s">
        <v>306</v>
      </c>
      <c r="C23" s="468"/>
      <c r="D23" s="468"/>
      <c r="E23" s="468"/>
      <c r="F23" s="468"/>
      <c r="G23" s="468"/>
      <c r="H23" s="468"/>
      <c r="I23" s="468"/>
      <c r="J23" s="468"/>
      <c r="K23" s="469"/>
      <c r="L23" s="470">
        <f t="shared" si="2"/>
        <v>0</v>
      </c>
    </row>
    <row r="24" spans="1:12" ht="12.75">
      <c r="A24" s="66" t="s">
        <v>16</v>
      </c>
      <c r="B24" s="15" t="s">
        <v>307</v>
      </c>
      <c r="C24" s="471">
        <f aca="true" t="shared" si="6" ref="C24:K24">C25+C28+C31</f>
        <v>0</v>
      </c>
      <c r="D24" s="471">
        <f t="shared" si="6"/>
        <v>0</v>
      </c>
      <c r="E24" s="471">
        <f t="shared" si="6"/>
        <v>0</v>
      </c>
      <c r="F24" s="471">
        <f t="shared" si="6"/>
        <v>0</v>
      </c>
      <c r="G24" s="471">
        <f t="shared" si="6"/>
        <v>0</v>
      </c>
      <c r="H24" s="471">
        <f t="shared" si="6"/>
        <v>0</v>
      </c>
      <c r="I24" s="471">
        <f t="shared" si="6"/>
        <v>0</v>
      </c>
      <c r="J24" s="471">
        <f t="shared" si="6"/>
        <v>0</v>
      </c>
      <c r="K24" s="472">
        <f t="shared" si="6"/>
        <v>0</v>
      </c>
      <c r="L24" s="470">
        <f t="shared" si="2"/>
        <v>0</v>
      </c>
    </row>
    <row r="25" spans="1:12" ht="12.75">
      <c r="A25" s="68" t="s">
        <v>17</v>
      </c>
      <c r="B25" s="16" t="s">
        <v>308</v>
      </c>
      <c r="C25" s="471">
        <f aca="true" t="shared" si="7" ref="C25:K25">C26+C27</f>
        <v>0</v>
      </c>
      <c r="D25" s="471">
        <f t="shared" si="7"/>
        <v>0</v>
      </c>
      <c r="E25" s="471">
        <f t="shared" si="7"/>
        <v>0</v>
      </c>
      <c r="F25" s="471">
        <f t="shared" si="7"/>
        <v>0</v>
      </c>
      <c r="G25" s="471">
        <f t="shared" si="7"/>
        <v>0</v>
      </c>
      <c r="H25" s="471">
        <f t="shared" si="7"/>
        <v>0</v>
      </c>
      <c r="I25" s="471">
        <f t="shared" si="7"/>
        <v>0</v>
      </c>
      <c r="J25" s="471">
        <f t="shared" si="7"/>
        <v>0</v>
      </c>
      <c r="K25" s="472">
        <f t="shared" si="7"/>
        <v>0</v>
      </c>
      <c r="L25" s="470">
        <f t="shared" si="2"/>
        <v>0</v>
      </c>
    </row>
    <row r="26" spans="1:12" ht="12.75">
      <c r="A26" s="67" t="s">
        <v>18</v>
      </c>
      <c r="B26" s="10" t="s">
        <v>309</v>
      </c>
      <c r="C26" s="30"/>
      <c r="D26" s="30"/>
      <c r="E26" s="30"/>
      <c r="F26" s="30"/>
      <c r="G26" s="30"/>
      <c r="H26" s="30"/>
      <c r="I26" s="30"/>
      <c r="J26" s="30"/>
      <c r="K26" s="77"/>
      <c r="L26" s="84">
        <f t="shared" si="2"/>
        <v>0</v>
      </c>
    </row>
    <row r="27" spans="1:12" ht="12.75">
      <c r="A27" s="67" t="s">
        <v>19</v>
      </c>
      <c r="B27" s="10" t="s">
        <v>302</v>
      </c>
      <c r="C27" s="30"/>
      <c r="D27" s="30"/>
      <c r="E27" s="30"/>
      <c r="F27" s="30"/>
      <c r="G27" s="30"/>
      <c r="H27" s="30"/>
      <c r="I27" s="30"/>
      <c r="J27" s="30"/>
      <c r="K27" s="77"/>
      <c r="L27" s="84">
        <f t="shared" si="2"/>
        <v>0</v>
      </c>
    </row>
    <row r="28" spans="1:12" ht="12.75">
      <c r="A28" s="68" t="s">
        <v>20</v>
      </c>
      <c r="B28" s="16" t="s">
        <v>310</v>
      </c>
      <c r="C28" s="27">
        <f aca="true" t="shared" si="8" ref="C28:K28">C29+C30</f>
        <v>0</v>
      </c>
      <c r="D28" s="27">
        <f t="shared" si="8"/>
        <v>0</v>
      </c>
      <c r="E28" s="27">
        <f t="shared" si="8"/>
        <v>0</v>
      </c>
      <c r="F28" s="27">
        <f t="shared" si="8"/>
        <v>0</v>
      </c>
      <c r="G28" s="27">
        <f t="shared" si="8"/>
        <v>0</v>
      </c>
      <c r="H28" s="27">
        <f t="shared" si="8"/>
        <v>0</v>
      </c>
      <c r="I28" s="27">
        <f t="shared" si="8"/>
        <v>0</v>
      </c>
      <c r="J28" s="27">
        <f t="shared" si="8"/>
        <v>0</v>
      </c>
      <c r="K28" s="78">
        <f t="shared" si="8"/>
        <v>0</v>
      </c>
      <c r="L28" s="84">
        <f t="shared" si="2"/>
        <v>0</v>
      </c>
    </row>
    <row r="29" spans="1:12" ht="12.75">
      <c r="A29" s="67" t="s">
        <v>21</v>
      </c>
      <c r="B29" s="10" t="s">
        <v>311</v>
      </c>
      <c r="C29" s="30"/>
      <c r="D29" s="30"/>
      <c r="E29" s="30"/>
      <c r="F29" s="34"/>
      <c r="G29" s="34"/>
      <c r="H29" s="30"/>
      <c r="I29" s="30"/>
      <c r="J29" s="30"/>
      <c r="K29" s="77"/>
      <c r="L29" s="84">
        <f t="shared" si="2"/>
        <v>0</v>
      </c>
    </row>
    <row r="30" spans="1:12" ht="12.75">
      <c r="A30" s="67" t="s">
        <v>22</v>
      </c>
      <c r="B30" s="479" t="s">
        <v>302</v>
      </c>
      <c r="C30" s="30"/>
      <c r="D30" s="30"/>
      <c r="E30" s="30"/>
      <c r="F30" s="34"/>
      <c r="G30" s="34"/>
      <c r="H30" s="30"/>
      <c r="I30" s="30"/>
      <c r="J30" s="30"/>
      <c r="K30" s="77"/>
      <c r="L30" s="84">
        <f t="shared" si="2"/>
        <v>0</v>
      </c>
    </row>
    <row r="31" spans="1:12" ht="12.75">
      <c r="A31" s="68" t="s">
        <v>23</v>
      </c>
      <c r="B31" s="16" t="s">
        <v>312</v>
      </c>
      <c r="C31" s="27">
        <f aca="true" t="shared" si="9" ref="C31:K31">C32+C33</f>
        <v>0</v>
      </c>
      <c r="D31" s="27">
        <f t="shared" si="9"/>
        <v>0</v>
      </c>
      <c r="E31" s="27">
        <f t="shared" si="9"/>
        <v>0</v>
      </c>
      <c r="F31" s="27">
        <f t="shared" si="9"/>
        <v>0</v>
      </c>
      <c r="G31" s="27">
        <f t="shared" si="9"/>
        <v>0</v>
      </c>
      <c r="H31" s="27">
        <f t="shared" si="9"/>
        <v>0</v>
      </c>
      <c r="I31" s="27">
        <f t="shared" si="9"/>
        <v>0</v>
      </c>
      <c r="J31" s="27">
        <f t="shared" si="9"/>
        <v>0</v>
      </c>
      <c r="K31" s="78">
        <f t="shared" si="9"/>
        <v>0</v>
      </c>
      <c r="L31" s="84">
        <f t="shared" si="2"/>
        <v>0</v>
      </c>
    </row>
    <row r="32" spans="1:12" ht="12.75">
      <c r="A32" s="67" t="s">
        <v>24</v>
      </c>
      <c r="B32" s="10" t="s">
        <v>313</v>
      </c>
      <c r="C32" s="30"/>
      <c r="D32" s="30"/>
      <c r="E32" s="30"/>
      <c r="F32" s="30"/>
      <c r="G32" s="30"/>
      <c r="H32" s="30"/>
      <c r="I32" s="30"/>
      <c r="J32" s="30"/>
      <c r="K32" s="77"/>
      <c r="L32" s="84">
        <f t="shared" si="2"/>
        <v>0</v>
      </c>
    </row>
    <row r="33" spans="1:12" ht="12.75">
      <c r="A33" s="67" t="s">
        <v>25</v>
      </c>
      <c r="B33" s="10" t="s">
        <v>318</v>
      </c>
      <c r="C33" s="30"/>
      <c r="D33" s="30"/>
      <c r="E33" s="30"/>
      <c r="F33" s="30"/>
      <c r="G33" s="30"/>
      <c r="H33" s="30"/>
      <c r="I33" s="30"/>
      <c r="J33" s="30"/>
      <c r="K33" s="77"/>
      <c r="L33" s="84">
        <f t="shared" si="2"/>
        <v>0</v>
      </c>
    </row>
    <row r="34" spans="1:12" ht="12.75">
      <c r="A34" s="69" t="s">
        <v>26</v>
      </c>
      <c r="B34" s="13" t="s">
        <v>314</v>
      </c>
      <c r="C34" s="26">
        <f>C55+C65+C75+C85</f>
        <v>0</v>
      </c>
      <c r="D34" s="26">
        <f aca="true" t="shared" si="10" ref="D34:K34">D35+D45+D55+D65+D75+D85</f>
        <v>0</v>
      </c>
      <c r="E34" s="26">
        <f t="shared" si="10"/>
        <v>0</v>
      </c>
      <c r="F34" s="26">
        <f t="shared" si="10"/>
        <v>0</v>
      </c>
      <c r="G34" s="26">
        <f t="shared" si="10"/>
        <v>0</v>
      </c>
      <c r="H34" s="26">
        <f t="shared" si="10"/>
        <v>0</v>
      </c>
      <c r="I34" s="26">
        <f t="shared" si="10"/>
        <v>0</v>
      </c>
      <c r="J34" s="26">
        <f t="shared" si="10"/>
        <v>0</v>
      </c>
      <c r="K34" s="80">
        <f t="shared" si="10"/>
        <v>0</v>
      </c>
      <c r="L34" s="85">
        <f t="shared" si="2"/>
        <v>0</v>
      </c>
    </row>
    <row r="35" spans="1:12" ht="12.75">
      <c r="A35" s="66" t="s">
        <v>27</v>
      </c>
      <c r="B35" s="15" t="s">
        <v>315</v>
      </c>
      <c r="C35" s="29"/>
      <c r="D35" s="27">
        <f aca="true" t="shared" si="11" ref="D35:K35">D36+D39+D42</f>
        <v>0</v>
      </c>
      <c r="E35" s="27">
        <f t="shared" si="11"/>
        <v>0</v>
      </c>
      <c r="F35" s="27">
        <f t="shared" si="11"/>
        <v>0</v>
      </c>
      <c r="G35" s="27">
        <f t="shared" si="11"/>
        <v>0</v>
      </c>
      <c r="H35" s="27">
        <f t="shared" si="11"/>
        <v>0</v>
      </c>
      <c r="I35" s="27">
        <f t="shared" si="11"/>
        <v>0</v>
      </c>
      <c r="J35" s="27">
        <f t="shared" si="11"/>
        <v>0</v>
      </c>
      <c r="K35" s="78">
        <f t="shared" si="11"/>
        <v>0</v>
      </c>
      <c r="L35" s="85">
        <f aca="true" t="shared" si="12" ref="L35:L54">+D35+E35+F35+I35</f>
        <v>0</v>
      </c>
    </row>
    <row r="36" spans="1:12" ht="12.75">
      <c r="A36" s="68" t="s">
        <v>28</v>
      </c>
      <c r="B36" s="16" t="s">
        <v>316</v>
      </c>
      <c r="C36" s="29"/>
      <c r="D36" s="27">
        <f aca="true" t="shared" si="13" ref="D36:K36">D37+D38</f>
        <v>0</v>
      </c>
      <c r="E36" s="27">
        <f t="shared" si="13"/>
        <v>0</v>
      </c>
      <c r="F36" s="27">
        <f t="shared" si="13"/>
        <v>0</v>
      </c>
      <c r="G36" s="27">
        <f t="shared" si="13"/>
        <v>0</v>
      </c>
      <c r="H36" s="27">
        <f t="shared" si="13"/>
        <v>0</v>
      </c>
      <c r="I36" s="27">
        <f t="shared" si="13"/>
        <v>0</v>
      </c>
      <c r="J36" s="27">
        <f t="shared" si="13"/>
        <v>0</v>
      </c>
      <c r="K36" s="78">
        <f t="shared" si="13"/>
        <v>0</v>
      </c>
      <c r="L36" s="85">
        <f t="shared" si="12"/>
        <v>0</v>
      </c>
    </row>
    <row r="37" spans="1:12" ht="12.75">
      <c r="A37" s="67" t="s">
        <v>29</v>
      </c>
      <c r="B37" s="479" t="s">
        <v>317</v>
      </c>
      <c r="C37" s="28"/>
      <c r="D37" s="30"/>
      <c r="E37" s="30"/>
      <c r="F37" s="30"/>
      <c r="G37" s="30"/>
      <c r="H37" s="30"/>
      <c r="I37" s="30"/>
      <c r="J37" s="30"/>
      <c r="K37" s="77"/>
      <c r="L37" s="85">
        <f t="shared" si="12"/>
        <v>0</v>
      </c>
    </row>
    <row r="38" spans="1:12" ht="12.75">
      <c r="A38" s="67" t="s">
        <v>30</v>
      </c>
      <c r="B38" s="10" t="s">
        <v>318</v>
      </c>
      <c r="C38" s="28"/>
      <c r="D38" s="30"/>
      <c r="E38" s="30"/>
      <c r="F38" s="30"/>
      <c r="G38" s="30"/>
      <c r="H38" s="30"/>
      <c r="I38" s="30"/>
      <c r="J38" s="30"/>
      <c r="K38" s="77"/>
      <c r="L38" s="85">
        <f t="shared" si="12"/>
        <v>0</v>
      </c>
    </row>
    <row r="39" spans="1:12" ht="12.75">
      <c r="A39" s="68" t="s">
        <v>31</v>
      </c>
      <c r="B39" s="16" t="s">
        <v>319</v>
      </c>
      <c r="C39" s="29"/>
      <c r="D39" s="27">
        <f aca="true" t="shared" si="14" ref="D39:K39">D40+D41</f>
        <v>0</v>
      </c>
      <c r="E39" s="27">
        <f t="shared" si="14"/>
        <v>0</v>
      </c>
      <c r="F39" s="27">
        <f t="shared" si="14"/>
        <v>0</v>
      </c>
      <c r="G39" s="27">
        <f t="shared" si="14"/>
        <v>0</v>
      </c>
      <c r="H39" s="27">
        <f t="shared" si="14"/>
        <v>0</v>
      </c>
      <c r="I39" s="27">
        <f t="shared" si="14"/>
        <v>0</v>
      </c>
      <c r="J39" s="27">
        <f t="shared" si="14"/>
        <v>0</v>
      </c>
      <c r="K39" s="78">
        <f t="shared" si="14"/>
        <v>0</v>
      </c>
      <c r="L39" s="85">
        <f t="shared" si="12"/>
        <v>0</v>
      </c>
    </row>
    <row r="40" spans="1:12" ht="12.75">
      <c r="A40" s="67" t="s">
        <v>32</v>
      </c>
      <c r="B40" s="589" t="s">
        <v>320</v>
      </c>
      <c r="C40" s="28"/>
      <c r="D40" s="30"/>
      <c r="E40" s="30"/>
      <c r="F40" s="30"/>
      <c r="G40" s="30"/>
      <c r="H40" s="30"/>
      <c r="I40" s="30"/>
      <c r="J40" s="30"/>
      <c r="K40" s="77"/>
      <c r="L40" s="85">
        <f t="shared" si="12"/>
        <v>0</v>
      </c>
    </row>
    <row r="41" spans="1:12" ht="12.75">
      <c r="A41" s="67" t="s">
        <v>33</v>
      </c>
      <c r="B41" s="589" t="s">
        <v>302</v>
      </c>
      <c r="C41" s="28"/>
      <c r="D41" s="30"/>
      <c r="E41" s="30"/>
      <c r="F41" s="30"/>
      <c r="G41" s="30"/>
      <c r="H41" s="30"/>
      <c r="I41" s="30"/>
      <c r="J41" s="30"/>
      <c r="K41" s="77"/>
      <c r="L41" s="85">
        <f t="shared" si="12"/>
        <v>0</v>
      </c>
    </row>
    <row r="42" spans="1:12" ht="12.75">
      <c r="A42" s="68" t="s">
        <v>34</v>
      </c>
      <c r="B42" s="16" t="s">
        <v>321</v>
      </c>
      <c r="C42" s="29"/>
      <c r="D42" s="27">
        <f aca="true" t="shared" si="15" ref="D42:K42">D43+D44</f>
        <v>0</v>
      </c>
      <c r="E42" s="27">
        <f t="shared" si="15"/>
        <v>0</v>
      </c>
      <c r="F42" s="27">
        <f t="shared" si="15"/>
        <v>0</v>
      </c>
      <c r="G42" s="27">
        <f t="shared" si="15"/>
        <v>0</v>
      </c>
      <c r="H42" s="27">
        <f t="shared" si="15"/>
        <v>0</v>
      </c>
      <c r="I42" s="27">
        <f t="shared" si="15"/>
        <v>0</v>
      </c>
      <c r="J42" s="27">
        <f t="shared" si="15"/>
        <v>0</v>
      </c>
      <c r="K42" s="78">
        <f t="shared" si="15"/>
        <v>0</v>
      </c>
      <c r="L42" s="85">
        <f t="shared" si="12"/>
        <v>0</v>
      </c>
    </row>
    <row r="43" spans="1:12" ht="12.75">
      <c r="A43" s="67" t="s">
        <v>35</v>
      </c>
      <c r="B43" s="589" t="s">
        <v>322</v>
      </c>
      <c r="C43" s="28"/>
      <c r="D43" s="30"/>
      <c r="E43" s="30"/>
      <c r="F43" s="30"/>
      <c r="G43" s="30"/>
      <c r="H43" s="30"/>
      <c r="I43" s="30"/>
      <c r="J43" s="30"/>
      <c r="K43" s="77"/>
      <c r="L43" s="85">
        <f t="shared" si="12"/>
        <v>0</v>
      </c>
    </row>
    <row r="44" spans="1:12" ht="12.75">
      <c r="A44" s="67" t="s">
        <v>36</v>
      </c>
      <c r="B44" s="589" t="s">
        <v>302</v>
      </c>
      <c r="C44" s="28"/>
      <c r="D44" s="30"/>
      <c r="E44" s="30"/>
      <c r="F44" s="30"/>
      <c r="G44" s="30"/>
      <c r="H44" s="30"/>
      <c r="I44" s="30"/>
      <c r="J44" s="30"/>
      <c r="K44" s="77"/>
      <c r="L44" s="85">
        <f t="shared" si="12"/>
        <v>0</v>
      </c>
    </row>
    <row r="45" spans="1:12" ht="12.75">
      <c r="A45" s="66" t="s">
        <v>37</v>
      </c>
      <c r="B45" s="15" t="s">
        <v>323</v>
      </c>
      <c r="C45" s="29"/>
      <c r="D45" s="27">
        <f aca="true" t="shared" si="16" ref="D45:K45">D46+D49+D52</f>
        <v>0</v>
      </c>
      <c r="E45" s="27">
        <f t="shared" si="16"/>
        <v>0</v>
      </c>
      <c r="F45" s="27">
        <f t="shared" si="16"/>
        <v>0</v>
      </c>
      <c r="G45" s="27">
        <f t="shared" si="16"/>
        <v>0</v>
      </c>
      <c r="H45" s="27">
        <f t="shared" si="16"/>
        <v>0</v>
      </c>
      <c r="I45" s="27">
        <f t="shared" si="16"/>
        <v>0</v>
      </c>
      <c r="J45" s="27">
        <f t="shared" si="16"/>
        <v>0</v>
      </c>
      <c r="K45" s="78">
        <f t="shared" si="16"/>
        <v>0</v>
      </c>
      <c r="L45" s="85">
        <f t="shared" si="12"/>
        <v>0</v>
      </c>
    </row>
    <row r="46" spans="1:12" ht="12.75">
      <c r="A46" s="68" t="s">
        <v>38</v>
      </c>
      <c r="B46" s="16" t="s">
        <v>324</v>
      </c>
      <c r="C46" s="29"/>
      <c r="D46" s="27">
        <f aca="true" t="shared" si="17" ref="D46:K46">D47+D48</f>
        <v>0</v>
      </c>
      <c r="E46" s="27">
        <f t="shared" si="17"/>
        <v>0</v>
      </c>
      <c r="F46" s="27">
        <f t="shared" si="17"/>
        <v>0</v>
      </c>
      <c r="G46" s="27">
        <f t="shared" si="17"/>
        <v>0</v>
      </c>
      <c r="H46" s="27">
        <f t="shared" si="17"/>
        <v>0</v>
      </c>
      <c r="I46" s="27">
        <f t="shared" si="17"/>
        <v>0</v>
      </c>
      <c r="J46" s="27">
        <f t="shared" si="17"/>
        <v>0</v>
      </c>
      <c r="K46" s="78">
        <f t="shared" si="17"/>
        <v>0</v>
      </c>
      <c r="L46" s="85">
        <f t="shared" si="12"/>
        <v>0</v>
      </c>
    </row>
    <row r="47" spans="1:12" ht="12.75">
      <c r="A47" s="67" t="s">
        <v>39</v>
      </c>
      <c r="B47" s="589" t="s">
        <v>317</v>
      </c>
      <c r="C47" s="28"/>
      <c r="D47" s="30"/>
      <c r="E47" s="30"/>
      <c r="F47" s="30"/>
      <c r="G47" s="30"/>
      <c r="H47" s="30"/>
      <c r="I47" s="30"/>
      <c r="J47" s="30"/>
      <c r="K47" s="77"/>
      <c r="L47" s="85">
        <f t="shared" si="12"/>
        <v>0</v>
      </c>
    </row>
    <row r="48" spans="1:12" ht="12.75">
      <c r="A48" s="67" t="s">
        <v>40</v>
      </c>
      <c r="B48" s="589" t="s">
        <v>302</v>
      </c>
      <c r="C48" s="28"/>
      <c r="D48" s="30"/>
      <c r="E48" s="30"/>
      <c r="F48" s="30"/>
      <c r="G48" s="30"/>
      <c r="H48" s="30"/>
      <c r="I48" s="30"/>
      <c r="J48" s="30"/>
      <c r="K48" s="77"/>
      <c r="L48" s="85">
        <f t="shared" si="12"/>
        <v>0</v>
      </c>
    </row>
    <row r="49" spans="1:12" ht="12.75">
      <c r="A49" s="68" t="s">
        <v>41</v>
      </c>
      <c r="B49" s="16" t="s">
        <v>319</v>
      </c>
      <c r="C49" s="29"/>
      <c r="D49" s="27">
        <f aca="true" t="shared" si="18" ref="D49:K49">D50+D51</f>
        <v>0</v>
      </c>
      <c r="E49" s="27">
        <f t="shared" si="18"/>
        <v>0</v>
      </c>
      <c r="F49" s="27">
        <f t="shared" si="18"/>
        <v>0</v>
      </c>
      <c r="G49" s="27">
        <f t="shared" si="18"/>
        <v>0</v>
      </c>
      <c r="H49" s="27">
        <f t="shared" si="18"/>
        <v>0</v>
      </c>
      <c r="I49" s="27">
        <f t="shared" si="18"/>
        <v>0</v>
      </c>
      <c r="J49" s="27">
        <f t="shared" si="18"/>
        <v>0</v>
      </c>
      <c r="K49" s="78">
        <f t="shared" si="18"/>
        <v>0</v>
      </c>
      <c r="L49" s="85">
        <f t="shared" si="12"/>
        <v>0</v>
      </c>
    </row>
    <row r="50" spans="1:12" ht="12.75">
      <c r="A50" s="67" t="s">
        <v>42</v>
      </c>
      <c r="B50" s="589" t="s">
        <v>320</v>
      </c>
      <c r="C50" s="28"/>
      <c r="D50" s="30"/>
      <c r="E50" s="30"/>
      <c r="F50" s="30"/>
      <c r="G50" s="30"/>
      <c r="H50" s="30"/>
      <c r="I50" s="30"/>
      <c r="J50" s="30"/>
      <c r="K50" s="77"/>
      <c r="L50" s="85">
        <f t="shared" si="12"/>
        <v>0</v>
      </c>
    </row>
    <row r="51" spans="1:12" ht="12.75">
      <c r="A51" s="67" t="s">
        <v>43</v>
      </c>
      <c r="B51" s="589" t="s">
        <v>302</v>
      </c>
      <c r="C51" s="28"/>
      <c r="D51" s="30"/>
      <c r="E51" s="30"/>
      <c r="F51" s="30"/>
      <c r="G51" s="30"/>
      <c r="H51" s="30"/>
      <c r="I51" s="30"/>
      <c r="J51" s="30"/>
      <c r="K51" s="77"/>
      <c r="L51" s="85">
        <f t="shared" si="12"/>
        <v>0</v>
      </c>
    </row>
    <row r="52" spans="1:12" ht="12.75">
      <c r="A52" s="68" t="s">
        <v>44</v>
      </c>
      <c r="B52" s="16" t="s">
        <v>326</v>
      </c>
      <c r="C52" s="29"/>
      <c r="D52" s="27">
        <f aca="true" t="shared" si="19" ref="D52:K52">D53+D54</f>
        <v>0</v>
      </c>
      <c r="E52" s="27">
        <f t="shared" si="19"/>
        <v>0</v>
      </c>
      <c r="F52" s="27">
        <f t="shared" si="19"/>
        <v>0</v>
      </c>
      <c r="G52" s="27">
        <f t="shared" si="19"/>
        <v>0</v>
      </c>
      <c r="H52" s="27">
        <f t="shared" si="19"/>
        <v>0</v>
      </c>
      <c r="I52" s="27">
        <f t="shared" si="19"/>
        <v>0</v>
      </c>
      <c r="J52" s="27">
        <f t="shared" si="19"/>
        <v>0</v>
      </c>
      <c r="K52" s="78">
        <f t="shared" si="19"/>
        <v>0</v>
      </c>
      <c r="L52" s="85">
        <f t="shared" si="12"/>
        <v>0</v>
      </c>
    </row>
    <row r="53" spans="1:12" ht="12.75">
      <c r="A53" s="67" t="s">
        <v>45</v>
      </c>
      <c r="B53" s="589" t="s">
        <v>322</v>
      </c>
      <c r="C53" s="28"/>
      <c r="D53" s="30"/>
      <c r="E53" s="30"/>
      <c r="F53" s="30"/>
      <c r="G53" s="30"/>
      <c r="H53" s="30"/>
      <c r="I53" s="30"/>
      <c r="J53" s="30"/>
      <c r="K53" s="77"/>
      <c r="L53" s="85">
        <f t="shared" si="12"/>
        <v>0</v>
      </c>
    </row>
    <row r="54" spans="1:12" ht="12.75">
      <c r="A54" s="67" t="s">
        <v>46</v>
      </c>
      <c r="B54" s="589" t="s">
        <v>302</v>
      </c>
      <c r="C54" s="28"/>
      <c r="D54" s="30"/>
      <c r="E54" s="30"/>
      <c r="F54" s="30"/>
      <c r="G54" s="30"/>
      <c r="H54" s="30"/>
      <c r="I54" s="30"/>
      <c r="J54" s="30"/>
      <c r="K54" s="77"/>
      <c r="L54" s="85">
        <f t="shared" si="12"/>
        <v>0</v>
      </c>
    </row>
    <row r="55" spans="1:12" ht="12.75">
      <c r="A55" s="66" t="s">
        <v>47</v>
      </c>
      <c r="B55" s="15" t="s">
        <v>325</v>
      </c>
      <c r="C55" s="27">
        <f aca="true" t="shared" si="20" ref="C55:K55">C56+C59+C62</f>
        <v>0</v>
      </c>
      <c r="D55" s="27">
        <f t="shared" si="20"/>
        <v>0</v>
      </c>
      <c r="E55" s="27">
        <f t="shared" si="20"/>
        <v>0</v>
      </c>
      <c r="F55" s="27">
        <f t="shared" si="20"/>
        <v>0</v>
      </c>
      <c r="G55" s="27">
        <f t="shared" si="20"/>
        <v>0</v>
      </c>
      <c r="H55" s="27">
        <f t="shared" si="20"/>
        <v>0</v>
      </c>
      <c r="I55" s="27">
        <f t="shared" si="20"/>
        <v>0</v>
      </c>
      <c r="J55" s="27">
        <f t="shared" si="20"/>
        <v>0</v>
      </c>
      <c r="K55" s="78">
        <f t="shared" si="20"/>
        <v>0</v>
      </c>
      <c r="L55" s="85">
        <f aca="true" t="shared" si="21" ref="L55:L89">+C55+D55+E55+F55+I55</f>
        <v>0</v>
      </c>
    </row>
    <row r="56" spans="1:12" ht="12.75">
      <c r="A56" s="68" t="s">
        <v>48</v>
      </c>
      <c r="B56" s="16" t="s">
        <v>316</v>
      </c>
      <c r="C56" s="27">
        <f aca="true" t="shared" si="22" ref="C56:K56">C57+C58</f>
        <v>0</v>
      </c>
      <c r="D56" s="27">
        <f t="shared" si="22"/>
        <v>0</v>
      </c>
      <c r="E56" s="27">
        <f t="shared" si="22"/>
        <v>0</v>
      </c>
      <c r="F56" s="27">
        <f t="shared" si="22"/>
        <v>0</v>
      </c>
      <c r="G56" s="27">
        <f t="shared" si="22"/>
        <v>0</v>
      </c>
      <c r="H56" s="27">
        <f t="shared" si="22"/>
        <v>0</v>
      </c>
      <c r="I56" s="27">
        <f t="shared" si="22"/>
        <v>0</v>
      </c>
      <c r="J56" s="27">
        <f t="shared" si="22"/>
        <v>0</v>
      </c>
      <c r="K56" s="78">
        <f t="shared" si="22"/>
        <v>0</v>
      </c>
      <c r="L56" s="85">
        <f t="shared" si="21"/>
        <v>0</v>
      </c>
    </row>
    <row r="57" spans="1:12" ht="12.75">
      <c r="A57" s="67" t="s">
        <v>49</v>
      </c>
      <c r="B57" s="589" t="s">
        <v>317</v>
      </c>
      <c r="C57" s="30"/>
      <c r="D57" s="30"/>
      <c r="E57" s="30"/>
      <c r="F57" s="30"/>
      <c r="G57" s="30"/>
      <c r="H57" s="30"/>
      <c r="I57" s="30"/>
      <c r="J57" s="30"/>
      <c r="K57" s="77"/>
      <c r="L57" s="85">
        <f t="shared" si="21"/>
        <v>0</v>
      </c>
    </row>
    <row r="58" spans="1:12" ht="12.75">
      <c r="A58" s="67" t="s">
        <v>50</v>
      </c>
      <c r="B58" s="590" t="s">
        <v>302</v>
      </c>
      <c r="C58" s="30"/>
      <c r="D58" s="30"/>
      <c r="E58" s="30"/>
      <c r="F58" s="30"/>
      <c r="G58" s="30"/>
      <c r="H58" s="30"/>
      <c r="I58" s="30"/>
      <c r="J58" s="30"/>
      <c r="K58" s="77"/>
      <c r="L58" s="85">
        <f t="shared" si="21"/>
        <v>0</v>
      </c>
    </row>
    <row r="59" spans="1:12" ht="12.75">
      <c r="A59" s="68" t="s">
        <v>51</v>
      </c>
      <c r="B59" s="16" t="s">
        <v>319</v>
      </c>
      <c r="C59" s="27">
        <f aca="true" t="shared" si="23" ref="C59:K59">C60+C61</f>
        <v>0</v>
      </c>
      <c r="D59" s="27">
        <f t="shared" si="23"/>
        <v>0</v>
      </c>
      <c r="E59" s="27">
        <f t="shared" si="23"/>
        <v>0</v>
      </c>
      <c r="F59" s="27">
        <f t="shared" si="23"/>
        <v>0</v>
      </c>
      <c r="G59" s="27">
        <f t="shared" si="23"/>
        <v>0</v>
      </c>
      <c r="H59" s="27">
        <f t="shared" si="23"/>
        <v>0</v>
      </c>
      <c r="I59" s="27">
        <f t="shared" si="23"/>
        <v>0</v>
      </c>
      <c r="J59" s="27">
        <f t="shared" si="23"/>
        <v>0</v>
      </c>
      <c r="K59" s="78">
        <f t="shared" si="23"/>
        <v>0</v>
      </c>
      <c r="L59" s="85">
        <f t="shared" si="21"/>
        <v>0</v>
      </c>
    </row>
    <row r="60" spans="1:12" ht="12.75">
      <c r="A60" s="67" t="s">
        <v>52</v>
      </c>
      <c r="B60" s="589" t="s">
        <v>320</v>
      </c>
      <c r="C60" s="30"/>
      <c r="D60" s="30"/>
      <c r="E60" s="30"/>
      <c r="F60" s="30"/>
      <c r="G60" s="30"/>
      <c r="H60" s="30"/>
      <c r="I60" s="30"/>
      <c r="J60" s="30"/>
      <c r="K60" s="77"/>
      <c r="L60" s="85">
        <f t="shared" si="21"/>
        <v>0</v>
      </c>
    </row>
    <row r="61" spans="1:12" ht="12.75">
      <c r="A61" s="67" t="s">
        <v>53</v>
      </c>
      <c r="B61" s="590" t="s">
        <v>302</v>
      </c>
      <c r="C61" s="30"/>
      <c r="D61" s="30"/>
      <c r="E61" s="30"/>
      <c r="F61" s="30"/>
      <c r="G61" s="30"/>
      <c r="H61" s="30"/>
      <c r="I61" s="30"/>
      <c r="J61" s="30"/>
      <c r="K61" s="77"/>
      <c r="L61" s="85">
        <f t="shared" si="21"/>
        <v>0</v>
      </c>
    </row>
    <row r="62" spans="1:12" ht="12.75">
      <c r="A62" s="68" t="s">
        <v>54</v>
      </c>
      <c r="B62" s="16" t="s">
        <v>321</v>
      </c>
      <c r="C62" s="27">
        <f aca="true" t="shared" si="24" ref="C62:K62">C63+C64</f>
        <v>0</v>
      </c>
      <c r="D62" s="27">
        <f t="shared" si="24"/>
        <v>0</v>
      </c>
      <c r="E62" s="27">
        <f t="shared" si="24"/>
        <v>0</v>
      </c>
      <c r="F62" s="27">
        <f t="shared" si="24"/>
        <v>0</v>
      </c>
      <c r="G62" s="27">
        <f t="shared" si="24"/>
        <v>0</v>
      </c>
      <c r="H62" s="27">
        <f t="shared" si="24"/>
        <v>0</v>
      </c>
      <c r="I62" s="27">
        <f t="shared" si="24"/>
        <v>0</v>
      </c>
      <c r="J62" s="27">
        <f t="shared" si="24"/>
        <v>0</v>
      </c>
      <c r="K62" s="78">
        <f t="shared" si="24"/>
        <v>0</v>
      </c>
      <c r="L62" s="85">
        <f t="shared" si="21"/>
        <v>0</v>
      </c>
    </row>
    <row r="63" spans="1:12" ht="12.75">
      <c r="A63" s="67" t="s">
        <v>55</v>
      </c>
      <c r="B63" s="589" t="s">
        <v>317</v>
      </c>
      <c r="C63" s="30"/>
      <c r="D63" s="30"/>
      <c r="E63" s="30"/>
      <c r="F63" s="30"/>
      <c r="G63" s="30"/>
      <c r="H63" s="30"/>
      <c r="I63" s="30"/>
      <c r="J63" s="30"/>
      <c r="K63" s="77"/>
      <c r="L63" s="85">
        <f t="shared" si="21"/>
        <v>0</v>
      </c>
    </row>
    <row r="64" spans="1:12" ht="12.75">
      <c r="A64" s="67" t="s">
        <v>56</v>
      </c>
      <c r="B64" s="589" t="s">
        <v>302</v>
      </c>
      <c r="C64" s="30"/>
      <c r="D64" s="30"/>
      <c r="E64" s="30"/>
      <c r="F64" s="30"/>
      <c r="G64" s="30"/>
      <c r="H64" s="30"/>
      <c r="I64" s="30"/>
      <c r="J64" s="30"/>
      <c r="K64" s="77"/>
      <c r="L64" s="85">
        <f t="shared" si="21"/>
        <v>0</v>
      </c>
    </row>
    <row r="65" spans="1:12" ht="12.75">
      <c r="A65" s="66" t="s">
        <v>57</v>
      </c>
      <c r="B65" s="15" t="s">
        <v>327</v>
      </c>
      <c r="C65" s="27">
        <f aca="true" t="shared" si="25" ref="C65:K65">C66+C69+C72</f>
        <v>0</v>
      </c>
      <c r="D65" s="27">
        <f t="shared" si="25"/>
        <v>0</v>
      </c>
      <c r="E65" s="27">
        <f t="shared" si="25"/>
        <v>0</v>
      </c>
      <c r="F65" s="27">
        <f t="shared" si="25"/>
        <v>0</v>
      </c>
      <c r="G65" s="27">
        <f t="shared" si="25"/>
        <v>0</v>
      </c>
      <c r="H65" s="27">
        <f t="shared" si="25"/>
        <v>0</v>
      </c>
      <c r="I65" s="27">
        <f t="shared" si="25"/>
        <v>0</v>
      </c>
      <c r="J65" s="27">
        <f t="shared" si="25"/>
        <v>0</v>
      </c>
      <c r="K65" s="78">
        <f t="shared" si="25"/>
        <v>0</v>
      </c>
      <c r="L65" s="85">
        <f t="shared" si="21"/>
        <v>0</v>
      </c>
    </row>
    <row r="66" spans="1:12" ht="12.75">
      <c r="A66" s="68" t="s">
        <v>58</v>
      </c>
      <c r="B66" s="16" t="s">
        <v>316</v>
      </c>
      <c r="C66" s="27">
        <f aca="true" t="shared" si="26" ref="C66:K66">C67+C68</f>
        <v>0</v>
      </c>
      <c r="D66" s="27">
        <f t="shared" si="26"/>
        <v>0</v>
      </c>
      <c r="E66" s="27">
        <f t="shared" si="26"/>
        <v>0</v>
      </c>
      <c r="F66" s="27">
        <f t="shared" si="26"/>
        <v>0</v>
      </c>
      <c r="G66" s="27">
        <f t="shared" si="26"/>
        <v>0</v>
      </c>
      <c r="H66" s="27">
        <f t="shared" si="26"/>
        <v>0</v>
      </c>
      <c r="I66" s="27">
        <f t="shared" si="26"/>
        <v>0</v>
      </c>
      <c r="J66" s="27">
        <f t="shared" si="26"/>
        <v>0</v>
      </c>
      <c r="K66" s="78">
        <f t="shared" si="26"/>
        <v>0</v>
      </c>
      <c r="L66" s="85">
        <f t="shared" si="21"/>
        <v>0</v>
      </c>
    </row>
    <row r="67" spans="1:12" ht="12.75">
      <c r="A67" s="67" t="s">
        <v>59</v>
      </c>
      <c r="B67" s="589" t="s">
        <v>317</v>
      </c>
      <c r="C67" s="30"/>
      <c r="D67" s="30"/>
      <c r="E67" s="30"/>
      <c r="F67" s="30"/>
      <c r="G67" s="30"/>
      <c r="H67" s="30"/>
      <c r="I67" s="30"/>
      <c r="J67" s="30"/>
      <c r="K67" s="77"/>
      <c r="L67" s="85">
        <f t="shared" si="21"/>
        <v>0</v>
      </c>
    </row>
    <row r="68" spans="1:12" ht="12.75">
      <c r="A68" s="67" t="s">
        <v>60</v>
      </c>
      <c r="B68" s="589" t="s">
        <v>302</v>
      </c>
      <c r="C68" s="30"/>
      <c r="D68" s="30"/>
      <c r="E68" s="30"/>
      <c r="F68" s="30"/>
      <c r="G68" s="30"/>
      <c r="H68" s="30"/>
      <c r="I68" s="30"/>
      <c r="J68" s="30"/>
      <c r="K68" s="77"/>
      <c r="L68" s="85">
        <f t="shared" si="21"/>
        <v>0</v>
      </c>
    </row>
    <row r="69" spans="1:12" ht="12.75">
      <c r="A69" s="68" t="s">
        <v>61</v>
      </c>
      <c r="B69" s="16" t="s">
        <v>319</v>
      </c>
      <c r="C69" s="27">
        <f aca="true" t="shared" si="27" ref="C69:K69">C70+C71</f>
        <v>0</v>
      </c>
      <c r="D69" s="27">
        <f t="shared" si="27"/>
        <v>0</v>
      </c>
      <c r="E69" s="27">
        <f t="shared" si="27"/>
        <v>0</v>
      </c>
      <c r="F69" s="27">
        <f t="shared" si="27"/>
        <v>0</v>
      </c>
      <c r="G69" s="27">
        <f t="shared" si="27"/>
        <v>0</v>
      </c>
      <c r="H69" s="27">
        <f t="shared" si="27"/>
        <v>0</v>
      </c>
      <c r="I69" s="27">
        <f t="shared" si="27"/>
        <v>0</v>
      </c>
      <c r="J69" s="27">
        <f t="shared" si="27"/>
        <v>0</v>
      </c>
      <c r="K69" s="78">
        <f t="shared" si="27"/>
        <v>0</v>
      </c>
      <c r="L69" s="85">
        <f t="shared" si="21"/>
        <v>0</v>
      </c>
    </row>
    <row r="70" spans="1:12" ht="12.75">
      <c r="A70" s="67" t="s">
        <v>62</v>
      </c>
      <c r="B70" s="589" t="s">
        <v>320</v>
      </c>
      <c r="C70" s="30"/>
      <c r="D70" s="30"/>
      <c r="E70" s="30"/>
      <c r="F70" s="30"/>
      <c r="G70" s="30"/>
      <c r="H70" s="30"/>
      <c r="I70" s="30"/>
      <c r="J70" s="30"/>
      <c r="K70" s="77"/>
      <c r="L70" s="85">
        <f t="shared" si="21"/>
        <v>0</v>
      </c>
    </row>
    <row r="71" spans="1:12" ht="12.75">
      <c r="A71" s="67" t="s">
        <v>63</v>
      </c>
      <c r="B71" s="589" t="s">
        <v>302</v>
      </c>
      <c r="C71" s="30"/>
      <c r="D71" s="30"/>
      <c r="E71" s="30"/>
      <c r="F71" s="30"/>
      <c r="G71" s="30"/>
      <c r="H71" s="30"/>
      <c r="I71" s="30"/>
      <c r="J71" s="30"/>
      <c r="K71" s="77"/>
      <c r="L71" s="85">
        <f t="shared" si="21"/>
        <v>0</v>
      </c>
    </row>
    <row r="72" spans="1:12" ht="12.75">
      <c r="A72" s="68" t="s">
        <v>64</v>
      </c>
      <c r="B72" s="16" t="s">
        <v>321</v>
      </c>
      <c r="C72" s="27">
        <f aca="true" t="shared" si="28" ref="C72:K72">C73+C74</f>
        <v>0</v>
      </c>
      <c r="D72" s="27">
        <f t="shared" si="28"/>
        <v>0</v>
      </c>
      <c r="E72" s="27">
        <f t="shared" si="28"/>
        <v>0</v>
      </c>
      <c r="F72" s="27">
        <f t="shared" si="28"/>
        <v>0</v>
      </c>
      <c r="G72" s="27">
        <f t="shared" si="28"/>
        <v>0</v>
      </c>
      <c r="H72" s="27">
        <f t="shared" si="28"/>
        <v>0</v>
      </c>
      <c r="I72" s="27">
        <f t="shared" si="28"/>
        <v>0</v>
      </c>
      <c r="J72" s="27">
        <f t="shared" si="28"/>
        <v>0</v>
      </c>
      <c r="K72" s="78">
        <f t="shared" si="28"/>
        <v>0</v>
      </c>
      <c r="L72" s="85">
        <f t="shared" si="21"/>
        <v>0</v>
      </c>
    </row>
    <row r="73" spans="1:12" ht="12.75">
      <c r="A73" s="67" t="s">
        <v>65</v>
      </c>
      <c r="B73" s="589" t="s">
        <v>322</v>
      </c>
      <c r="C73" s="30"/>
      <c r="D73" s="30"/>
      <c r="E73" s="30"/>
      <c r="F73" s="30"/>
      <c r="G73" s="30"/>
      <c r="H73" s="30"/>
      <c r="I73" s="30"/>
      <c r="J73" s="30"/>
      <c r="K73" s="77"/>
      <c r="L73" s="85">
        <f t="shared" si="21"/>
        <v>0</v>
      </c>
    </row>
    <row r="74" spans="1:12" ht="12.75">
      <c r="A74" s="67" t="s">
        <v>66</v>
      </c>
      <c r="B74" s="589" t="s">
        <v>302</v>
      </c>
      <c r="C74" s="30"/>
      <c r="D74" s="30"/>
      <c r="E74" s="30"/>
      <c r="F74" s="30"/>
      <c r="G74" s="30"/>
      <c r="H74" s="30"/>
      <c r="I74" s="30"/>
      <c r="J74" s="30"/>
      <c r="K74" s="77"/>
      <c r="L74" s="85">
        <f t="shared" si="21"/>
        <v>0</v>
      </c>
    </row>
    <row r="75" spans="1:12" ht="12.75">
      <c r="A75" s="66" t="s">
        <v>67</v>
      </c>
      <c r="B75" s="15" t="s">
        <v>328</v>
      </c>
      <c r="C75" s="27">
        <f aca="true" t="shared" si="29" ref="C75:K75">C76+C79+C82</f>
        <v>0</v>
      </c>
      <c r="D75" s="27">
        <f t="shared" si="29"/>
        <v>0</v>
      </c>
      <c r="E75" s="27">
        <f t="shared" si="29"/>
        <v>0</v>
      </c>
      <c r="F75" s="27">
        <f t="shared" si="29"/>
        <v>0</v>
      </c>
      <c r="G75" s="27">
        <f t="shared" si="29"/>
        <v>0</v>
      </c>
      <c r="H75" s="27">
        <f t="shared" si="29"/>
        <v>0</v>
      </c>
      <c r="I75" s="27">
        <f t="shared" si="29"/>
        <v>0</v>
      </c>
      <c r="J75" s="27">
        <f t="shared" si="29"/>
        <v>0</v>
      </c>
      <c r="K75" s="78">
        <f t="shared" si="29"/>
        <v>0</v>
      </c>
      <c r="L75" s="85">
        <f t="shared" si="21"/>
        <v>0</v>
      </c>
    </row>
    <row r="76" spans="1:12" ht="12.75">
      <c r="A76" s="68" t="s">
        <v>68</v>
      </c>
      <c r="B76" s="16" t="s">
        <v>316</v>
      </c>
      <c r="C76" s="27">
        <f aca="true" t="shared" si="30" ref="C76:K76">C77+C78</f>
        <v>0</v>
      </c>
      <c r="D76" s="27">
        <f t="shared" si="30"/>
        <v>0</v>
      </c>
      <c r="E76" s="27">
        <f t="shared" si="30"/>
        <v>0</v>
      </c>
      <c r="F76" s="27">
        <f t="shared" si="30"/>
        <v>0</v>
      </c>
      <c r="G76" s="27">
        <f t="shared" si="30"/>
        <v>0</v>
      </c>
      <c r="H76" s="27">
        <f t="shared" si="30"/>
        <v>0</v>
      </c>
      <c r="I76" s="27">
        <f t="shared" si="30"/>
        <v>0</v>
      </c>
      <c r="J76" s="27">
        <f t="shared" si="30"/>
        <v>0</v>
      </c>
      <c r="K76" s="78">
        <f t="shared" si="30"/>
        <v>0</v>
      </c>
      <c r="L76" s="85">
        <f t="shared" si="21"/>
        <v>0</v>
      </c>
    </row>
    <row r="77" spans="1:12" ht="12.75">
      <c r="A77" s="67" t="s">
        <v>69</v>
      </c>
      <c r="B77" s="589" t="s">
        <v>317</v>
      </c>
      <c r="C77" s="30"/>
      <c r="D77" s="30"/>
      <c r="E77" s="30"/>
      <c r="F77" s="30"/>
      <c r="G77" s="30"/>
      <c r="H77" s="30"/>
      <c r="I77" s="30"/>
      <c r="J77" s="30"/>
      <c r="K77" s="77"/>
      <c r="L77" s="85">
        <f t="shared" si="21"/>
        <v>0</v>
      </c>
    </row>
    <row r="78" spans="1:12" ht="12.75">
      <c r="A78" s="67" t="s">
        <v>70</v>
      </c>
      <c r="B78" s="589" t="s">
        <v>302</v>
      </c>
      <c r="C78" s="30"/>
      <c r="D78" s="30"/>
      <c r="E78" s="30"/>
      <c r="F78" s="30"/>
      <c r="G78" s="30"/>
      <c r="H78" s="30"/>
      <c r="I78" s="30"/>
      <c r="J78" s="30"/>
      <c r="K78" s="77"/>
      <c r="L78" s="85">
        <f t="shared" si="21"/>
        <v>0</v>
      </c>
    </row>
    <row r="79" spans="1:12" ht="12.75">
      <c r="A79" s="68" t="s">
        <v>71</v>
      </c>
      <c r="B79" s="16" t="s">
        <v>319</v>
      </c>
      <c r="C79" s="27">
        <f aca="true" t="shared" si="31" ref="C79:K79">C80+C81</f>
        <v>0</v>
      </c>
      <c r="D79" s="27">
        <f t="shared" si="31"/>
        <v>0</v>
      </c>
      <c r="E79" s="27">
        <f t="shared" si="31"/>
        <v>0</v>
      </c>
      <c r="F79" s="27">
        <f t="shared" si="31"/>
        <v>0</v>
      </c>
      <c r="G79" s="27">
        <f t="shared" si="31"/>
        <v>0</v>
      </c>
      <c r="H79" s="27">
        <f t="shared" si="31"/>
        <v>0</v>
      </c>
      <c r="I79" s="27">
        <f t="shared" si="31"/>
        <v>0</v>
      </c>
      <c r="J79" s="27">
        <f t="shared" si="31"/>
        <v>0</v>
      </c>
      <c r="K79" s="78">
        <f t="shared" si="31"/>
        <v>0</v>
      </c>
      <c r="L79" s="85">
        <f t="shared" si="21"/>
        <v>0</v>
      </c>
    </row>
    <row r="80" spans="1:12" ht="12.75">
      <c r="A80" s="67" t="s">
        <v>72</v>
      </c>
      <c r="B80" s="589" t="s">
        <v>320</v>
      </c>
      <c r="C80" s="34"/>
      <c r="D80" s="34"/>
      <c r="E80" s="30"/>
      <c r="F80" s="30"/>
      <c r="G80" s="30"/>
      <c r="H80" s="30"/>
      <c r="I80" s="30"/>
      <c r="J80" s="30"/>
      <c r="K80" s="77"/>
      <c r="L80" s="85">
        <f t="shared" si="21"/>
        <v>0</v>
      </c>
    </row>
    <row r="81" spans="1:12" ht="12.75">
      <c r="A81" s="67" t="s">
        <v>73</v>
      </c>
      <c r="B81" s="589" t="s">
        <v>302</v>
      </c>
      <c r="C81" s="34"/>
      <c r="D81" s="34"/>
      <c r="E81" s="30"/>
      <c r="F81" s="30"/>
      <c r="G81" s="30"/>
      <c r="H81" s="30"/>
      <c r="I81" s="30"/>
      <c r="J81" s="30"/>
      <c r="K81" s="77"/>
      <c r="L81" s="85">
        <f t="shared" si="21"/>
        <v>0</v>
      </c>
    </row>
    <row r="82" spans="1:12" ht="12.75">
      <c r="A82" s="68" t="s">
        <v>74</v>
      </c>
      <c r="B82" s="16" t="s">
        <v>321</v>
      </c>
      <c r="C82" s="27">
        <f aca="true" t="shared" si="32" ref="C82:K82">C83+C84</f>
        <v>0</v>
      </c>
      <c r="D82" s="27">
        <f t="shared" si="32"/>
        <v>0</v>
      </c>
      <c r="E82" s="27">
        <f t="shared" si="32"/>
        <v>0</v>
      </c>
      <c r="F82" s="27">
        <f t="shared" si="32"/>
        <v>0</v>
      </c>
      <c r="G82" s="27">
        <f t="shared" si="32"/>
        <v>0</v>
      </c>
      <c r="H82" s="27">
        <f t="shared" si="32"/>
        <v>0</v>
      </c>
      <c r="I82" s="27">
        <f t="shared" si="32"/>
        <v>0</v>
      </c>
      <c r="J82" s="27">
        <f t="shared" si="32"/>
        <v>0</v>
      </c>
      <c r="K82" s="78">
        <f t="shared" si="32"/>
        <v>0</v>
      </c>
      <c r="L82" s="85">
        <f t="shared" si="21"/>
        <v>0</v>
      </c>
    </row>
    <row r="83" spans="1:12" ht="12.75">
      <c r="A83" s="67" t="s">
        <v>75</v>
      </c>
      <c r="B83" s="589" t="s">
        <v>322</v>
      </c>
      <c r="C83" s="30"/>
      <c r="D83" s="30"/>
      <c r="E83" s="30"/>
      <c r="F83" s="30"/>
      <c r="G83" s="30"/>
      <c r="H83" s="30"/>
      <c r="I83" s="30"/>
      <c r="J83" s="30"/>
      <c r="K83" s="77"/>
      <c r="L83" s="85">
        <f t="shared" si="21"/>
        <v>0</v>
      </c>
    </row>
    <row r="84" spans="1:12" ht="12.75">
      <c r="A84" s="67" t="s">
        <v>76</v>
      </c>
      <c r="B84" s="590" t="s">
        <v>302</v>
      </c>
      <c r="C84" s="30"/>
      <c r="D84" s="30"/>
      <c r="E84" s="30"/>
      <c r="F84" s="30"/>
      <c r="G84" s="30"/>
      <c r="H84" s="30"/>
      <c r="I84" s="30"/>
      <c r="J84" s="30"/>
      <c r="K84" s="77"/>
      <c r="L84" s="85">
        <f t="shared" si="21"/>
        <v>0</v>
      </c>
    </row>
    <row r="85" spans="1:12" ht="12.75">
      <c r="A85" s="66" t="s">
        <v>77</v>
      </c>
      <c r="B85" s="15" t="s">
        <v>329</v>
      </c>
      <c r="C85" s="27">
        <f aca="true" t="shared" si="33" ref="C85:K85">C86+C87</f>
        <v>0</v>
      </c>
      <c r="D85" s="27">
        <f t="shared" si="33"/>
        <v>0</v>
      </c>
      <c r="E85" s="27">
        <f t="shared" si="33"/>
        <v>0</v>
      </c>
      <c r="F85" s="27">
        <f t="shared" si="33"/>
        <v>0</v>
      </c>
      <c r="G85" s="27">
        <f t="shared" si="33"/>
        <v>0</v>
      </c>
      <c r="H85" s="27">
        <f t="shared" si="33"/>
        <v>0</v>
      </c>
      <c r="I85" s="27">
        <f t="shared" si="33"/>
        <v>0</v>
      </c>
      <c r="J85" s="27">
        <f t="shared" si="33"/>
        <v>0</v>
      </c>
      <c r="K85" s="78">
        <f t="shared" si="33"/>
        <v>0</v>
      </c>
      <c r="L85" s="85">
        <f t="shared" si="21"/>
        <v>0</v>
      </c>
    </row>
    <row r="86" spans="1:12" ht="12.75">
      <c r="A86" s="67" t="s">
        <v>78</v>
      </c>
      <c r="B86" s="590" t="s">
        <v>330</v>
      </c>
      <c r="C86" s="30"/>
      <c r="D86" s="30"/>
      <c r="E86" s="30"/>
      <c r="F86" s="30"/>
      <c r="G86" s="30"/>
      <c r="H86" s="30"/>
      <c r="I86" s="30"/>
      <c r="J86" s="30"/>
      <c r="K86" s="77"/>
      <c r="L86" s="85">
        <f t="shared" si="21"/>
        <v>0</v>
      </c>
    </row>
    <row r="87" spans="1:12" ht="12.75">
      <c r="A87" s="67" t="s">
        <v>79</v>
      </c>
      <c r="B87" s="590" t="s">
        <v>302</v>
      </c>
      <c r="C87" s="30"/>
      <c r="D87" s="30"/>
      <c r="E87" s="30"/>
      <c r="F87" s="30"/>
      <c r="G87" s="30"/>
      <c r="H87" s="30"/>
      <c r="I87" s="30"/>
      <c r="J87" s="30"/>
      <c r="K87" s="77"/>
      <c r="L87" s="85">
        <f t="shared" si="21"/>
        <v>0</v>
      </c>
    </row>
    <row r="88" spans="1:12" ht="12.75">
      <c r="A88" s="69" t="s">
        <v>80</v>
      </c>
      <c r="B88" s="13" t="s">
        <v>331</v>
      </c>
      <c r="C88" s="26">
        <f>C89</f>
        <v>0</v>
      </c>
      <c r="D88" s="26">
        <f aca="true" t="shared" si="34" ref="D88:K88">D89+D98</f>
        <v>0</v>
      </c>
      <c r="E88" s="26">
        <f t="shared" si="34"/>
        <v>0</v>
      </c>
      <c r="F88" s="26">
        <f t="shared" si="34"/>
        <v>0</v>
      </c>
      <c r="G88" s="26">
        <f t="shared" si="34"/>
        <v>0</v>
      </c>
      <c r="H88" s="26">
        <f t="shared" si="34"/>
        <v>0</v>
      </c>
      <c r="I88" s="26">
        <f t="shared" si="34"/>
        <v>0</v>
      </c>
      <c r="J88" s="26">
        <f t="shared" si="34"/>
        <v>0</v>
      </c>
      <c r="K88" s="80">
        <f t="shared" si="34"/>
        <v>0</v>
      </c>
      <c r="L88" s="85">
        <f t="shared" si="21"/>
        <v>0</v>
      </c>
    </row>
    <row r="89" spans="1:12" ht="12.75">
      <c r="A89" s="66" t="s">
        <v>81</v>
      </c>
      <c r="B89" s="15" t="s">
        <v>332</v>
      </c>
      <c r="C89" s="26">
        <f>C96</f>
        <v>0</v>
      </c>
      <c r="D89" s="27">
        <f aca="true" t="shared" si="35" ref="D89:K89">D90+D93+D96+D97</f>
        <v>0</v>
      </c>
      <c r="E89" s="27">
        <f t="shared" si="35"/>
        <v>0</v>
      </c>
      <c r="F89" s="27">
        <f t="shared" si="35"/>
        <v>0</v>
      </c>
      <c r="G89" s="27">
        <f t="shared" si="35"/>
        <v>0</v>
      </c>
      <c r="H89" s="27">
        <f t="shared" si="35"/>
        <v>0</v>
      </c>
      <c r="I89" s="27">
        <f t="shared" si="35"/>
        <v>0</v>
      </c>
      <c r="J89" s="27">
        <f t="shared" si="35"/>
        <v>0</v>
      </c>
      <c r="K89" s="78">
        <f t="shared" si="35"/>
        <v>0</v>
      </c>
      <c r="L89" s="85">
        <f t="shared" si="21"/>
        <v>0</v>
      </c>
    </row>
    <row r="90" spans="1:12" ht="12.75">
      <c r="A90" s="68" t="s">
        <v>82</v>
      </c>
      <c r="B90" s="16" t="s">
        <v>333</v>
      </c>
      <c r="C90" s="29"/>
      <c r="D90" s="27">
        <f aca="true" t="shared" si="36" ref="D90:K90">D91+D92</f>
        <v>0</v>
      </c>
      <c r="E90" s="27">
        <f t="shared" si="36"/>
        <v>0</v>
      </c>
      <c r="F90" s="27">
        <f t="shared" si="36"/>
        <v>0</v>
      </c>
      <c r="G90" s="27">
        <f t="shared" si="36"/>
        <v>0</v>
      </c>
      <c r="H90" s="27">
        <f t="shared" si="36"/>
        <v>0</v>
      </c>
      <c r="I90" s="27">
        <f t="shared" si="36"/>
        <v>0</v>
      </c>
      <c r="J90" s="27">
        <f t="shared" si="36"/>
        <v>0</v>
      </c>
      <c r="K90" s="78">
        <f t="shared" si="36"/>
        <v>0</v>
      </c>
      <c r="L90" s="85">
        <f aca="true" t="shared" si="37" ref="L90:L95">+D90+E90+F90+I90</f>
        <v>0</v>
      </c>
    </row>
    <row r="91" spans="1:12" ht="12.75">
      <c r="A91" s="67" t="s">
        <v>83</v>
      </c>
      <c r="B91" s="10" t="s">
        <v>334</v>
      </c>
      <c r="C91" s="28"/>
      <c r="D91" s="30"/>
      <c r="E91" s="30"/>
      <c r="F91" s="30"/>
      <c r="G91" s="30"/>
      <c r="H91" s="30"/>
      <c r="I91" s="30"/>
      <c r="J91" s="30"/>
      <c r="K91" s="77"/>
      <c r="L91" s="85">
        <f t="shared" si="37"/>
        <v>0</v>
      </c>
    </row>
    <row r="92" spans="1:12" ht="12.75">
      <c r="A92" s="67" t="s">
        <v>84</v>
      </c>
      <c r="B92" s="10" t="s">
        <v>335</v>
      </c>
      <c r="C92" s="28"/>
      <c r="D92" s="34"/>
      <c r="E92" s="30"/>
      <c r="F92" s="30"/>
      <c r="G92" s="30"/>
      <c r="H92" s="30"/>
      <c r="I92" s="30"/>
      <c r="J92" s="30"/>
      <c r="K92" s="77"/>
      <c r="L92" s="85">
        <f t="shared" si="37"/>
        <v>0</v>
      </c>
    </row>
    <row r="93" spans="1:12" ht="12.75">
      <c r="A93" s="68" t="s">
        <v>85</v>
      </c>
      <c r="B93" s="16" t="s">
        <v>336</v>
      </c>
      <c r="C93" s="29"/>
      <c r="D93" s="27">
        <f aca="true" t="shared" si="38" ref="D93:K93">D94+D95</f>
        <v>0</v>
      </c>
      <c r="E93" s="27">
        <f t="shared" si="38"/>
        <v>0</v>
      </c>
      <c r="F93" s="27">
        <f t="shared" si="38"/>
        <v>0</v>
      </c>
      <c r="G93" s="27">
        <f t="shared" si="38"/>
        <v>0</v>
      </c>
      <c r="H93" s="27">
        <f t="shared" si="38"/>
        <v>0</v>
      </c>
      <c r="I93" s="27">
        <f t="shared" si="38"/>
        <v>0</v>
      </c>
      <c r="J93" s="27">
        <f t="shared" si="38"/>
        <v>0</v>
      </c>
      <c r="K93" s="78">
        <f t="shared" si="38"/>
        <v>0</v>
      </c>
      <c r="L93" s="85">
        <f t="shared" si="37"/>
        <v>0</v>
      </c>
    </row>
    <row r="94" spans="1:12" ht="12.75">
      <c r="A94" s="67" t="s">
        <v>86</v>
      </c>
      <c r="B94" s="10" t="s">
        <v>337</v>
      </c>
      <c r="C94" s="28"/>
      <c r="D94" s="34"/>
      <c r="E94" s="30"/>
      <c r="F94" s="30"/>
      <c r="G94" s="30"/>
      <c r="H94" s="30"/>
      <c r="I94" s="30"/>
      <c r="J94" s="30"/>
      <c r="K94" s="77"/>
      <c r="L94" s="85">
        <f t="shared" si="37"/>
        <v>0</v>
      </c>
    </row>
    <row r="95" spans="1:12" ht="12.75">
      <c r="A95" s="67" t="s">
        <v>87</v>
      </c>
      <c r="B95" s="10" t="s">
        <v>335</v>
      </c>
      <c r="C95" s="28"/>
      <c r="D95" s="34"/>
      <c r="E95" s="30"/>
      <c r="F95" s="30"/>
      <c r="G95" s="30"/>
      <c r="H95" s="30"/>
      <c r="I95" s="30"/>
      <c r="J95" s="30"/>
      <c r="K95" s="77"/>
      <c r="L95" s="85">
        <f t="shared" si="37"/>
        <v>0</v>
      </c>
    </row>
    <row r="96" spans="1:12" ht="12.75">
      <c r="A96" s="68" t="s">
        <v>88</v>
      </c>
      <c r="B96" s="16" t="s">
        <v>338</v>
      </c>
      <c r="C96" s="30"/>
      <c r="D96" s="28"/>
      <c r="E96" s="28"/>
      <c r="F96" s="28"/>
      <c r="G96" s="28"/>
      <c r="H96" s="28"/>
      <c r="I96" s="28"/>
      <c r="J96" s="28"/>
      <c r="K96" s="81"/>
      <c r="L96" s="85">
        <f>+C96</f>
        <v>0</v>
      </c>
    </row>
    <row r="97" spans="1:12" ht="12.75">
      <c r="A97" s="71" t="s">
        <v>89</v>
      </c>
      <c r="B97" s="17" t="s">
        <v>339</v>
      </c>
      <c r="C97" s="28"/>
      <c r="D97" s="30"/>
      <c r="E97" s="30"/>
      <c r="F97" s="30"/>
      <c r="G97" s="30"/>
      <c r="H97" s="30"/>
      <c r="I97" s="30"/>
      <c r="J97" s="30"/>
      <c r="K97" s="77"/>
      <c r="L97" s="85">
        <f>+D97+E97+F97+I97</f>
        <v>0</v>
      </c>
    </row>
    <row r="98" spans="1:12" ht="12.75">
      <c r="A98" s="64" t="s">
        <v>90</v>
      </c>
      <c r="B98" s="14" t="s">
        <v>340</v>
      </c>
      <c r="C98" s="28"/>
      <c r="D98" s="30"/>
      <c r="E98" s="30"/>
      <c r="F98" s="30"/>
      <c r="G98" s="30"/>
      <c r="H98" s="30"/>
      <c r="I98" s="30"/>
      <c r="J98" s="30"/>
      <c r="K98" s="77"/>
      <c r="L98" s="85">
        <f>+D98+E98+F98+I98</f>
        <v>0</v>
      </c>
    </row>
    <row r="99" spans="1:12" ht="15">
      <c r="A99" s="69" t="s">
        <v>91</v>
      </c>
      <c r="B99" s="13" t="s">
        <v>341</v>
      </c>
      <c r="C99" s="308">
        <f aca="true" t="shared" si="39" ref="C99:K99">C100+C101+C104+C107</f>
        <v>0</v>
      </c>
      <c r="D99" s="308">
        <f t="shared" si="39"/>
        <v>0</v>
      </c>
      <c r="E99" s="308">
        <f t="shared" si="39"/>
        <v>0</v>
      </c>
      <c r="F99" s="308">
        <f t="shared" si="39"/>
        <v>0</v>
      </c>
      <c r="G99" s="308">
        <f t="shared" si="39"/>
        <v>0</v>
      </c>
      <c r="H99" s="308">
        <f t="shared" si="39"/>
        <v>0</v>
      </c>
      <c r="I99" s="308">
        <f t="shared" si="39"/>
        <v>0</v>
      </c>
      <c r="J99" s="308">
        <f t="shared" si="39"/>
        <v>0</v>
      </c>
      <c r="K99" s="308">
        <f t="shared" si="39"/>
        <v>0</v>
      </c>
      <c r="L99" s="85">
        <f>+C99+D99+E99+F99+I99</f>
        <v>0</v>
      </c>
    </row>
    <row r="100" spans="1:12" ht="15">
      <c r="A100" s="64" t="s">
        <v>92</v>
      </c>
      <c r="B100" s="14" t="s">
        <v>342</v>
      </c>
      <c r="C100" s="307"/>
      <c r="D100" s="307"/>
      <c r="E100" s="307"/>
      <c r="F100" s="307"/>
      <c r="G100" s="307"/>
      <c r="H100" s="307"/>
      <c r="I100" s="307"/>
      <c r="J100" s="307"/>
      <c r="K100" s="307"/>
      <c r="L100" s="85">
        <f>+C100+D100+E100+F100+I100</f>
        <v>0</v>
      </c>
    </row>
    <row r="101" spans="1:12" ht="15">
      <c r="A101" s="66" t="s">
        <v>93</v>
      </c>
      <c r="B101" s="15" t="s">
        <v>343</v>
      </c>
      <c r="C101" s="305">
        <f aca="true" t="shared" si="40" ref="C101:K101">C102+C103</f>
        <v>0</v>
      </c>
      <c r="D101" s="305">
        <f t="shared" si="40"/>
        <v>0</v>
      </c>
      <c r="E101" s="305">
        <f t="shared" si="40"/>
        <v>0</v>
      </c>
      <c r="F101" s="305">
        <f t="shared" si="40"/>
        <v>0</v>
      </c>
      <c r="G101" s="305">
        <f t="shared" si="40"/>
        <v>0</v>
      </c>
      <c r="H101" s="305">
        <f t="shared" si="40"/>
        <v>0</v>
      </c>
      <c r="I101" s="305">
        <f t="shared" si="40"/>
        <v>0</v>
      </c>
      <c r="J101" s="305">
        <f t="shared" si="40"/>
        <v>0</v>
      </c>
      <c r="K101" s="305">
        <f t="shared" si="40"/>
        <v>0</v>
      </c>
      <c r="L101" s="85">
        <f>+C101+D101+E101+F101+I101</f>
        <v>0</v>
      </c>
    </row>
    <row r="102" spans="1:12" ht="15">
      <c r="A102" s="67" t="s">
        <v>94</v>
      </c>
      <c r="B102" s="591" t="s">
        <v>344</v>
      </c>
      <c r="C102" s="306"/>
      <c r="D102" s="307"/>
      <c r="E102" s="307"/>
      <c r="F102" s="307"/>
      <c r="G102" s="307"/>
      <c r="H102" s="307"/>
      <c r="I102" s="307"/>
      <c r="J102" s="307"/>
      <c r="K102" s="307"/>
      <c r="L102" s="85">
        <f>+D102+E102+F102+I102</f>
        <v>0</v>
      </c>
    </row>
    <row r="103" spans="1:12" ht="15">
      <c r="A103" s="67" t="s">
        <v>95</v>
      </c>
      <c r="B103" s="591" t="s">
        <v>345</v>
      </c>
      <c r="C103" s="307"/>
      <c r="D103" s="306"/>
      <c r="E103" s="306"/>
      <c r="F103" s="306"/>
      <c r="G103" s="306"/>
      <c r="H103" s="306"/>
      <c r="I103" s="306"/>
      <c r="J103" s="306"/>
      <c r="K103" s="306"/>
      <c r="L103" s="85">
        <f>C103</f>
        <v>0</v>
      </c>
    </row>
    <row r="104" spans="1:12" ht="15">
      <c r="A104" s="66" t="s">
        <v>96</v>
      </c>
      <c r="B104" s="15" t="s">
        <v>346</v>
      </c>
      <c r="C104" s="305">
        <f aca="true" t="shared" si="41" ref="C104:K104">C105+C106</f>
        <v>0</v>
      </c>
      <c r="D104" s="305">
        <f t="shared" si="41"/>
        <v>0</v>
      </c>
      <c r="E104" s="305">
        <f t="shared" si="41"/>
        <v>0</v>
      </c>
      <c r="F104" s="305">
        <f t="shared" si="41"/>
        <v>0</v>
      </c>
      <c r="G104" s="305">
        <f t="shared" si="41"/>
        <v>0</v>
      </c>
      <c r="H104" s="305">
        <f t="shared" si="41"/>
        <v>0</v>
      </c>
      <c r="I104" s="305">
        <f t="shared" si="41"/>
        <v>0</v>
      </c>
      <c r="J104" s="305">
        <f t="shared" si="41"/>
        <v>0</v>
      </c>
      <c r="K104" s="305">
        <f t="shared" si="41"/>
        <v>0</v>
      </c>
      <c r="L104" s="85">
        <f>+C104+D104+E104+F104+I104</f>
        <v>0</v>
      </c>
    </row>
    <row r="105" spans="1:12" ht="15">
      <c r="A105" s="67" t="s">
        <v>97</v>
      </c>
      <c r="B105" s="10" t="s">
        <v>347</v>
      </c>
      <c r="C105" s="306"/>
      <c r="D105" s="307">
        <v>0</v>
      </c>
      <c r="E105" s="307"/>
      <c r="F105" s="307"/>
      <c r="G105" s="307"/>
      <c r="H105" s="307"/>
      <c r="I105" s="307"/>
      <c r="J105" s="307"/>
      <c r="K105" s="307"/>
      <c r="L105" s="85">
        <f>+D105+E105+F105+I105</f>
        <v>0</v>
      </c>
    </row>
    <row r="106" spans="1:12" ht="15">
      <c r="A106" s="67" t="s">
        <v>98</v>
      </c>
      <c r="B106" s="10" t="s">
        <v>348</v>
      </c>
      <c r="C106" s="307"/>
      <c r="D106" s="306"/>
      <c r="E106" s="306"/>
      <c r="F106" s="306"/>
      <c r="G106" s="306"/>
      <c r="H106" s="306"/>
      <c r="I106" s="306"/>
      <c r="J106" s="306"/>
      <c r="K106" s="306"/>
      <c r="L106" s="85">
        <f>C106</f>
        <v>0</v>
      </c>
    </row>
    <row r="107" spans="1:12" ht="15">
      <c r="A107" s="64" t="s">
        <v>99</v>
      </c>
      <c r="B107" s="14" t="s">
        <v>359</v>
      </c>
      <c r="C107" s="307"/>
      <c r="D107" s="307"/>
      <c r="E107" s="307"/>
      <c r="F107" s="307"/>
      <c r="G107" s="307"/>
      <c r="H107" s="307"/>
      <c r="I107" s="307"/>
      <c r="J107" s="307"/>
      <c r="K107" s="307"/>
      <c r="L107" s="85">
        <f>+C107+D107+E107+F107+I107</f>
        <v>0</v>
      </c>
    </row>
    <row r="108" spans="1:12" ht="13.5" thickBot="1">
      <c r="A108" s="72"/>
      <c r="B108" s="73" t="s">
        <v>360</v>
      </c>
      <c r="C108" s="74">
        <f aca="true" t="shared" si="42" ref="C108:K108">C10+C34+C88+C99</f>
        <v>0</v>
      </c>
      <c r="D108" s="74">
        <f t="shared" si="42"/>
        <v>0</v>
      </c>
      <c r="E108" s="74">
        <f t="shared" si="42"/>
        <v>0</v>
      </c>
      <c r="F108" s="74">
        <f t="shared" si="42"/>
        <v>0</v>
      </c>
      <c r="G108" s="74">
        <f t="shared" si="42"/>
        <v>0</v>
      </c>
      <c r="H108" s="74">
        <f t="shared" si="42"/>
        <v>0</v>
      </c>
      <c r="I108" s="74">
        <f t="shared" si="42"/>
        <v>0</v>
      </c>
      <c r="J108" s="74">
        <f t="shared" si="42"/>
        <v>0</v>
      </c>
      <c r="K108" s="82">
        <f t="shared" si="42"/>
        <v>0</v>
      </c>
      <c r="L108" s="86">
        <f>+C108+D108+E108+F108+I108</f>
        <v>0</v>
      </c>
    </row>
    <row r="109" spans="1:12" ht="12.75">
      <c r="A109" s="730"/>
      <c r="B109" s="730"/>
      <c r="C109" s="730"/>
      <c r="D109" s="730"/>
      <c r="E109" s="730"/>
      <c r="F109" s="730"/>
      <c r="G109" s="730"/>
      <c r="H109" s="730"/>
      <c r="I109" s="730"/>
      <c r="J109" s="730"/>
      <c r="K109" s="730"/>
      <c r="L109" s="730"/>
    </row>
    <row r="110" spans="1:12" ht="12.75">
      <c r="A110" s="52" t="s">
        <v>349</v>
      </c>
      <c r="B110" s="52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ht="12.75">
      <c r="A111" s="52" t="s">
        <v>350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2.75">
      <c r="A112" s="6"/>
      <c r="B112" s="6"/>
      <c r="C112" s="6"/>
      <c r="D112" s="6"/>
      <c r="E112" s="6"/>
      <c r="F112" s="6"/>
      <c r="G112" s="6"/>
      <c r="H112" s="6"/>
      <c r="I112" s="6"/>
      <c r="J112" s="7"/>
      <c r="K112" s="2"/>
      <c r="L112" s="2"/>
    </row>
  </sheetData>
  <sheetProtection/>
  <mergeCells count="8">
    <mergeCell ref="F8:H8"/>
    <mergeCell ref="I8:K8"/>
    <mergeCell ref="A109:L109"/>
    <mergeCell ref="A7:A9"/>
    <mergeCell ref="D7:E7"/>
    <mergeCell ref="G7:K7"/>
    <mergeCell ref="L7:L9"/>
    <mergeCell ref="B7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1.28125" style="12" customWidth="1"/>
    <col min="2" max="2" width="32.00390625" style="12" customWidth="1"/>
    <col min="3" max="3" width="69.7109375" style="12" customWidth="1"/>
    <col min="4" max="4" width="13.140625" style="12" customWidth="1"/>
    <col min="5" max="5" width="25.421875" style="12" customWidth="1"/>
    <col min="6" max="6" width="20.57421875" style="12" customWidth="1"/>
    <col min="7" max="16384" width="9.140625" style="12" customWidth="1"/>
  </cols>
  <sheetData>
    <row r="1" spans="1:6" ht="15">
      <c r="A1" s="437" t="s">
        <v>283</v>
      </c>
      <c r="B1" s="51">
        <v>16</v>
      </c>
      <c r="C1" s="11"/>
      <c r="D1" s="3"/>
      <c r="E1" s="1"/>
      <c r="F1" s="1"/>
    </row>
    <row r="2" spans="1:6" ht="15">
      <c r="A2" s="370" t="s">
        <v>284</v>
      </c>
      <c r="B2" s="636" t="s">
        <v>277</v>
      </c>
      <c r="C2" s="4"/>
      <c r="D2" s="3"/>
      <c r="E2" s="1"/>
      <c r="F2" s="1"/>
    </row>
    <row r="3" spans="1:6" ht="15">
      <c r="A3" s="370" t="s">
        <v>285</v>
      </c>
      <c r="B3" s="588" t="s">
        <v>254</v>
      </c>
      <c r="C3" s="2"/>
      <c r="D3" s="3"/>
      <c r="E3" s="1"/>
      <c r="F3" s="1"/>
    </row>
    <row r="4" spans="1:6" ht="15">
      <c r="A4" s="370" t="s">
        <v>286</v>
      </c>
      <c r="B4" s="315" t="s">
        <v>586</v>
      </c>
      <c r="C4" s="2"/>
      <c r="D4" s="3"/>
      <c r="E4" s="1"/>
      <c r="F4" s="1"/>
    </row>
    <row r="5" spans="1:6" ht="15">
      <c r="A5" s="371" t="s">
        <v>287</v>
      </c>
      <c r="B5" s="415" t="s">
        <v>290</v>
      </c>
      <c r="C5" s="2"/>
      <c r="D5" s="3"/>
      <c r="E5" s="1"/>
      <c r="F5" s="1"/>
    </row>
    <row r="6" ht="13.5" thickBot="1"/>
    <row r="7" spans="1:8" ht="15" customHeight="1">
      <c r="A7" s="864" t="s">
        <v>277</v>
      </c>
      <c r="B7" s="751" t="s">
        <v>726</v>
      </c>
      <c r="C7" s="751" t="s">
        <v>727</v>
      </c>
      <c r="D7" s="864" t="s">
        <v>671</v>
      </c>
      <c r="E7" s="216"/>
      <c r="F7" s="216"/>
      <c r="G7" s="216"/>
      <c r="H7" s="216"/>
    </row>
    <row r="8" spans="1:8" ht="15.75" thickBot="1">
      <c r="A8" s="752"/>
      <c r="B8" s="752"/>
      <c r="C8" s="752"/>
      <c r="D8" s="752"/>
      <c r="E8" s="216"/>
      <c r="F8" s="216"/>
      <c r="G8" s="216"/>
      <c r="H8" s="216"/>
    </row>
    <row r="9" spans="1:8" ht="17.25">
      <c r="A9" s="546" t="s">
        <v>728</v>
      </c>
      <c r="B9" s="290">
        <f>SUM(B10:B34)</f>
        <v>0</v>
      </c>
      <c r="C9" s="243"/>
      <c r="D9" s="291"/>
      <c r="E9" s="216"/>
      <c r="F9" s="216"/>
      <c r="G9" s="216"/>
      <c r="H9" s="216"/>
    </row>
    <row r="10" spans="1:8" ht="15">
      <c r="A10" s="547" t="s">
        <v>729</v>
      </c>
      <c r="B10" s="292"/>
      <c r="C10" s="243" t="s">
        <v>734</v>
      </c>
      <c r="D10" s="293" t="e">
        <f aca="true" t="shared" si="0" ref="D10:D34">B10/$B$9</f>
        <v>#DIV/0!</v>
      </c>
      <c r="E10" s="216"/>
      <c r="F10" s="216"/>
      <c r="G10" s="216"/>
      <c r="H10" s="216"/>
    </row>
    <row r="11" spans="1:8" ht="15">
      <c r="A11" s="294" t="s">
        <v>730</v>
      </c>
      <c r="B11" s="292"/>
      <c r="C11" s="243" t="s">
        <v>735</v>
      </c>
      <c r="D11" s="293" t="e">
        <f t="shared" si="0"/>
        <v>#DIV/0!</v>
      </c>
      <c r="E11" s="216"/>
      <c r="F11" s="216"/>
      <c r="G11" s="216"/>
      <c r="H11" s="216"/>
    </row>
    <row r="12" spans="1:8" ht="15">
      <c r="A12" s="294" t="s">
        <v>731</v>
      </c>
      <c r="B12" s="292"/>
      <c r="C12" s="243" t="s">
        <v>736</v>
      </c>
      <c r="D12" s="293" t="e">
        <f t="shared" si="0"/>
        <v>#DIV/0!</v>
      </c>
      <c r="E12" s="216"/>
      <c r="F12" s="216"/>
      <c r="G12" s="216"/>
      <c r="H12" s="216"/>
    </row>
    <row r="13" spans="1:8" ht="15">
      <c r="A13" s="294" t="s">
        <v>732</v>
      </c>
      <c r="B13" s="292"/>
      <c r="C13" s="243" t="s">
        <v>737</v>
      </c>
      <c r="D13" s="293" t="e">
        <f t="shared" si="0"/>
        <v>#DIV/0!</v>
      </c>
      <c r="E13" s="216"/>
      <c r="F13" s="216"/>
      <c r="G13" s="216"/>
      <c r="H13" s="216"/>
    </row>
    <row r="14" spans="1:8" ht="15">
      <c r="A14" s="294" t="s">
        <v>733</v>
      </c>
      <c r="B14" s="292"/>
      <c r="C14" s="243" t="s">
        <v>738</v>
      </c>
      <c r="D14" s="293" t="e">
        <f t="shared" si="0"/>
        <v>#DIV/0!</v>
      </c>
      <c r="E14" s="216"/>
      <c r="F14" s="216"/>
      <c r="G14" s="216"/>
      <c r="H14" s="216"/>
    </row>
    <row r="15" spans="1:8" ht="15">
      <c r="A15" s="294"/>
      <c r="B15" s="292"/>
      <c r="C15" s="243"/>
      <c r="D15" s="293" t="e">
        <f t="shared" si="0"/>
        <v>#DIV/0!</v>
      </c>
      <c r="E15" s="216"/>
      <c r="F15" s="216"/>
      <c r="G15" s="216"/>
      <c r="H15" s="216"/>
    </row>
    <row r="16" spans="1:8" ht="15">
      <c r="A16" s="294"/>
      <c r="B16" s="292"/>
      <c r="C16" s="243"/>
      <c r="D16" s="293" t="e">
        <f t="shared" si="0"/>
        <v>#DIV/0!</v>
      </c>
      <c r="E16" s="216"/>
      <c r="F16" s="216"/>
      <c r="G16" s="216"/>
      <c r="H16" s="216"/>
    </row>
    <row r="17" spans="1:8" ht="15">
      <c r="A17" s="294"/>
      <c r="B17" s="292"/>
      <c r="C17" s="243"/>
      <c r="D17" s="293" t="e">
        <f t="shared" si="0"/>
        <v>#DIV/0!</v>
      </c>
      <c r="E17" s="216"/>
      <c r="F17" s="216"/>
      <c r="G17" s="216"/>
      <c r="H17" s="216"/>
    </row>
    <row r="18" spans="1:8" ht="15">
      <c r="A18" s="294"/>
      <c r="B18" s="292"/>
      <c r="C18" s="243"/>
      <c r="D18" s="293" t="e">
        <f t="shared" si="0"/>
        <v>#DIV/0!</v>
      </c>
      <c r="E18" s="216"/>
      <c r="F18" s="216"/>
      <c r="G18" s="216"/>
      <c r="H18" s="216"/>
    </row>
    <row r="19" spans="1:8" ht="15">
      <c r="A19" s="294"/>
      <c r="B19" s="292"/>
      <c r="C19" s="243"/>
      <c r="D19" s="293" t="e">
        <f t="shared" si="0"/>
        <v>#DIV/0!</v>
      </c>
      <c r="E19" s="216"/>
      <c r="F19" s="216"/>
      <c r="G19" s="216"/>
      <c r="H19" s="216"/>
    </row>
    <row r="20" spans="1:8" ht="15">
      <c r="A20" s="294"/>
      <c r="B20" s="292"/>
      <c r="C20" s="243"/>
      <c r="D20" s="293" t="e">
        <f t="shared" si="0"/>
        <v>#DIV/0!</v>
      </c>
      <c r="E20" s="216"/>
      <c r="F20" s="216"/>
      <c r="G20" s="216"/>
      <c r="H20" s="216"/>
    </row>
    <row r="21" spans="1:8" ht="15">
      <c r="A21" s="294"/>
      <c r="B21" s="292"/>
      <c r="C21" s="243"/>
      <c r="D21" s="293" t="e">
        <f t="shared" si="0"/>
        <v>#DIV/0!</v>
      </c>
      <c r="E21" s="216"/>
      <c r="F21" s="216"/>
      <c r="G21" s="216"/>
      <c r="H21" s="216"/>
    </row>
    <row r="22" spans="1:8" ht="15">
      <c r="A22" s="294"/>
      <c r="B22" s="292"/>
      <c r="C22" s="243"/>
      <c r="D22" s="293" t="e">
        <f t="shared" si="0"/>
        <v>#DIV/0!</v>
      </c>
      <c r="E22" s="216"/>
      <c r="F22" s="216"/>
      <c r="G22" s="216"/>
      <c r="H22" s="216"/>
    </row>
    <row r="23" spans="1:8" ht="15">
      <c r="A23" s="294"/>
      <c r="B23" s="292"/>
      <c r="C23" s="243"/>
      <c r="D23" s="293" t="e">
        <f t="shared" si="0"/>
        <v>#DIV/0!</v>
      </c>
      <c r="E23" s="216"/>
      <c r="F23" s="216"/>
      <c r="G23" s="216"/>
      <c r="H23" s="216"/>
    </row>
    <row r="24" spans="1:8" ht="15">
      <c r="A24" s="294"/>
      <c r="B24" s="292"/>
      <c r="C24" s="243"/>
      <c r="D24" s="293" t="e">
        <f t="shared" si="0"/>
        <v>#DIV/0!</v>
      </c>
      <c r="E24" s="216"/>
      <c r="F24" s="216"/>
      <c r="G24" s="216"/>
      <c r="H24" s="216"/>
    </row>
    <row r="25" spans="1:8" ht="15">
      <c r="A25" s="294"/>
      <c r="B25" s="292"/>
      <c r="C25" s="243"/>
      <c r="D25" s="293" t="e">
        <f t="shared" si="0"/>
        <v>#DIV/0!</v>
      </c>
      <c r="E25" s="216"/>
      <c r="F25" s="216"/>
      <c r="G25" s="216"/>
      <c r="H25" s="216"/>
    </row>
    <row r="26" spans="1:8" ht="15">
      <c r="A26" s="294"/>
      <c r="B26" s="292"/>
      <c r="C26" s="243"/>
      <c r="D26" s="293" t="e">
        <f t="shared" si="0"/>
        <v>#DIV/0!</v>
      </c>
      <c r="E26" s="216"/>
      <c r="F26" s="216"/>
      <c r="G26" s="216"/>
      <c r="H26" s="216"/>
    </row>
    <row r="27" spans="1:8" ht="15">
      <c r="A27" s="294"/>
      <c r="B27" s="292"/>
      <c r="C27" s="243"/>
      <c r="D27" s="293" t="e">
        <f t="shared" si="0"/>
        <v>#DIV/0!</v>
      </c>
      <c r="E27" s="216"/>
      <c r="F27" s="216"/>
      <c r="G27" s="216"/>
      <c r="H27" s="216"/>
    </row>
    <row r="28" spans="1:8" ht="15">
      <c r="A28" s="294"/>
      <c r="B28" s="292"/>
      <c r="C28" s="243"/>
      <c r="D28" s="293" t="e">
        <f t="shared" si="0"/>
        <v>#DIV/0!</v>
      </c>
      <c r="E28" s="216"/>
      <c r="F28" s="216"/>
      <c r="G28" s="216"/>
      <c r="H28" s="216"/>
    </row>
    <row r="29" spans="1:8" ht="15">
      <c r="A29" s="294"/>
      <c r="B29" s="292"/>
      <c r="C29" s="243"/>
      <c r="D29" s="293" t="e">
        <f t="shared" si="0"/>
        <v>#DIV/0!</v>
      </c>
      <c r="E29" s="216"/>
      <c r="F29" s="216"/>
      <c r="G29" s="216"/>
      <c r="H29" s="216"/>
    </row>
    <row r="30" spans="1:8" ht="15">
      <c r="A30" s="294"/>
      <c r="B30" s="292"/>
      <c r="C30" s="243"/>
      <c r="D30" s="293" t="e">
        <f t="shared" si="0"/>
        <v>#DIV/0!</v>
      </c>
      <c r="E30" s="216"/>
      <c r="F30" s="216"/>
      <c r="G30" s="216"/>
      <c r="H30" s="216"/>
    </row>
    <row r="31" spans="1:8" ht="15">
      <c r="A31" s="294"/>
      <c r="B31" s="292"/>
      <c r="C31" s="243"/>
      <c r="D31" s="293" t="e">
        <f t="shared" si="0"/>
        <v>#DIV/0!</v>
      </c>
      <c r="E31" s="216"/>
      <c r="F31" s="216"/>
      <c r="G31" s="216"/>
      <c r="H31" s="216"/>
    </row>
    <row r="32" spans="1:8" ht="15">
      <c r="A32" s="294"/>
      <c r="B32" s="292"/>
      <c r="C32" s="243"/>
      <c r="D32" s="293" t="e">
        <f t="shared" si="0"/>
        <v>#DIV/0!</v>
      </c>
      <c r="E32" s="216"/>
      <c r="F32" s="216"/>
      <c r="G32" s="216"/>
      <c r="H32" s="216"/>
    </row>
    <row r="33" spans="1:8" ht="15">
      <c r="A33" s="294"/>
      <c r="B33" s="292"/>
      <c r="C33" s="243"/>
      <c r="D33" s="293" t="e">
        <f t="shared" si="0"/>
        <v>#DIV/0!</v>
      </c>
      <c r="E33" s="216"/>
      <c r="F33" s="216"/>
      <c r="G33" s="216"/>
      <c r="H33" s="216"/>
    </row>
    <row r="34" spans="1:8" ht="15">
      <c r="A34" s="295"/>
      <c r="B34" s="296"/>
      <c r="C34" s="401"/>
      <c r="D34" s="293" t="e">
        <f t="shared" si="0"/>
        <v>#DIV/0!</v>
      </c>
      <c r="E34" s="216"/>
      <c r="F34" s="216"/>
      <c r="G34" s="216"/>
      <c r="H34" s="216"/>
    </row>
    <row r="35" spans="1:8" ht="15">
      <c r="A35" s="22"/>
      <c r="B35" s="297"/>
      <c r="C35" s="297"/>
      <c r="D35" s="217"/>
      <c r="E35" s="217"/>
      <c r="F35" s="217"/>
      <c r="G35" s="216"/>
      <c r="H35" s="216"/>
    </row>
    <row r="36" spans="1:8" ht="12.75">
      <c r="A36" s="887" t="s">
        <v>739</v>
      </c>
      <c r="B36" s="887"/>
      <c r="C36" s="887"/>
      <c r="D36" s="887"/>
      <c r="E36" s="887"/>
      <c r="F36" s="887"/>
      <c r="G36" s="887"/>
      <c r="H36" s="887"/>
    </row>
  </sheetData>
  <sheetProtection/>
  <mergeCells count="5">
    <mergeCell ref="A7:A8"/>
    <mergeCell ref="B7:B8"/>
    <mergeCell ref="C7:C8"/>
    <mergeCell ref="D7:D8"/>
    <mergeCell ref="A36:H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8"/>
  <sheetViews>
    <sheetView zoomScale="85" zoomScaleNormal="85" zoomScalePageLayoutView="0" workbookViewId="0" topLeftCell="A1">
      <selection activeCell="J36" sqref="J36"/>
    </sheetView>
  </sheetViews>
  <sheetFormatPr defaultColWidth="9.140625" defaultRowHeight="12.75"/>
  <cols>
    <col min="1" max="1" width="23.28125" style="12" customWidth="1"/>
    <col min="2" max="2" width="65.28125" style="12" bestFit="1" customWidth="1"/>
    <col min="3" max="3" width="12.00390625" style="12" bestFit="1" customWidth="1"/>
    <col min="4" max="4" width="15.140625" style="12" bestFit="1" customWidth="1"/>
    <col min="5" max="16384" width="9.140625" style="12" customWidth="1"/>
  </cols>
  <sheetData>
    <row r="1" spans="1:4" ht="15">
      <c r="A1" s="437" t="s">
        <v>283</v>
      </c>
      <c r="B1" s="49" t="s">
        <v>209</v>
      </c>
      <c r="C1" s="11"/>
      <c r="D1" s="3"/>
    </row>
    <row r="2" spans="1:4" ht="15">
      <c r="A2" s="411" t="s">
        <v>284</v>
      </c>
      <c r="B2" s="414" t="s">
        <v>276</v>
      </c>
      <c r="C2" s="4"/>
      <c r="D2" s="3"/>
    </row>
    <row r="3" spans="1:4" ht="15">
      <c r="A3" s="699" t="s">
        <v>703</v>
      </c>
      <c r="B3" s="588" t="s">
        <v>254</v>
      </c>
      <c r="C3" s="2"/>
      <c r="D3" s="3"/>
    </row>
    <row r="4" spans="1:4" ht="15">
      <c r="A4" s="699" t="s">
        <v>704</v>
      </c>
      <c r="B4" s="314" t="s">
        <v>362</v>
      </c>
      <c r="C4" s="2"/>
      <c r="D4" s="3"/>
    </row>
    <row r="5" spans="1:4" ht="15">
      <c r="A5" s="699" t="s">
        <v>705</v>
      </c>
      <c r="B5" s="415" t="s">
        <v>290</v>
      </c>
      <c r="C5" s="2"/>
      <c r="D5" s="3"/>
    </row>
    <row r="6" spans="1:4" ht="13.5" thickBot="1">
      <c r="A6" s="2"/>
      <c r="B6" s="2"/>
      <c r="C6" s="2"/>
      <c r="D6" s="164"/>
    </row>
    <row r="7" spans="1:4" ht="48" customHeight="1">
      <c r="A7" s="894" t="s">
        <v>587</v>
      </c>
      <c r="B7" s="897" t="s">
        <v>740</v>
      </c>
      <c r="C7" s="891" t="s">
        <v>816</v>
      </c>
      <c r="D7" s="888" t="s">
        <v>817</v>
      </c>
    </row>
    <row r="8" spans="1:4" ht="12.75" customHeight="1">
      <c r="A8" s="895" t="s">
        <v>1</v>
      </c>
      <c r="B8" s="898" t="s">
        <v>185</v>
      </c>
      <c r="C8" s="892"/>
      <c r="D8" s="889"/>
    </row>
    <row r="9" spans="1:4" ht="12.75" customHeight="1" thickBot="1">
      <c r="A9" s="896" t="s">
        <v>1</v>
      </c>
      <c r="B9" s="899" t="s">
        <v>185</v>
      </c>
      <c r="C9" s="893"/>
      <c r="D9" s="890"/>
    </row>
    <row r="10" spans="1:4" ht="15">
      <c r="A10" s="402" t="s">
        <v>7</v>
      </c>
      <c r="B10" s="701" t="s">
        <v>741</v>
      </c>
      <c r="C10" s="403">
        <f>SUM(C11:C15)</f>
        <v>0</v>
      </c>
      <c r="D10" s="404">
        <f>SUM(D11:D15)</f>
        <v>0</v>
      </c>
    </row>
    <row r="11" spans="1:4" ht="15">
      <c r="A11" s="405" t="s">
        <v>26</v>
      </c>
      <c r="B11" s="668" t="s">
        <v>742</v>
      </c>
      <c r="C11" s="406"/>
      <c r="D11" s="407"/>
    </row>
    <row r="12" spans="1:4" ht="15">
      <c r="A12" s="548" t="s">
        <v>80</v>
      </c>
      <c r="B12" s="700" t="s">
        <v>743</v>
      </c>
      <c r="C12" s="406"/>
      <c r="D12" s="407"/>
    </row>
    <row r="13" spans="1:4" ht="15">
      <c r="A13" s="548" t="s">
        <v>91</v>
      </c>
      <c r="B13" s="670" t="s">
        <v>744</v>
      </c>
      <c r="C13" s="406"/>
      <c r="D13" s="407"/>
    </row>
    <row r="14" spans="1:4" ht="15">
      <c r="A14" s="548" t="s">
        <v>121</v>
      </c>
      <c r="B14" s="670" t="s">
        <v>745</v>
      </c>
      <c r="C14" s="406"/>
      <c r="D14" s="407"/>
    </row>
    <row r="15" spans="1:4" ht="15.75" thickBot="1">
      <c r="A15" s="549" t="s">
        <v>132</v>
      </c>
      <c r="B15" s="430" t="s">
        <v>746</v>
      </c>
      <c r="C15" s="408"/>
      <c r="D15" s="409"/>
    </row>
    <row r="16" spans="1:4" ht="12.75">
      <c r="A16" s="730"/>
      <c r="B16" s="730"/>
      <c r="C16" s="730"/>
      <c r="D16" s="730"/>
    </row>
    <row r="17" spans="1:4" ht="12.75">
      <c r="A17" s="900" t="s">
        <v>747</v>
      </c>
      <c r="B17" s="900" t="s">
        <v>186</v>
      </c>
      <c r="C17" s="901" t="s">
        <v>186</v>
      </c>
      <c r="D17" s="901" t="s">
        <v>186</v>
      </c>
    </row>
    <row r="18" spans="1:4" ht="12.75">
      <c r="A18" s="5"/>
      <c r="B18" s="8"/>
      <c r="C18" s="2"/>
      <c r="D18" s="2"/>
    </row>
  </sheetData>
  <sheetProtection/>
  <mergeCells count="6">
    <mergeCell ref="D7:D9"/>
    <mergeCell ref="C7:C9"/>
    <mergeCell ref="A7:A9"/>
    <mergeCell ref="B7:B9"/>
    <mergeCell ref="A16:D16"/>
    <mergeCell ref="A17:D1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1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57.57421875" style="0" customWidth="1"/>
  </cols>
  <sheetData>
    <row r="1" spans="1:6" ht="15">
      <c r="A1" s="437" t="s">
        <v>283</v>
      </c>
      <c r="B1" s="412">
        <v>18</v>
      </c>
      <c r="C1" s="413"/>
      <c r="D1" s="413"/>
      <c r="F1" s="413"/>
    </row>
    <row r="2" spans="1:6" ht="15">
      <c r="A2" s="411" t="s">
        <v>284</v>
      </c>
      <c r="B2" s="414" t="s">
        <v>275</v>
      </c>
      <c r="C2" s="413"/>
      <c r="D2" s="413"/>
      <c r="F2" s="413"/>
    </row>
    <row r="3" spans="1:6" ht="15">
      <c r="A3" s="702" t="s">
        <v>285</v>
      </c>
      <c r="B3" s="588" t="s">
        <v>254</v>
      </c>
      <c r="C3" s="413"/>
      <c r="D3" s="413"/>
      <c r="F3" s="413"/>
    </row>
    <row r="4" spans="1:6" ht="15">
      <c r="A4" s="702" t="s">
        <v>286</v>
      </c>
      <c r="B4" s="314" t="s">
        <v>362</v>
      </c>
      <c r="C4" s="413"/>
      <c r="D4" s="413"/>
      <c r="F4" s="413"/>
    </row>
    <row r="5" spans="1:6" ht="15">
      <c r="A5" s="702" t="s">
        <v>287</v>
      </c>
      <c r="B5" s="415" t="s">
        <v>290</v>
      </c>
      <c r="C5" s="413"/>
      <c r="D5" s="413"/>
      <c r="F5" s="413"/>
    </row>
    <row r="6" spans="1:6" ht="15.75" thickBot="1">
      <c r="A6" s="413"/>
      <c r="B6" s="413"/>
      <c r="C6" s="413"/>
      <c r="D6" s="413"/>
      <c r="E6" s="413"/>
      <c r="F6" s="413"/>
    </row>
    <row r="7" spans="1:6" ht="15.75" thickBot="1">
      <c r="A7" s="751" t="s">
        <v>587</v>
      </c>
      <c r="B7" s="751" t="s">
        <v>275</v>
      </c>
      <c r="C7" s="905"/>
      <c r="D7" s="906"/>
      <c r="E7" s="906"/>
      <c r="F7" s="907"/>
    </row>
    <row r="8" spans="1:6" ht="12.75" customHeight="1">
      <c r="A8" s="865"/>
      <c r="B8" s="865"/>
      <c r="C8" s="904" t="s">
        <v>748</v>
      </c>
      <c r="D8" s="885" t="s">
        <v>749</v>
      </c>
      <c r="E8" s="902" t="s">
        <v>750</v>
      </c>
      <c r="F8" s="902" t="s">
        <v>751</v>
      </c>
    </row>
    <row r="9" spans="1:6" ht="15.75" thickBot="1">
      <c r="A9" s="752"/>
      <c r="B9" s="410"/>
      <c r="C9" s="886"/>
      <c r="D9" s="886"/>
      <c r="E9" s="903"/>
      <c r="F9" s="903"/>
    </row>
    <row r="10" spans="1:6" ht="15">
      <c r="A10" s="416">
        <v>1</v>
      </c>
      <c r="B10" s="703" t="s">
        <v>752</v>
      </c>
      <c r="C10" s="417">
        <f>+C11+C12</f>
        <v>0</v>
      </c>
      <c r="D10" s="418">
        <f>+D11+D12</f>
        <v>0</v>
      </c>
      <c r="E10" s="419">
        <f>+E11+E12</f>
        <v>0</v>
      </c>
      <c r="F10" s="420">
        <f>+F11+F12</f>
        <v>0</v>
      </c>
    </row>
    <row r="11" spans="1:6" ht="15">
      <c r="A11" s="421">
        <v>2</v>
      </c>
      <c r="B11" s="704" t="s">
        <v>753</v>
      </c>
      <c r="C11" s="422"/>
      <c r="D11" s="423"/>
      <c r="E11" s="424"/>
      <c r="F11" s="425"/>
    </row>
    <row r="12" spans="1:6" ht="15">
      <c r="A12" s="421">
        <v>3</v>
      </c>
      <c r="B12" s="704" t="s">
        <v>754</v>
      </c>
      <c r="C12" s="426">
        <f>SUM(C13:C15)</f>
        <v>0</v>
      </c>
      <c r="D12" s="427">
        <f>SUM(D13:D15)</f>
        <v>0</v>
      </c>
      <c r="E12" s="428">
        <f>SUM(E13:E15)</f>
        <v>0</v>
      </c>
      <c r="F12" s="429">
        <f>SUM(F13:F15)</f>
        <v>0</v>
      </c>
    </row>
    <row r="13" spans="1:6" ht="15">
      <c r="A13" s="421"/>
      <c r="B13" s="705" t="s">
        <v>142</v>
      </c>
      <c r="C13" s="422"/>
      <c r="D13" s="423"/>
      <c r="E13" s="424"/>
      <c r="F13" s="425"/>
    </row>
    <row r="14" spans="1:6" ht="15">
      <c r="A14" s="421"/>
      <c r="B14" s="705" t="s">
        <v>143</v>
      </c>
      <c r="C14" s="422"/>
      <c r="D14" s="423"/>
      <c r="E14" s="424"/>
      <c r="F14" s="425"/>
    </row>
    <row r="15" spans="1:6" ht="15">
      <c r="A15" s="421"/>
      <c r="B15" s="705" t="s">
        <v>755</v>
      </c>
      <c r="C15" s="422"/>
      <c r="D15" s="423"/>
      <c r="E15" s="424"/>
      <c r="F15" s="425"/>
    </row>
    <row r="16" spans="1:6" ht="15">
      <c r="A16" s="416">
        <v>4</v>
      </c>
      <c r="B16" s="703" t="s">
        <v>756</v>
      </c>
      <c r="C16" s="417">
        <f>+C17+C18</f>
        <v>0</v>
      </c>
      <c r="D16" s="418">
        <f>+D17+D18</f>
        <v>0</v>
      </c>
      <c r="E16" s="419">
        <f>+E17+E18</f>
        <v>0</v>
      </c>
      <c r="F16" s="420">
        <f>+F17+F18</f>
        <v>0</v>
      </c>
    </row>
    <row r="17" spans="1:6" ht="15">
      <c r="A17" s="421">
        <v>5</v>
      </c>
      <c r="B17" s="704" t="s">
        <v>757</v>
      </c>
      <c r="C17" s="422"/>
      <c r="D17" s="423"/>
      <c r="E17" s="424"/>
      <c r="F17" s="425"/>
    </row>
    <row r="18" spans="1:6" ht="15">
      <c r="A18" s="421">
        <v>6</v>
      </c>
      <c r="B18" s="704" t="s">
        <v>758</v>
      </c>
      <c r="C18" s="426">
        <f>SUM(C19:C21)</f>
        <v>0</v>
      </c>
      <c r="D18" s="427">
        <f>SUM(D19:D21)</f>
        <v>0</v>
      </c>
      <c r="E18" s="428">
        <f>SUM(E19:E21)</f>
        <v>0</v>
      </c>
      <c r="F18" s="429">
        <f>SUM(F19:F21)</f>
        <v>0</v>
      </c>
    </row>
    <row r="19" spans="1:6" ht="15">
      <c r="A19" s="421"/>
      <c r="B19" s="705" t="s">
        <v>142</v>
      </c>
      <c r="C19" s="422"/>
      <c r="D19" s="423"/>
      <c r="E19" s="424"/>
      <c r="F19" s="425"/>
    </row>
    <row r="20" spans="1:6" ht="15">
      <c r="A20" s="421"/>
      <c r="B20" s="705" t="s">
        <v>143</v>
      </c>
      <c r="C20" s="422"/>
      <c r="D20" s="423"/>
      <c r="E20" s="424"/>
      <c r="F20" s="425"/>
    </row>
    <row r="21" spans="1:6" ht="15.75" thickBot="1">
      <c r="A21" s="430"/>
      <c r="B21" s="706" t="s">
        <v>755</v>
      </c>
      <c r="C21" s="431"/>
      <c r="D21" s="432"/>
      <c r="E21" s="433"/>
      <c r="F21" s="434"/>
    </row>
  </sheetData>
  <sheetProtection/>
  <mergeCells count="7">
    <mergeCell ref="F8:F9"/>
    <mergeCell ref="A7:A9"/>
    <mergeCell ref="C8:C9"/>
    <mergeCell ref="D8:D9"/>
    <mergeCell ref="E8:E9"/>
    <mergeCell ref="B7:B8"/>
    <mergeCell ref="C7:F7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" width="58.28125" style="0" customWidth="1"/>
    <col min="3" max="3" width="15.8515625" style="0" customWidth="1"/>
  </cols>
  <sheetData>
    <row r="1" spans="1:2" ht="15">
      <c r="A1" s="437" t="s">
        <v>283</v>
      </c>
      <c r="B1" s="412">
        <v>19</v>
      </c>
    </row>
    <row r="2" spans="1:2" ht="15">
      <c r="A2" s="411" t="s">
        <v>284</v>
      </c>
      <c r="B2" s="436" t="s">
        <v>274</v>
      </c>
    </row>
    <row r="3" spans="1:2" ht="15">
      <c r="A3" s="699" t="s">
        <v>703</v>
      </c>
      <c r="B3" s="411" t="s">
        <v>759</v>
      </c>
    </row>
    <row r="4" spans="1:3" ht="15">
      <c r="A4" s="702" t="s">
        <v>286</v>
      </c>
      <c r="B4" s="435"/>
      <c r="C4" s="437"/>
    </row>
    <row r="5" spans="1:3" ht="15">
      <c r="A5" s="702" t="s">
        <v>287</v>
      </c>
      <c r="B5" s="435"/>
      <c r="C5" s="437"/>
    </row>
    <row r="6" spans="1:3" ht="15.75" thickBot="1">
      <c r="A6" s="413"/>
      <c r="B6" s="413"/>
      <c r="C6" s="413"/>
    </row>
    <row r="7" spans="1:3" ht="12.75">
      <c r="A7" s="764" t="s">
        <v>587</v>
      </c>
      <c r="B7" s="908" t="s">
        <v>760</v>
      </c>
      <c r="C7" s="847" t="s">
        <v>818</v>
      </c>
    </row>
    <row r="8" spans="1:3" ht="13.5" thickBot="1">
      <c r="A8" s="766"/>
      <c r="B8" s="909"/>
      <c r="C8" s="848"/>
    </row>
    <row r="9" spans="1:3" ht="15">
      <c r="A9" s="439">
        <v>1</v>
      </c>
      <c r="B9" s="707" t="s">
        <v>761</v>
      </c>
      <c r="C9" s="441"/>
    </row>
    <row r="10" spans="1:3" ht="15">
      <c r="A10" s="439">
        <v>2</v>
      </c>
      <c r="B10" s="440" t="s">
        <v>762</v>
      </c>
      <c r="C10" s="441"/>
    </row>
    <row r="11" spans="1:3" ht="15">
      <c r="A11" s="439">
        <v>3</v>
      </c>
      <c r="B11" s="440" t="s">
        <v>763</v>
      </c>
      <c r="C11" s="441"/>
    </row>
    <row r="12" spans="1:3" ht="15.75" thickBot="1">
      <c r="A12" s="442">
        <v>4</v>
      </c>
      <c r="B12" s="708" t="s">
        <v>764</v>
      </c>
      <c r="C12" s="444">
        <f>C9+C10-C11</f>
        <v>0</v>
      </c>
    </row>
  </sheetData>
  <sheetProtection/>
  <mergeCells count="3">
    <mergeCell ref="A7:A8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6.140625" style="0" customWidth="1"/>
    <col min="2" max="2" width="60.00390625" style="0" customWidth="1"/>
    <col min="3" max="3" width="21.28125" style="0" customWidth="1"/>
  </cols>
  <sheetData>
    <row r="1" spans="1:2" ht="15">
      <c r="A1" s="437" t="s">
        <v>283</v>
      </c>
      <c r="B1" s="412" t="s">
        <v>222</v>
      </c>
    </row>
    <row r="2" spans="1:2" ht="15">
      <c r="A2" s="411" t="s">
        <v>284</v>
      </c>
      <c r="B2" s="436" t="s">
        <v>765</v>
      </c>
    </row>
    <row r="3" spans="1:2" ht="15">
      <c r="A3" s="699" t="s">
        <v>703</v>
      </c>
      <c r="B3" s="411" t="s">
        <v>759</v>
      </c>
    </row>
    <row r="4" spans="1:3" ht="15">
      <c r="A4" s="702" t="s">
        <v>286</v>
      </c>
      <c r="B4" s="435"/>
      <c r="C4" s="437"/>
    </row>
    <row r="5" spans="1:3" ht="15">
      <c r="A5" s="702" t="s">
        <v>287</v>
      </c>
      <c r="B5" s="435"/>
      <c r="C5" s="437"/>
    </row>
    <row r="6" spans="1:3" ht="15.75" thickBot="1">
      <c r="A6" s="413"/>
      <c r="B6" s="413"/>
      <c r="C6" s="413"/>
    </row>
    <row r="7" spans="1:3" ht="12.75">
      <c r="A7" s="764" t="s">
        <v>587</v>
      </c>
      <c r="B7" s="847" t="s">
        <v>766</v>
      </c>
      <c r="C7" s="847" t="s">
        <v>818</v>
      </c>
    </row>
    <row r="8" spans="1:3" ht="13.5" thickBot="1">
      <c r="A8" s="766"/>
      <c r="B8" s="848"/>
      <c r="C8" s="848"/>
    </row>
    <row r="9" spans="1:3" ht="15">
      <c r="A9" s="439">
        <v>1</v>
      </c>
      <c r="B9" s="440" t="s">
        <v>767</v>
      </c>
      <c r="C9" s="441"/>
    </row>
    <row r="10" spans="1:3" ht="15">
      <c r="A10" s="439">
        <v>2</v>
      </c>
      <c r="B10" s="440" t="s">
        <v>768</v>
      </c>
      <c r="C10" s="441"/>
    </row>
    <row r="11" spans="1:3" ht="15">
      <c r="A11" s="439">
        <v>3</v>
      </c>
      <c r="B11" s="717" t="s">
        <v>819</v>
      </c>
      <c r="C11" s="441"/>
    </row>
    <row r="12" spans="1:3" ht="15.75" thickBot="1">
      <c r="A12" s="442">
        <v>4</v>
      </c>
      <c r="B12" s="443" t="s">
        <v>769</v>
      </c>
      <c r="C12" s="444">
        <f>C9+C10-C11</f>
        <v>0</v>
      </c>
    </row>
  </sheetData>
  <sheetProtection/>
  <mergeCells count="3">
    <mergeCell ref="A7:A8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J18"/>
  <sheetViews>
    <sheetView zoomScale="90" zoomScaleNormal="90" zoomScalePageLayoutView="0" workbookViewId="0" topLeftCell="A1">
      <selection activeCell="G37" sqref="G37"/>
    </sheetView>
  </sheetViews>
  <sheetFormatPr defaultColWidth="9.140625" defaultRowHeight="12.75"/>
  <cols>
    <col min="1" max="1" width="29.421875" style="0" customWidth="1"/>
    <col min="2" max="2" width="64.28125" style="0" customWidth="1"/>
    <col min="3" max="7" width="20.140625" style="0" customWidth="1"/>
  </cols>
  <sheetData>
    <row r="1" spans="1:8" ht="21" customHeight="1">
      <c r="A1" s="437" t="s">
        <v>283</v>
      </c>
      <c r="B1" s="51">
        <v>21</v>
      </c>
      <c r="C1" s="551"/>
      <c r="D1" s="552"/>
      <c r="E1" s="553"/>
      <c r="F1" s="553"/>
      <c r="G1" s="553"/>
      <c r="H1" s="553"/>
    </row>
    <row r="2" spans="1:8" ht="17.25">
      <c r="A2" s="438" t="s">
        <v>770</v>
      </c>
      <c r="B2" s="48" t="s">
        <v>823</v>
      </c>
      <c r="C2" s="554"/>
      <c r="D2" s="552"/>
      <c r="E2" s="553"/>
      <c r="F2" s="553"/>
      <c r="G2" s="553"/>
      <c r="H2" s="553"/>
    </row>
    <row r="3" spans="1:8" ht="15">
      <c r="A3" s="438" t="s">
        <v>771</v>
      </c>
      <c r="B3" s="411" t="s">
        <v>759</v>
      </c>
      <c r="C3" s="555"/>
      <c r="D3" s="552"/>
      <c r="E3" s="553"/>
      <c r="F3" s="553"/>
      <c r="G3" s="553"/>
      <c r="H3" s="553"/>
    </row>
    <row r="4" spans="1:8" ht="15">
      <c r="A4" s="438" t="s">
        <v>772</v>
      </c>
      <c r="B4" s="315" t="s">
        <v>774</v>
      </c>
      <c r="C4" s="555"/>
      <c r="D4" s="552"/>
      <c r="E4" s="553"/>
      <c r="F4" s="553"/>
      <c r="G4" s="553"/>
      <c r="H4" s="553"/>
    </row>
    <row r="5" spans="1:62" ht="15">
      <c r="A5" s="438" t="s">
        <v>773</v>
      </c>
      <c r="B5" s="415" t="s">
        <v>290</v>
      </c>
      <c r="C5" s="555"/>
      <c r="D5" s="552"/>
      <c r="E5" s="553"/>
      <c r="F5" s="553"/>
      <c r="G5" s="553"/>
      <c r="H5" s="553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52"/>
      <c r="AV5" s="552"/>
      <c r="AW5" s="552"/>
      <c r="AX5" s="552"/>
      <c r="AY5" s="552"/>
      <c r="AZ5" s="552"/>
      <c r="BA5" s="552"/>
      <c r="BB5" s="552"/>
      <c r="BC5" s="552"/>
      <c r="BD5" s="552"/>
      <c r="BE5" s="552"/>
      <c r="BF5" s="552"/>
      <c r="BG5" s="552"/>
      <c r="BH5" s="552"/>
      <c r="BI5" s="552"/>
      <c r="BJ5" s="552"/>
    </row>
    <row r="6" spans="1:62" ht="13.5" thickBot="1">
      <c r="A6" s="556"/>
      <c r="B6" s="556"/>
      <c r="C6" s="555"/>
      <c r="D6" s="552"/>
      <c r="E6" s="553"/>
      <c r="F6" s="553"/>
      <c r="G6" s="553"/>
      <c r="H6" s="553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2"/>
      <c r="AJ6" s="552"/>
      <c r="AK6" s="552"/>
      <c r="AL6" s="552"/>
      <c r="AM6" s="552"/>
      <c r="AN6" s="552"/>
      <c r="AO6" s="552"/>
      <c r="AP6" s="552"/>
      <c r="AQ6" s="552"/>
      <c r="AR6" s="552"/>
      <c r="AS6" s="552"/>
      <c r="AT6" s="552"/>
      <c r="AU6" s="552"/>
      <c r="AV6" s="552"/>
      <c r="AW6" s="552"/>
      <c r="AX6" s="552"/>
      <c r="AY6" s="552"/>
      <c r="AZ6" s="552"/>
      <c r="BA6" s="552"/>
      <c r="BB6" s="552"/>
      <c r="BC6" s="552"/>
      <c r="BD6" s="552"/>
      <c r="BE6" s="552"/>
      <c r="BF6" s="552"/>
      <c r="BG6" s="552"/>
      <c r="BH6" s="552"/>
      <c r="BI6" s="552"/>
      <c r="BJ6" s="552"/>
    </row>
    <row r="7" spans="1:62" ht="50.25" customHeight="1" thickBot="1">
      <c r="A7" s="709" t="s">
        <v>587</v>
      </c>
      <c r="B7" s="709" t="s">
        <v>775</v>
      </c>
      <c r="C7" s="709" t="s">
        <v>776</v>
      </c>
      <c r="D7" s="709" t="s">
        <v>777</v>
      </c>
      <c r="E7" s="709" t="s">
        <v>778</v>
      </c>
      <c r="F7" s="709" t="s">
        <v>779</v>
      </c>
      <c r="G7" s="709" t="s">
        <v>780</v>
      </c>
      <c r="H7" s="553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2"/>
      <c r="AN7" s="552"/>
      <c r="AO7" s="552"/>
      <c r="AP7" s="552"/>
      <c r="AQ7" s="552"/>
      <c r="AR7" s="552"/>
      <c r="AS7" s="552"/>
      <c r="AT7" s="552"/>
      <c r="AU7" s="552"/>
      <c r="AV7" s="552"/>
      <c r="AW7" s="552"/>
      <c r="AX7" s="552"/>
      <c r="AY7" s="552"/>
      <c r="AZ7" s="552"/>
      <c r="BA7" s="552"/>
      <c r="BB7" s="552"/>
      <c r="BC7" s="552"/>
      <c r="BD7" s="552"/>
      <c r="BE7" s="552"/>
      <c r="BF7" s="552"/>
      <c r="BG7" s="552"/>
      <c r="BH7" s="552"/>
      <c r="BI7" s="552"/>
      <c r="BJ7" s="552"/>
    </row>
    <row r="8" spans="1:62" ht="12.75" customHeight="1">
      <c r="A8" s="558" t="s">
        <v>10</v>
      </c>
      <c r="B8" s="558" t="s">
        <v>299</v>
      </c>
      <c r="C8" s="559"/>
      <c r="D8" s="559"/>
      <c r="E8" s="559"/>
      <c r="F8" s="559"/>
      <c r="G8" s="528"/>
      <c r="H8" s="553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552"/>
      <c r="AL8" s="552"/>
      <c r="AM8" s="552"/>
      <c r="AN8" s="552"/>
      <c r="AO8" s="552"/>
      <c r="AP8" s="552"/>
      <c r="AQ8" s="552"/>
      <c r="AR8" s="552"/>
      <c r="AS8" s="552"/>
      <c r="AT8" s="552"/>
      <c r="AU8" s="552"/>
      <c r="AV8" s="552"/>
      <c r="AW8" s="552"/>
      <c r="AX8" s="552"/>
      <c r="AY8" s="552"/>
      <c r="AZ8" s="552"/>
      <c r="BA8" s="552"/>
      <c r="BB8" s="552"/>
      <c r="BC8" s="552"/>
      <c r="BD8" s="552"/>
      <c r="BE8" s="552"/>
      <c r="BF8" s="552"/>
      <c r="BG8" s="552"/>
      <c r="BH8" s="552"/>
      <c r="BI8" s="552"/>
      <c r="BJ8" s="552"/>
    </row>
    <row r="9" spans="1:62" ht="15.75" thickBot="1">
      <c r="A9" s="560" t="s">
        <v>11</v>
      </c>
      <c r="B9" s="560" t="s">
        <v>781</v>
      </c>
      <c r="C9" s="561"/>
      <c r="D9" s="561"/>
      <c r="E9" s="561"/>
      <c r="F9" s="561"/>
      <c r="G9" s="562"/>
      <c r="H9" s="553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  <c r="AO9" s="552"/>
      <c r="AP9" s="552"/>
      <c r="AQ9" s="552"/>
      <c r="AR9" s="552"/>
      <c r="AS9" s="552"/>
      <c r="AT9" s="552"/>
      <c r="AU9" s="552"/>
      <c r="AV9" s="552"/>
      <c r="AW9" s="552"/>
      <c r="AX9" s="552"/>
      <c r="AY9" s="552"/>
      <c r="AZ9" s="552"/>
      <c r="BA9" s="552"/>
      <c r="BB9" s="552"/>
      <c r="BC9" s="552"/>
      <c r="BD9" s="552"/>
      <c r="BE9" s="552"/>
      <c r="BF9" s="552"/>
      <c r="BG9" s="552"/>
      <c r="BH9" s="552"/>
      <c r="BI9" s="552"/>
      <c r="BJ9" s="552"/>
    </row>
    <row r="10" spans="1:62" ht="12.75">
      <c r="A10" s="552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552"/>
      <c r="AG10" s="552"/>
      <c r="AH10" s="552"/>
      <c r="AI10" s="552"/>
      <c r="AJ10" s="552"/>
      <c r="AK10" s="552"/>
      <c r="AL10" s="552"/>
      <c r="AM10" s="552"/>
      <c r="AN10" s="552"/>
      <c r="AO10" s="552"/>
      <c r="AP10" s="552"/>
      <c r="AQ10" s="552"/>
      <c r="AR10" s="552"/>
      <c r="AS10" s="552"/>
      <c r="AT10" s="552"/>
      <c r="AU10" s="552"/>
      <c r="AV10" s="552"/>
      <c r="AW10" s="552"/>
      <c r="AX10" s="552"/>
      <c r="AY10" s="552"/>
      <c r="AZ10" s="552"/>
      <c r="BA10" s="552"/>
      <c r="BB10" s="552"/>
      <c r="BC10" s="552"/>
      <c r="BD10" s="552"/>
      <c r="BE10" s="552"/>
      <c r="BF10" s="552"/>
      <c r="BG10" s="552"/>
      <c r="BH10" s="552"/>
      <c r="BI10" s="552"/>
      <c r="BJ10" s="552"/>
    </row>
    <row r="11" spans="1:62" s="23" customFormat="1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552"/>
      <c r="BA11" s="552"/>
      <c r="BB11" s="552"/>
      <c r="BC11" s="552"/>
      <c r="BD11" s="552"/>
      <c r="BE11" s="552"/>
      <c r="BF11" s="552"/>
      <c r="BG11" s="552"/>
      <c r="BH11" s="552"/>
      <c r="BI11" s="552"/>
      <c r="BJ11" s="552"/>
    </row>
    <row r="12" spans="1:62" ht="12.75">
      <c r="A12" s="550" t="s">
        <v>782</v>
      </c>
      <c r="B12" s="33"/>
      <c r="C12" s="33"/>
      <c r="D12" s="24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N12" s="552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  <c r="BA12" s="552"/>
      <c r="BB12" s="552"/>
      <c r="BC12" s="552"/>
      <c r="BD12" s="552"/>
      <c r="BE12" s="552"/>
      <c r="BF12" s="552"/>
      <c r="BG12" s="552"/>
      <c r="BH12" s="552"/>
      <c r="BI12" s="552"/>
      <c r="BJ12" s="552"/>
    </row>
    <row r="13" spans="1:62" ht="12.75">
      <c r="A13" s="12"/>
      <c r="B13" s="12"/>
      <c r="C13" s="12"/>
      <c r="D13" s="12"/>
      <c r="L13" s="552"/>
      <c r="M13" s="552"/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552"/>
      <c r="AT13" s="552"/>
      <c r="AU13" s="552"/>
      <c r="AV13" s="552"/>
      <c r="AW13" s="552"/>
      <c r="AX13" s="552"/>
      <c r="AY13" s="552"/>
      <c r="AZ13" s="552"/>
      <c r="BA13" s="552"/>
      <c r="BB13" s="552"/>
      <c r="BC13" s="552"/>
      <c r="BD13" s="552"/>
      <c r="BE13" s="552"/>
      <c r="BF13" s="552"/>
      <c r="BG13" s="552"/>
      <c r="BH13" s="552"/>
      <c r="BI13" s="552"/>
      <c r="BJ13" s="552"/>
    </row>
    <row r="14" spans="1:62" ht="12.75">
      <c r="A14" s="12"/>
      <c r="B14" s="12"/>
      <c r="C14" s="12"/>
      <c r="D14" s="1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  <c r="AO14" s="552"/>
      <c r="AP14" s="552"/>
      <c r="AQ14" s="552"/>
      <c r="AR14" s="552"/>
      <c r="AS14" s="552"/>
      <c r="AT14" s="552"/>
      <c r="AU14" s="552"/>
      <c r="AV14" s="552"/>
      <c r="AW14" s="552"/>
      <c r="AX14" s="552"/>
      <c r="AY14" s="552"/>
      <c r="AZ14" s="552"/>
      <c r="BA14" s="552"/>
      <c r="BB14" s="552"/>
      <c r="BC14" s="552"/>
      <c r="BD14" s="552"/>
      <c r="BE14" s="552"/>
      <c r="BF14" s="552"/>
      <c r="BG14" s="552"/>
      <c r="BH14" s="552"/>
      <c r="BI14" s="552"/>
      <c r="BJ14" s="552"/>
    </row>
    <row r="15" spans="1:62" ht="12.75">
      <c r="A15" s="12"/>
      <c r="B15" s="12"/>
      <c r="C15" s="12"/>
      <c r="D15" s="1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552"/>
      <c r="AS15" s="552"/>
      <c r="AT15" s="552"/>
      <c r="AU15" s="552"/>
      <c r="AV15" s="552"/>
      <c r="AW15" s="552"/>
      <c r="AX15" s="552"/>
      <c r="AY15" s="552"/>
      <c r="AZ15" s="552"/>
      <c r="BA15" s="552"/>
      <c r="BB15" s="552"/>
      <c r="BC15" s="552"/>
      <c r="BD15" s="552"/>
      <c r="BE15" s="552"/>
      <c r="BF15" s="552"/>
      <c r="BG15" s="552"/>
      <c r="BH15" s="552"/>
      <c r="BI15" s="552"/>
      <c r="BJ15" s="552"/>
    </row>
    <row r="16" spans="12:62" ht="12.75"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  <c r="AI16" s="552"/>
      <c r="AJ16" s="552"/>
      <c r="AK16" s="552"/>
      <c r="AL16" s="552"/>
      <c r="AM16" s="552"/>
      <c r="AN16" s="552"/>
      <c r="AO16" s="552"/>
      <c r="AP16" s="552"/>
      <c r="AQ16" s="552"/>
      <c r="AR16" s="552"/>
      <c r="AS16" s="552"/>
      <c r="AT16" s="552"/>
      <c r="AU16" s="552"/>
      <c r="AV16" s="552"/>
      <c r="AW16" s="552"/>
      <c r="AX16" s="552"/>
      <c r="AY16" s="552"/>
      <c r="AZ16" s="552"/>
      <c r="BA16" s="552"/>
      <c r="BB16" s="552"/>
      <c r="BC16" s="552"/>
      <c r="BD16" s="552"/>
      <c r="BE16" s="552"/>
      <c r="BF16" s="552"/>
      <c r="BG16" s="552"/>
      <c r="BH16" s="552"/>
      <c r="BI16" s="552"/>
      <c r="BJ16" s="552"/>
    </row>
    <row r="17" spans="12:62" ht="12.75"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2"/>
      <c r="AN17" s="552"/>
      <c r="AO17" s="552"/>
      <c r="AP17" s="552"/>
      <c r="AQ17" s="552"/>
      <c r="AR17" s="552"/>
      <c r="AS17" s="552"/>
      <c r="AT17" s="552"/>
      <c r="AU17" s="552"/>
      <c r="AV17" s="552"/>
      <c r="AW17" s="552"/>
      <c r="AX17" s="552"/>
      <c r="AY17" s="552"/>
      <c r="AZ17" s="552"/>
      <c r="BA17" s="552"/>
      <c r="BB17" s="552"/>
      <c r="BC17" s="552"/>
      <c r="BD17" s="552"/>
      <c r="BE17" s="552"/>
      <c r="BF17" s="552"/>
      <c r="BG17" s="552"/>
      <c r="BH17" s="552"/>
      <c r="BI17" s="552"/>
      <c r="BJ17" s="552"/>
    </row>
    <row r="18" spans="12:62" ht="12.75"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2"/>
      <c r="AT18" s="552"/>
      <c r="AU18" s="552"/>
      <c r="AV18" s="552"/>
      <c r="AW18" s="552"/>
      <c r="AX18" s="552"/>
      <c r="AY18" s="552"/>
      <c r="AZ18" s="552"/>
      <c r="BA18" s="552"/>
      <c r="BB18" s="552"/>
      <c r="BC18" s="552"/>
      <c r="BD18" s="552"/>
      <c r="BE18" s="552"/>
      <c r="BF18" s="552"/>
      <c r="BG18" s="552"/>
      <c r="BH18" s="552"/>
      <c r="BI18" s="552"/>
      <c r="BJ18" s="5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20.140625" style="0" customWidth="1"/>
    <col min="2" max="2" width="95.8515625" style="0" customWidth="1"/>
    <col min="3" max="3" width="10.28125" style="0" customWidth="1"/>
  </cols>
  <sheetData>
    <row r="1" spans="1:4" ht="15">
      <c r="A1" s="437" t="s">
        <v>283</v>
      </c>
      <c r="B1" s="51">
        <v>22</v>
      </c>
      <c r="C1" s="563"/>
      <c r="D1" s="552"/>
    </row>
    <row r="2" spans="1:4" ht="15">
      <c r="A2" s="411" t="s">
        <v>284</v>
      </c>
      <c r="B2" s="370" t="s">
        <v>271</v>
      </c>
      <c r="C2" s="564"/>
      <c r="D2" s="552"/>
    </row>
    <row r="3" spans="1:4" ht="15">
      <c r="A3" s="411" t="s">
        <v>285</v>
      </c>
      <c r="B3" s="411" t="s">
        <v>759</v>
      </c>
      <c r="C3" s="556"/>
      <c r="D3" s="552"/>
    </row>
    <row r="4" spans="1:4" ht="15">
      <c r="A4" s="411" t="s">
        <v>286</v>
      </c>
      <c r="B4" s="315" t="s">
        <v>774</v>
      </c>
      <c r="C4" s="556"/>
      <c r="D4" s="552"/>
    </row>
    <row r="5" spans="1:4" ht="15">
      <c r="A5" s="411" t="s">
        <v>287</v>
      </c>
      <c r="B5" s="415" t="s">
        <v>290</v>
      </c>
      <c r="C5" s="556"/>
      <c r="D5" s="552"/>
    </row>
    <row r="6" spans="1:4" ht="13.5" thickBot="1">
      <c r="A6" s="32"/>
      <c r="B6" s="556"/>
      <c r="C6" s="556"/>
      <c r="D6" s="552"/>
    </row>
    <row r="7" spans="1:4" ht="12.75" customHeight="1" thickBot="1">
      <c r="A7" s="557" t="s">
        <v>587</v>
      </c>
      <c r="B7" s="565" t="s">
        <v>271</v>
      </c>
      <c r="C7" s="566" t="s">
        <v>789</v>
      </c>
      <c r="D7" s="553"/>
    </row>
    <row r="8" spans="1:4" ht="12.75" customHeight="1">
      <c r="A8" s="572">
        <v>1</v>
      </c>
      <c r="B8" s="718" t="s">
        <v>426</v>
      </c>
      <c r="C8" s="567">
        <f>'F2'!K69</f>
        <v>0</v>
      </c>
      <c r="D8" s="553"/>
    </row>
    <row r="9" spans="1:4" ht="15">
      <c r="A9" s="572">
        <v>2</v>
      </c>
      <c r="B9" s="719" t="s">
        <v>786</v>
      </c>
      <c r="C9" s="568">
        <f>'F2'!K70</f>
        <v>0</v>
      </c>
      <c r="D9" s="553"/>
    </row>
    <row r="10" spans="1:4" ht="15">
      <c r="A10" s="572">
        <v>3</v>
      </c>
      <c r="B10" s="719" t="s">
        <v>428</v>
      </c>
      <c r="C10" s="568">
        <f>'F2'!K71</f>
        <v>0</v>
      </c>
      <c r="D10" s="553"/>
    </row>
    <row r="11" spans="1:4" ht="15">
      <c r="A11" s="572">
        <v>4</v>
      </c>
      <c r="B11" s="719" t="s">
        <v>787</v>
      </c>
      <c r="C11" s="568">
        <f>'F2'!K72</f>
        <v>0</v>
      </c>
      <c r="D11" s="553"/>
    </row>
    <row r="12" spans="1:4" ht="15">
      <c r="A12" s="572">
        <v>5</v>
      </c>
      <c r="B12" s="719" t="s">
        <v>788</v>
      </c>
      <c r="C12" s="568">
        <f>'F2'!K73</f>
        <v>0</v>
      </c>
      <c r="D12" s="553"/>
    </row>
    <row r="13" spans="1:4" ht="15">
      <c r="A13" s="572">
        <v>6</v>
      </c>
      <c r="B13" s="719" t="s">
        <v>433</v>
      </c>
      <c r="C13" s="568">
        <f>'F2'!K74</f>
        <v>0</v>
      </c>
      <c r="D13" s="553"/>
    </row>
    <row r="14" spans="1:4" ht="15">
      <c r="A14" s="572">
        <v>7</v>
      </c>
      <c r="B14" s="719" t="s">
        <v>432</v>
      </c>
      <c r="C14" s="568">
        <f>'F2'!K75</f>
        <v>0</v>
      </c>
      <c r="D14" s="553"/>
    </row>
    <row r="15" spans="1:4" ht="15">
      <c r="A15" s="572">
        <v>8</v>
      </c>
      <c r="B15" s="719" t="s">
        <v>431</v>
      </c>
      <c r="C15" s="568">
        <f>'F2'!K76</f>
        <v>0</v>
      </c>
      <c r="D15" s="553"/>
    </row>
    <row r="16" spans="1:4" ht="15">
      <c r="A16" s="573">
        <v>9</v>
      </c>
      <c r="B16" s="720" t="s">
        <v>425</v>
      </c>
      <c r="C16" s="569">
        <f>C8+C9+C10+C11+C12+C13+C14+C15</f>
        <v>0</v>
      </c>
      <c r="D16" s="553"/>
    </row>
    <row r="17" spans="1:4" ht="15">
      <c r="A17" s="573">
        <v>10</v>
      </c>
      <c r="B17" s="720" t="s">
        <v>783</v>
      </c>
      <c r="C17" s="568">
        <f>'F2'!K57</f>
        <v>0</v>
      </c>
      <c r="D17" s="553"/>
    </row>
    <row r="18" spans="1:4" ht="15">
      <c r="A18" s="572">
        <v>11</v>
      </c>
      <c r="B18" s="719" t="s">
        <v>784</v>
      </c>
      <c r="C18" s="570"/>
      <c r="D18" s="553"/>
    </row>
    <row r="19" spans="1:4" ht="15.75" thickBot="1">
      <c r="A19" s="574">
        <v>12</v>
      </c>
      <c r="B19" s="721" t="s">
        <v>785</v>
      </c>
      <c r="C19" s="571">
        <f>C16+C18</f>
        <v>0</v>
      </c>
      <c r="D19" s="553"/>
    </row>
    <row r="20" spans="2:4" ht="12.75">
      <c r="B20" s="553"/>
      <c r="C20" s="553"/>
      <c r="D20" s="55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zoomScale="89" zoomScaleNormal="89" zoomScalePageLayoutView="0" workbookViewId="0" topLeftCell="A7">
      <selection activeCell="P12" sqref="P12"/>
    </sheetView>
  </sheetViews>
  <sheetFormatPr defaultColWidth="9.140625" defaultRowHeight="12.75"/>
  <cols>
    <col min="1" max="1" width="16.421875" style="12" customWidth="1"/>
    <col min="2" max="2" width="78.00390625" style="12" customWidth="1"/>
    <col min="3" max="11" width="10.28125" style="12" customWidth="1"/>
    <col min="12" max="16384" width="9.140625" style="12" customWidth="1"/>
  </cols>
  <sheetData>
    <row r="1" spans="1:11" ht="15">
      <c r="A1" s="437" t="s">
        <v>283</v>
      </c>
      <c r="B1" s="316">
        <v>2</v>
      </c>
      <c r="C1" s="11"/>
      <c r="D1" s="3"/>
      <c r="E1" s="1"/>
      <c r="F1" s="1"/>
      <c r="G1" s="1"/>
      <c r="H1" s="1"/>
      <c r="I1" s="1"/>
      <c r="J1" s="1"/>
      <c r="K1" s="1"/>
    </row>
    <row r="2" spans="1:11" ht="15">
      <c r="A2" s="411" t="s">
        <v>284</v>
      </c>
      <c r="B2" s="47" t="s">
        <v>361</v>
      </c>
      <c r="C2" s="4"/>
      <c r="D2" s="3"/>
      <c r="E2" s="1"/>
      <c r="F2" s="1"/>
      <c r="G2" s="1"/>
      <c r="H2" s="1"/>
      <c r="I2" s="1"/>
      <c r="J2" s="1"/>
      <c r="K2" s="1"/>
    </row>
    <row r="3" spans="1:11" ht="15">
      <c r="A3" s="411" t="s">
        <v>285</v>
      </c>
      <c r="B3" s="592" t="s">
        <v>254</v>
      </c>
      <c r="C3" s="2"/>
      <c r="D3" s="3"/>
      <c r="E3" s="1"/>
      <c r="F3" s="1"/>
      <c r="G3" s="1"/>
      <c r="H3" s="1"/>
      <c r="I3" s="1"/>
      <c r="J3" s="1"/>
      <c r="K3" s="1"/>
    </row>
    <row r="4" spans="1:11" ht="15">
      <c r="A4" s="411" t="s">
        <v>286</v>
      </c>
      <c r="B4" s="314" t="s">
        <v>362</v>
      </c>
      <c r="C4" s="2"/>
      <c r="D4" s="3"/>
      <c r="E4" s="1"/>
      <c r="F4" s="1"/>
      <c r="G4" s="1"/>
      <c r="H4" s="1"/>
      <c r="I4" s="1"/>
      <c r="J4" s="1"/>
      <c r="K4" s="1"/>
    </row>
    <row r="5" spans="1:11" ht="15">
      <c r="A5" s="411" t="s">
        <v>287</v>
      </c>
      <c r="B5" s="415" t="s">
        <v>290</v>
      </c>
      <c r="C5" s="2"/>
      <c r="D5" s="3"/>
      <c r="E5" s="1"/>
      <c r="F5" s="1"/>
      <c r="G5" s="1"/>
      <c r="H5" s="1"/>
      <c r="I5" s="1"/>
      <c r="J5" s="1"/>
      <c r="K5" s="1"/>
    </row>
    <row r="6" spans="1:11" ht="13.5" thickBot="1">
      <c r="A6" s="2"/>
      <c r="B6" s="2"/>
      <c r="C6" s="2"/>
      <c r="D6" s="3"/>
      <c r="E6" s="1"/>
      <c r="F6" s="1"/>
      <c r="G6" s="1"/>
      <c r="H6" s="1"/>
      <c r="I6" s="1"/>
      <c r="J6" s="1"/>
      <c r="K6" s="1"/>
    </row>
    <row r="7" spans="1:11" ht="15.75" thickBot="1">
      <c r="A7" s="737" t="s">
        <v>291</v>
      </c>
      <c r="B7" s="745" t="s">
        <v>363</v>
      </c>
      <c r="C7" s="734" t="s">
        <v>364</v>
      </c>
      <c r="D7" s="735"/>
      <c r="E7" s="54"/>
      <c r="F7" s="736" t="s">
        <v>367</v>
      </c>
      <c r="G7" s="736"/>
      <c r="H7" s="736"/>
      <c r="I7" s="736"/>
      <c r="J7" s="736"/>
      <c r="K7" s="737" t="s">
        <v>360</v>
      </c>
    </row>
    <row r="8" spans="1:11" ht="13.5" customHeight="1" thickBot="1">
      <c r="A8" s="738"/>
      <c r="B8" s="746"/>
      <c r="C8" s="747"/>
      <c r="D8" s="748"/>
      <c r="E8" s="727" t="s">
        <v>365</v>
      </c>
      <c r="F8" s="728"/>
      <c r="G8" s="729"/>
      <c r="H8" s="727" t="s">
        <v>368</v>
      </c>
      <c r="I8" s="728" t="s">
        <v>6</v>
      </c>
      <c r="J8" s="729" t="s">
        <v>6</v>
      </c>
      <c r="K8" s="749" t="s">
        <v>4</v>
      </c>
    </row>
    <row r="9" spans="1:11" ht="15.75" thickBot="1">
      <c r="A9" s="744"/>
      <c r="B9" s="87"/>
      <c r="C9" s="593" t="s">
        <v>365</v>
      </c>
      <c r="D9" s="594" t="s">
        <v>366</v>
      </c>
      <c r="E9" s="595" t="s">
        <v>369</v>
      </c>
      <c r="F9" s="593" t="s">
        <v>370</v>
      </c>
      <c r="G9" s="596" t="s">
        <v>371</v>
      </c>
      <c r="H9" s="595" t="s">
        <v>369</v>
      </c>
      <c r="I9" s="88" t="s">
        <v>357</v>
      </c>
      <c r="J9" s="89" t="s">
        <v>356</v>
      </c>
      <c r="K9" s="750" t="s">
        <v>4</v>
      </c>
    </row>
    <row r="10" spans="1:11" ht="12.75">
      <c r="A10" s="61" t="s">
        <v>7</v>
      </c>
      <c r="B10" s="62" t="s">
        <v>372</v>
      </c>
      <c r="C10" s="90"/>
      <c r="D10" s="90"/>
      <c r="E10" s="90"/>
      <c r="F10" s="90"/>
      <c r="G10" s="90"/>
      <c r="H10" s="90"/>
      <c r="I10" s="90"/>
      <c r="J10" s="93"/>
      <c r="K10" s="83">
        <f aca="true" t="shared" si="0" ref="K10:K41">C10+D10+E10+H10</f>
        <v>0</v>
      </c>
    </row>
    <row r="11" spans="1:11" ht="12.75">
      <c r="A11" s="69" t="s">
        <v>26</v>
      </c>
      <c r="B11" s="13" t="s">
        <v>373</v>
      </c>
      <c r="C11" s="27">
        <f aca="true" t="shared" si="1" ref="C11:J11">C12+C27</f>
        <v>0</v>
      </c>
      <c r="D11" s="27">
        <f t="shared" si="1"/>
        <v>0</v>
      </c>
      <c r="E11" s="27">
        <f t="shared" si="1"/>
        <v>0</v>
      </c>
      <c r="F11" s="27">
        <f t="shared" si="1"/>
        <v>0</v>
      </c>
      <c r="G11" s="27">
        <f t="shared" si="1"/>
        <v>0</v>
      </c>
      <c r="H11" s="27">
        <f t="shared" si="1"/>
        <v>0</v>
      </c>
      <c r="I11" s="27">
        <f t="shared" si="1"/>
        <v>0</v>
      </c>
      <c r="J11" s="78">
        <f t="shared" si="1"/>
        <v>0</v>
      </c>
      <c r="K11" s="85">
        <f t="shared" si="0"/>
        <v>0</v>
      </c>
    </row>
    <row r="12" spans="1:11" ht="15.75" customHeight="1">
      <c r="A12" s="66" t="s">
        <v>27</v>
      </c>
      <c r="B12" s="15" t="s">
        <v>374</v>
      </c>
      <c r="C12" s="27">
        <f aca="true" t="shared" si="2" ref="C12:J12">C13+C20</f>
        <v>0</v>
      </c>
      <c r="D12" s="27">
        <f t="shared" si="2"/>
        <v>0</v>
      </c>
      <c r="E12" s="27">
        <f t="shared" si="2"/>
        <v>0</v>
      </c>
      <c r="F12" s="27">
        <f t="shared" si="2"/>
        <v>0</v>
      </c>
      <c r="G12" s="27">
        <f t="shared" si="2"/>
        <v>0</v>
      </c>
      <c r="H12" s="27">
        <f t="shared" si="2"/>
        <v>0</v>
      </c>
      <c r="I12" s="27">
        <f t="shared" si="2"/>
        <v>0</v>
      </c>
      <c r="J12" s="78">
        <f t="shared" si="2"/>
        <v>0</v>
      </c>
      <c r="K12" s="85">
        <f t="shared" si="0"/>
        <v>0</v>
      </c>
    </row>
    <row r="13" spans="1:11" ht="15" customHeight="1">
      <c r="A13" s="91" t="s">
        <v>28</v>
      </c>
      <c r="B13" s="19" t="s">
        <v>375</v>
      </c>
      <c r="C13" s="27">
        <f aca="true" t="shared" si="3" ref="C13:J13">C14+C17</f>
        <v>0</v>
      </c>
      <c r="D13" s="27">
        <f t="shared" si="3"/>
        <v>0</v>
      </c>
      <c r="E13" s="27">
        <f t="shared" si="3"/>
        <v>0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78">
        <f t="shared" si="3"/>
        <v>0</v>
      </c>
      <c r="K13" s="85">
        <f t="shared" si="0"/>
        <v>0</v>
      </c>
    </row>
    <row r="14" spans="1:11" ht="12.75">
      <c r="A14" s="92" t="s">
        <v>29</v>
      </c>
      <c r="B14" s="18" t="s">
        <v>376</v>
      </c>
      <c r="C14" s="27">
        <f aca="true" t="shared" si="4" ref="C14:J14">C15+C16</f>
        <v>0</v>
      </c>
      <c r="D14" s="27">
        <f t="shared" si="4"/>
        <v>0</v>
      </c>
      <c r="E14" s="27">
        <f t="shared" si="4"/>
        <v>0</v>
      </c>
      <c r="F14" s="27">
        <f t="shared" si="4"/>
        <v>0</v>
      </c>
      <c r="G14" s="27">
        <f t="shared" si="4"/>
        <v>0</v>
      </c>
      <c r="H14" s="27">
        <f t="shared" si="4"/>
        <v>0</v>
      </c>
      <c r="I14" s="27">
        <f t="shared" si="4"/>
        <v>0</v>
      </c>
      <c r="J14" s="78">
        <f t="shared" si="4"/>
        <v>0</v>
      </c>
      <c r="K14" s="85">
        <f t="shared" si="0"/>
        <v>0</v>
      </c>
    </row>
    <row r="15" spans="1:11" ht="12.75">
      <c r="A15" s="67" t="s">
        <v>102</v>
      </c>
      <c r="B15" s="10" t="s">
        <v>377</v>
      </c>
      <c r="C15" s="30"/>
      <c r="D15" s="30"/>
      <c r="E15" s="30"/>
      <c r="F15" s="30"/>
      <c r="G15" s="30"/>
      <c r="H15" s="30"/>
      <c r="I15" s="30"/>
      <c r="J15" s="77"/>
      <c r="K15" s="85">
        <f t="shared" si="0"/>
        <v>0</v>
      </c>
    </row>
    <row r="16" spans="1:11" ht="12.75">
      <c r="A16" s="67" t="s">
        <v>103</v>
      </c>
      <c r="B16" s="10" t="s">
        <v>378</v>
      </c>
      <c r="C16" s="30"/>
      <c r="D16" s="30"/>
      <c r="E16" s="30"/>
      <c r="F16" s="30"/>
      <c r="G16" s="30"/>
      <c r="H16" s="30"/>
      <c r="I16" s="30"/>
      <c r="J16" s="77"/>
      <c r="K16" s="85">
        <f t="shared" si="0"/>
        <v>0</v>
      </c>
    </row>
    <row r="17" spans="1:11" ht="12.75">
      <c r="A17" s="92" t="s">
        <v>30</v>
      </c>
      <c r="B17" s="10" t="s">
        <v>379</v>
      </c>
      <c r="C17" s="27">
        <f>C18+C19</f>
        <v>0</v>
      </c>
      <c r="D17" s="27">
        <f>D18+D19</f>
        <v>0</v>
      </c>
      <c r="E17" s="27">
        <f>E18+E19</f>
        <v>0</v>
      </c>
      <c r="F17" s="27">
        <v>0</v>
      </c>
      <c r="G17" s="27">
        <v>0</v>
      </c>
      <c r="H17" s="27">
        <v>0</v>
      </c>
      <c r="I17" s="27">
        <v>0</v>
      </c>
      <c r="J17" s="78">
        <v>0</v>
      </c>
      <c r="K17" s="85">
        <f t="shared" si="0"/>
        <v>0</v>
      </c>
    </row>
    <row r="18" spans="1:11" ht="12.75">
      <c r="A18" s="67" t="s">
        <v>104</v>
      </c>
      <c r="B18" s="10" t="s">
        <v>380</v>
      </c>
      <c r="C18" s="30"/>
      <c r="D18" s="30"/>
      <c r="E18" s="30"/>
      <c r="F18" s="30"/>
      <c r="G18" s="30"/>
      <c r="H18" s="30"/>
      <c r="I18" s="30"/>
      <c r="J18" s="77"/>
      <c r="K18" s="85">
        <f t="shared" si="0"/>
        <v>0</v>
      </c>
    </row>
    <row r="19" spans="1:11" ht="12.75">
      <c r="A19" s="67" t="s">
        <v>105</v>
      </c>
      <c r="B19" s="10" t="s">
        <v>381</v>
      </c>
      <c r="C19" s="30"/>
      <c r="D19" s="30"/>
      <c r="E19" s="30"/>
      <c r="F19" s="30"/>
      <c r="G19" s="30"/>
      <c r="H19" s="30"/>
      <c r="I19" s="30"/>
      <c r="J19" s="77"/>
      <c r="K19" s="85">
        <f t="shared" si="0"/>
        <v>0</v>
      </c>
    </row>
    <row r="20" spans="1:11" ht="12.75">
      <c r="A20" s="91" t="s">
        <v>31</v>
      </c>
      <c r="B20" s="19" t="s">
        <v>382</v>
      </c>
      <c r="C20" s="27">
        <f aca="true" t="shared" si="5" ref="C20:J20">C21+C24</f>
        <v>0</v>
      </c>
      <c r="D20" s="27">
        <f t="shared" si="5"/>
        <v>0</v>
      </c>
      <c r="E20" s="27">
        <f t="shared" si="5"/>
        <v>0</v>
      </c>
      <c r="F20" s="27">
        <f t="shared" si="5"/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78">
        <f t="shared" si="5"/>
        <v>0</v>
      </c>
      <c r="K20" s="85">
        <f t="shared" si="0"/>
        <v>0</v>
      </c>
    </row>
    <row r="21" spans="1:11" ht="12.75">
      <c r="A21" s="92" t="s">
        <v>32</v>
      </c>
      <c r="B21" s="10" t="s">
        <v>383</v>
      </c>
      <c r="C21" s="27">
        <f aca="true" t="shared" si="6" ref="C21:J21">C22+C23</f>
        <v>0</v>
      </c>
      <c r="D21" s="27">
        <f t="shared" si="6"/>
        <v>0</v>
      </c>
      <c r="E21" s="27">
        <f t="shared" si="6"/>
        <v>0</v>
      </c>
      <c r="F21" s="27">
        <f t="shared" si="6"/>
        <v>0</v>
      </c>
      <c r="G21" s="27">
        <f t="shared" si="6"/>
        <v>0</v>
      </c>
      <c r="H21" s="27">
        <f t="shared" si="6"/>
        <v>0</v>
      </c>
      <c r="I21" s="27">
        <f t="shared" si="6"/>
        <v>0</v>
      </c>
      <c r="J21" s="78">
        <f t="shared" si="6"/>
        <v>0</v>
      </c>
      <c r="K21" s="85">
        <f t="shared" si="0"/>
        <v>0</v>
      </c>
    </row>
    <row r="22" spans="1:11" ht="12.75">
      <c r="A22" s="67" t="s">
        <v>106</v>
      </c>
      <c r="B22" s="10" t="s">
        <v>384</v>
      </c>
      <c r="C22" s="30"/>
      <c r="D22" s="30"/>
      <c r="E22" s="30"/>
      <c r="F22" s="30"/>
      <c r="G22" s="30"/>
      <c r="H22" s="30"/>
      <c r="I22" s="30"/>
      <c r="J22" s="77"/>
      <c r="K22" s="85">
        <f t="shared" si="0"/>
        <v>0</v>
      </c>
    </row>
    <row r="23" spans="1:11" ht="12.75">
      <c r="A23" s="67" t="s">
        <v>107</v>
      </c>
      <c r="B23" s="10" t="s">
        <v>385</v>
      </c>
      <c r="C23" s="30"/>
      <c r="D23" s="30"/>
      <c r="E23" s="30"/>
      <c r="F23" s="30"/>
      <c r="G23" s="30"/>
      <c r="H23" s="30"/>
      <c r="I23" s="30"/>
      <c r="J23" s="77"/>
      <c r="K23" s="85">
        <f t="shared" si="0"/>
        <v>0</v>
      </c>
    </row>
    <row r="24" spans="1:11" ht="12.75">
      <c r="A24" s="92" t="s">
        <v>33</v>
      </c>
      <c r="B24" s="10" t="s">
        <v>386</v>
      </c>
      <c r="C24" s="27">
        <f aca="true" t="shared" si="7" ref="C24:J24">C25+C26</f>
        <v>0</v>
      </c>
      <c r="D24" s="27">
        <f t="shared" si="7"/>
        <v>0</v>
      </c>
      <c r="E24" s="27">
        <f t="shared" si="7"/>
        <v>0</v>
      </c>
      <c r="F24" s="27">
        <f t="shared" si="7"/>
        <v>0</v>
      </c>
      <c r="G24" s="27">
        <f t="shared" si="7"/>
        <v>0</v>
      </c>
      <c r="H24" s="27">
        <f t="shared" si="7"/>
        <v>0</v>
      </c>
      <c r="I24" s="27">
        <f t="shared" si="7"/>
        <v>0</v>
      </c>
      <c r="J24" s="78">
        <f t="shared" si="7"/>
        <v>0</v>
      </c>
      <c r="K24" s="85">
        <f t="shared" si="0"/>
        <v>0</v>
      </c>
    </row>
    <row r="25" spans="1:11" ht="12.75">
      <c r="A25" s="67" t="s">
        <v>108</v>
      </c>
      <c r="B25" s="10" t="s">
        <v>387</v>
      </c>
      <c r="C25" s="30"/>
      <c r="D25" s="30"/>
      <c r="E25" s="30"/>
      <c r="F25" s="30"/>
      <c r="G25" s="30"/>
      <c r="H25" s="34"/>
      <c r="I25" s="34"/>
      <c r="J25" s="77"/>
      <c r="K25" s="85">
        <f t="shared" si="0"/>
        <v>0</v>
      </c>
    </row>
    <row r="26" spans="1:11" ht="12.75">
      <c r="A26" s="67" t="s">
        <v>109</v>
      </c>
      <c r="B26" s="10" t="s">
        <v>388</v>
      </c>
      <c r="C26" s="30"/>
      <c r="D26" s="30"/>
      <c r="E26" s="30"/>
      <c r="F26" s="30"/>
      <c r="G26" s="30"/>
      <c r="H26" s="34"/>
      <c r="I26" s="34"/>
      <c r="J26" s="77"/>
      <c r="K26" s="85">
        <f t="shared" si="0"/>
        <v>0</v>
      </c>
    </row>
    <row r="27" spans="1:11" ht="12.75">
      <c r="A27" s="66" t="s">
        <v>37</v>
      </c>
      <c r="B27" s="597" t="s">
        <v>389</v>
      </c>
      <c r="C27" s="27">
        <f aca="true" t="shared" si="8" ref="C27:J27">C28+C31</f>
        <v>0</v>
      </c>
      <c r="D27" s="27">
        <f t="shared" si="8"/>
        <v>0</v>
      </c>
      <c r="E27" s="27">
        <f t="shared" si="8"/>
        <v>0</v>
      </c>
      <c r="F27" s="27">
        <f t="shared" si="8"/>
        <v>0</v>
      </c>
      <c r="G27" s="27">
        <f t="shared" si="8"/>
        <v>0</v>
      </c>
      <c r="H27" s="27">
        <f t="shared" si="8"/>
        <v>0</v>
      </c>
      <c r="I27" s="27">
        <f t="shared" si="8"/>
        <v>0</v>
      </c>
      <c r="J27" s="78">
        <f t="shared" si="8"/>
        <v>0</v>
      </c>
      <c r="K27" s="85">
        <f t="shared" si="0"/>
        <v>0</v>
      </c>
    </row>
    <row r="28" spans="1:11" ht="12.75">
      <c r="A28" s="91" t="s">
        <v>38</v>
      </c>
      <c r="B28" s="600" t="s">
        <v>394</v>
      </c>
      <c r="C28" s="27">
        <f aca="true" t="shared" si="9" ref="C28:J28">C29+C30</f>
        <v>0</v>
      </c>
      <c r="D28" s="27">
        <f t="shared" si="9"/>
        <v>0</v>
      </c>
      <c r="E28" s="27">
        <f t="shared" si="9"/>
        <v>0</v>
      </c>
      <c r="F28" s="27">
        <f t="shared" si="9"/>
        <v>0</v>
      </c>
      <c r="G28" s="27">
        <f t="shared" si="9"/>
        <v>0</v>
      </c>
      <c r="H28" s="27">
        <f t="shared" si="9"/>
        <v>0</v>
      </c>
      <c r="I28" s="27">
        <f t="shared" si="9"/>
        <v>0</v>
      </c>
      <c r="J28" s="78">
        <f t="shared" si="9"/>
        <v>0</v>
      </c>
      <c r="K28" s="85">
        <f t="shared" si="0"/>
        <v>0</v>
      </c>
    </row>
    <row r="29" spans="1:11" ht="12.75">
      <c r="A29" s="67" t="s">
        <v>39</v>
      </c>
      <c r="B29" s="598" t="s">
        <v>390</v>
      </c>
      <c r="C29" s="34"/>
      <c r="D29" s="30"/>
      <c r="E29" s="30"/>
      <c r="F29" s="30"/>
      <c r="G29" s="30"/>
      <c r="H29" s="30"/>
      <c r="I29" s="30"/>
      <c r="J29" s="77"/>
      <c r="K29" s="85">
        <f t="shared" si="0"/>
        <v>0</v>
      </c>
    </row>
    <row r="30" spans="1:11" ht="12.75">
      <c r="A30" s="67" t="s">
        <v>40</v>
      </c>
      <c r="B30" s="598" t="s">
        <v>391</v>
      </c>
      <c r="C30" s="34"/>
      <c r="D30" s="30"/>
      <c r="E30" s="30"/>
      <c r="F30" s="30"/>
      <c r="G30" s="30"/>
      <c r="H30" s="30"/>
      <c r="I30" s="30"/>
      <c r="J30" s="77"/>
      <c r="K30" s="85">
        <f t="shared" si="0"/>
        <v>0</v>
      </c>
    </row>
    <row r="31" spans="1:11" ht="12.75">
      <c r="A31" s="91" t="s">
        <v>41</v>
      </c>
      <c r="B31" s="601" t="s">
        <v>395</v>
      </c>
      <c r="C31" s="27">
        <f aca="true" t="shared" si="10" ref="C31:J31">C32+C33</f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78">
        <f t="shared" si="10"/>
        <v>0</v>
      </c>
      <c r="K31" s="85">
        <f t="shared" si="0"/>
        <v>0</v>
      </c>
    </row>
    <row r="32" spans="1:11" ht="12.75">
      <c r="A32" s="67" t="s">
        <v>42</v>
      </c>
      <c r="B32" s="598" t="s">
        <v>392</v>
      </c>
      <c r="C32" s="30"/>
      <c r="D32" s="30"/>
      <c r="E32" s="30"/>
      <c r="F32" s="30"/>
      <c r="G32" s="30"/>
      <c r="H32" s="30"/>
      <c r="I32" s="30"/>
      <c r="J32" s="77"/>
      <c r="K32" s="85">
        <f t="shared" si="0"/>
        <v>0</v>
      </c>
    </row>
    <row r="33" spans="1:11" ht="12.75">
      <c r="A33" s="67" t="s">
        <v>43</v>
      </c>
      <c r="B33" s="598" t="s">
        <v>393</v>
      </c>
      <c r="C33" s="30"/>
      <c r="D33" s="30"/>
      <c r="E33" s="30"/>
      <c r="F33" s="30"/>
      <c r="G33" s="30"/>
      <c r="H33" s="30"/>
      <c r="I33" s="30"/>
      <c r="J33" s="77"/>
      <c r="K33" s="85">
        <f t="shared" si="0"/>
        <v>0</v>
      </c>
    </row>
    <row r="34" spans="1:11" ht="12.75">
      <c r="A34" s="69" t="s">
        <v>80</v>
      </c>
      <c r="B34" s="603" t="s">
        <v>396</v>
      </c>
      <c r="C34" s="26">
        <f aca="true" t="shared" si="11" ref="C34:J34">C35+C36+C37+C38+C41</f>
        <v>0</v>
      </c>
      <c r="D34" s="26">
        <f t="shared" si="11"/>
        <v>0</v>
      </c>
      <c r="E34" s="26">
        <f t="shared" si="11"/>
        <v>0</v>
      </c>
      <c r="F34" s="26">
        <f t="shared" si="11"/>
        <v>0</v>
      </c>
      <c r="G34" s="26">
        <f t="shared" si="11"/>
        <v>0</v>
      </c>
      <c r="H34" s="26">
        <f t="shared" si="11"/>
        <v>0</v>
      </c>
      <c r="I34" s="26">
        <f t="shared" si="11"/>
        <v>0</v>
      </c>
      <c r="J34" s="80">
        <f t="shared" si="11"/>
        <v>0</v>
      </c>
      <c r="K34" s="85">
        <f t="shared" si="0"/>
        <v>0</v>
      </c>
    </row>
    <row r="35" spans="1:11" ht="12.75">
      <c r="A35" s="66" t="s">
        <v>81</v>
      </c>
      <c r="B35" s="602" t="s">
        <v>397</v>
      </c>
      <c r="C35" s="34"/>
      <c r="D35" s="30"/>
      <c r="E35" s="30"/>
      <c r="F35" s="30"/>
      <c r="G35" s="30"/>
      <c r="H35" s="30"/>
      <c r="I35" s="30"/>
      <c r="J35" s="77"/>
      <c r="K35" s="85">
        <f t="shared" si="0"/>
        <v>0</v>
      </c>
    </row>
    <row r="36" spans="1:11" ht="12.75">
      <c r="A36" s="66" t="s">
        <v>90</v>
      </c>
      <c r="B36" s="602" t="s">
        <v>398</v>
      </c>
      <c r="C36" s="30"/>
      <c r="D36" s="30"/>
      <c r="E36" s="30"/>
      <c r="F36" s="30"/>
      <c r="G36" s="30"/>
      <c r="H36" s="30"/>
      <c r="I36" s="30"/>
      <c r="J36" s="77"/>
      <c r="K36" s="85">
        <f t="shared" si="0"/>
        <v>0</v>
      </c>
    </row>
    <row r="37" spans="1:11" ht="12.75">
      <c r="A37" s="66" t="s">
        <v>110</v>
      </c>
      <c r="B37" s="597" t="s">
        <v>399</v>
      </c>
      <c r="C37" s="30"/>
      <c r="D37" s="30"/>
      <c r="E37" s="30"/>
      <c r="F37" s="30"/>
      <c r="G37" s="30"/>
      <c r="H37" s="30"/>
      <c r="I37" s="30"/>
      <c r="J37" s="77"/>
      <c r="K37" s="85">
        <f t="shared" si="0"/>
        <v>0</v>
      </c>
    </row>
    <row r="38" spans="1:11" ht="12.75">
      <c r="A38" s="66" t="s">
        <v>111</v>
      </c>
      <c r="B38" s="597" t="s">
        <v>400</v>
      </c>
      <c r="C38" s="27">
        <f aca="true" t="shared" si="12" ref="C38:J38">C39+C40</f>
        <v>0</v>
      </c>
      <c r="D38" s="27">
        <f t="shared" si="12"/>
        <v>0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78">
        <f t="shared" si="12"/>
        <v>0</v>
      </c>
      <c r="K38" s="85">
        <f t="shared" si="0"/>
        <v>0</v>
      </c>
    </row>
    <row r="39" spans="1:11" ht="12.75">
      <c r="A39" s="67" t="s">
        <v>112</v>
      </c>
      <c r="B39" s="598" t="s">
        <v>403</v>
      </c>
      <c r="C39" s="30"/>
      <c r="D39" s="30"/>
      <c r="E39" s="34"/>
      <c r="F39" s="34"/>
      <c r="G39" s="30"/>
      <c r="H39" s="30"/>
      <c r="I39" s="30"/>
      <c r="J39" s="77"/>
      <c r="K39" s="85">
        <f t="shared" si="0"/>
        <v>0</v>
      </c>
    </row>
    <row r="40" spans="1:11" ht="12.75">
      <c r="A40" s="67" t="s">
        <v>113</v>
      </c>
      <c r="B40" s="598" t="s">
        <v>404</v>
      </c>
      <c r="C40" s="30"/>
      <c r="D40" s="30"/>
      <c r="E40" s="34"/>
      <c r="F40" s="34"/>
      <c r="G40" s="30"/>
      <c r="H40" s="30"/>
      <c r="I40" s="30"/>
      <c r="J40" s="77"/>
      <c r="K40" s="85">
        <f t="shared" si="0"/>
        <v>0</v>
      </c>
    </row>
    <row r="41" spans="1:11" ht="12.75">
      <c r="A41" s="66" t="s">
        <v>114</v>
      </c>
      <c r="B41" s="597" t="s">
        <v>401</v>
      </c>
      <c r="C41" s="27">
        <f aca="true" t="shared" si="13" ref="C41:J41">C42+C43</f>
        <v>0</v>
      </c>
      <c r="D41" s="27">
        <f t="shared" si="13"/>
        <v>0</v>
      </c>
      <c r="E41" s="27">
        <f t="shared" si="13"/>
        <v>0</v>
      </c>
      <c r="F41" s="27">
        <f t="shared" si="13"/>
        <v>0</v>
      </c>
      <c r="G41" s="27">
        <f t="shared" si="13"/>
        <v>0</v>
      </c>
      <c r="H41" s="27">
        <f t="shared" si="13"/>
        <v>0</v>
      </c>
      <c r="I41" s="27">
        <f t="shared" si="13"/>
        <v>0</v>
      </c>
      <c r="J41" s="78">
        <f t="shared" si="13"/>
        <v>0</v>
      </c>
      <c r="K41" s="85">
        <f t="shared" si="0"/>
        <v>0</v>
      </c>
    </row>
    <row r="42" spans="1:11" ht="12.75">
      <c r="A42" s="67" t="s">
        <v>115</v>
      </c>
      <c r="B42" s="604" t="s">
        <v>402</v>
      </c>
      <c r="C42" s="30"/>
      <c r="D42" s="30"/>
      <c r="E42" s="30"/>
      <c r="F42" s="30"/>
      <c r="G42" s="30"/>
      <c r="H42" s="30"/>
      <c r="I42" s="30"/>
      <c r="J42" s="77"/>
      <c r="K42" s="85">
        <f aca="true" t="shared" si="14" ref="K42:K77">C42+D42+E42+H42</f>
        <v>0</v>
      </c>
    </row>
    <row r="43" spans="1:11" ht="12.75">
      <c r="A43" s="67" t="s">
        <v>116</v>
      </c>
      <c r="B43" s="598" t="s">
        <v>404</v>
      </c>
      <c r="C43" s="30"/>
      <c r="D43" s="30"/>
      <c r="E43" s="30"/>
      <c r="F43" s="30"/>
      <c r="G43" s="30"/>
      <c r="H43" s="30"/>
      <c r="I43" s="30"/>
      <c r="J43" s="77"/>
      <c r="K43" s="85">
        <f t="shared" si="14"/>
        <v>0</v>
      </c>
    </row>
    <row r="44" spans="1:11" ht="12.75">
      <c r="A44" s="69" t="s">
        <v>91</v>
      </c>
      <c r="B44" s="603" t="s">
        <v>331</v>
      </c>
      <c r="C44" s="26">
        <f aca="true" t="shared" si="15" ref="C44:J44">C45+C50+C51</f>
        <v>0</v>
      </c>
      <c r="D44" s="26">
        <f t="shared" si="15"/>
        <v>0</v>
      </c>
      <c r="E44" s="26">
        <f t="shared" si="15"/>
        <v>0</v>
      </c>
      <c r="F44" s="26">
        <f t="shared" si="15"/>
        <v>0</v>
      </c>
      <c r="G44" s="26">
        <f t="shared" si="15"/>
        <v>0</v>
      </c>
      <c r="H44" s="26">
        <f t="shared" si="15"/>
        <v>0</v>
      </c>
      <c r="I44" s="26">
        <f t="shared" si="15"/>
        <v>0</v>
      </c>
      <c r="J44" s="80">
        <f t="shared" si="15"/>
        <v>0</v>
      </c>
      <c r="K44" s="85">
        <f t="shared" si="14"/>
        <v>0</v>
      </c>
    </row>
    <row r="45" spans="1:11" ht="12.75">
      <c r="A45" s="66" t="s">
        <v>92</v>
      </c>
      <c r="B45" s="597" t="s">
        <v>405</v>
      </c>
      <c r="C45" s="27">
        <f aca="true" t="shared" si="16" ref="C45:J45">C46+C49</f>
        <v>0</v>
      </c>
      <c r="D45" s="27">
        <f t="shared" si="16"/>
        <v>0</v>
      </c>
      <c r="E45" s="27">
        <f t="shared" si="16"/>
        <v>0</v>
      </c>
      <c r="F45" s="27">
        <f t="shared" si="16"/>
        <v>0</v>
      </c>
      <c r="G45" s="27">
        <f t="shared" si="16"/>
        <v>0</v>
      </c>
      <c r="H45" s="27">
        <f t="shared" si="16"/>
        <v>0</v>
      </c>
      <c r="I45" s="27">
        <f t="shared" si="16"/>
        <v>0</v>
      </c>
      <c r="J45" s="78">
        <f t="shared" si="16"/>
        <v>0</v>
      </c>
      <c r="K45" s="85">
        <f t="shared" si="14"/>
        <v>0</v>
      </c>
    </row>
    <row r="46" spans="1:11" ht="12.75">
      <c r="A46" s="92" t="s">
        <v>117</v>
      </c>
      <c r="B46" s="606" t="s">
        <v>409</v>
      </c>
      <c r="C46" s="27">
        <f aca="true" t="shared" si="17" ref="C46:J46">C47+C48</f>
        <v>0</v>
      </c>
      <c r="D46" s="27">
        <f t="shared" si="17"/>
        <v>0</v>
      </c>
      <c r="E46" s="27">
        <f t="shared" si="17"/>
        <v>0</v>
      </c>
      <c r="F46" s="27">
        <f t="shared" si="17"/>
        <v>0</v>
      </c>
      <c r="G46" s="27">
        <f t="shared" si="17"/>
        <v>0</v>
      </c>
      <c r="H46" s="27">
        <f t="shared" si="17"/>
        <v>0</v>
      </c>
      <c r="I46" s="27">
        <f t="shared" si="17"/>
        <v>0</v>
      </c>
      <c r="J46" s="78">
        <f t="shared" si="17"/>
        <v>0</v>
      </c>
      <c r="K46" s="85">
        <f t="shared" si="14"/>
        <v>0</v>
      </c>
    </row>
    <row r="47" spans="1:11" ht="12.75">
      <c r="A47" s="67" t="s">
        <v>118</v>
      </c>
      <c r="B47" s="10" t="s">
        <v>435</v>
      </c>
      <c r="C47" s="30"/>
      <c r="D47" s="30"/>
      <c r="E47" s="30"/>
      <c r="F47" s="30"/>
      <c r="G47" s="30"/>
      <c r="H47" s="30"/>
      <c r="I47" s="30"/>
      <c r="J47" s="77"/>
      <c r="K47" s="85">
        <f t="shared" si="14"/>
        <v>0</v>
      </c>
    </row>
    <row r="48" spans="1:11" ht="12.75">
      <c r="A48" s="67" t="s">
        <v>119</v>
      </c>
      <c r="B48" s="598" t="s">
        <v>406</v>
      </c>
      <c r="C48" s="468"/>
      <c r="D48" s="468"/>
      <c r="E48" s="468"/>
      <c r="F48" s="468"/>
      <c r="G48" s="468"/>
      <c r="H48" s="468"/>
      <c r="I48" s="468"/>
      <c r="J48" s="469"/>
      <c r="K48" s="474">
        <f t="shared" si="14"/>
        <v>0</v>
      </c>
    </row>
    <row r="49" spans="1:11" ht="12.75">
      <c r="A49" s="67" t="s">
        <v>120</v>
      </c>
      <c r="B49" s="607" t="s">
        <v>410</v>
      </c>
      <c r="C49" s="468"/>
      <c r="D49" s="468"/>
      <c r="E49" s="468"/>
      <c r="F49" s="468"/>
      <c r="G49" s="468"/>
      <c r="H49" s="468"/>
      <c r="I49" s="468"/>
      <c r="J49" s="469"/>
      <c r="K49" s="474">
        <f t="shared" si="14"/>
        <v>0</v>
      </c>
    </row>
    <row r="50" spans="1:11" ht="12.75">
      <c r="A50" s="64" t="s">
        <v>93</v>
      </c>
      <c r="B50" s="597" t="s">
        <v>407</v>
      </c>
      <c r="C50" s="468"/>
      <c r="D50" s="468"/>
      <c r="E50" s="468"/>
      <c r="F50" s="468"/>
      <c r="G50" s="468"/>
      <c r="H50" s="468"/>
      <c r="I50" s="468"/>
      <c r="J50" s="469"/>
      <c r="K50" s="474">
        <f t="shared" si="14"/>
        <v>0</v>
      </c>
    </row>
    <row r="51" spans="1:11" ht="12.75">
      <c r="A51" s="64" t="s">
        <v>96</v>
      </c>
      <c r="B51" s="597" t="s">
        <v>408</v>
      </c>
      <c r="C51" s="468"/>
      <c r="D51" s="468"/>
      <c r="E51" s="468"/>
      <c r="F51" s="468"/>
      <c r="G51" s="468"/>
      <c r="H51" s="468"/>
      <c r="I51" s="468"/>
      <c r="J51" s="469"/>
      <c r="K51" s="474">
        <f t="shared" si="14"/>
        <v>0</v>
      </c>
    </row>
    <row r="52" spans="1:11" ht="12.75">
      <c r="A52" s="69" t="s">
        <v>121</v>
      </c>
      <c r="B52" s="603" t="s">
        <v>341</v>
      </c>
      <c r="C52" s="475">
        <f aca="true" t="shared" si="18" ref="C52:J52">C53+C54+C57+C68</f>
        <v>0</v>
      </c>
      <c r="D52" s="475">
        <f t="shared" si="18"/>
        <v>0</v>
      </c>
      <c r="E52" s="475">
        <f t="shared" si="18"/>
        <v>0</v>
      </c>
      <c r="F52" s="475">
        <f t="shared" si="18"/>
        <v>0</v>
      </c>
      <c r="G52" s="475">
        <f t="shared" si="18"/>
        <v>0</v>
      </c>
      <c r="H52" s="475">
        <f t="shared" si="18"/>
        <v>0</v>
      </c>
      <c r="I52" s="475">
        <f t="shared" si="18"/>
        <v>0</v>
      </c>
      <c r="J52" s="476">
        <f t="shared" si="18"/>
        <v>0</v>
      </c>
      <c r="K52" s="474">
        <f t="shared" si="14"/>
        <v>0</v>
      </c>
    </row>
    <row r="53" spans="1:11" ht="12.75">
      <c r="A53" s="64" t="s">
        <v>122</v>
      </c>
      <c r="B53" s="14" t="s">
        <v>411</v>
      </c>
      <c r="C53" s="468"/>
      <c r="D53" s="468"/>
      <c r="E53" s="468"/>
      <c r="F53" s="468"/>
      <c r="G53" s="468"/>
      <c r="H53" s="468"/>
      <c r="I53" s="468"/>
      <c r="J53" s="469"/>
      <c r="K53" s="474">
        <f t="shared" si="14"/>
        <v>0</v>
      </c>
    </row>
    <row r="54" spans="1:11" ht="12.75">
      <c r="A54" s="64" t="s">
        <v>123</v>
      </c>
      <c r="B54" s="14" t="s">
        <v>412</v>
      </c>
      <c r="C54" s="475">
        <f aca="true" t="shared" si="19" ref="C54:J54">C55+C56</f>
        <v>0</v>
      </c>
      <c r="D54" s="475">
        <f t="shared" si="19"/>
        <v>0</v>
      </c>
      <c r="E54" s="475">
        <f t="shared" si="19"/>
        <v>0</v>
      </c>
      <c r="F54" s="475">
        <f t="shared" si="19"/>
        <v>0</v>
      </c>
      <c r="G54" s="475">
        <f t="shared" si="19"/>
        <v>0</v>
      </c>
      <c r="H54" s="475">
        <f t="shared" si="19"/>
        <v>0</v>
      </c>
      <c r="I54" s="475">
        <f t="shared" si="19"/>
        <v>0</v>
      </c>
      <c r="J54" s="476">
        <f t="shared" si="19"/>
        <v>0</v>
      </c>
      <c r="K54" s="474">
        <f t="shared" si="14"/>
        <v>0</v>
      </c>
    </row>
    <row r="55" spans="1:11" ht="12.75">
      <c r="A55" s="91" t="s">
        <v>218</v>
      </c>
      <c r="B55" s="19" t="s">
        <v>413</v>
      </c>
      <c r="C55" s="468"/>
      <c r="D55" s="468"/>
      <c r="E55" s="468"/>
      <c r="F55" s="468"/>
      <c r="G55" s="468"/>
      <c r="H55" s="468"/>
      <c r="I55" s="468"/>
      <c r="J55" s="469"/>
      <c r="K55" s="474">
        <f t="shared" si="14"/>
        <v>0</v>
      </c>
    </row>
    <row r="56" spans="1:11" ht="12.75">
      <c r="A56" s="91" t="s">
        <v>219</v>
      </c>
      <c r="B56" s="19" t="s">
        <v>414</v>
      </c>
      <c r="C56" s="468"/>
      <c r="D56" s="468"/>
      <c r="E56" s="468"/>
      <c r="F56" s="468"/>
      <c r="G56" s="468"/>
      <c r="H56" s="468"/>
      <c r="I56" s="468"/>
      <c r="J56" s="469"/>
      <c r="K56" s="474">
        <f t="shared" si="14"/>
        <v>0</v>
      </c>
    </row>
    <row r="57" spans="1:11" ht="12.75">
      <c r="A57" s="64">
        <v>5.3</v>
      </c>
      <c r="B57" s="14" t="s">
        <v>415</v>
      </c>
      <c r="C57" s="471">
        <f aca="true" t="shared" si="20" ref="C57:J57">C58+C63</f>
        <v>0</v>
      </c>
      <c r="D57" s="471">
        <f t="shared" si="20"/>
        <v>0</v>
      </c>
      <c r="E57" s="471">
        <f t="shared" si="20"/>
        <v>0</v>
      </c>
      <c r="F57" s="471">
        <f t="shared" si="20"/>
        <v>0</v>
      </c>
      <c r="G57" s="471">
        <f t="shared" si="20"/>
        <v>0</v>
      </c>
      <c r="H57" s="471">
        <f t="shared" si="20"/>
        <v>0</v>
      </c>
      <c r="I57" s="471">
        <f t="shared" si="20"/>
        <v>0</v>
      </c>
      <c r="J57" s="472">
        <f t="shared" si="20"/>
        <v>0</v>
      </c>
      <c r="K57" s="474">
        <f t="shared" si="14"/>
        <v>0</v>
      </c>
    </row>
    <row r="58" spans="1:11" ht="12.75">
      <c r="A58" s="91" t="s">
        <v>124</v>
      </c>
      <c r="B58" s="19" t="s">
        <v>415</v>
      </c>
      <c r="C58" s="471">
        <f aca="true" t="shared" si="21" ref="C58:J58">C59+C60+C61+C62</f>
        <v>0</v>
      </c>
      <c r="D58" s="471">
        <f t="shared" si="21"/>
        <v>0</v>
      </c>
      <c r="E58" s="471">
        <f t="shared" si="21"/>
        <v>0</v>
      </c>
      <c r="F58" s="471">
        <f t="shared" si="21"/>
        <v>0</v>
      </c>
      <c r="G58" s="471">
        <f t="shared" si="21"/>
        <v>0</v>
      </c>
      <c r="H58" s="471">
        <f t="shared" si="21"/>
        <v>0</v>
      </c>
      <c r="I58" s="471">
        <f t="shared" si="21"/>
        <v>0</v>
      </c>
      <c r="J58" s="472">
        <f t="shared" si="21"/>
        <v>0</v>
      </c>
      <c r="K58" s="474">
        <f t="shared" si="14"/>
        <v>0</v>
      </c>
    </row>
    <row r="59" spans="1:11" ht="12.75">
      <c r="A59" s="67" t="s">
        <v>192</v>
      </c>
      <c r="B59" s="10" t="s">
        <v>416</v>
      </c>
      <c r="C59" s="467"/>
      <c r="D59" s="467"/>
      <c r="E59" s="467"/>
      <c r="F59" s="467"/>
      <c r="G59" s="467"/>
      <c r="H59" s="467"/>
      <c r="I59" s="467"/>
      <c r="J59" s="473"/>
      <c r="K59" s="474">
        <f t="shared" si="14"/>
        <v>0</v>
      </c>
    </row>
    <row r="60" spans="1:11" ht="12.75">
      <c r="A60" s="67" t="s">
        <v>193</v>
      </c>
      <c r="B60" s="10" t="s">
        <v>417</v>
      </c>
      <c r="C60" s="467"/>
      <c r="D60" s="467"/>
      <c r="E60" s="467"/>
      <c r="F60" s="467"/>
      <c r="G60" s="467"/>
      <c r="H60" s="467"/>
      <c r="I60" s="467"/>
      <c r="J60" s="473"/>
      <c r="K60" s="474">
        <f t="shared" si="14"/>
        <v>0</v>
      </c>
    </row>
    <row r="61" spans="1:11" ht="12.75">
      <c r="A61" s="67" t="s">
        <v>194</v>
      </c>
      <c r="B61" s="10" t="s">
        <v>418</v>
      </c>
      <c r="C61" s="467"/>
      <c r="D61" s="467"/>
      <c r="E61" s="467"/>
      <c r="F61" s="467"/>
      <c r="G61" s="467"/>
      <c r="H61" s="467"/>
      <c r="I61" s="467"/>
      <c r="J61" s="473"/>
      <c r="K61" s="474">
        <f t="shared" si="14"/>
        <v>0</v>
      </c>
    </row>
    <row r="62" spans="1:11" ht="12.75">
      <c r="A62" s="67" t="s">
        <v>195</v>
      </c>
      <c r="B62" s="10" t="s">
        <v>419</v>
      </c>
      <c r="C62" s="467"/>
      <c r="D62" s="467"/>
      <c r="E62" s="467"/>
      <c r="F62" s="467"/>
      <c r="G62" s="467"/>
      <c r="H62" s="467"/>
      <c r="I62" s="467"/>
      <c r="J62" s="473"/>
      <c r="K62" s="474">
        <f t="shared" si="14"/>
        <v>0</v>
      </c>
    </row>
    <row r="63" spans="1:11" ht="12.75">
      <c r="A63" s="91" t="s">
        <v>125</v>
      </c>
      <c r="B63" s="19" t="s">
        <v>420</v>
      </c>
      <c r="C63" s="471">
        <f aca="true" t="shared" si="22" ref="C63:J63">C64+C65+C66+C67</f>
        <v>0</v>
      </c>
      <c r="D63" s="471">
        <f t="shared" si="22"/>
        <v>0</v>
      </c>
      <c r="E63" s="471">
        <f t="shared" si="22"/>
        <v>0</v>
      </c>
      <c r="F63" s="471">
        <f t="shared" si="22"/>
        <v>0</v>
      </c>
      <c r="G63" s="471">
        <f t="shared" si="22"/>
        <v>0</v>
      </c>
      <c r="H63" s="471">
        <f t="shared" si="22"/>
        <v>0</v>
      </c>
      <c r="I63" s="471">
        <f t="shared" si="22"/>
        <v>0</v>
      </c>
      <c r="J63" s="472">
        <f t="shared" si="22"/>
        <v>0</v>
      </c>
      <c r="K63" s="474">
        <f t="shared" si="14"/>
        <v>0</v>
      </c>
    </row>
    <row r="64" spans="1:11" ht="12.75">
      <c r="A64" s="67" t="s">
        <v>196</v>
      </c>
      <c r="B64" s="10" t="s">
        <v>422</v>
      </c>
      <c r="C64" s="467"/>
      <c r="D64" s="467"/>
      <c r="E64" s="467"/>
      <c r="F64" s="467"/>
      <c r="G64" s="467"/>
      <c r="H64" s="467"/>
      <c r="I64" s="467"/>
      <c r="J64" s="473"/>
      <c r="K64" s="474">
        <f t="shared" si="14"/>
        <v>0</v>
      </c>
    </row>
    <row r="65" spans="1:11" ht="12.75">
      <c r="A65" s="67" t="s">
        <v>197</v>
      </c>
      <c r="B65" s="10" t="s">
        <v>421</v>
      </c>
      <c r="C65" s="467"/>
      <c r="D65" s="467"/>
      <c r="E65" s="467"/>
      <c r="F65" s="467"/>
      <c r="G65" s="467"/>
      <c r="H65" s="467"/>
      <c r="I65" s="467"/>
      <c r="J65" s="473"/>
      <c r="K65" s="474">
        <f t="shared" si="14"/>
        <v>0</v>
      </c>
    </row>
    <row r="66" spans="1:11" ht="12.75">
      <c r="A66" s="67" t="s">
        <v>198</v>
      </c>
      <c r="B66" s="10" t="s">
        <v>423</v>
      </c>
      <c r="C66" s="467"/>
      <c r="D66" s="467"/>
      <c r="E66" s="467"/>
      <c r="F66" s="467"/>
      <c r="G66" s="467"/>
      <c r="H66" s="467"/>
      <c r="I66" s="467"/>
      <c r="J66" s="473"/>
      <c r="K66" s="474">
        <f t="shared" si="14"/>
        <v>0</v>
      </c>
    </row>
    <row r="67" spans="1:11" ht="12.75">
      <c r="A67" s="67" t="s">
        <v>199</v>
      </c>
      <c r="B67" s="10" t="s">
        <v>424</v>
      </c>
      <c r="C67" s="467"/>
      <c r="D67" s="467"/>
      <c r="E67" s="467"/>
      <c r="F67" s="467"/>
      <c r="G67" s="467"/>
      <c r="H67" s="467"/>
      <c r="I67" s="467"/>
      <c r="J67" s="473"/>
      <c r="K67" s="474">
        <f t="shared" si="14"/>
        <v>0</v>
      </c>
    </row>
    <row r="68" spans="1:11" ht="12.75">
      <c r="A68" s="64">
        <v>5.4</v>
      </c>
      <c r="B68" s="14" t="s">
        <v>425</v>
      </c>
      <c r="C68" s="471">
        <f aca="true" t="shared" si="23" ref="C68:J68">C69+C70+C71+C72+C73+C74+C75+C76</f>
        <v>0</v>
      </c>
      <c r="D68" s="471">
        <f t="shared" si="23"/>
        <v>0</v>
      </c>
      <c r="E68" s="471">
        <f t="shared" si="23"/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2">
        <f t="shared" si="23"/>
        <v>0</v>
      </c>
      <c r="K68" s="474">
        <f t="shared" si="14"/>
        <v>0</v>
      </c>
    </row>
    <row r="69" spans="1:11" ht="12.75">
      <c r="A69" s="91" t="s">
        <v>200</v>
      </c>
      <c r="B69" s="19" t="s">
        <v>426</v>
      </c>
      <c r="C69" s="467"/>
      <c r="D69" s="468"/>
      <c r="E69" s="468"/>
      <c r="F69" s="468"/>
      <c r="G69" s="468"/>
      <c r="H69" s="468"/>
      <c r="I69" s="468"/>
      <c r="J69" s="469"/>
      <c r="K69" s="474">
        <f t="shared" si="14"/>
        <v>0</v>
      </c>
    </row>
    <row r="70" spans="1:11" ht="12.75">
      <c r="A70" s="91" t="s">
        <v>201</v>
      </c>
      <c r="B70" s="19" t="s">
        <v>427</v>
      </c>
      <c r="C70" s="468"/>
      <c r="D70" s="468"/>
      <c r="E70" s="468"/>
      <c r="F70" s="468"/>
      <c r="G70" s="468"/>
      <c r="H70" s="468"/>
      <c r="I70" s="468"/>
      <c r="J70" s="469"/>
      <c r="K70" s="474">
        <f t="shared" si="14"/>
        <v>0</v>
      </c>
    </row>
    <row r="71" spans="1:11" ht="12.75">
      <c r="A71" s="91" t="s">
        <v>202</v>
      </c>
      <c r="B71" s="19" t="s">
        <v>428</v>
      </c>
      <c r="C71" s="467"/>
      <c r="D71" s="468"/>
      <c r="E71" s="468"/>
      <c r="F71" s="468"/>
      <c r="G71" s="468"/>
      <c r="H71" s="468"/>
      <c r="I71" s="468"/>
      <c r="J71" s="469"/>
      <c r="K71" s="474">
        <f t="shared" si="14"/>
        <v>0</v>
      </c>
    </row>
    <row r="72" spans="1:11" ht="12.75">
      <c r="A72" s="91" t="s">
        <v>203</v>
      </c>
      <c r="B72" s="19" t="s">
        <v>429</v>
      </c>
      <c r="C72" s="468"/>
      <c r="D72" s="468"/>
      <c r="E72" s="468"/>
      <c r="F72" s="468"/>
      <c r="G72" s="468"/>
      <c r="H72" s="468"/>
      <c r="I72" s="468"/>
      <c r="J72" s="469"/>
      <c r="K72" s="474">
        <f t="shared" si="14"/>
        <v>0</v>
      </c>
    </row>
    <row r="73" spans="1:11" ht="12.75">
      <c r="A73" s="91" t="s">
        <v>204</v>
      </c>
      <c r="B73" s="19" t="s">
        <v>430</v>
      </c>
      <c r="C73" s="468"/>
      <c r="D73" s="468"/>
      <c r="E73" s="468"/>
      <c r="F73" s="468"/>
      <c r="G73" s="468"/>
      <c r="H73" s="468"/>
      <c r="I73" s="468"/>
      <c r="J73" s="469"/>
      <c r="K73" s="474">
        <f t="shared" si="14"/>
        <v>0</v>
      </c>
    </row>
    <row r="74" spans="1:11" ht="12.75">
      <c r="A74" s="91" t="s">
        <v>205</v>
      </c>
      <c r="B74" s="19" t="s">
        <v>433</v>
      </c>
      <c r="C74" s="467"/>
      <c r="D74" s="468"/>
      <c r="E74" s="468"/>
      <c r="F74" s="468"/>
      <c r="G74" s="468"/>
      <c r="H74" s="468"/>
      <c r="I74" s="468"/>
      <c r="J74" s="469"/>
      <c r="K74" s="474">
        <f t="shared" si="14"/>
        <v>0</v>
      </c>
    </row>
    <row r="75" spans="1:11" ht="12.75">
      <c r="A75" s="91" t="s">
        <v>206</v>
      </c>
      <c r="B75" s="19" t="s">
        <v>432</v>
      </c>
      <c r="C75" s="468"/>
      <c r="D75" s="468"/>
      <c r="E75" s="468"/>
      <c r="F75" s="468"/>
      <c r="G75" s="468"/>
      <c r="H75" s="468"/>
      <c r="I75" s="468"/>
      <c r="J75" s="469"/>
      <c r="K75" s="474">
        <f t="shared" si="14"/>
        <v>0</v>
      </c>
    </row>
    <row r="76" spans="1:11" ht="12.75">
      <c r="A76" s="91" t="s">
        <v>207</v>
      </c>
      <c r="B76" s="19" t="s">
        <v>431</v>
      </c>
      <c r="C76" s="34"/>
      <c r="D76" s="30"/>
      <c r="E76" s="30"/>
      <c r="F76" s="30"/>
      <c r="G76" s="30"/>
      <c r="H76" s="30"/>
      <c r="I76" s="30"/>
      <c r="J76" s="77"/>
      <c r="K76" s="85">
        <f t="shared" si="14"/>
        <v>0</v>
      </c>
    </row>
    <row r="77" spans="1:11" ht="13.5" thickBot="1">
      <c r="A77" s="72"/>
      <c r="B77" s="73" t="s">
        <v>360</v>
      </c>
      <c r="C77" s="74">
        <f aca="true" t="shared" si="24" ref="C77:J77">C10+C11+C34+C44+C52</f>
        <v>0</v>
      </c>
      <c r="D77" s="74">
        <f t="shared" si="24"/>
        <v>0</v>
      </c>
      <c r="E77" s="74">
        <f t="shared" si="24"/>
        <v>0</v>
      </c>
      <c r="F77" s="74">
        <f t="shared" si="24"/>
        <v>0</v>
      </c>
      <c r="G77" s="74">
        <f t="shared" si="24"/>
        <v>0</v>
      </c>
      <c r="H77" s="74">
        <f t="shared" si="24"/>
        <v>0</v>
      </c>
      <c r="I77" s="74">
        <f t="shared" si="24"/>
        <v>0</v>
      </c>
      <c r="J77" s="82">
        <f t="shared" si="24"/>
        <v>0</v>
      </c>
      <c r="K77" s="86">
        <f t="shared" si="14"/>
        <v>0</v>
      </c>
    </row>
    <row r="78" spans="1:11" ht="12.75">
      <c r="A78" s="730"/>
      <c r="B78" s="730"/>
      <c r="C78" s="730"/>
      <c r="D78" s="730"/>
      <c r="E78" s="730"/>
      <c r="F78" s="730"/>
      <c r="G78" s="730"/>
      <c r="H78" s="730"/>
      <c r="I78" s="730"/>
      <c r="J78" s="730"/>
      <c r="K78" s="730"/>
    </row>
    <row r="79" spans="1:11" ht="12.75">
      <c r="A79" s="742" t="s">
        <v>349</v>
      </c>
      <c r="B79" s="742" t="s">
        <v>100</v>
      </c>
      <c r="C79" s="742" t="s">
        <v>100</v>
      </c>
      <c r="D79" s="742" t="s">
        <v>100</v>
      </c>
      <c r="E79" s="742" t="s">
        <v>100</v>
      </c>
      <c r="F79" s="742" t="s">
        <v>100</v>
      </c>
      <c r="G79" s="742" t="s">
        <v>100</v>
      </c>
      <c r="H79" s="742" t="s">
        <v>100</v>
      </c>
      <c r="I79" s="742" t="s">
        <v>100</v>
      </c>
      <c r="J79" s="742" t="s">
        <v>100</v>
      </c>
      <c r="K79" s="742" t="s">
        <v>100</v>
      </c>
    </row>
    <row r="80" spans="1:11" ht="12.75">
      <c r="A80" s="742" t="s">
        <v>434</v>
      </c>
      <c r="B80" s="742" t="s">
        <v>101</v>
      </c>
      <c r="C80" s="742" t="s">
        <v>101</v>
      </c>
      <c r="D80" s="742" t="s">
        <v>101</v>
      </c>
      <c r="E80" s="742" t="s">
        <v>101</v>
      </c>
      <c r="F80" s="742" t="s">
        <v>101</v>
      </c>
      <c r="G80" s="742" t="s">
        <v>101</v>
      </c>
      <c r="H80" s="742" t="s">
        <v>101</v>
      </c>
      <c r="I80" s="742" t="s">
        <v>101</v>
      </c>
      <c r="J80" s="743" t="s">
        <v>101</v>
      </c>
      <c r="K80" s="743" t="s">
        <v>101</v>
      </c>
    </row>
    <row r="81" spans="1:11" ht="12.75">
      <c r="A81" s="6"/>
      <c r="B81" s="6"/>
      <c r="C81" s="6"/>
      <c r="D81" s="6"/>
      <c r="E81" s="6"/>
      <c r="F81" s="6"/>
      <c r="G81" s="6"/>
      <c r="H81" s="6"/>
      <c r="I81" s="7"/>
      <c r="J81" s="2"/>
      <c r="K81" s="2"/>
    </row>
  </sheetData>
  <sheetProtection/>
  <mergeCells count="10">
    <mergeCell ref="E8:G8"/>
    <mergeCell ref="H8:J8"/>
    <mergeCell ref="A78:K78"/>
    <mergeCell ref="A79:K79"/>
    <mergeCell ref="A80:K80"/>
    <mergeCell ref="A7:A9"/>
    <mergeCell ref="B7:B8"/>
    <mergeCell ref="C7:D8"/>
    <mergeCell ref="F7:J7"/>
    <mergeCell ref="K7:K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25.00390625" style="12" customWidth="1"/>
    <col min="2" max="2" width="63.00390625" style="12" customWidth="1"/>
    <col min="3" max="3" width="14.7109375" style="12" customWidth="1"/>
    <col min="4" max="4" width="13.57421875" style="12" customWidth="1"/>
    <col min="5" max="5" width="9.57421875" style="12" customWidth="1"/>
    <col min="6" max="16384" width="9.140625" style="12" customWidth="1"/>
  </cols>
  <sheetData>
    <row r="1" spans="1:5" ht="15">
      <c r="A1" s="437" t="s">
        <v>283</v>
      </c>
      <c r="B1" s="46">
        <v>3</v>
      </c>
      <c r="C1" s="11"/>
      <c r="D1" s="3"/>
      <c r="E1" s="1"/>
    </row>
    <row r="2" spans="1:5" ht="15">
      <c r="A2" s="411" t="s">
        <v>284</v>
      </c>
      <c r="B2" s="47" t="s">
        <v>436</v>
      </c>
      <c r="C2" s="4"/>
      <c r="D2" s="3"/>
      <c r="E2" s="1"/>
    </row>
    <row r="3" spans="1:5" ht="15">
      <c r="A3" s="411" t="s">
        <v>285</v>
      </c>
      <c r="B3" s="45" t="s">
        <v>254</v>
      </c>
      <c r="C3" s="2"/>
      <c r="D3" s="3"/>
      <c r="E3" s="1"/>
    </row>
    <row r="4" spans="1:5" ht="15">
      <c r="A4" s="411" t="s">
        <v>286</v>
      </c>
      <c r="B4" s="45" t="s">
        <v>0</v>
      </c>
      <c r="C4" s="2"/>
      <c r="D4" s="3"/>
      <c r="E4" s="1"/>
    </row>
    <row r="5" spans="1:5" ht="15">
      <c r="A5" s="411" t="s">
        <v>287</v>
      </c>
      <c r="B5" s="48" t="s">
        <v>290</v>
      </c>
      <c r="C5" s="2"/>
      <c r="D5" s="3"/>
      <c r="E5" s="1"/>
    </row>
    <row r="6" spans="1:5" ht="13.5" thickBot="1">
      <c r="A6" s="2"/>
      <c r="B6" s="2"/>
      <c r="C6" s="2"/>
      <c r="D6" s="3"/>
      <c r="E6" s="1"/>
    </row>
    <row r="7" spans="1:5" ht="30.75" thickBot="1">
      <c r="A7" s="575" t="s">
        <v>437</v>
      </c>
      <c r="B7" s="96" t="s">
        <v>436</v>
      </c>
      <c r="C7" s="94" t="s">
        <v>438</v>
      </c>
      <c r="D7" s="722" t="s">
        <v>353</v>
      </c>
      <c r="E7" s="95" t="s">
        <v>360</v>
      </c>
    </row>
    <row r="8" spans="1:5" ht="12.75">
      <c r="A8" s="61" t="s">
        <v>7</v>
      </c>
      <c r="B8" s="608" t="s">
        <v>440</v>
      </c>
      <c r="C8" s="99">
        <f>C9+C13+C14+C17</f>
        <v>0</v>
      </c>
      <c r="D8" s="99">
        <f>D9+D13+D14+D17</f>
        <v>0</v>
      </c>
      <c r="E8" s="100">
        <f aca="true" t="shared" si="0" ref="E8:E39">C8+D8</f>
        <v>0</v>
      </c>
    </row>
    <row r="9" spans="1:5" ht="12.75">
      <c r="A9" s="110" t="s">
        <v>8</v>
      </c>
      <c r="B9" s="599" t="s">
        <v>444</v>
      </c>
      <c r="C9" s="38">
        <f>C10+C11+C12</f>
        <v>0</v>
      </c>
      <c r="D9" s="38">
        <f>D10+D11+D12</f>
        <v>0</v>
      </c>
      <c r="E9" s="101">
        <f t="shared" si="0"/>
        <v>0</v>
      </c>
    </row>
    <row r="10" spans="1:5" s="298" customFormat="1" ht="12.75">
      <c r="A10" s="445" t="s">
        <v>126</v>
      </c>
      <c r="B10" s="605" t="s">
        <v>441</v>
      </c>
      <c r="C10" s="446"/>
      <c r="D10" s="446"/>
      <c r="E10" s="447">
        <f t="shared" si="0"/>
        <v>0</v>
      </c>
    </row>
    <row r="11" spans="1:5" ht="12.75">
      <c r="A11" s="67" t="s">
        <v>127</v>
      </c>
      <c r="B11" s="605" t="s">
        <v>442</v>
      </c>
      <c r="C11" s="30"/>
      <c r="D11" s="30"/>
      <c r="E11" s="70">
        <f t="shared" si="0"/>
        <v>0</v>
      </c>
    </row>
    <row r="12" spans="1:5" ht="12.75">
      <c r="A12" s="67" t="s">
        <v>128</v>
      </c>
      <c r="B12" s="605" t="s">
        <v>443</v>
      </c>
      <c r="C12" s="34"/>
      <c r="D12" s="34"/>
      <c r="E12" s="70">
        <f t="shared" si="0"/>
        <v>0</v>
      </c>
    </row>
    <row r="13" spans="1:5" ht="12.75">
      <c r="A13" s="110" t="s">
        <v>9</v>
      </c>
      <c r="B13" s="599" t="s">
        <v>450</v>
      </c>
      <c r="C13" s="34"/>
      <c r="D13" s="34"/>
      <c r="E13" s="101">
        <f t="shared" si="0"/>
        <v>0</v>
      </c>
    </row>
    <row r="14" spans="1:5" ht="12.75">
      <c r="A14" s="110" t="s">
        <v>13</v>
      </c>
      <c r="B14" s="599" t="s">
        <v>451</v>
      </c>
      <c r="C14" s="38">
        <f>C15+C16</f>
        <v>0</v>
      </c>
      <c r="D14" s="38">
        <f>D15+D16</f>
        <v>0</v>
      </c>
      <c r="E14" s="101">
        <f t="shared" si="0"/>
        <v>0</v>
      </c>
    </row>
    <row r="15" spans="1:5" ht="12.75">
      <c r="A15" s="67" t="s">
        <v>14</v>
      </c>
      <c r="B15" s="605" t="s">
        <v>448</v>
      </c>
      <c r="C15" s="30"/>
      <c r="D15" s="30"/>
      <c r="E15" s="70">
        <f t="shared" si="0"/>
        <v>0</v>
      </c>
    </row>
    <row r="16" spans="1:5" ht="12.75">
      <c r="A16" s="67" t="s">
        <v>15</v>
      </c>
      <c r="B16" s="605" t="s">
        <v>449</v>
      </c>
      <c r="C16" s="30"/>
      <c r="D16" s="30"/>
      <c r="E16" s="70">
        <f t="shared" si="0"/>
        <v>0</v>
      </c>
    </row>
    <row r="17" spans="1:5" ht="12.75">
      <c r="A17" s="110" t="s">
        <v>16</v>
      </c>
      <c r="B17" s="609" t="s">
        <v>445</v>
      </c>
      <c r="C17" s="30"/>
      <c r="D17" s="30"/>
      <c r="E17" s="101">
        <f t="shared" si="0"/>
        <v>0</v>
      </c>
    </row>
    <row r="18" spans="1:5" ht="12.75">
      <c r="A18" s="69" t="s">
        <v>26</v>
      </c>
      <c r="B18" s="603" t="s">
        <v>446</v>
      </c>
      <c r="C18" s="30"/>
      <c r="D18" s="30"/>
      <c r="E18" s="101">
        <f t="shared" si="0"/>
        <v>0</v>
      </c>
    </row>
    <row r="19" spans="1:5" ht="12.75">
      <c r="A19" s="69" t="s">
        <v>80</v>
      </c>
      <c r="B19" s="603" t="s">
        <v>447</v>
      </c>
      <c r="C19" s="37">
        <f>C20+C26+C29+C30</f>
        <v>0</v>
      </c>
      <c r="D19" s="37">
        <f>D20+D26+D29+D30</f>
        <v>0</v>
      </c>
      <c r="E19" s="101">
        <f t="shared" si="0"/>
        <v>0</v>
      </c>
    </row>
    <row r="20" spans="1:5" ht="12.75">
      <c r="A20" s="110" t="s">
        <v>81</v>
      </c>
      <c r="B20" s="609" t="s">
        <v>452</v>
      </c>
      <c r="C20" s="38">
        <f>C21+C22+C23+C24+C25</f>
        <v>0</v>
      </c>
      <c r="D20" s="38">
        <f>D21+D22+D23+D24+D25</f>
        <v>0</v>
      </c>
      <c r="E20" s="103">
        <f t="shared" si="0"/>
        <v>0</v>
      </c>
    </row>
    <row r="21" spans="1:5" ht="12.75">
      <c r="A21" s="67" t="s">
        <v>82</v>
      </c>
      <c r="B21" s="605" t="s">
        <v>478</v>
      </c>
      <c r="C21" s="30"/>
      <c r="D21" s="30"/>
      <c r="E21" s="65">
        <f t="shared" si="0"/>
        <v>0</v>
      </c>
    </row>
    <row r="22" spans="1:5" ht="12.75">
      <c r="A22" s="67" t="s">
        <v>85</v>
      </c>
      <c r="B22" s="605" t="s">
        <v>479</v>
      </c>
      <c r="C22" s="30"/>
      <c r="D22" s="30"/>
      <c r="E22" s="65">
        <f t="shared" si="0"/>
        <v>0</v>
      </c>
    </row>
    <row r="23" spans="1:5" ht="12.75">
      <c r="A23" s="67" t="s">
        <v>88</v>
      </c>
      <c r="B23" s="605" t="s">
        <v>480</v>
      </c>
      <c r="C23" s="30"/>
      <c r="D23" s="30"/>
      <c r="E23" s="65">
        <f t="shared" si="0"/>
        <v>0</v>
      </c>
    </row>
    <row r="24" spans="1:5" ht="12.75">
      <c r="A24" s="67" t="s">
        <v>89</v>
      </c>
      <c r="B24" s="605" t="s">
        <v>481</v>
      </c>
      <c r="C24" s="30"/>
      <c r="D24" s="30"/>
      <c r="E24" s="65">
        <f t="shared" si="0"/>
        <v>0</v>
      </c>
    </row>
    <row r="25" spans="1:5" ht="12.75">
      <c r="A25" s="67" t="s">
        <v>129</v>
      </c>
      <c r="B25" s="605" t="s">
        <v>482</v>
      </c>
      <c r="C25" s="30"/>
      <c r="D25" s="30"/>
      <c r="E25" s="65">
        <f t="shared" si="0"/>
        <v>0</v>
      </c>
    </row>
    <row r="26" spans="1:5" ht="12.75">
      <c r="A26" s="110" t="s">
        <v>90</v>
      </c>
      <c r="B26" s="610" t="s">
        <v>453</v>
      </c>
      <c r="C26" s="38">
        <f>C27+C28</f>
        <v>0</v>
      </c>
      <c r="D26" s="38">
        <f>D27+D28</f>
        <v>0</v>
      </c>
      <c r="E26" s="103">
        <f t="shared" si="0"/>
        <v>0</v>
      </c>
    </row>
    <row r="27" spans="1:5" ht="12.75">
      <c r="A27" s="67" t="s">
        <v>130</v>
      </c>
      <c r="B27" s="611" t="s">
        <v>454</v>
      </c>
      <c r="C27" s="30"/>
      <c r="D27" s="30"/>
      <c r="E27" s="65">
        <f t="shared" si="0"/>
        <v>0</v>
      </c>
    </row>
    <row r="28" spans="1:5" ht="12.75">
      <c r="A28" s="67" t="s">
        <v>131</v>
      </c>
      <c r="B28" s="611" t="s">
        <v>455</v>
      </c>
      <c r="C28" s="30"/>
      <c r="D28" s="30"/>
      <c r="E28" s="65">
        <f t="shared" si="0"/>
        <v>0</v>
      </c>
    </row>
    <row r="29" spans="1:5" ht="12.75">
      <c r="A29" s="110" t="s">
        <v>110</v>
      </c>
      <c r="B29" s="609" t="s">
        <v>456</v>
      </c>
      <c r="C29" s="30"/>
      <c r="D29" s="30"/>
      <c r="E29" s="103">
        <f t="shared" si="0"/>
        <v>0</v>
      </c>
    </row>
    <row r="30" spans="1:5" ht="12.75">
      <c r="A30" s="110" t="s">
        <v>111</v>
      </c>
      <c r="B30" s="609" t="s">
        <v>457</v>
      </c>
      <c r="C30" s="30"/>
      <c r="D30" s="30"/>
      <c r="E30" s="103">
        <f t="shared" si="0"/>
        <v>0</v>
      </c>
    </row>
    <row r="31" spans="1:5" ht="12.75">
      <c r="A31" s="69" t="s">
        <v>91</v>
      </c>
      <c r="B31" s="603" t="s">
        <v>483</v>
      </c>
      <c r="C31" s="37">
        <f>C32+C33+C34</f>
        <v>0</v>
      </c>
      <c r="D31" s="37">
        <f>D32+D33+D34</f>
        <v>0</v>
      </c>
      <c r="E31" s="101">
        <f t="shared" si="0"/>
        <v>0</v>
      </c>
    </row>
    <row r="32" spans="1:5" ht="12.75">
      <c r="A32" s="110" t="s">
        <v>92</v>
      </c>
      <c r="B32" s="609" t="s">
        <v>484</v>
      </c>
      <c r="C32" s="30"/>
      <c r="D32" s="30"/>
      <c r="E32" s="65">
        <f t="shared" si="0"/>
        <v>0</v>
      </c>
    </row>
    <row r="33" spans="1:5" ht="12.75">
      <c r="A33" s="110" t="s">
        <v>93</v>
      </c>
      <c r="B33" s="599" t="s">
        <v>485</v>
      </c>
      <c r="C33" s="34"/>
      <c r="D33" s="30"/>
      <c r="E33" s="65">
        <f t="shared" si="0"/>
        <v>0</v>
      </c>
    </row>
    <row r="34" spans="1:5" ht="12.75">
      <c r="A34" s="110" t="s">
        <v>96</v>
      </c>
      <c r="B34" s="599" t="s">
        <v>500</v>
      </c>
      <c r="C34" s="30"/>
      <c r="D34" s="30"/>
      <c r="E34" s="65">
        <f t="shared" si="0"/>
        <v>0</v>
      </c>
    </row>
    <row r="35" spans="1:5" ht="12.75">
      <c r="A35" s="69" t="s">
        <v>121</v>
      </c>
      <c r="B35" s="603" t="s">
        <v>486</v>
      </c>
      <c r="C35" s="34"/>
      <c r="D35" s="30"/>
      <c r="E35" s="101">
        <f t="shared" si="0"/>
        <v>0</v>
      </c>
    </row>
    <row r="36" spans="1:5" ht="13.5" thickBot="1">
      <c r="A36" s="111" t="s">
        <v>132</v>
      </c>
      <c r="B36" s="603" t="s">
        <v>487</v>
      </c>
      <c r="C36" s="30"/>
      <c r="D36" s="30"/>
      <c r="E36" s="104">
        <f t="shared" si="0"/>
        <v>0</v>
      </c>
    </row>
    <row r="37" spans="1:5" ht="13.5" thickBot="1">
      <c r="A37" s="112"/>
      <c r="B37" s="612" t="s">
        <v>458</v>
      </c>
      <c r="C37" s="108">
        <f>C8+C18+C19+C31+C35+C36</f>
        <v>0</v>
      </c>
      <c r="D37" s="108">
        <f>D8+D18+D19+D31+D35+D36</f>
        <v>0</v>
      </c>
      <c r="E37" s="109">
        <f t="shared" si="0"/>
        <v>0</v>
      </c>
    </row>
    <row r="38" spans="1:5" ht="12.75">
      <c r="A38" s="113" t="s">
        <v>7</v>
      </c>
      <c r="B38" s="603" t="s">
        <v>488</v>
      </c>
      <c r="C38" s="105">
        <f>C39+C44+C48+C49</f>
        <v>0</v>
      </c>
      <c r="D38" s="105">
        <f>D39+D44+D48+D49</f>
        <v>0</v>
      </c>
      <c r="E38" s="106">
        <f t="shared" si="0"/>
        <v>0</v>
      </c>
    </row>
    <row r="39" spans="1:5" ht="12.75">
      <c r="A39" s="110" t="s">
        <v>8</v>
      </c>
      <c r="B39" s="613" t="s">
        <v>459</v>
      </c>
      <c r="C39" s="477">
        <f>C40+C41+C42+C43</f>
        <v>0</v>
      </c>
      <c r="D39" s="477">
        <f>D40+D41+D42+D43</f>
        <v>0</v>
      </c>
      <c r="E39" s="478">
        <f t="shared" si="0"/>
        <v>0</v>
      </c>
    </row>
    <row r="40" spans="1:5" ht="12.75">
      <c r="A40" s="482" t="s">
        <v>126</v>
      </c>
      <c r="B40" s="611" t="s">
        <v>460</v>
      </c>
      <c r="C40" s="467"/>
      <c r="D40" s="467"/>
      <c r="E40" s="480">
        <f aca="true" t="shared" si="1" ref="E40:E71">C40+D40</f>
        <v>0</v>
      </c>
    </row>
    <row r="41" spans="1:5" ht="12.75">
      <c r="A41" s="482" t="s">
        <v>127</v>
      </c>
      <c r="B41" s="611" t="s">
        <v>489</v>
      </c>
      <c r="C41" s="467"/>
      <c r="D41" s="467"/>
      <c r="E41" s="480">
        <f t="shared" si="1"/>
        <v>0</v>
      </c>
    </row>
    <row r="42" spans="1:5" s="31" customFormat="1" ht="12.75">
      <c r="A42" s="483" t="s">
        <v>128</v>
      </c>
      <c r="B42" s="481" t="s">
        <v>461</v>
      </c>
      <c r="C42" s="467"/>
      <c r="D42" s="467"/>
      <c r="E42" s="480">
        <f t="shared" si="1"/>
        <v>0</v>
      </c>
    </row>
    <row r="43" spans="1:5" ht="12.75">
      <c r="A43" s="483" t="s">
        <v>208</v>
      </c>
      <c r="B43" s="611" t="s">
        <v>443</v>
      </c>
      <c r="C43" s="467"/>
      <c r="D43" s="467"/>
      <c r="E43" s="480">
        <f t="shared" si="1"/>
        <v>0</v>
      </c>
    </row>
    <row r="44" spans="1:5" ht="12.75">
      <c r="A44" s="110" t="s">
        <v>9</v>
      </c>
      <c r="B44" s="609" t="s">
        <v>462</v>
      </c>
      <c r="C44" s="477">
        <f>C45+C46+C47</f>
        <v>0</v>
      </c>
      <c r="D44" s="477">
        <f>D45+D46+D47</f>
        <v>0</v>
      </c>
      <c r="E44" s="478">
        <f t="shared" si="1"/>
        <v>0</v>
      </c>
    </row>
    <row r="45" spans="1:5" ht="12.75">
      <c r="A45" s="67" t="s">
        <v>10</v>
      </c>
      <c r="B45" s="605" t="s">
        <v>460</v>
      </c>
      <c r="C45" s="34"/>
      <c r="D45" s="34"/>
      <c r="E45" s="65">
        <f t="shared" si="1"/>
        <v>0</v>
      </c>
    </row>
    <row r="46" spans="1:5" ht="12.75">
      <c r="A46" s="67" t="s">
        <v>11</v>
      </c>
      <c r="B46" s="605" t="s">
        <v>490</v>
      </c>
      <c r="C46" s="34"/>
      <c r="D46" s="34"/>
      <c r="E46" s="65">
        <f t="shared" si="1"/>
        <v>0</v>
      </c>
    </row>
    <row r="47" spans="1:5" ht="12.75">
      <c r="A47" s="67" t="s">
        <v>12</v>
      </c>
      <c r="B47" s="605" t="s">
        <v>491</v>
      </c>
      <c r="C47" s="34"/>
      <c r="D47" s="34"/>
      <c r="E47" s="65">
        <f t="shared" si="1"/>
        <v>0</v>
      </c>
    </row>
    <row r="48" spans="1:5" ht="12.75">
      <c r="A48" s="110" t="s">
        <v>13</v>
      </c>
      <c r="B48" s="609" t="s">
        <v>463</v>
      </c>
      <c r="C48" s="34"/>
      <c r="D48" s="34"/>
      <c r="E48" s="103">
        <f t="shared" si="1"/>
        <v>0</v>
      </c>
    </row>
    <row r="49" spans="1:5" ht="12.75">
      <c r="A49" s="110" t="s">
        <v>16</v>
      </c>
      <c r="B49" s="609" t="s">
        <v>464</v>
      </c>
      <c r="C49" s="38">
        <f>C50+C51+C52</f>
        <v>0</v>
      </c>
      <c r="D49" s="38">
        <f>D50+D51+D52</f>
        <v>0</v>
      </c>
      <c r="E49" s="103">
        <f t="shared" si="1"/>
        <v>0</v>
      </c>
    </row>
    <row r="50" spans="1:5" ht="12.75">
      <c r="A50" s="67" t="s">
        <v>17</v>
      </c>
      <c r="B50" s="611" t="s">
        <v>465</v>
      </c>
      <c r="C50" s="34"/>
      <c r="D50" s="34"/>
      <c r="E50" s="65">
        <f t="shared" si="1"/>
        <v>0</v>
      </c>
    </row>
    <row r="51" spans="1:5" ht="12.75">
      <c r="A51" s="67" t="s">
        <v>20</v>
      </c>
      <c r="B51" s="611" t="s">
        <v>466</v>
      </c>
      <c r="C51" s="34"/>
      <c r="D51" s="34"/>
      <c r="E51" s="65">
        <f t="shared" si="1"/>
        <v>0</v>
      </c>
    </row>
    <row r="52" spans="1:5" ht="12.75">
      <c r="A52" s="67" t="s">
        <v>23</v>
      </c>
      <c r="B52" s="611" t="s">
        <v>467</v>
      </c>
      <c r="C52" s="34"/>
      <c r="D52" s="34"/>
      <c r="E52" s="65">
        <f t="shared" si="1"/>
        <v>0</v>
      </c>
    </row>
    <row r="53" spans="1:5" ht="12.75">
      <c r="A53" s="69" t="s">
        <v>26</v>
      </c>
      <c r="B53" s="603" t="s">
        <v>468</v>
      </c>
      <c r="C53" s="38">
        <f>C54</f>
        <v>0</v>
      </c>
      <c r="D53" s="38">
        <f>D54</f>
        <v>0</v>
      </c>
      <c r="E53" s="70">
        <f t="shared" si="1"/>
        <v>0</v>
      </c>
    </row>
    <row r="54" spans="1:5" ht="12.75">
      <c r="A54" s="110" t="s">
        <v>27</v>
      </c>
      <c r="B54" s="605" t="s">
        <v>469</v>
      </c>
      <c r="C54" s="34"/>
      <c r="D54" s="34"/>
      <c r="E54" s="65">
        <f t="shared" si="1"/>
        <v>0</v>
      </c>
    </row>
    <row r="55" spans="1:5" ht="12.75">
      <c r="A55" s="69" t="s">
        <v>80</v>
      </c>
      <c r="B55" s="603" t="s">
        <v>470</v>
      </c>
      <c r="C55" s="38">
        <f>C56+C62+C65+C66+C67</f>
        <v>0</v>
      </c>
      <c r="D55" s="38">
        <f>D56+D62+D65+D66+D67</f>
        <v>0</v>
      </c>
      <c r="E55" s="101">
        <f t="shared" si="1"/>
        <v>0</v>
      </c>
    </row>
    <row r="56" spans="1:5" ht="12.75">
      <c r="A56" s="110" t="s">
        <v>81</v>
      </c>
      <c r="B56" s="609" t="s">
        <v>471</v>
      </c>
      <c r="C56" s="38">
        <f>C57+C58+C59+C60+C61</f>
        <v>0</v>
      </c>
      <c r="D56" s="38">
        <f>D57+D58+D59+D60+D61</f>
        <v>0</v>
      </c>
      <c r="E56" s="103">
        <f t="shared" si="1"/>
        <v>0</v>
      </c>
    </row>
    <row r="57" spans="1:5" ht="12.75">
      <c r="A57" s="67" t="s">
        <v>82</v>
      </c>
      <c r="B57" s="605" t="s">
        <v>492</v>
      </c>
      <c r="C57" s="30"/>
      <c r="D57" s="30"/>
      <c r="E57" s="65">
        <f t="shared" si="1"/>
        <v>0</v>
      </c>
    </row>
    <row r="58" spans="1:5" ht="12.75">
      <c r="A58" s="67" t="s">
        <v>85</v>
      </c>
      <c r="B58" s="605" t="s">
        <v>493</v>
      </c>
      <c r="C58" s="30"/>
      <c r="D58" s="30"/>
      <c r="E58" s="65">
        <f t="shared" si="1"/>
        <v>0</v>
      </c>
    </row>
    <row r="59" spans="1:5" ht="12.75">
      <c r="A59" s="67" t="s">
        <v>88</v>
      </c>
      <c r="B59" s="605" t="s">
        <v>494</v>
      </c>
      <c r="C59" s="30"/>
      <c r="D59" s="30"/>
      <c r="E59" s="65">
        <f t="shared" si="1"/>
        <v>0</v>
      </c>
    </row>
    <row r="60" spans="1:5" ht="12.75">
      <c r="A60" s="67" t="s">
        <v>89</v>
      </c>
      <c r="B60" s="605" t="s">
        <v>495</v>
      </c>
      <c r="C60" s="30"/>
      <c r="D60" s="30"/>
      <c r="E60" s="65">
        <f t="shared" si="1"/>
        <v>0</v>
      </c>
    </row>
    <row r="61" spans="1:5" ht="12.75">
      <c r="A61" s="67" t="s">
        <v>129</v>
      </c>
      <c r="B61" s="605" t="s">
        <v>496</v>
      </c>
      <c r="C61" s="30"/>
      <c r="D61" s="30"/>
      <c r="E61" s="65">
        <f t="shared" si="1"/>
        <v>0</v>
      </c>
    </row>
    <row r="62" spans="1:5" ht="12.75">
      <c r="A62" s="110" t="s">
        <v>90</v>
      </c>
      <c r="B62" s="609" t="s">
        <v>472</v>
      </c>
      <c r="C62" s="38">
        <f>C63+C64</f>
        <v>0</v>
      </c>
      <c r="D62" s="38">
        <f>D63+D64</f>
        <v>0</v>
      </c>
      <c r="E62" s="103">
        <f t="shared" si="1"/>
        <v>0</v>
      </c>
    </row>
    <row r="63" spans="1:5" ht="12.75">
      <c r="A63" s="67" t="s">
        <v>130</v>
      </c>
      <c r="B63" s="611" t="s">
        <v>473</v>
      </c>
      <c r="C63" s="30"/>
      <c r="D63" s="30"/>
      <c r="E63" s="65">
        <f t="shared" si="1"/>
        <v>0</v>
      </c>
    </row>
    <row r="64" spans="1:5" ht="12.75">
      <c r="A64" s="67" t="s">
        <v>131</v>
      </c>
      <c r="B64" s="611" t="s">
        <v>474</v>
      </c>
      <c r="C64" s="30"/>
      <c r="D64" s="30"/>
      <c r="E64" s="65">
        <f t="shared" si="1"/>
        <v>0</v>
      </c>
    </row>
    <row r="65" spans="1:5" ht="12.75">
      <c r="A65" s="110" t="s">
        <v>110</v>
      </c>
      <c r="B65" s="609" t="s">
        <v>475</v>
      </c>
      <c r="C65" s="30"/>
      <c r="D65" s="30"/>
      <c r="E65" s="65">
        <f t="shared" si="1"/>
        <v>0</v>
      </c>
    </row>
    <row r="66" spans="1:5" ht="12.75">
      <c r="A66" s="110" t="s">
        <v>111</v>
      </c>
      <c r="B66" s="614" t="s">
        <v>476</v>
      </c>
      <c r="C66" s="30"/>
      <c r="D66" s="30"/>
      <c r="E66" s="65">
        <f t="shared" si="1"/>
        <v>0</v>
      </c>
    </row>
    <row r="67" spans="1:5" ht="12.75">
      <c r="A67" s="110" t="s">
        <v>114</v>
      </c>
      <c r="B67" s="609" t="s">
        <v>477</v>
      </c>
      <c r="C67" s="30"/>
      <c r="D67" s="30"/>
      <c r="E67" s="65">
        <f t="shared" si="1"/>
        <v>0</v>
      </c>
    </row>
    <row r="68" spans="1:5" ht="12.75">
      <c r="A68" s="69" t="s">
        <v>91</v>
      </c>
      <c r="B68" s="603" t="s">
        <v>497</v>
      </c>
      <c r="C68" s="30"/>
      <c r="D68" s="30"/>
      <c r="E68" s="101">
        <f t="shared" si="1"/>
        <v>0</v>
      </c>
    </row>
    <row r="69" spans="1:5" ht="13.5" thickBot="1">
      <c r="A69" s="114" t="s">
        <v>121</v>
      </c>
      <c r="B69" s="615" t="s">
        <v>498</v>
      </c>
      <c r="C69" s="30"/>
      <c r="D69" s="30"/>
      <c r="E69" s="104">
        <f t="shared" si="1"/>
        <v>0</v>
      </c>
    </row>
    <row r="70" spans="1:5" ht="13.5" thickBot="1">
      <c r="A70" s="112"/>
      <c r="B70" s="612" t="s">
        <v>499</v>
      </c>
      <c r="C70" s="108">
        <f>C38+C53+C55+C68+C69</f>
        <v>0</v>
      </c>
      <c r="D70" s="108">
        <f>D38+D53+D55+D68+D69</f>
        <v>0</v>
      </c>
      <c r="E70" s="109">
        <f t="shared" si="1"/>
        <v>0</v>
      </c>
    </row>
    <row r="71" spans="1:5" ht="12.75">
      <c r="A71" s="97"/>
      <c r="B71" s="97"/>
      <c r="C71" s="98"/>
      <c r="D71" s="2"/>
      <c r="E7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23.8515625" style="12" customWidth="1"/>
    <col min="2" max="2" width="48.28125" style="12" customWidth="1"/>
    <col min="3" max="8" width="13.421875" style="12" customWidth="1"/>
    <col min="9" max="16384" width="9.140625" style="12" customWidth="1"/>
  </cols>
  <sheetData>
    <row r="1" spans="1:7" ht="15">
      <c r="A1" s="437" t="s">
        <v>283</v>
      </c>
      <c r="B1" s="316">
        <v>4</v>
      </c>
      <c r="C1" s="11"/>
      <c r="D1" s="3"/>
      <c r="E1" s="1"/>
      <c r="F1" s="1"/>
      <c r="G1" s="1"/>
    </row>
    <row r="2" spans="1:7" ht="15">
      <c r="A2" s="411" t="s">
        <v>284</v>
      </c>
      <c r="B2" s="47" t="s">
        <v>501</v>
      </c>
      <c r="C2" s="4"/>
      <c r="D2" s="3"/>
      <c r="E2" s="1"/>
      <c r="F2" s="1"/>
      <c r="G2" s="1"/>
    </row>
    <row r="3" spans="1:7" ht="15">
      <c r="A3" s="411" t="s">
        <v>285</v>
      </c>
      <c r="B3" s="314" t="s">
        <v>502</v>
      </c>
      <c r="C3" s="2"/>
      <c r="D3" s="3"/>
      <c r="E3" s="1"/>
      <c r="F3" s="1"/>
      <c r="G3" s="1"/>
    </row>
    <row r="4" spans="1:7" ht="15">
      <c r="A4" s="411" t="s">
        <v>286</v>
      </c>
      <c r="B4" s="314" t="s">
        <v>362</v>
      </c>
      <c r="C4" s="2"/>
      <c r="D4" s="3"/>
      <c r="E4" s="1"/>
      <c r="F4" s="1"/>
      <c r="G4" s="1"/>
    </row>
    <row r="5" spans="1:7" ht="15">
      <c r="A5" s="411" t="s">
        <v>287</v>
      </c>
      <c r="B5" s="415" t="s">
        <v>290</v>
      </c>
      <c r="C5" s="2"/>
      <c r="D5" s="3"/>
      <c r="E5" s="1"/>
      <c r="F5" s="1"/>
      <c r="G5" s="1"/>
    </row>
    <row r="6" spans="1:7" ht="13.5" thickBot="1">
      <c r="A6" s="2"/>
      <c r="B6" s="2"/>
      <c r="C6" s="2"/>
      <c r="D6" s="3"/>
      <c r="E6" s="1"/>
      <c r="F6" s="1"/>
      <c r="G6" s="1"/>
    </row>
    <row r="7" spans="1:7" ht="15">
      <c r="A7" s="115"/>
      <c r="B7" s="751" t="s">
        <v>503</v>
      </c>
      <c r="C7" s="753" t="s">
        <v>364</v>
      </c>
      <c r="D7" s="754"/>
      <c r="E7" s="753" t="s">
        <v>367</v>
      </c>
      <c r="F7" s="754"/>
      <c r="G7" s="757" t="s">
        <v>504</v>
      </c>
    </row>
    <row r="8" spans="1:7" ht="15.75" thickBot="1">
      <c r="A8" s="616" t="s">
        <v>291</v>
      </c>
      <c r="B8" s="752"/>
      <c r="C8" s="755"/>
      <c r="D8" s="756"/>
      <c r="E8" s="755"/>
      <c r="F8" s="756"/>
      <c r="G8" s="758"/>
    </row>
    <row r="9" spans="1:7" ht="15.75" thickBot="1">
      <c r="A9" s="116"/>
      <c r="B9" s="117"/>
      <c r="C9" s="118" t="s">
        <v>365</v>
      </c>
      <c r="D9" s="119" t="s">
        <v>366</v>
      </c>
      <c r="E9" s="118" t="s">
        <v>365</v>
      </c>
      <c r="F9" s="120" t="s">
        <v>366</v>
      </c>
      <c r="G9" s="759"/>
    </row>
    <row r="10" spans="1:7" ht="12.75">
      <c r="A10" s="61" t="s">
        <v>7</v>
      </c>
      <c r="B10" s="617" t="s">
        <v>505</v>
      </c>
      <c r="C10" s="63">
        <f>C11+C14</f>
        <v>0</v>
      </c>
      <c r="D10" s="63">
        <f>D11+D14</f>
        <v>0</v>
      </c>
      <c r="E10" s="63">
        <f>E11+E14</f>
        <v>0</v>
      </c>
      <c r="F10" s="76">
        <f>F11+F14</f>
        <v>0</v>
      </c>
      <c r="G10" s="83">
        <f aca="true" t="shared" si="0" ref="G10:G29">C10+D10+E10+F10</f>
        <v>0</v>
      </c>
    </row>
    <row r="11" spans="1:7" ht="12.75">
      <c r="A11" s="67" t="s">
        <v>8</v>
      </c>
      <c r="B11" s="618" t="s">
        <v>506</v>
      </c>
      <c r="C11" s="27">
        <f>C12+C13</f>
        <v>0</v>
      </c>
      <c r="D11" s="27">
        <f>D12+D13</f>
        <v>0</v>
      </c>
      <c r="E11" s="27">
        <f>E12+E13</f>
        <v>0</v>
      </c>
      <c r="F11" s="78">
        <f>F12+F13</f>
        <v>0</v>
      </c>
      <c r="G11" s="85">
        <f t="shared" si="0"/>
        <v>0</v>
      </c>
    </row>
    <row r="12" spans="1:7" ht="12.75">
      <c r="A12" s="67" t="s">
        <v>126</v>
      </c>
      <c r="B12" s="618" t="s">
        <v>507</v>
      </c>
      <c r="C12" s="30"/>
      <c r="D12" s="30"/>
      <c r="E12" s="30"/>
      <c r="F12" s="77"/>
      <c r="G12" s="85">
        <f t="shared" si="0"/>
        <v>0</v>
      </c>
    </row>
    <row r="13" spans="1:7" ht="12.75">
      <c r="A13" s="67" t="s">
        <v>127</v>
      </c>
      <c r="B13" s="618" t="s">
        <v>508</v>
      </c>
      <c r="C13" s="30"/>
      <c r="D13" s="30"/>
      <c r="E13" s="30"/>
      <c r="F13" s="77"/>
      <c r="G13" s="85">
        <f t="shared" si="0"/>
        <v>0</v>
      </c>
    </row>
    <row r="14" spans="1:7" ht="12.75">
      <c r="A14" s="67" t="s">
        <v>9</v>
      </c>
      <c r="B14" s="618" t="s">
        <v>509</v>
      </c>
      <c r="C14" s="27">
        <f>C15+C16</f>
        <v>0</v>
      </c>
      <c r="D14" s="27">
        <f>D15+D16</f>
        <v>0</v>
      </c>
      <c r="E14" s="27">
        <f>E15+E16</f>
        <v>0</v>
      </c>
      <c r="F14" s="78">
        <f>F15+F16</f>
        <v>0</v>
      </c>
      <c r="G14" s="85">
        <f t="shared" si="0"/>
        <v>0</v>
      </c>
    </row>
    <row r="15" spans="1:7" ht="12.75">
      <c r="A15" s="67" t="s">
        <v>10</v>
      </c>
      <c r="B15" s="618" t="s">
        <v>513</v>
      </c>
      <c r="C15" s="30"/>
      <c r="D15" s="30"/>
      <c r="E15" s="30"/>
      <c r="F15" s="77"/>
      <c r="G15" s="85">
        <f t="shared" si="0"/>
        <v>0</v>
      </c>
    </row>
    <row r="16" spans="1:7" ht="12.75">
      <c r="A16" s="67" t="s">
        <v>11</v>
      </c>
      <c r="B16" s="618" t="s">
        <v>514</v>
      </c>
      <c r="C16" s="30"/>
      <c r="D16" s="30"/>
      <c r="E16" s="30"/>
      <c r="F16" s="77"/>
      <c r="G16" s="85">
        <f t="shared" si="0"/>
        <v>0</v>
      </c>
    </row>
    <row r="17" spans="1:7" ht="12.75">
      <c r="A17" s="69" t="s">
        <v>26</v>
      </c>
      <c r="B17" s="619" t="s">
        <v>515</v>
      </c>
      <c r="C17" s="26">
        <f>C18+C21</f>
        <v>0</v>
      </c>
      <c r="D17" s="26">
        <f>D18+D21</f>
        <v>0</v>
      </c>
      <c r="E17" s="26">
        <f>E18+E21</f>
        <v>0</v>
      </c>
      <c r="F17" s="80">
        <f>F18+F21</f>
        <v>0</v>
      </c>
      <c r="G17" s="85">
        <f t="shared" si="0"/>
        <v>0</v>
      </c>
    </row>
    <row r="18" spans="1:7" ht="12.75">
      <c r="A18" s="67" t="s">
        <v>27</v>
      </c>
      <c r="B18" s="618" t="s">
        <v>516</v>
      </c>
      <c r="C18" s="27">
        <f>C19+C20</f>
        <v>0</v>
      </c>
      <c r="D18" s="27">
        <f>D19+D20</f>
        <v>0</v>
      </c>
      <c r="E18" s="27">
        <f>E19+E20</f>
        <v>0</v>
      </c>
      <c r="F18" s="78">
        <f>F19+F20</f>
        <v>0</v>
      </c>
      <c r="G18" s="85">
        <f t="shared" si="0"/>
        <v>0</v>
      </c>
    </row>
    <row r="19" spans="1:7" ht="12.75">
      <c r="A19" s="67" t="s">
        <v>28</v>
      </c>
      <c r="B19" s="618" t="s">
        <v>507</v>
      </c>
      <c r="C19" s="30"/>
      <c r="D19" s="30"/>
      <c r="E19" s="30"/>
      <c r="F19" s="77"/>
      <c r="G19" s="85">
        <f t="shared" si="0"/>
        <v>0</v>
      </c>
    </row>
    <row r="20" spans="1:7" ht="12.75">
      <c r="A20" s="67" t="s">
        <v>31</v>
      </c>
      <c r="B20" s="618" t="s">
        <v>508</v>
      </c>
      <c r="C20" s="30"/>
      <c r="D20" s="30"/>
      <c r="E20" s="30"/>
      <c r="F20" s="77"/>
      <c r="G20" s="85">
        <f t="shared" si="0"/>
        <v>0</v>
      </c>
    </row>
    <row r="21" spans="1:7" ht="12.75">
      <c r="A21" s="67" t="s">
        <v>37</v>
      </c>
      <c r="B21" s="618" t="s">
        <v>510</v>
      </c>
      <c r="C21" s="27">
        <f>C22+C23</f>
        <v>0</v>
      </c>
      <c r="D21" s="27">
        <f>D22+D23</f>
        <v>0</v>
      </c>
      <c r="E21" s="27">
        <f>E22+E23</f>
        <v>0</v>
      </c>
      <c r="F21" s="78">
        <f>F22+F23</f>
        <v>0</v>
      </c>
      <c r="G21" s="85">
        <f t="shared" si="0"/>
        <v>0</v>
      </c>
    </row>
    <row r="22" spans="1:7" ht="12.75">
      <c r="A22" s="67" t="s">
        <v>38</v>
      </c>
      <c r="B22" s="618" t="s">
        <v>513</v>
      </c>
      <c r="C22" s="30"/>
      <c r="D22" s="30"/>
      <c r="E22" s="30"/>
      <c r="F22" s="77"/>
      <c r="G22" s="85">
        <f t="shared" si="0"/>
        <v>0</v>
      </c>
    </row>
    <row r="23" spans="1:7" ht="12.75">
      <c r="A23" s="67" t="s">
        <v>41</v>
      </c>
      <c r="B23" s="618" t="s">
        <v>514</v>
      </c>
      <c r="C23" s="30"/>
      <c r="D23" s="30"/>
      <c r="E23" s="30"/>
      <c r="F23" s="77"/>
      <c r="G23" s="85">
        <f t="shared" si="0"/>
        <v>0</v>
      </c>
    </row>
    <row r="24" spans="1:7" ht="12.75">
      <c r="A24" s="69" t="s">
        <v>80</v>
      </c>
      <c r="B24" s="619" t="s">
        <v>517</v>
      </c>
      <c r="C24" s="26">
        <f>C25+C26</f>
        <v>0</v>
      </c>
      <c r="D24" s="26">
        <f>D25+D26</f>
        <v>0</v>
      </c>
      <c r="E24" s="26">
        <f>E25+E26</f>
        <v>0</v>
      </c>
      <c r="F24" s="80">
        <f>F25+F26</f>
        <v>0</v>
      </c>
      <c r="G24" s="85">
        <f t="shared" si="0"/>
        <v>0</v>
      </c>
    </row>
    <row r="25" spans="1:7" ht="12.75">
      <c r="A25" s="67" t="s">
        <v>81</v>
      </c>
      <c r="B25" s="620" t="s">
        <v>824</v>
      </c>
      <c r="C25" s="30"/>
      <c r="D25" s="30"/>
      <c r="E25" s="30"/>
      <c r="F25" s="77"/>
      <c r="G25" s="85">
        <f t="shared" si="0"/>
        <v>0</v>
      </c>
    </row>
    <row r="26" spans="1:7" ht="12.75">
      <c r="A26" s="67" t="s">
        <v>90</v>
      </c>
      <c r="B26" s="620" t="s">
        <v>511</v>
      </c>
      <c r="C26" s="30"/>
      <c r="D26" s="30"/>
      <c r="E26" s="30"/>
      <c r="F26" s="77"/>
      <c r="G26" s="85">
        <f t="shared" si="0"/>
        <v>0</v>
      </c>
    </row>
    <row r="27" spans="1:7" ht="12.75">
      <c r="A27" s="69" t="s">
        <v>91</v>
      </c>
      <c r="B27" s="619" t="s">
        <v>512</v>
      </c>
      <c r="C27" s="30"/>
      <c r="D27" s="30"/>
      <c r="E27" s="30"/>
      <c r="F27" s="77"/>
      <c r="G27" s="85">
        <f t="shared" si="0"/>
        <v>0</v>
      </c>
    </row>
    <row r="28" spans="1:7" ht="13.5" thickBot="1">
      <c r="A28" s="114" t="s">
        <v>121</v>
      </c>
      <c r="B28" s="619" t="s">
        <v>518</v>
      </c>
      <c r="C28" s="30"/>
      <c r="D28" s="30"/>
      <c r="E28" s="30"/>
      <c r="F28" s="77"/>
      <c r="G28" s="122">
        <f t="shared" si="0"/>
        <v>0</v>
      </c>
    </row>
    <row r="29" spans="1:7" ht="15.75" thickBot="1">
      <c r="A29" s="312"/>
      <c r="B29" s="621" t="s">
        <v>360</v>
      </c>
      <c r="C29" s="123">
        <f>C10+C17+C24+C27+C28</f>
        <v>0</v>
      </c>
      <c r="D29" s="123">
        <f>D10+D17+D24+D27+D28</f>
        <v>0</v>
      </c>
      <c r="E29" s="123">
        <f>E10+E17+E24+E27+E28</f>
        <v>0</v>
      </c>
      <c r="F29" s="123">
        <f>F10+F17+F24+F27+F28</f>
        <v>0</v>
      </c>
      <c r="G29" s="124">
        <f t="shared" si="0"/>
        <v>0</v>
      </c>
    </row>
  </sheetData>
  <sheetProtection/>
  <mergeCells count="4">
    <mergeCell ref="B7:B8"/>
    <mergeCell ref="C7:D8"/>
    <mergeCell ref="E7:F8"/>
    <mergeCell ref="G7:G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7" sqref="C7:G7"/>
    </sheetView>
  </sheetViews>
  <sheetFormatPr defaultColWidth="9.140625" defaultRowHeight="12.75"/>
  <cols>
    <col min="1" max="1" width="24.28125" style="12" customWidth="1"/>
    <col min="2" max="2" width="50.00390625" style="12" customWidth="1"/>
    <col min="3" max="3" width="11.421875" style="12" customWidth="1"/>
    <col min="4" max="4" width="11.00390625" style="12" customWidth="1"/>
    <col min="5" max="5" width="12.421875" style="12" customWidth="1"/>
    <col min="6" max="6" width="12.8515625" style="12" customWidth="1"/>
    <col min="7" max="7" width="13.00390625" style="12" customWidth="1"/>
    <col min="8" max="8" width="10.00390625" style="12" customWidth="1"/>
    <col min="9" max="16384" width="9.140625" style="12" customWidth="1"/>
  </cols>
  <sheetData>
    <row r="1" spans="1:8" ht="15">
      <c r="A1" s="437" t="s">
        <v>283</v>
      </c>
      <c r="B1" s="316">
        <v>5</v>
      </c>
      <c r="C1" s="11"/>
      <c r="D1" s="3"/>
      <c r="E1" s="1"/>
      <c r="F1" s="1"/>
      <c r="G1" s="1"/>
      <c r="H1" s="1"/>
    </row>
    <row r="2" spans="1:8" ht="15">
      <c r="A2" s="411" t="s">
        <v>284</v>
      </c>
      <c r="B2" s="622" t="s">
        <v>259</v>
      </c>
      <c r="C2" s="4"/>
      <c r="D2" s="3"/>
      <c r="E2" s="1"/>
      <c r="F2" s="1"/>
      <c r="G2" s="1"/>
      <c r="H2" s="1"/>
    </row>
    <row r="3" spans="1:8" ht="15">
      <c r="A3" s="411" t="s">
        <v>285</v>
      </c>
      <c r="B3" s="314" t="s">
        <v>502</v>
      </c>
      <c r="C3" s="2"/>
      <c r="D3" s="3"/>
      <c r="E3" s="1"/>
      <c r="F3" s="1"/>
      <c r="G3" s="1"/>
      <c r="H3" s="1"/>
    </row>
    <row r="4" spans="1:8" ht="15">
      <c r="A4" s="411" t="s">
        <v>286</v>
      </c>
      <c r="B4" s="314" t="s">
        <v>362</v>
      </c>
      <c r="C4" s="2"/>
      <c r="D4" s="3"/>
      <c r="E4" s="1"/>
      <c r="F4" s="1"/>
      <c r="G4" s="1"/>
      <c r="H4" s="1"/>
    </row>
    <row r="5" spans="1:8" ht="15">
      <c r="A5" s="411" t="s">
        <v>287</v>
      </c>
      <c r="B5" s="415" t="s">
        <v>290</v>
      </c>
      <c r="C5" s="2"/>
      <c r="D5" s="3"/>
      <c r="E5" s="1"/>
      <c r="F5" s="1"/>
      <c r="G5" s="1"/>
      <c r="H5" s="1"/>
    </row>
    <row r="6" spans="1:8" ht="13.5" thickBot="1">
      <c r="A6" s="2"/>
      <c r="B6" s="2"/>
      <c r="C6" s="2"/>
      <c r="D6" s="3"/>
      <c r="E6" s="1"/>
      <c r="F6" s="1"/>
      <c r="G6" s="1"/>
      <c r="H6" s="1"/>
    </row>
    <row r="7" spans="1:8" ht="15">
      <c r="A7" s="760" t="s">
        <v>291</v>
      </c>
      <c r="B7" s="751" t="s">
        <v>519</v>
      </c>
      <c r="C7" s="762" t="s">
        <v>520</v>
      </c>
      <c r="D7" s="763" t="s">
        <v>134</v>
      </c>
      <c r="E7" s="763" t="s">
        <v>134</v>
      </c>
      <c r="F7" s="763" t="s">
        <v>134</v>
      </c>
      <c r="G7" s="763" t="s">
        <v>134</v>
      </c>
      <c r="H7" s="125" t="s">
        <v>360</v>
      </c>
    </row>
    <row r="8" spans="1:8" ht="37.5" customHeight="1" thickBot="1">
      <c r="A8" s="761"/>
      <c r="B8" s="752" t="s">
        <v>133</v>
      </c>
      <c r="C8" s="126" t="s">
        <v>521</v>
      </c>
      <c r="D8" s="127" t="s">
        <v>522</v>
      </c>
      <c r="E8" s="128" t="s">
        <v>523</v>
      </c>
      <c r="F8" s="128" t="s">
        <v>524</v>
      </c>
      <c r="G8" s="129" t="s">
        <v>525</v>
      </c>
      <c r="H8" s="130"/>
    </row>
    <row r="9" spans="1:8" ht="12.75">
      <c r="A9" s="131"/>
      <c r="B9" s="618" t="s">
        <v>527</v>
      </c>
      <c r="C9" s="133"/>
      <c r="D9" s="133"/>
      <c r="E9" s="133"/>
      <c r="F9" s="133"/>
      <c r="G9" s="135"/>
      <c r="H9" s="136">
        <f>SUM(C9:G9)</f>
        <v>0</v>
      </c>
    </row>
    <row r="10" spans="1:8" ht="12.75">
      <c r="A10" s="134"/>
      <c r="B10" s="618" t="s">
        <v>319</v>
      </c>
      <c r="C10" s="30"/>
      <c r="D10" s="30"/>
      <c r="E10" s="30"/>
      <c r="F10" s="30"/>
      <c r="G10" s="77"/>
      <c r="H10" s="84">
        <f>SUM(C10:G10)</f>
        <v>0</v>
      </c>
    </row>
    <row r="11" spans="1:8" ht="12.75">
      <c r="A11" s="134"/>
      <c r="B11" s="618" t="s">
        <v>528</v>
      </c>
      <c r="C11" s="30"/>
      <c r="D11" s="30"/>
      <c r="E11" s="30"/>
      <c r="F11" s="30"/>
      <c r="G11" s="79"/>
      <c r="H11" s="84">
        <f>SUM(C11:G11)</f>
        <v>0</v>
      </c>
    </row>
    <row r="12" spans="1:8" ht="13.5" thickBot="1">
      <c r="A12" s="137"/>
      <c r="B12" s="623" t="s">
        <v>526</v>
      </c>
      <c r="C12" s="138"/>
      <c r="D12" s="138"/>
      <c r="E12" s="138"/>
      <c r="F12" s="138"/>
      <c r="G12" s="139"/>
      <c r="H12" s="140">
        <f>SUM(C12:G12)</f>
        <v>0</v>
      </c>
    </row>
    <row r="13" spans="1:8" ht="13.5" thickBot="1">
      <c r="A13" s="107"/>
      <c r="B13" s="621" t="s">
        <v>360</v>
      </c>
      <c r="C13" s="141">
        <f>SUM(C9:C12)</f>
        <v>0</v>
      </c>
      <c r="D13" s="141">
        <f>SUM(D9:D12)</f>
        <v>0</v>
      </c>
      <c r="E13" s="141">
        <f>SUM(E9:E12)</f>
        <v>0</v>
      </c>
      <c r="F13" s="141">
        <f>SUM(F9:F12)</f>
        <v>0</v>
      </c>
      <c r="G13" s="142">
        <f>SUM(G9:G12)</f>
        <v>0</v>
      </c>
      <c r="H13" s="143">
        <f>SUM(C13:G13)</f>
        <v>0</v>
      </c>
    </row>
  </sheetData>
  <sheetProtection/>
  <mergeCells count="3">
    <mergeCell ref="A7:A8"/>
    <mergeCell ref="B7:B8"/>
    <mergeCell ref="C7:G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23.7109375" style="12" customWidth="1"/>
    <col min="2" max="2" width="41.00390625" style="12" customWidth="1"/>
    <col min="3" max="3" width="24.8515625" style="12" customWidth="1"/>
    <col min="4" max="4" width="14.421875" style="12" customWidth="1"/>
    <col min="5" max="5" width="18.57421875" style="12" customWidth="1"/>
    <col min="6" max="6" width="16.421875" style="12" customWidth="1"/>
    <col min="7" max="7" width="16.57421875" style="12" customWidth="1"/>
    <col min="8" max="8" width="19.28125" style="12" bestFit="1" customWidth="1"/>
    <col min="9" max="9" width="18.421875" style="12" bestFit="1" customWidth="1"/>
    <col min="10" max="16384" width="9.140625" style="12" customWidth="1"/>
  </cols>
  <sheetData>
    <row r="1" spans="1:9" ht="15">
      <c r="A1" s="437" t="s">
        <v>283</v>
      </c>
      <c r="B1" s="316">
        <v>6</v>
      </c>
      <c r="E1" s="1"/>
      <c r="F1" s="1"/>
      <c r="G1" s="1"/>
      <c r="H1" s="1"/>
      <c r="I1" s="1"/>
    </row>
    <row r="2" spans="1:9" ht="15">
      <c r="A2" s="411" t="s">
        <v>284</v>
      </c>
      <c r="B2" s="592" t="s">
        <v>260</v>
      </c>
      <c r="E2" s="1"/>
      <c r="F2" s="1"/>
      <c r="G2" s="1"/>
      <c r="H2" s="1"/>
      <c r="I2" s="1"/>
    </row>
    <row r="3" spans="1:9" ht="15">
      <c r="A3" s="411" t="s">
        <v>285</v>
      </c>
      <c r="B3" s="314" t="s">
        <v>502</v>
      </c>
      <c r="E3" s="1"/>
      <c r="F3" s="1"/>
      <c r="G3" s="1"/>
      <c r="H3" s="1"/>
      <c r="I3" s="1"/>
    </row>
    <row r="4" spans="1:9" ht="15">
      <c r="A4" s="411" t="s">
        <v>286</v>
      </c>
      <c r="B4" s="314" t="s">
        <v>362</v>
      </c>
      <c r="E4" s="1"/>
      <c r="F4" s="1"/>
      <c r="G4" s="1"/>
      <c r="H4" s="1"/>
      <c r="I4" s="1"/>
    </row>
    <row r="5" spans="1:9" ht="15">
      <c r="A5" s="411" t="s">
        <v>287</v>
      </c>
      <c r="B5" s="415" t="s">
        <v>290</v>
      </c>
      <c r="E5" s="1"/>
      <c r="F5" s="1"/>
      <c r="G5" s="1"/>
      <c r="H5" s="1"/>
      <c r="I5" s="1"/>
    </row>
    <row r="6" spans="1:9" ht="13.5" thickBot="1">
      <c r="A6" s="2"/>
      <c r="B6" s="2"/>
      <c r="C6" s="2"/>
      <c r="D6" s="3"/>
      <c r="E6" s="1"/>
      <c r="F6" s="1"/>
      <c r="G6" s="1"/>
      <c r="H6" s="1"/>
      <c r="I6" s="1"/>
    </row>
    <row r="7" spans="1:9" ht="15.75" customHeight="1" thickBot="1">
      <c r="A7" s="764" t="s">
        <v>291</v>
      </c>
      <c r="B7" s="767" t="s">
        <v>529</v>
      </c>
      <c r="C7" s="770" t="s">
        <v>530</v>
      </c>
      <c r="D7" s="773" t="s">
        <v>531</v>
      </c>
      <c r="E7" s="774"/>
      <c r="F7" s="144"/>
      <c r="G7" s="775" t="s">
        <v>537</v>
      </c>
      <c r="H7" s="776"/>
      <c r="I7" s="777" t="s">
        <v>538</v>
      </c>
    </row>
    <row r="8" spans="1:9" ht="15" customHeight="1">
      <c r="A8" s="765"/>
      <c r="B8" s="768"/>
      <c r="C8" s="771"/>
      <c r="D8" s="780" t="s">
        <v>532</v>
      </c>
      <c r="E8" s="783" t="s">
        <v>533</v>
      </c>
      <c r="F8" s="145"/>
      <c r="G8" s="786" t="s">
        <v>536</v>
      </c>
      <c r="H8" s="783" t="s">
        <v>533</v>
      </c>
      <c r="I8" s="778"/>
    </row>
    <row r="9" spans="1:9" ht="15" customHeight="1">
      <c r="A9" s="765"/>
      <c r="B9" s="768"/>
      <c r="C9" s="771"/>
      <c r="D9" s="781"/>
      <c r="E9" s="784"/>
      <c r="F9" s="624" t="s">
        <v>534</v>
      </c>
      <c r="G9" s="787"/>
      <c r="H9" s="784"/>
      <c r="I9" s="778"/>
    </row>
    <row r="10" spans="1:9" ht="15.75" customHeight="1" thickBot="1">
      <c r="A10" s="766"/>
      <c r="B10" s="769"/>
      <c r="C10" s="772"/>
      <c r="D10" s="782"/>
      <c r="E10" s="785"/>
      <c r="F10" s="625" t="s">
        <v>535</v>
      </c>
      <c r="G10" s="788"/>
      <c r="H10" s="785"/>
      <c r="I10" s="779"/>
    </row>
    <row r="11" spans="1:9" ht="15">
      <c r="A11" s="318" t="s">
        <v>7</v>
      </c>
      <c r="B11" s="626" t="s">
        <v>539</v>
      </c>
      <c r="C11" s="319" t="s">
        <v>544</v>
      </c>
      <c r="D11" s="320"/>
      <c r="E11" s="321"/>
      <c r="F11" s="322" t="s">
        <v>544</v>
      </c>
      <c r="G11" s="320"/>
      <c r="H11" s="323"/>
      <c r="I11" s="324"/>
    </row>
    <row r="12" spans="1:9" ht="15">
      <c r="A12" s="325" t="s">
        <v>26</v>
      </c>
      <c r="B12" s="626" t="s">
        <v>540</v>
      </c>
      <c r="C12" s="326" t="s">
        <v>545</v>
      </c>
      <c r="D12" s="327"/>
      <c r="E12" s="328"/>
      <c r="F12" s="329" t="s">
        <v>545</v>
      </c>
      <c r="G12" s="327"/>
      <c r="H12" s="330"/>
      <c r="I12" s="331"/>
    </row>
    <row r="13" spans="1:9" ht="15">
      <c r="A13" s="325" t="s">
        <v>80</v>
      </c>
      <c r="B13" s="626" t="s">
        <v>541</v>
      </c>
      <c r="C13" s="326" t="s">
        <v>546</v>
      </c>
      <c r="D13" s="327"/>
      <c r="E13" s="328"/>
      <c r="F13" s="332" t="s">
        <v>135</v>
      </c>
      <c r="G13" s="327"/>
      <c r="H13" s="333">
        <f>+F13*G13</f>
        <v>0</v>
      </c>
      <c r="I13" s="331"/>
    </row>
    <row r="14" spans="1:9" ht="15">
      <c r="A14" s="325" t="s">
        <v>91</v>
      </c>
      <c r="B14" s="626" t="s">
        <v>542</v>
      </c>
      <c r="C14" s="326" t="s">
        <v>547</v>
      </c>
      <c r="D14" s="327"/>
      <c r="E14" s="328"/>
      <c r="F14" s="332" t="s">
        <v>135</v>
      </c>
      <c r="G14" s="327"/>
      <c r="H14" s="333">
        <f>+F14*G14</f>
        <v>0</v>
      </c>
      <c r="I14" s="331"/>
    </row>
    <row r="15" spans="1:9" ht="15">
      <c r="A15" s="325" t="s">
        <v>121</v>
      </c>
      <c r="B15" s="626" t="s">
        <v>328</v>
      </c>
      <c r="C15" s="334" t="s">
        <v>548</v>
      </c>
      <c r="D15" s="335"/>
      <c r="E15" s="336"/>
      <c r="F15" s="332" t="s">
        <v>135</v>
      </c>
      <c r="G15" s="335"/>
      <c r="H15" s="333">
        <f>+F15*G15</f>
        <v>0</v>
      </c>
      <c r="I15" s="337"/>
    </row>
    <row r="16" spans="1:9" ht="15">
      <c r="A16" s="338"/>
      <c r="B16" s="627" t="s">
        <v>439</v>
      </c>
      <c r="C16" s="339"/>
      <c r="D16" s="340">
        <f>SUM(D11:D15)</f>
        <v>0</v>
      </c>
      <c r="E16" s="341">
        <f>SUM(E11:E15)</f>
        <v>0</v>
      </c>
      <c r="F16" s="342"/>
      <c r="G16" s="340">
        <f>SUM(G11:G15)</f>
        <v>0</v>
      </c>
      <c r="H16" s="333">
        <f>SUM(H11:H15)</f>
        <v>0</v>
      </c>
      <c r="I16" s="343">
        <f>SUM(I11:I15)</f>
        <v>0</v>
      </c>
    </row>
    <row r="17" spans="1:9" ht="15.75" thickBot="1">
      <c r="A17" s="344" t="s">
        <v>132</v>
      </c>
      <c r="B17" s="628" t="s">
        <v>543</v>
      </c>
      <c r="C17" s="345"/>
      <c r="D17" s="346">
        <f>D13+D14+D15</f>
        <v>0</v>
      </c>
      <c r="E17" s="347">
        <f>E13+E14+E15</f>
        <v>0</v>
      </c>
      <c r="F17" s="348"/>
      <c r="G17" s="346">
        <f>G13+G14+G15</f>
        <v>0</v>
      </c>
      <c r="H17" s="349">
        <f>H13+H14+H15</f>
        <v>0</v>
      </c>
      <c r="I17" s="350">
        <f>I13+I14+I15</f>
        <v>0</v>
      </c>
    </row>
    <row r="20" spans="1:2" ht="15.75" customHeight="1">
      <c r="A20" s="437" t="s">
        <v>283</v>
      </c>
      <c r="B20" s="352" t="s">
        <v>211</v>
      </c>
    </row>
    <row r="21" spans="1:2" ht="15" customHeight="1">
      <c r="A21" s="411" t="s">
        <v>284</v>
      </c>
      <c r="B21" s="353" t="s">
        <v>549</v>
      </c>
    </row>
    <row r="22" spans="1:2" ht="15">
      <c r="A22" s="411" t="s">
        <v>285</v>
      </c>
      <c r="B22" s="314" t="s">
        <v>502</v>
      </c>
    </row>
    <row r="23" spans="1:2" ht="15">
      <c r="A23" s="411" t="s">
        <v>286</v>
      </c>
      <c r="B23" s="314" t="s">
        <v>362</v>
      </c>
    </row>
    <row r="24" spans="1:2" ht="15">
      <c r="A24" s="411" t="s">
        <v>287</v>
      </c>
      <c r="B24" s="415" t="s">
        <v>290</v>
      </c>
    </row>
    <row r="25" spans="1:9" ht="13.5" thickBot="1">
      <c r="A25" s="2"/>
      <c r="B25" s="2"/>
      <c r="C25" s="2"/>
      <c r="D25" s="3"/>
      <c r="E25" s="1"/>
      <c r="F25" s="1"/>
      <c r="G25" s="1"/>
      <c r="H25" s="1"/>
      <c r="I25" s="1"/>
    </row>
    <row r="26" spans="1:9" ht="15.75" customHeight="1" thickBot="1">
      <c r="A26" s="764" t="s">
        <v>291</v>
      </c>
      <c r="B26" s="789" t="s">
        <v>550</v>
      </c>
      <c r="C26" s="770" t="s">
        <v>530</v>
      </c>
      <c r="D26" s="773" t="s">
        <v>531</v>
      </c>
      <c r="E26" s="774"/>
      <c r="F26" s="144"/>
      <c r="G26" s="775" t="s">
        <v>537</v>
      </c>
      <c r="H26" s="776"/>
      <c r="I26" s="777" t="s">
        <v>538</v>
      </c>
    </row>
    <row r="27" spans="1:9" ht="15" customHeight="1">
      <c r="A27" s="765"/>
      <c r="B27" s="790" t="s">
        <v>136</v>
      </c>
      <c r="C27" s="771"/>
      <c r="D27" s="780" t="s">
        <v>532</v>
      </c>
      <c r="E27" s="783" t="s">
        <v>533</v>
      </c>
      <c r="F27" s="145"/>
      <c r="G27" s="786" t="s">
        <v>536</v>
      </c>
      <c r="H27" s="783" t="s">
        <v>533</v>
      </c>
      <c r="I27" s="778"/>
    </row>
    <row r="28" spans="1:9" ht="15" customHeight="1">
      <c r="A28" s="765"/>
      <c r="B28" s="790" t="s">
        <v>136</v>
      </c>
      <c r="C28" s="771"/>
      <c r="D28" s="781"/>
      <c r="E28" s="784"/>
      <c r="F28" s="624" t="s">
        <v>534</v>
      </c>
      <c r="G28" s="787"/>
      <c r="H28" s="784"/>
      <c r="I28" s="778"/>
    </row>
    <row r="29" spans="1:9" ht="23.25" customHeight="1" thickBot="1">
      <c r="A29" s="766"/>
      <c r="B29" s="791" t="s">
        <v>136</v>
      </c>
      <c r="C29" s="772"/>
      <c r="D29" s="782"/>
      <c r="E29" s="785"/>
      <c r="F29" s="625" t="s">
        <v>535</v>
      </c>
      <c r="G29" s="788"/>
      <c r="H29" s="785"/>
      <c r="I29" s="779"/>
    </row>
    <row r="30" spans="1:9" s="351" customFormat="1" ht="30">
      <c r="A30" s="361" t="s">
        <v>7</v>
      </c>
      <c r="B30" s="629" t="s">
        <v>551</v>
      </c>
      <c r="C30" s="354" t="s">
        <v>137</v>
      </c>
      <c r="D30" s="355"/>
      <c r="E30" s="356"/>
      <c r="F30" s="354" t="s">
        <v>138</v>
      </c>
      <c r="G30" s="356"/>
      <c r="H30" s="356"/>
      <c r="I30" s="357"/>
    </row>
    <row r="31" spans="1:9" s="351" customFormat="1" ht="35.25" thickBot="1">
      <c r="A31" s="362" t="s">
        <v>26</v>
      </c>
      <c r="B31" s="630" t="s">
        <v>820</v>
      </c>
      <c r="C31" s="358" t="s">
        <v>546</v>
      </c>
      <c r="D31" s="359"/>
      <c r="E31" s="359"/>
      <c r="F31" s="358" t="s">
        <v>139</v>
      </c>
      <c r="G31" s="359"/>
      <c r="H31" s="359"/>
      <c r="I31" s="360"/>
    </row>
    <row r="33" ht="12.75">
      <c r="A33" s="317" t="s">
        <v>552</v>
      </c>
    </row>
    <row r="34" ht="12.75">
      <c r="A34" s="317" t="s">
        <v>553</v>
      </c>
    </row>
  </sheetData>
  <sheetProtection/>
  <mergeCells count="20">
    <mergeCell ref="I26:I29"/>
    <mergeCell ref="D27:D29"/>
    <mergeCell ref="E27:E29"/>
    <mergeCell ref="G27:G29"/>
    <mergeCell ref="H27:H29"/>
    <mergeCell ref="A26:A29"/>
    <mergeCell ref="B26:B29"/>
    <mergeCell ref="C26:C29"/>
    <mergeCell ref="D26:E26"/>
    <mergeCell ref="G26:H26"/>
    <mergeCell ref="A7:A10"/>
    <mergeCell ref="B7:B10"/>
    <mergeCell ref="C7:C10"/>
    <mergeCell ref="D7:E7"/>
    <mergeCell ref="G7:H7"/>
    <mergeCell ref="I7:I10"/>
    <mergeCell ref="D8:D10"/>
    <mergeCell ref="E8:E10"/>
    <mergeCell ref="G8:G10"/>
    <mergeCell ref="H8:H10"/>
  </mergeCells>
  <printOptions/>
  <pageMargins left="0.75" right="0.75" top="1" bottom="1" header="0.5" footer="0.5"/>
  <pageSetup horizontalDpi="600" verticalDpi="600" orientation="portrait" paperSize="9" r:id="rId1"/>
  <ignoredErrors>
    <ignoredError sqref="A3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3.7109375" style="12" customWidth="1"/>
    <col min="2" max="2" width="63.57421875" style="12" customWidth="1"/>
    <col min="3" max="3" width="18.8515625" style="12" customWidth="1"/>
    <col min="4" max="4" width="15.421875" style="12" customWidth="1"/>
    <col min="5" max="5" width="20.140625" style="12" customWidth="1"/>
    <col min="6" max="16384" width="9.140625" style="12" customWidth="1"/>
  </cols>
  <sheetData>
    <row r="1" spans="1:5" ht="15">
      <c r="A1" s="437" t="s">
        <v>283</v>
      </c>
      <c r="B1" s="316">
        <v>7</v>
      </c>
      <c r="C1" s="11"/>
      <c r="D1" s="3"/>
      <c r="E1" s="1"/>
    </row>
    <row r="2" spans="1:5" ht="15">
      <c r="A2" s="411" t="s">
        <v>284</v>
      </c>
      <c r="B2" s="592" t="s">
        <v>262</v>
      </c>
      <c r="C2" s="4"/>
      <c r="D2" s="3"/>
      <c r="E2" s="1"/>
    </row>
    <row r="3" spans="1:5" ht="15">
      <c r="A3" s="411" t="s">
        <v>285</v>
      </c>
      <c r="B3" s="588" t="s">
        <v>254</v>
      </c>
      <c r="C3" s="2"/>
      <c r="D3" s="3"/>
      <c r="E3" s="1"/>
    </row>
    <row r="4" spans="1:5" ht="15">
      <c r="A4" s="411" t="s">
        <v>286</v>
      </c>
      <c r="B4" s="314" t="s">
        <v>362</v>
      </c>
      <c r="C4" s="2"/>
      <c r="D4" s="3"/>
      <c r="E4" s="1"/>
    </row>
    <row r="5" spans="1:5" ht="15">
      <c r="A5" s="411" t="s">
        <v>287</v>
      </c>
      <c r="B5" s="415" t="s">
        <v>290</v>
      </c>
      <c r="C5" s="2"/>
      <c r="D5" s="3"/>
      <c r="E5" s="1"/>
    </row>
    <row r="6" spans="1:5" ht="13.5" thickBot="1">
      <c r="A6" s="2"/>
      <c r="B6" s="2"/>
      <c r="C6" s="2"/>
      <c r="D6" s="3"/>
      <c r="E6" s="1"/>
    </row>
    <row r="7" spans="1:5" ht="15">
      <c r="A7" s="764" t="s">
        <v>291</v>
      </c>
      <c r="B7" s="767" t="s">
        <v>554</v>
      </c>
      <c r="C7" s="152"/>
      <c r="D7" s="792" t="s">
        <v>556</v>
      </c>
      <c r="E7" s="153" t="s">
        <v>557</v>
      </c>
    </row>
    <row r="8" spans="1:5" ht="15">
      <c r="A8" s="765"/>
      <c r="B8" s="768"/>
      <c r="C8" s="631" t="s">
        <v>555</v>
      </c>
      <c r="D8" s="793"/>
      <c r="E8" s="795" t="s">
        <v>671</v>
      </c>
    </row>
    <row r="9" spans="1:5" ht="15.75" thickBot="1">
      <c r="A9" s="766"/>
      <c r="B9" s="769"/>
      <c r="C9" s="154"/>
      <c r="D9" s="794"/>
      <c r="E9" s="796" t="s">
        <v>140</v>
      </c>
    </row>
    <row r="10" spans="1:5" ht="12.75">
      <c r="A10" s="162" t="s">
        <v>7</v>
      </c>
      <c r="B10" s="632" t="s">
        <v>558</v>
      </c>
      <c r="C10" s="155"/>
      <c r="D10" s="156">
        <f>'F6,6.1'!D17+'F6,6.1'!G17+'F6,6.1'!D31+'F6,6.1'!G31</f>
        <v>0</v>
      </c>
      <c r="E10" s="157"/>
    </row>
    <row r="11" spans="1:5" ht="12.75">
      <c r="A11" s="163" t="s">
        <v>26</v>
      </c>
      <c r="B11" s="632" t="s">
        <v>560</v>
      </c>
      <c r="C11" s="39"/>
      <c r="D11" s="40">
        <f>+'F6,6.1'!D16+'F6,6.1'!G16+'F6,6.1'!D30+'F6,6.1'!G30+'F6,6.1'!D31+'F6,6.1'!G31</f>
        <v>0</v>
      </c>
      <c r="E11" s="159"/>
    </row>
    <row r="12" spans="1:5" ht="13.5" thickBot="1">
      <c r="A12" s="160"/>
      <c r="B12" s="633" t="s">
        <v>561</v>
      </c>
      <c r="C12" s="151" t="s">
        <v>562</v>
      </c>
      <c r="D12" s="148"/>
      <c r="E12" s="161" t="e">
        <f>+D10/D11*100</f>
        <v>#DIV/0!</v>
      </c>
    </row>
  </sheetData>
  <sheetProtection/>
  <mergeCells count="4">
    <mergeCell ref="A7:A9"/>
    <mergeCell ref="B7:B9"/>
    <mergeCell ref="D7:D9"/>
    <mergeCell ref="E8:E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12" bestFit="1" customWidth="1"/>
    <col min="2" max="2" width="65.28125" style="12" bestFit="1" customWidth="1"/>
    <col min="3" max="3" width="14.7109375" style="12" customWidth="1"/>
    <col min="4" max="4" width="12.8515625" style="12" customWidth="1"/>
    <col min="5" max="5" width="8.57421875" style="12" customWidth="1"/>
    <col min="6" max="6" width="8.00390625" style="12" customWidth="1"/>
    <col min="7" max="7" width="8.57421875" style="12" customWidth="1"/>
    <col min="8" max="8" width="8.8515625" style="12" customWidth="1"/>
    <col min="9" max="9" width="9.00390625" style="12" customWidth="1"/>
    <col min="10" max="10" width="8.8515625" style="12" customWidth="1"/>
    <col min="11" max="11" width="9.28125" style="12" customWidth="1"/>
    <col min="12" max="16384" width="9.140625" style="12" customWidth="1"/>
  </cols>
  <sheetData>
    <row r="1" spans="1:11" ht="15">
      <c r="A1" s="437" t="s">
        <v>283</v>
      </c>
      <c r="B1" s="634">
        <v>8</v>
      </c>
      <c r="C1" s="11"/>
      <c r="D1" s="3"/>
      <c r="E1" s="1"/>
      <c r="F1" s="1"/>
      <c r="G1" s="1"/>
      <c r="H1" s="1"/>
      <c r="I1" s="1"/>
      <c r="J1" s="1"/>
      <c r="K1" s="1"/>
    </row>
    <row r="2" spans="1:11" ht="15">
      <c r="A2" s="411" t="s">
        <v>284</v>
      </c>
      <c r="B2" s="299" t="s">
        <v>263</v>
      </c>
      <c r="C2" s="4"/>
      <c r="D2" s="3"/>
      <c r="E2" s="1"/>
      <c r="F2" s="1"/>
      <c r="G2" s="1"/>
      <c r="H2" s="1"/>
      <c r="I2" s="1"/>
      <c r="J2" s="1"/>
      <c r="K2" s="1"/>
    </row>
    <row r="3" spans="1:11" ht="15">
      <c r="A3" s="411" t="s">
        <v>285</v>
      </c>
      <c r="B3" t="s">
        <v>254</v>
      </c>
      <c r="C3" s="2"/>
      <c r="D3" s="3"/>
      <c r="E3" s="1"/>
      <c r="F3" s="1"/>
      <c r="G3" s="1"/>
      <c r="H3" s="1"/>
      <c r="I3" s="1"/>
      <c r="J3" s="1"/>
      <c r="K3" s="1"/>
    </row>
    <row r="4" spans="1:11" ht="15">
      <c r="A4" s="411" t="s">
        <v>286</v>
      </c>
      <c r="B4" t="s">
        <v>0</v>
      </c>
      <c r="C4" s="2"/>
      <c r="D4" s="3"/>
      <c r="E4" s="1"/>
      <c r="F4" s="1"/>
      <c r="G4" s="1"/>
      <c r="H4" s="1"/>
      <c r="I4" s="1"/>
      <c r="J4" s="1"/>
      <c r="K4" s="1"/>
    </row>
    <row r="5" spans="1:11" ht="15">
      <c r="A5" s="411" t="s">
        <v>287</v>
      </c>
      <c r="B5" t="s">
        <v>290</v>
      </c>
      <c r="C5" s="2"/>
      <c r="D5" s="3"/>
      <c r="E5" s="1"/>
      <c r="F5" s="1"/>
      <c r="G5" s="1"/>
      <c r="H5" s="1"/>
      <c r="I5" s="1"/>
      <c r="J5" s="1"/>
      <c r="K5" s="1"/>
    </row>
    <row r="6" spans="1:11" ht="13.5" thickBot="1">
      <c r="A6" s="2"/>
      <c r="B6" s="2"/>
      <c r="C6" s="2"/>
      <c r="D6" s="164"/>
      <c r="E6" s="165"/>
      <c r="F6" s="165"/>
      <c r="G6" s="165"/>
      <c r="H6" s="165"/>
      <c r="I6" s="165"/>
      <c r="J6" s="165"/>
      <c r="K6" s="165"/>
    </row>
    <row r="7" spans="1:11" ht="24.75" customHeight="1">
      <c r="A7" s="801" t="s">
        <v>563</v>
      </c>
      <c r="B7" s="803" t="s">
        <v>564</v>
      </c>
      <c r="C7" s="803" t="s">
        <v>355</v>
      </c>
      <c r="D7" s="805" t="s">
        <v>565</v>
      </c>
      <c r="E7" s="807" t="s">
        <v>566</v>
      </c>
      <c r="F7" s="807" t="s">
        <v>567</v>
      </c>
      <c r="G7" s="797" t="s">
        <v>568</v>
      </c>
      <c r="H7" s="797" t="s">
        <v>569</v>
      </c>
      <c r="I7" s="797" t="s">
        <v>570</v>
      </c>
      <c r="J7" s="797" t="s">
        <v>571</v>
      </c>
      <c r="K7" s="799" t="s">
        <v>572</v>
      </c>
    </row>
    <row r="8" spans="1:11" ht="13.5" thickBot="1">
      <c r="A8" s="802"/>
      <c r="B8" s="804"/>
      <c r="C8" s="804"/>
      <c r="D8" s="806"/>
      <c r="E8" s="808"/>
      <c r="F8" s="808"/>
      <c r="G8" s="798"/>
      <c r="H8" s="798"/>
      <c r="I8" s="798"/>
      <c r="J8" s="798"/>
      <c r="K8" s="800"/>
    </row>
    <row r="9" spans="1:11" ht="12.75">
      <c r="A9" s="812" t="s">
        <v>210</v>
      </c>
      <c r="B9" t="s">
        <v>573</v>
      </c>
      <c r="C9" s="156">
        <f>SUM(D9:K9)</f>
        <v>0</v>
      </c>
      <c r="D9" s="168"/>
      <c r="E9" s="169"/>
      <c r="F9" s="169"/>
      <c r="G9" s="169"/>
      <c r="H9" s="169"/>
      <c r="I9" s="169"/>
      <c r="J9" s="169"/>
      <c r="K9" s="170"/>
    </row>
    <row r="10" spans="1:11" ht="12.75">
      <c r="A10" s="810" t="s">
        <v>141</v>
      </c>
      <c r="B10" t="s">
        <v>574</v>
      </c>
      <c r="C10" s="40">
        <f>SUM(D10:K10)</f>
        <v>0</v>
      </c>
      <c r="D10" s="41"/>
      <c r="E10" s="41"/>
      <c r="F10" s="41"/>
      <c r="G10" s="41"/>
      <c r="H10" s="41"/>
      <c r="I10" s="41"/>
      <c r="J10" s="41"/>
      <c r="K10" s="171"/>
    </row>
    <row r="11" spans="1:11" ht="12.75">
      <c r="A11" s="810" t="s">
        <v>141</v>
      </c>
      <c r="B11" t="s">
        <v>575</v>
      </c>
      <c r="C11" s="40">
        <f>SUM(D11:K11)</f>
        <v>0</v>
      </c>
      <c r="D11" s="41"/>
      <c r="E11" s="41"/>
      <c r="F11" s="41"/>
      <c r="G11" s="41"/>
      <c r="H11" s="41"/>
      <c r="I11" s="41"/>
      <c r="J11" s="41"/>
      <c r="K11" s="171"/>
    </row>
    <row r="12" spans="1:11" ht="12.75">
      <c r="A12" s="810" t="s">
        <v>141</v>
      </c>
      <c r="B12" t="s">
        <v>576</v>
      </c>
      <c r="C12" s="40">
        <f>SUM(D12:K12)</f>
        <v>0</v>
      </c>
      <c r="D12" s="41"/>
      <c r="E12" s="41"/>
      <c r="F12" s="41"/>
      <c r="G12" s="41"/>
      <c r="H12" s="41"/>
      <c r="I12" s="41"/>
      <c r="J12" s="41"/>
      <c r="K12" s="171"/>
    </row>
    <row r="13" spans="1:11" ht="12.75">
      <c r="A13" s="811" t="s">
        <v>141</v>
      </c>
      <c r="B13" t="s">
        <v>577</v>
      </c>
      <c r="C13" s="172">
        <f>SUM(D13:K13)</f>
        <v>0</v>
      </c>
      <c r="D13" s="173"/>
      <c r="E13" s="173"/>
      <c r="F13" s="173"/>
      <c r="G13" s="173"/>
      <c r="H13" s="173"/>
      <c r="I13" s="173"/>
      <c r="J13" s="173"/>
      <c r="K13" s="174"/>
    </row>
    <row r="14" spans="1:11" ht="16.5" customHeight="1">
      <c r="A14" s="180"/>
      <c r="B14" s="186" t="s">
        <v>578</v>
      </c>
      <c r="C14" s="176">
        <f aca="true" t="shared" si="0" ref="C14:K14">SUM(C9:C13)</f>
        <v>0</v>
      </c>
      <c r="D14" s="176">
        <f t="shared" si="0"/>
        <v>0</v>
      </c>
      <c r="E14" s="176">
        <f t="shared" si="0"/>
        <v>0</v>
      </c>
      <c r="F14" s="176">
        <f t="shared" si="0"/>
        <v>0</v>
      </c>
      <c r="G14" s="176">
        <f t="shared" si="0"/>
        <v>0</v>
      </c>
      <c r="H14" s="176">
        <f t="shared" si="0"/>
        <v>0</v>
      </c>
      <c r="I14" s="176">
        <f t="shared" si="0"/>
        <v>0</v>
      </c>
      <c r="J14" s="176">
        <f t="shared" si="0"/>
        <v>0</v>
      </c>
      <c r="K14" s="181">
        <f t="shared" si="0"/>
        <v>0</v>
      </c>
    </row>
    <row r="15" spans="1:11" ht="12.75">
      <c r="A15" s="809" t="s">
        <v>142</v>
      </c>
      <c r="B15" t="s">
        <v>573</v>
      </c>
      <c r="C15" s="166">
        <f>SUM(D15:K15)</f>
        <v>0</v>
      </c>
      <c r="D15" s="167"/>
      <c r="E15" s="167"/>
      <c r="F15" s="167"/>
      <c r="G15" s="167"/>
      <c r="H15" s="167"/>
      <c r="I15" s="167"/>
      <c r="J15" s="167"/>
      <c r="K15" s="175"/>
    </row>
    <row r="16" spans="1:11" ht="12.75">
      <c r="A16" s="810" t="s">
        <v>142</v>
      </c>
      <c r="B16" t="s">
        <v>574</v>
      </c>
      <c r="C16" s="40">
        <f>SUM(D16:K16)</f>
        <v>0</v>
      </c>
      <c r="D16" s="41"/>
      <c r="E16" s="41"/>
      <c r="F16" s="41"/>
      <c r="G16" s="41"/>
      <c r="H16" s="41"/>
      <c r="I16" s="41"/>
      <c r="J16" s="41"/>
      <c r="K16" s="171"/>
    </row>
    <row r="17" spans="1:11" ht="12.75">
      <c r="A17" s="810" t="s">
        <v>142</v>
      </c>
      <c r="B17" t="s">
        <v>575</v>
      </c>
      <c r="C17" s="40">
        <f>SUM(D17:K17)</f>
        <v>0</v>
      </c>
      <c r="D17" s="41"/>
      <c r="E17" s="41"/>
      <c r="F17" s="41"/>
      <c r="G17" s="41"/>
      <c r="H17" s="41"/>
      <c r="I17" s="41"/>
      <c r="J17" s="41"/>
      <c r="K17" s="171"/>
    </row>
    <row r="18" spans="1:11" ht="12.75">
      <c r="A18" s="810" t="s">
        <v>142</v>
      </c>
      <c r="B18" t="s">
        <v>576</v>
      </c>
      <c r="C18" s="40">
        <f>SUM(D18:K18)</f>
        <v>0</v>
      </c>
      <c r="D18" s="41"/>
      <c r="E18" s="41"/>
      <c r="F18" s="41"/>
      <c r="G18" s="41"/>
      <c r="H18" s="41"/>
      <c r="I18" s="41"/>
      <c r="J18" s="41"/>
      <c r="K18" s="171"/>
    </row>
    <row r="19" spans="1:11" ht="12.75">
      <c r="A19" s="811" t="s">
        <v>142</v>
      </c>
      <c r="B19" t="s">
        <v>577</v>
      </c>
      <c r="C19" s="172">
        <f>SUM(D19:K19)</f>
        <v>0</v>
      </c>
      <c r="D19" s="173"/>
      <c r="E19" s="173"/>
      <c r="F19" s="173"/>
      <c r="G19" s="173"/>
      <c r="H19" s="173"/>
      <c r="I19" s="173"/>
      <c r="J19" s="173"/>
      <c r="K19" s="174"/>
    </row>
    <row r="20" spans="1:11" ht="16.5" customHeight="1">
      <c r="A20" s="180"/>
      <c r="B20" s="186" t="s">
        <v>579</v>
      </c>
      <c r="C20" s="176">
        <f aca="true" t="shared" si="1" ref="C20:K20">SUM(C15:C19)</f>
        <v>0</v>
      </c>
      <c r="D20" s="176">
        <f t="shared" si="1"/>
        <v>0</v>
      </c>
      <c r="E20" s="176">
        <f t="shared" si="1"/>
        <v>0</v>
      </c>
      <c r="F20" s="176">
        <f t="shared" si="1"/>
        <v>0</v>
      </c>
      <c r="G20" s="176">
        <f t="shared" si="1"/>
        <v>0</v>
      </c>
      <c r="H20" s="176">
        <f t="shared" si="1"/>
        <v>0</v>
      </c>
      <c r="I20" s="176">
        <f t="shared" si="1"/>
        <v>0</v>
      </c>
      <c r="J20" s="176">
        <f t="shared" si="1"/>
        <v>0</v>
      </c>
      <c r="K20" s="181">
        <f t="shared" si="1"/>
        <v>0</v>
      </c>
    </row>
    <row r="21" spans="1:11" ht="12.75">
      <c r="A21" s="809" t="s">
        <v>143</v>
      </c>
      <c r="B21" t="s">
        <v>573</v>
      </c>
      <c r="C21" s="166">
        <f>SUM(D21:K21)</f>
        <v>0</v>
      </c>
      <c r="D21" s="167"/>
      <c r="E21" s="167"/>
      <c r="F21" s="167"/>
      <c r="G21" s="167"/>
      <c r="H21" s="167"/>
      <c r="I21" s="167"/>
      <c r="J21" s="167"/>
      <c r="K21" s="175"/>
    </row>
    <row r="22" spans="1:11" ht="12.75">
      <c r="A22" s="810" t="s">
        <v>143</v>
      </c>
      <c r="B22" t="s">
        <v>574</v>
      </c>
      <c r="C22" s="40">
        <f>SUM(D22:K22)</f>
        <v>0</v>
      </c>
      <c r="D22" s="41"/>
      <c r="E22" s="41"/>
      <c r="F22" s="41"/>
      <c r="G22" s="41"/>
      <c r="H22" s="41"/>
      <c r="I22" s="41"/>
      <c r="J22" s="41"/>
      <c r="K22" s="171"/>
    </row>
    <row r="23" spans="1:11" ht="12.75">
      <c r="A23" s="810" t="s">
        <v>143</v>
      </c>
      <c r="B23" t="s">
        <v>575</v>
      </c>
      <c r="C23" s="40">
        <f>SUM(D23:K23)</f>
        <v>0</v>
      </c>
      <c r="D23" s="41"/>
      <c r="E23" s="41"/>
      <c r="F23" s="41"/>
      <c r="G23" s="41"/>
      <c r="H23" s="41"/>
      <c r="I23" s="41"/>
      <c r="J23" s="41"/>
      <c r="K23" s="171"/>
    </row>
    <row r="24" spans="1:11" ht="12.75">
      <c r="A24" s="810" t="s">
        <v>143</v>
      </c>
      <c r="B24" t="s">
        <v>576</v>
      </c>
      <c r="C24" s="40">
        <f>SUM(D24:K24)</f>
        <v>0</v>
      </c>
      <c r="D24" s="25"/>
      <c r="E24" s="41"/>
      <c r="F24" s="41"/>
      <c r="G24" s="41"/>
      <c r="H24" s="41"/>
      <c r="I24" s="41"/>
      <c r="J24" s="41"/>
      <c r="K24" s="171"/>
    </row>
    <row r="25" spans="1:11" ht="12.75">
      <c r="A25" s="811" t="s">
        <v>143</v>
      </c>
      <c r="B25" t="s">
        <v>577</v>
      </c>
      <c r="C25" s="172">
        <f>SUM(D25:K25)</f>
        <v>0</v>
      </c>
      <c r="D25" s="173"/>
      <c r="E25" s="173"/>
      <c r="F25" s="173"/>
      <c r="G25" s="173"/>
      <c r="H25" s="173"/>
      <c r="I25" s="173"/>
      <c r="J25" s="173"/>
      <c r="K25" s="174"/>
    </row>
    <row r="26" spans="1:11" ht="15.75" customHeight="1">
      <c r="A26" s="180"/>
      <c r="B26" s="186" t="s">
        <v>580</v>
      </c>
      <c r="C26" s="176">
        <f aca="true" t="shared" si="2" ref="C26:K26">SUM(C21:C25)</f>
        <v>0</v>
      </c>
      <c r="D26" s="176">
        <f t="shared" si="2"/>
        <v>0</v>
      </c>
      <c r="E26" s="176">
        <f t="shared" si="2"/>
        <v>0</v>
      </c>
      <c r="F26" s="176">
        <f t="shared" si="2"/>
        <v>0</v>
      </c>
      <c r="G26" s="176">
        <f t="shared" si="2"/>
        <v>0</v>
      </c>
      <c r="H26" s="176">
        <f t="shared" si="2"/>
        <v>0</v>
      </c>
      <c r="I26" s="176">
        <f t="shared" si="2"/>
        <v>0</v>
      </c>
      <c r="J26" s="176">
        <f t="shared" si="2"/>
        <v>0</v>
      </c>
      <c r="K26" s="181">
        <f t="shared" si="2"/>
        <v>0</v>
      </c>
    </row>
    <row r="27" spans="1:11" ht="12.75">
      <c r="A27" s="809" t="s">
        <v>144</v>
      </c>
      <c r="B27" t="s">
        <v>573</v>
      </c>
      <c r="C27" s="166">
        <f>SUM(D27:K27)</f>
        <v>0</v>
      </c>
      <c r="D27" s="167"/>
      <c r="E27" s="167"/>
      <c r="F27" s="167"/>
      <c r="G27" s="167"/>
      <c r="H27" s="167"/>
      <c r="I27" s="167"/>
      <c r="J27" s="167"/>
      <c r="K27" s="175"/>
    </row>
    <row r="28" spans="1:11" ht="12.75">
      <c r="A28" s="810" t="s">
        <v>144</v>
      </c>
      <c r="B28" t="s">
        <v>574</v>
      </c>
      <c r="C28" s="40">
        <f>SUM(D28:K28)</f>
        <v>0</v>
      </c>
      <c r="D28" s="41"/>
      <c r="E28" s="41"/>
      <c r="F28" s="41"/>
      <c r="G28" s="41"/>
      <c r="H28" s="41"/>
      <c r="I28" s="41"/>
      <c r="J28" s="41"/>
      <c r="K28" s="171"/>
    </row>
    <row r="29" spans="1:11" ht="12.75">
      <c r="A29" s="810" t="s">
        <v>144</v>
      </c>
      <c r="B29" t="s">
        <v>575</v>
      </c>
      <c r="C29" s="40">
        <f>SUM(D29:K29)</f>
        <v>0</v>
      </c>
      <c r="D29" s="41"/>
      <c r="E29" s="41"/>
      <c r="F29" s="41"/>
      <c r="G29" s="41"/>
      <c r="H29" s="41"/>
      <c r="I29" s="41"/>
      <c r="J29" s="41"/>
      <c r="K29" s="171"/>
    </row>
    <row r="30" spans="1:11" ht="12.75">
      <c r="A30" s="810" t="s">
        <v>144</v>
      </c>
      <c r="B30" t="s">
        <v>576</v>
      </c>
      <c r="C30" s="40">
        <f>SUM(D30:K30)</f>
        <v>0</v>
      </c>
      <c r="D30" s="41"/>
      <c r="E30" s="41"/>
      <c r="F30" s="41"/>
      <c r="G30" s="41"/>
      <c r="H30" s="41"/>
      <c r="I30" s="41"/>
      <c r="J30" s="41"/>
      <c r="K30" s="171"/>
    </row>
    <row r="31" spans="1:11" ht="12.75">
      <c r="A31" s="811" t="s">
        <v>144</v>
      </c>
      <c r="B31" t="s">
        <v>577</v>
      </c>
      <c r="C31" s="172">
        <f>SUM(D31:K31)</f>
        <v>0</v>
      </c>
      <c r="D31" s="173"/>
      <c r="E31" s="173"/>
      <c r="F31" s="173"/>
      <c r="G31" s="173"/>
      <c r="H31" s="173"/>
      <c r="I31" s="173"/>
      <c r="J31" s="173"/>
      <c r="K31" s="174"/>
    </row>
    <row r="32" spans="1:11" ht="16.5" customHeight="1">
      <c r="A32" s="180"/>
      <c r="B32" s="186" t="s">
        <v>581</v>
      </c>
      <c r="C32" s="176">
        <f aca="true" t="shared" si="3" ref="C32:K32">SUM(C27:C31)</f>
        <v>0</v>
      </c>
      <c r="D32" s="176">
        <f t="shared" si="3"/>
        <v>0</v>
      </c>
      <c r="E32" s="176">
        <f t="shared" si="3"/>
        <v>0</v>
      </c>
      <c r="F32" s="176">
        <f t="shared" si="3"/>
        <v>0</v>
      </c>
      <c r="G32" s="176">
        <f t="shared" si="3"/>
        <v>0</v>
      </c>
      <c r="H32" s="176">
        <f t="shared" si="3"/>
        <v>0</v>
      </c>
      <c r="I32" s="176">
        <f t="shared" si="3"/>
        <v>0</v>
      </c>
      <c r="J32" s="176">
        <f t="shared" si="3"/>
        <v>0</v>
      </c>
      <c r="K32" s="181">
        <f t="shared" si="3"/>
        <v>0</v>
      </c>
    </row>
    <row r="33" spans="1:11" ht="12.75">
      <c r="A33" s="809" t="s">
        <v>145</v>
      </c>
      <c r="B33" t="s">
        <v>573</v>
      </c>
      <c r="C33" s="166">
        <f>SUM(D33:K33)</f>
        <v>0</v>
      </c>
      <c r="D33" s="167"/>
      <c r="E33" s="167"/>
      <c r="F33" s="167"/>
      <c r="G33" s="167"/>
      <c r="H33" s="167"/>
      <c r="I33" s="167"/>
      <c r="J33" s="167"/>
      <c r="K33" s="175"/>
    </row>
    <row r="34" spans="1:11" ht="12.75">
      <c r="A34" s="810" t="s">
        <v>145</v>
      </c>
      <c r="B34" t="s">
        <v>574</v>
      </c>
      <c r="C34" s="40">
        <f>SUM(D34:K34)</f>
        <v>0</v>
      </c>
      <c r="D34" s="41"/>
      <c r="E34" s="41"/>
      <c r="F34" s="41"/>
      <c r="G34" s="41"/>
      <c r="H34" s="41"/>
      <c r="I34" s="41"/>
      <c r="J34" s="41"/>
      <c r="K34" s="171"/>
    </row>
    <row r="35" spans="1:11" ht="12.75">
      <c r="A35" s="810" t="s">
        <v>145</v>
      </c>
      <c r="B35" t="s">
        <v>575</v>
      </c>
      <c r="C35" s="40">
        <f>SUM(D35:K35)</f>
        <v>0</v>
      </c>
      <c r="D35" s="41"/>
      <c r="E35" s="41"/>
      <c r="F35" s="41"/>
      <c r="G35" s="41"/>
      <c r="H35" s="41"/>
      <c r="I35" s="41"/>
      <c r="J35" s="41"/>
      <c r="K35" s="171"/>
    </row>
    <row r="36" spans="1:11" ht="12.75">
      <c r="A36" s="810" t="s">
        <v>145</v>
      </c>
      <c r="B36" t="s">
        <v>576</v>
      </c>
      <c r="C36" s="40">
        <f>SUM(D36:K36)</f>
        <v>0</v>
      </c>
      <c r="D36" s="41"/>
      <c r="E36" s="41"/>
      <c r="F36" s="41"/>
      <c r="G36" s="41"/>
      <c r="H36" s="41"/>
      <c r="I36" s="41"/>
      <c r="J36" s="41"/>
      <c r="K36" s="171"/>
    </row>
    <row r="37" spans="1:11" ht="12.75">
      <c r="A37" s="811" t="s">
        <v>145</v>
      </c>
      <c r="B37" t="s">
        <v>577</v>
      </c>
      <c r="C37" s="172">
        <f>SUM(D37:K37)</f>
        <v>0</v>
      </c>
      <c r="D37" s="173"/>
      <c r="E37" s="173"/>
      <c r="F37" s="173"/>
      <c r="G37" s="173"/>
      <c r="H37" s="173"/>
      <c r="I37" s="173"/>
      <c r="J37" s="173"/>
      <c r="K37" s="174"/>
    </row>
    <row r="38" spans="1:11" ht="15.75" customHeight="1">
      <c r="A38" s="180"/>
      <c r="B38" s="186" t="s">
        <v>582</v>
      </c>
      <c r="C38" s="176">
        <f aca="true" t="shared" si="4" ref="C38:K38">SUM(C33:C37)</f>
        <v>0</v>
      </c>
      <c r="D38" s="176">
        <f t="shared" si="4"/>
        <v>0</v>
      </c>
      <c r="E38" s="176">
        <f t="shared" si="4"/>
        <v>0</v>
      </c>
      <c r="F38" s="176">
        <f t="shared" si="4"/>
        <v>0</v>
      </c>
      <c r="G38" s="176">
        <f t="shared" si="4"/>
        <v>0</v>
      </c>
      <c r="H38" s="176">
        <f t="shared" si="4"/>
        <v>0</v>
      </c>
      <c r="I38" s="176">
        <f t="shared" si="4"/>
        <v>0</v>
      </c>
      <c r="J38" s="176">
        <f t="shared" si="4"/>
        <v>0</v>
      </c>
      <c r="K38" s="181">
        <f t="shared" si="4"/>
        <v>0</v>
      </c>
    </row>
    <row r="39" spans="1:11" ht="12.75">
      <c r="A39" s="809" t="s">
        <v>585</v>
      </c>
      <c r="B39" t="s">
        <v>573</v>
      </c>
      <c r="C39" s="166">
        <f>SUM(D39:K39)</f>
        <v>0</v>
      </c>
      <c r="D39" s="167"/>
      <c r="E39" s="167"/>
      <c r="F39" s="167"/>
      <c r="G39" s="167"/>
      <c r="H39" s="167"/>
      <c r="I39" s="167"/>
      <c r="J39" s="167"/>
      <c r="K39" s="175"/>
    </row>
    <row r="40" spans="1:11" ht="12.75">
      <c r="A40" s="810" t="s">
        <v>146</v>
      </c>
      <c r="B40" t="s">
        <v>574</v>
      </c>
      <c r="C40" s="166">
        <f>SUM(D40:K40)</f>
        <v>0</v>
      </c>
      <c r="D40" s="41"/>
      <c r="E40" s="41"/>
      <c r="F40" s="41"/>
      <c r="G40" s="41"/>
      <c r="H40" s="41"/>
      <c r="I40" s="41"/>
      <c r="J40" s="41"/>
      <c r="K40" s="171"/>
    </row>
    <row r="41" spans="1:11" ht="12.75">
      <c r="A41" s="810" t="s">
        <v>146</v>
      </c>
      <c r="B41" t="s">
        <v>575</v>
      </c>
      <c r="C41" s="166">
        <f>SUM(D41:K41)</f>
        <v>0</v>
      </c>
      <c r="D41" s="41"/>
      <c r="E41" s="41"/>
      <c r="F41" s="41"/>
      <c r="G41" s="41"/>
      <c r="H41" s="41"/>
      <c r="I41" s="41"/>
      <c r="J41" s="41"/>
      <c r="K41" s="171"/>
    </row>
    <row r="42" spans="1:11" ht="12.75">
      <c r="A42" s="810" t="s">
        <v>146</v>
      </c>
      <c r="B42" t="s">
        <v>576</v>
      </c>
      <c r="C42" s="166">
        <f>SUM(D42:K42)</f>
        <v>0</v>
      </c>
      <c r="D42" s="41"/>
      <c r="E42" s="41"/>
      <c r="F42" s="41"/>
      <c r="G42" s="41"/>
      <c r="H42" s="41"/>
      <c r="I42" s="41"/>
      <c r="J42" s="41"/>
      <c r="K42" s="171"/>
    </row>
    <row r="43" spans="1:11" ht="12.75">
      <c r="A43" s="811" t="s">
        <v>146</v>
      </c>
      <c r="B43" t="s">
        <v>577</v>
      </c>
      <c r="C43" s="166">
        <f>SUM(D43:K43)</f>
        <v>0</v>
      </c>
      <c r="D43" s="173"/>
      <c r="E43" s="173"/>
      <c r="F43" s="173"/>
      <c r="G43" s="173"/>
      <c r="H43" s="173"/>
      <c r="I43" s="173"/>
      <c r="J43" s="173"/>
      <c r="K43" s="174"/>
    </row>
    <row r="44" spans="1:11" ht="18" customHeight="1" thickBot="1">
      <c r="A44" s="182"/>
      <c r="B44" s="185" t="s">
        <v>583</v>
      </c>
      <c r="C44" s="183">
        <f aca="true" t="shared" si="5" ref="C44:K44">SUM(C39:C43)</f>
        <v>0</v>
      </c>
      <c r="D44" s="183">
        <f t="shared" si="5"/>
        <v>0</v>
      </c>
      <c r="E44" s="183">
        <f t="shared" si="5"/>
        <v>0</v>
      </c>
      <c r="F44" s="183">
        <f t="shared" si="5"/>
        <v>0</v>
      </c>
      <c r="G44" s="183">
        <f t="shared" si="5"/>
        <v>0</v>
      </c>
      <c r="H44" s="183">
        <f t="shared" si="5"/>
        <v>0</v>
      </c>
      <c r="I44" s="183">
        <f t="shared" si="5"/>
        <v>0</v>
      </c>
      <c r="J44" s="183">
        <f t="shared" si="5"/>
        <v>0</v>
      </c>
      <c r="K44" s="184">
        <f t="shared" si="5"/>
        <v>0</v>
      </c>
    </row>
    <row r="45" spans="1:11" ht="24.75" thickBot="1">
      <c r="A45" s="177"/>
      <c r="B45" s="635" t="s">
        <v>584</v>
      </c>
      <c r="C45" s="178">
        <f aca="true" t="shared" si="6" ref="C45:K45">C14+C20+C26+C32+C38+C44</f>
        <v>0</v>
      </c>
      <c r="D45" s="178">
        <f t="shared" si="6"/>
        <v>0</v>
      </c>
      <c r="E45" s="178">
        <f t="shared" si="6"/>
        <v>0</v>
      </c>
      <c r="F45" s="178">
        <f t="shared" si="6"/>
        <v>0</v>
      </c>
      <c r="G45" s="178">
        <f t="shared" si="6"/>
        <v>0</v>
      </c>
      <c r="H45" s="178">
        <f t="shared" si="6"/>
        <v>0</v>
      </c>
      <c r="I45" s="178">
        <f t="shared" si="6"/>
        <v>0</v>
      </c>
      <c r="J45" s="178">
        <f t="shared" si="6"/>
        <v>0</v>
      </c>
      <c r="K45" s="179">
        <f t="shared" si="6"/>
        <v>0</v>
      </c>
    </row>
  </sheetData>
  <sheetProtection/>
  <mergeCells count="17">
    <mergeCell ref="I7:I8"/>
    <mergeCell ref="A39:A43"/>
    <mergeCell ref="A9:A13"/>
    <mergeCell ref="A15:A19"/>
    <mergeCell ref="A21:A25"/>
    <mergeCell ref="A27:A31"/>
    <mergeCell ref="A33:A37"/>
    <mergeCell ref="J7:J8"/>
    <mergeCell ref="K7:K8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Eduart Nela</dc:creator>
  <cp:keywords/>
  <dc:description/>
  <cp:lastModifiedBy>Najada  Samarxhi</cp:lastModifiedBy>
  <cp:lastPrinted>2020-10-09T11:26:52Z</cp:lastPrinted>
  <dcterms:created xsi:type="dcterms:W3CDTF">2020-06-02T11:54:06Z</dcterms:created>
  <dcterms:modified xsi:type="dcterms:W3CDTF">2021-05-14T14:01:41Z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