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value of transactions" sheetId="1" r:id="rId1"/>
  </sheets>
  <definedNames>
    <definedName name="_xlnm.Print_Area" localSheetId="0">'value of transactions'!$A$1:$T$52</definedName>
  </definedNames>
  <calcPr fullCalcOnLoad="1"/>
</workbook>
</file>

<file path=xl/sharedStrings.xml><?xml version="1.0" encoding="utf-8"?>
<sst xmlns="http://schemas.openxmlformats.org/spreadsheetml/2006/main" count="39" uniqueCount="24">
  <si>
    <t>2005*</t>
  </si>
  <si>
    <t>Total value of transactions in AECH system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</si>
  <si>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</si>
  <si>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</si>
  <si>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</si>
  <si>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</si>
  <si>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</si>
  <si>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</si>
  <si>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</si>
  <si>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</si>
  <si>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</si>
  <si>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</si>
  <si>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</si>
  <si>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</si>
  <si>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</si>
  <si>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r>
      <t>*</t>
    </r>
    <r>
      <rPr>
        <i/>
        <sz val="11"/>
        <rFont val="Life L2"/>
        <family val="0"/>
      </rPr>
      <t xml:space="preserve"> AECH started operating on 8 July 2005</t>
    </r>
  </si>
  <si>
    <t xml:space="preserve">Total value of clearing cheques transactions </t>
  </si>
  <si>
    <t>Source: BofA</t>
  </si>
  <si>
    <t xml:space="preserve">Month </t>
  </si>
  <si>
    <t xml:space="preserve"> million LEK</t>
  </si>
  <si>
    <t>million LEK</t>
  </si>
  <si>
    <t>REPUBLIC of Albania</t>
  </si>
  <si>
    <t>BANK of Albania</t>
  </si>
  <si>
    <t xml:space="preserve">Payment  Systems, Accounting and Finance Department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</si>
</sst>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_);_(@_)"/>
    <numFmt numFmtId="179" formatCode="#,##0.0"/>
    <numFmt numFmtId="180" formatCode="#,##0.000"/>
    <numFmt numFmtId="181" formatCode="_(* #,##0.00_);_(* \(#,##0.00\);_(* &quot;-&quot;?_);_(@_)"/>
    <numFmt numFmtId="182" formatCode="_(* #,##0.00_);_(* \(#,##0.00\);_(* &quot;-&quot;_);_(@_)"/>
    <numFmt numFmtId="183" formatCode="0.000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0"/>
  </numFmts>
  <fonts count="44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sz val="8"/>
      <name val="Arial"/>
      <family val="2"/>
    </font>
    <font>
      <i/>
      <sz val="11"/>
      <name val="Life L2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0" xfId="58" applyFont="1" applyFill="1" applyBorder="1" applyAlignment="1">
      <alignment horizontal="left" vertical="center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10" xfId="58" applyFont="1" applyFill="1" applyBorder="1" applyAlignment="1">
      <alignment horizontal="center" vertical="center"/>
      <protection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3" fillId="0" borderId="11" xfId="58" applyFont="1" applyFill="1" applyBorder="1" applyAlignment="1">
      <alignment horizontal="left" vertical="center"/>
      <protection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186" fontId="8" fillId="0" borderId="10" xfId="42" applyNumberFormat="1" applyFont="1" applyBorder="1" applyAlignment="1">
      <alignment vertical="center"/>
    </xf>
    <xf numFmtId="43" fontId="3" fillId="33" borderId="10" xfId="42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42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4" fontId="3" fillId="33" borderId="10" xfId="42" applyNumberFormat="1" applyFont="1" applyFill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9" fillId="34" borderId="0" xfId="0" applyFont="1" applyFill="1" applyAlignment="1">
      <alignment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9" fillId="34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0</xdr:row>
      <xdr:rowOff>0</xdr:rowOff>
    </xdr:from>
    <xdr:to>
      <xdr:col>9</xdr:col>
      <xdr:colOff>333375</xdr:colOff>
      <xdr:row>2</xdr:row>
      <xdr:rowOff>171450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58100" y="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SheetLayoutView="100" workbookViewId="0" topLeftCell="A1">
      <selection activeCell="T51" sqref="T51"/>
    </sheetView>
  </sheetViews>
  <sheetFormatPr defaultColWidth="11.28125" defaultRowHeight="12.75"/>
  <cols>
    <col min="1" max="1" width="16.421875" style="1" customWidth="1"/>
    <col min="2" max="2" width="12.140625" style="1" customWidth="1"/>
    <col min="3" max="3" width="12.28125" style="1" customWidth="1"/>
    <col min="4" max="5" width="12.7109375" style="1" customWidth="1"/>
    <col min="6" max="6" width="11.8515625" style="1" customWidth="1"/>
    <col min="7" max="7" width="12.7109375" style="1" customWidth="1"/>
    <col min="8" max="8" width="12.57421875" style="1" customWidth="1"/>
    <col min="9" max="9" width="12.140625" style="1" customWidth="1"/>
    <col min="10" max="10" width="12.00390625" style="1" customWidth="1"/>
    <col min="11" max="11" width="13.57421875" style="1" customWidth="1"/>
    <col min="12" max="14" width="13.140625" style="1" customWidth="1"/>
    <col min="15" max="15" width="12.421875" style="1" customWidth="1"/>
    <col min="16" max="16" width="14.28125" style="1" bestFit="1" customWidth="1"/>
    <col min="17" max="17" width="12.7109375" style="1" bestFit="1" customWidth="1"/>
    <col min="18" max="16384" width="11.28125" style="1" customWidth="1"/>
  </cols>
  <sheetData>
    <row r="1" spans="1:20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5" customHeight="1">
      <c r="A4" s="44" t="s">
        <v>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2"/>
    </row>
    <row r="5" spans="1:20" ht="15" customHeight="1">
      <c r="A5" s="44" t="s">
        <v>22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2"/>
    </row>
    <row r="6" spans="1:20" ht="15" customHeight="1">
      <c r="A6" s="44" t="s">
        <v>23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2"/>
    </row>
    <row r="7" spans="1:20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23.25" customHeight="1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24.75" customHeight="1">
      <c r="A9" s="53" t="s">
        <v>18</v>
      </c>
      <c r="B9" s="43" t="s">
        <v>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24.75" customHeight="1">
      <c r="A10" s="53"/>
      <c r="B10" s="9" t="s">
        <v>0</v>
      </c>
      <c r="C10" s="10">
        <v>2006</v>
      </c>
      <c r="D10" s="8">
        <v>2007</v>
      </c>
      <c r="E10" s="8">
        <v>2008</v>
      </c>
      <c r="F10" s="10">
        <v>2009</v>
      </c>
      <c r="G10" s="9">
        <v>2010</v>
      </c>
      <c r="H10" s="9">
        <v>2011</v>
      </c>
      <c r="I10" s="9">
        <v>2013</v>
      </c>
      <c r="J10" s="9">
        <v>2013</v>
      </c>
      <c r="K10" s="9">
        <v>2014</v>
      </c>
      <c r="L10" s="9">
        <v>2015</v>
      </c>
      <c r="M10" s="9">
        <v>2016</v>
      </c>
      <c r="N10" s="9">
        <v>2017</v>
      </c>
      <c r="O10" s="9">
        <v>2018</v>
      </c>
      <c r="P10" s="9">
        <v>2019</v>
      </c>
      <c r="Q10" s="9">
        <v>2020</v>
      </c>
      <c r="R10" s="9">
        <v>2021</v>
      </c>
      <c r="S10" s="9">
        <v>2022</v>
      </c>
      <c r="T10" s="9">
        <v>2023</v>
      </c>
    </row>
    <row r="11" spans="1:16" ht="24.75" customHeight="1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20" ht="24.75" customHeight="1">
      <c r="A12" s="12" t="s">
        <v>2</v>
      </c>
      <c r="B12" s="35"/>
      <c r="C12" s="35">
        <v>520.04</v>
      </c>
      <c r="D12" s="35">
        <v>810</v>
      </c>
      <c r="E12" s="35">
        <v>1394.04</v>
      </c>
      <c r="F12" s="35">
        <v>1150.79</v>
      </c>
      <c r="G12" s="35">
        <v>897.19</v>
      </c>
      <c r="H12" s="36">
        <v>2673.465452</v>
      </c>
      <c r="I12" s="36">
        <v>4491.58073351</v>
      </c>
      <c r="J12" s="36">
        <v>4563.948534300001</v>
      </c>
      <c r="K12" s="36">
        <v>5570.84</v>
      </c>
      <c r="L12" s="37">
        <v>4987.120000000001</v>
      </c>
      <c r="M12" s="37">
        <v>5383.68</v>
      </c>
      <c r="N12" s="37">
        <v>6493.41</v>
      </c>
      <c r="O12" s="38">
        <v>7614.318739939999</v>
      </c>
      <c r="P12" s="38">
        <v>8669.68936563</v>
      </c>
      <c r="Q12" s="31">
        <v>8878.93025107</v>
      </c>
      <c r="R12" s="31">
        <v>9517.751345190001</v>
      </c>
      <c r="S12" s="31">
        <v>11585.17636857</v>
      </c>
      <c r="T12" s="31">
        <v>15355.42958293</v>
      </c>
    </row>
    <row r="13" spans="1:20" ht="24.75" customHeight="1">
      <c r="A13" s="5" t="s">
        <v>3</v>
      </c>
      <c r="B13" s="39"/>
      <c r="C13" s="39">
        <v>428.97</v>
      </c>
      <c r="D13" s="39">
        <v>570</v>
      </c>
      <c r="E13" s="39">
        <v>1237.227</v>
      </c>
      <c r="F13" s="39">
        <v>1130.59</v>
      </c>
      <c r="G13" s="39">
        <v>966.19</v>
      </c>
      <c r="H13" s="37">
        <v>3367.330809</v>
      </c>
      <c r="I13" s="37">
        <v>4868.036833009999</v>
      </c>
      <c r="J13" s="37">
        <v>5391.684121</v>
      </c>
      <c r="K13" s="36">
        <v>5406.27</v>
      </c>
      <c r="L13" s="37">
        <v>5929.879999999999</v>
      </c>
      <c r="M13" s="37">
        <v>6016.46</v>
      </c>
      <c r="N13" s="37">
        <v>6792.77</v>
      </c>
      <c r="O13" s="38">
        <v>7561.89496252</v>
      </c>
      <c r="P13" s="38">
        <v>8483.090176189999</v>
      </c>
      <c r="Q13" s="31">
        <v>9285.02113903</v>
      </c>
      <c r="R13" s="31">
        <v>10196.73735741</v>
      </c>
      <c r="S13" s="31">
        <v>12502.36422833</v>
      </c>
      <c r="T13" s="31">
        <v>13543.650655829999</v>
      </c>
    </row>
    <row r="14" spans="1:20" ht="24.75" customHeight="1">
      <c r="A14" s="5" t="s">
        <v>4</v>
      </c>
      <c r="B14" s="39"/>
      <c r="C14" s="39">
        <v>533.26</v>
      </c>
      <c r="D14" s="39">
        <v>720</v>
      </c>
      <c r="E14" s="39">
        <v>1246.382</v>
      </c>
      <c r="F14" s="39">
        <v>1215.23</v>
      </c>
      <c r="G14" s="39">
        <v>2496.16</v>
      </c>
      <c r="H14" s="37">
        <v>5356.04</v>
      </c>
      <c r="I14" s="37">
        <v>5120.79986865</v>
      </c>
      <c r="J14" s="37">
        <v>5417.752713</v>
      </c>
      <c r="K14" s="36">
        <v>5937.27</v>
      </c>
      <c r="L14" s="37">
        <v>6457.31</v>
      </c>
      <c r="M14" s="37">
        <v>6752.3</v>
      </c>
      <c r="N14" s="37">
        <v>7929.48</v>
      </c>
      <c r="O14" s="38">
        <v>8075.00059212</v>
      </c>
      <c r="P14" s="38">
        <v>9159.87787898</v>
      </c>
      <c r="Q14" s="31">
        <v>7970.38624739</v>
      </c>
      <c r="R14" s="31">
        <v>12223.51264153</v>
      </c>
      <c r="S14" s="31">
        <v>14715.21097317</v>
      </c>
      <c r="T14" s="31">
        <v>15919.58141036</v>
      </c>
    </row>
    <row r="15" spans="1:20" ht="24.75" customHeight="1">
      <c r="A15" s="5" t="s">
        <v>5</v>
      </c>
      <c r="B15" s="39"/>
      <c r="C15" s="39">
        <v>542.22</v>
      </c>
      <c r="D15" s="39">
        <v>730</v>
      </c>
      <c r="E15" s="39">
        <v>1452.491</v>
      </c>
      <c r="F15" s="39">
        <v>1390.41</v>
      </c>
      <c r="G15" s="39">
        <v>4494.91</v>
      </c>
      <c r="H15" s="37">
        <v>5877.05</v>
      </c>
      <c r="I15" s="37">
        <v>7029.16261647</v>
      </c>
      <c r="J15" s="37">
        <v>6164.879999999999</v>
      </c>
      <c r="K15" s="36">
        <v>6624.04</v>
      </c>
      <c r="L15" s="37">
        <v>6876.17</v>
      </c>
      <c r="M15" s="37">
        <v>7362.530000000001</v>
      </c>
      <c r="N15" s="37">
        <v>7586.9976955</v>
      </c>
      <c r="O15" s="38">
        <v>8428.05226286</v>
      </c>
      <c r="P15" s="38">
        <v>10068.26389521</v>
      </c>
      <c r="Q15" s="31">
        <v>8531.89992698</v>
      </c>
      <c r="R15" s="31">
        <v>12916.297340590001</v>
      </c>
      <c r="S15" s="31">
        <v>14668.30211622</v>
      </c>
      <c r="T15" s="31">
        <v>14676.096976439998</v>
      </c>
    </row>
    <row r="16" spans="1:20" ht="24.75" customHeight="1">
      <c r="A16" s="5" t="s">
        <v>6</v>
      </c>
      <c r="B16" s="39"/>
      <c r="C16" s="39">
        <v>668.88</v>
      </c>
      <c r="D16" s="39">
        <v>810</v>
      </c>
      <c r="E16" s="39">
        <v>1570.752</v>
      </c>
      <c r="F16" s="39">
        <v>1312.355</v>
      </c>
      <c r="G16" s="39">
        <v>4095.22</v>
      </c>
      <c r="H16" s="37">
        <v>5410.18</v>
      </c>
      <c r="I16" s="37">
        <v>5562.71762745</v>
      </c>
      <c r="J16" s="37">
        <v>5761.150000000001</v>
      </c>
      <c r="K16" s="36">
        <v>6735.86</v>
      </c>
      <c r="L16" s="37">
        <v>7186.15</v>
      </c>
      <c r="M16" s="37">
        <v>7482.57</v>
      </c>
      <c r="N16" s="37">
        <v>8660.71282038</v>
      </c>
      <c r="O16" s="38">
        <v>9526.52783211</v>
      </c>
      <c r="P16" s="38">
        <v>11173.95254828</v>
      </c>
      <c r="Q16" s="31">
        <v>9254.73769007</v>
      </c>
      <c r="R16" s="31">
        <v>12560.33789084</v>
      </c>
      <c r="S16" s="31">
        <v>15495.37258594</v>
      </c>
      <c r="T16" s="31">
        <v>17595.74158273</v>
      </c>
    </row>
    <row r="17" spans="1:20" ht="24.75" customHeight="1">
      <c r="A17" s="5" t="s">
        <v>7</v>
      </c>
      <c r="B17" s="39"/>
      <c r="C17" s="39">
        <v>660.82</v>
      </c>
      <c r="D17" s="39">
        <v>740</v>
      </c>
      <c r="E17" s="39">
        <v>1424.307</v>
      </c>
      <c r="F17" s="39">
        <v>1327.59</v>
      </c>
      <c r="G17" s="39">
        <v>4245.33</v>
      </c>
      <c r="H17" s="37">
        <v>5939.32</v>
      </c>
      <c r="I17" s="37">
        <v>5184.355408490001</v>
      </c>
      <c r="J17" s="37">
        <v>5718.68864156</v>
      </c>
      <c r="K17" s="36">
        <v>7203.17</v>
      </c>
      <c r="L17" s="37">
        <v>7609.71</v>
      </c>
      <c r="M17" s="37">
        <v>7668.370000000001</v>
      </c>
      <c r="N17" s="37">
        <v>8283.28205019</v>
      </c>
      <c r="O17" s="38">
        <v>8789.76288137</v>
      </c>
      <c r="P17" s="38">
        <v>9807.61427778</v>
      </c>
      <c r="Q17" s="31">
        <v>11203.97098468</v>
      </c>
      <c r="R17" s="31">
        <v>13839.58846041</v>
      </c>
      <c r="S17" s="31">
        <v>16346.720246039997</v>
      </c>
      <c r="T17" s="31">
        <v>17240.8288658</v>
      </c>
    </row>
    <row r="18" spans="1:20" ht="24.75" customHeight="1">
      <c r="A18" s="5" t="s">
        <v>8</v>
      </c>
      <c r="B18" s="39">
        <v>463.262</v>
      </c>
      <c r="C18" s="39">
        <v>625.07</v>
      </c>
      <c r="D18" s="39">
        <v>810</v>
      </c>
      <c r="E18" s="39">
        <v>1694.2839999999999</v>
      </c>
      <c r="F18" s="39">
        <v>1279.74</v>
      </c>
      <c r="G18" s="39">
        <v>4245.8</v>
      </c>
      <c r="H18" s="37">
        <v>5267.42</v>
      </c>
      <c r="I18" s="37">
        <v>5528.589992</v>
      </c>
      <c r="J18" s="37">
        <v>4776.75</v>
      </c>
      <c r="K18" s="36">
        <v>6940.37</v>
      </c>
      <c r="L18" s="37">
        <v>7539.27</v>
      </c>
      <c r="M18" s="37">
        <v>7587.8</v>
      </c>
      <c r="N18" s="37">
        <v>8301.091469840001</v>
      </c>
      <c r="O18" s="38">
        <v>9389.975025090002</v>
      </c>
      <c r="P18" s="38">
        <v>11014.313339899998</v>
      </c>
      <c r="Q18" s="31">
        <v>11592.187233409999</v>
      </c>
      <c r="R18" s="31">
        <v>13418.81538815</v>
      </c>
      <c r="S18" s="31">
        <v>15214.122687070001</v>
      </c>
      <c r="T18" s="31">
        <v>16685.297223409998</v>
      </c>
    </row>
    <row r="19" spans="1:20" ht="24.75" customHeight="1">
      <c r="A19" s="5" t="s">
        <v>9</v>
      </c>
      <c r="B19" s="39">
        <v>428.491</v>
      </c>
      <c r="C19" s="39">
        <v>582.63</v>
      </c>
      <c r="D19" s="39">
        <v>790</v>
      </c>
      <c r="E19" s="39">
        <v>1226.982</v>
      </c>
      <c r="F19" s="39">
        <v>1074.72</v>
      </c>
      <c r="G19" s="39">
        <v>3658.6</v>
      </c>
      <c r="H19" s="37">
        <v>5255.48802213</v>
      </c>
      <c r="I19" s="37">
        <v>5296.50993877</v>
      </c>
      <c r="J19" s="37">
        <v>6015.4</v>
      </c>
      <c r="K19" s="36">
        <v>6235.09</v>
      </c>
      <c r="L19" s="37">
        <v>5960.18</v>
      </c>
      <c r="M19" s="37">
        <v>7627.71</v>
      </c>
      <c r="N19" s="37">
        <v>8079.015505720002</v>
      </c>
      <c r="O19" s="38">
        <v>8753.53659173</v>
      </c>
      <c r="P19" s="38">
        <v>9559.97979017</v>
      </c>
      <c r="Q19" s="31">
        <v>10429.59984004</v>
      </c>
      <c r="R19" s="31">
        <v>12805.78049913</v>
      </c>
      <c r="S19" s="31">
        <v>15700.59527772</v>
      </c>
      <c r="T19" s="31">
        <v>16767.74174185</v>
      </c>
    </row>
    <row r="20" spans="1:20" ht="24.75" customHeight="1">
      <c r="A20" s="5" t="s">
        <v>10</v>
      </c>
      <c r="B20" s="39">
        <v>696.152</v>
      </c>
      <c r="C20" s="39">
        <v>602.66</v>
      </c>
      <c r="D20" s="39">
        <v>1100</v>
      </c>
      <c r="E20" s="39">
        <v>1368.26</v>
      </c>
      <c r="F20" s="39">
        <v>1278.32</v>
      </c>
      <c r="G20" s="39">
        <v>3879.07</v>
      </c>
      <c r="H20" s="37">
        <v>5460.79</v>
      </c>
      <c r="I20" s="37">
        <v>5058.19611373</v>
      </c>
      <c r="J20" s="37">
        <v>5717.209999999999</v>
      </c>
      <c r="K20" s="36">
        <v>6710.8</v>
      </c>
      <c r="L20" s="37">
        <v>6578.639999999999</v>
      </c>
      <c r="M20" s="37">
        <v>7350.84</v>
      </c>
      <c r="N20" s="37">
        <v>7894.25173841</v>
      </c>
      <c r="O20" s="38">
        <v>8538.40971407</v>
      </c>
      <c r="P20" s="38">
        <v>9410.14375872</v>
      </c>
      <c r="Q20" s="31">
        <v>11255.37497487</v>
      </c>
      <c r="R20" s="31">
        <v>13343.537589109997</v>
      </c>
      <c r="S20" s="31">
        <v>16184.962203009998</v>
      </c>
      <c r="T20" s="31">
        <v>15875.94539563</v>
      </c>
    </row>
    <row r="21" spans="1:20" ht="24.75" customHeight="1">
      <c r="A21" s="5" t="s">
        <v>11</v>
      </c>
      <c r="B21" s="39">
        <v>619.475</v>
      </c>
      <c r="C21" s="39">
        <v>718.45</v>
      </c>
      <c r="D21" s="39">
        <v>1570</v>
      </c>
      <c r="E21" s="39">
        <v>1581.468</v>
      </c>
      <c r="F21" s="39">
        <v>1348.94</v>
      </c>
      <c r="G21" s="39">
        <v>4135.9</v>
      </c>
      <c r="H21" s="37">
        <v>5741.371652</v>
      </c>
      <c r="I21" s="37">
        <v>5539.26</v>
      </c>
      <c r="J21" s="37">
        <v>8243.17</v>
      </c>
      <c r="K21" s="36">
        <v>7097.81</v>
      </c>
      <c r="L21" s="37">
        <v>6907.71</v>
      </c>
      <c r="M21" s="37">
        <v>7488.459999999999</v>
      </c>
      <c r="N21" s="37">
        <v>8421.991069839998</v>
      </c>
      <c r="O21" s="38">
        <v>10124.746078760001</v>
      </c>
      <c r="P21" s="38">
        <v>11047.40824149</v>
      </c>
      <c r="Q21" s="31">
        <v>11767.889823419999</v>
      </c>
      <c r="R21" s="31">
        <v>13886.42012439</v>
      </c>
      <c r="S21" s="31">
        <v>16382.0222909</v>
      </c>
      <c r="T21" s="31">
        <v>17288.12670446</v>
      </c>
    </row>
    <row r="22" spans="1:20" ht="24.75" customHeight="1">
      <c r="A22" s="5" t="s">
        <v>12</v>
      </c>
      <c r="B22" s="39">
        <v>636.971</v>
      </c>
      <c r="C22" s="39">
        <v>752.42</v>
      </c>
      <c r="D22" s="39">
        <v>1390</v>
      </c>
      <c r="E22" s="39">
        <v>1349.7330000000002</v>
      </c>
      <c r="F22" s="39">
        <v>1160.57</v>
      </c>
      <c r="G22" s="39">
        <v>4390.44</v>
      </c>
      <c r="H22" s="37">
        <v>5804.21</v>
      </c>
      <c r="I22" s="37">
        <v>4679.95</v>
      </c>
      <c r="J22" s="37">
        <v>6351.49</v>
      </c>
      <c r="K22" s="36">
        <v>6656.88</v>
      </c>
      <c r="L22" s="37">
        <v>7099.0199999999995</v>
      </c>
      <c r="M22" s="37">
        <v>7715.959999999999</v>
      </c>
      <c r="N22" s="37">
        <v>8017.461058950001</v>
      </c>
      <c r="O22" s="38">
        <v>9097.18498704</v>
      </c>
      <c r="P22" s="38">
        <v>9851.210627130002</v>
      </c>
      <c r="Q22" s="31">
        <v>11092.55199001</v>
      </c>
      <c r="R22" s="31">
        <v>13477.77644456</v>
      </c>
      <c r="S22" s="31">
        <v>16150.21855939</v>
      </c>
      <c r="T22" s="31">
        <v>15928.66064732</v>
      </c>
    </row>
    <row r="23" spans="1:20" ht="24.75" customHeight="1">
      <c r="A23" s="5" t="s">
        <v>13</v>
      </c>
      <c r="B23" s="39">
        <v>1054.301</v>
      </c>
      <c r="C23" s="39">
        <v>1134.58</v>
      </c>
      <c r="D23" s="39">
        <v>1970</v>
      </c>
      <c r="E23" s="39">
        <v>2066.5209999999997</v>
      </c>
      <c r="F23" s="39">
        <v>1787.8</v>
      </c>
      <c r="G23" s="39">
        <v>6471.62</v>
      </c>
      <c r="H23" s="37">
        <v>7945.21723561</v>
      </c>
      <c r="I23" s="37">
        <v>8630.95976934</v>
      </c>
      <c r="J23" s="37">
        <v>8645.38</v>
      </c>
      <c r="K23" s="36">
        <v>12014.68</v>
      </c>
      <c r="L23" s="37">
        <v>11273.83</v>
      </c>
      <c r="M23" s="37">
        <v>11700.130000000001</v>
      </c>
      <c r="N23" s="37">
        <v>11318.363230840001</v>
      </c>
      <c r="O23" s="38">
        <v>12782.596440329999</v>
      </c>
      <c r="P23" s="38">
        <v>12932.74526496</v>
      </c>
      <c r="Q23" s="31">
        <v>16899.51069164</v>
      </c>
      <c r="R23" s="31">
        <v>20257.143876950002</v>
      </c>
      <c r="S23" s="31">
        <v>20530.55209026</v>
      </c>
      <c r="T23" s="31">
        <v>21249.92999196</v>
      </c>
    </row>
    <row r="24" spans="1:14" ht="24.75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25"/>
      <c r="N24" s="25"/>
    </row>
    <row r="25" spans="1:20" s="3" customFormat="1" ht="24.75" customHeight="1">
      <c r="A25" s="20" t="s">
        <v>14</v>
      </c>
      <c r="B25" s="28">
        <f>SUM(B12:B24)</f>
        <v>3898.652</v>
      </c>
      <c r="C25" s="28">
        <f>SUM(C12:C24)</f>
        <v>7770</v>
      </c>
      <c r="D25" s="29">
        <f aca="true" t="shared" si="0" ref="D25:L25">SUM(D12:D23)</f>
        <v>12010</v>
      </c>
      <c r="E25" s="29">
        <f t="shared" si="0"/>
        <v>17612.447</v>
      </c>
      <c r="F25" s="29">
        <f t="shared" si="0"/>
        <v>15457.054999999998</v>
      </c>
      <c r="G25" s="29">
        <f t="shared" si="0"/>
        <v>43976.43</v>
      </c>
      <c r="H25" s="29">
        <f t="shared" si="0"/>
        <v>64097.883170739995</v>
      </c>
      <c r="I25" s="29">
        <f t="shared" si="0"/>
        <v>66990.11890142</v>
      </c>
      <c r="J25" s="29">
        <f t="shared" si="0"/>
        <v>72767.50400986</v>
      </c>
      <c r="K25" s="29">
        <f t="shared" si="0"/>
        <v>83133.08000000002</v>
      </c>
      <c r="L25" s="30">
        <f t="shared" si="0"/>
        <v>84404.99</v>
      </c>
      <c r="M25" s="30">
        <f aca="true" t="shared" si="1" ref="M25:R25">SUM(M12:M23)</f>
        <v>90136.81</v>
      </c>
      <c r="N25" s="30">
        <f t="shared" si="1"/>
        <v>97778.82663966999</v>
      </c>
      <c r="O25" s="30">
        <f t="shared" si="1"/>
        <v>108682.00610794</v>
      </c>
      <c r="P25" s="30">
        <f t="shared" si="1"/>
        <v>121178.28916444</v>
      </c>
      <c r="Q25" s="30">
        <f t="shared" si="1"/>
        <v>128162.06079261</v>
      </c>
      <c r="R25" s="30">
        <f t="shared" si="1"/>
        <v>158443.69895825998</v>
      </c>
      <c r="S25" s="30">
        <f>SUM(S12:S23)</f>
        <v>185475.61962662</v>
      </c>
      <c r="T25" s="30">
        <f>SUM(T12:T23)</f>
        <v>198127.03077872</v>
      </c>
    </row>
    <row r="26" spans="1:20" s="2" customFormat="1" ht="21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s="4" customFormat="1" ht="15">
      <c r="A27" s="42" t="s">
        <v>15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5">
      <c r="A28" s="42" t="s">
        <v>17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5">
      <c r="A33" s="42" t="s">
        <v>20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8.5" customHeight="1">
      <c r="A34" s="53" t="s">
        <v>18</v>
      </c>
      <c r="B34" s="43" t="s">
        <v>16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ht="20.25" customHeight="1">
      <c r="A35" s="53"/>
      <c r="B35" s="9">
        <v>2005</v>
      </c>
      <c r="C35" s="10">
        <v>2006</v>
      </c>
      <c r="D35" s="8">
        <v>2007</v>
      </c>
      <c r="E35" s="8">
        <v>2008</v>
      </c>
      <c r="F35" s="10">
        <v>2009</v>
      </c>
      <c r="G35" s="9">
        <v>2010</v>
      </c>
      <c r="H35" s="9">
        <v>2011</v>
      </c>
      <c r="I35" s="9">
        <v>2012</v>
      </c>
      <c r="J35" s="9">
        <v>2013</v>
      </c>
      <c r="K35" s="9">
        <v>2014</v>
      </c>
      <c r="L35" s="9">
        <v>2015</v>
      </c>
      <c r="M35" s="9">
        <v>2016</v>
      </c>
      <c r="N35" s="9">
        <v>2017</v>
      </c>
      <c r="O35" s="9">
        <v>2018</v>
      </c>
      <c r="P35" s="9">
        <v>2019</v>
      </c>
      <c r="Q35" s="9">
        <v>2020</v>
      </c>
      <c r="R35" s="9">
        <v>2021</v>
      </c>
      <c r="S35" s="9">
        <v>2022</v>
      </c>
      <c r="T35" s="9">
        <v>2023</v>
      </c>
    </row>
    <row r="36" spans="1:15" ht="21.75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20" ht="21.75" customHeight="1">
      <c r="A37" s="12" t="s">
        <v>2</v>
      </c>
      <c r="B37" s="13">
        <v>821.57</v>
      </c>
      <c r="C37" s="13">
        <v>350</v>
      </c>
      <c r="D37" s="13">
        <v>260</v>
      </c>
      <c r="E37" s="13">
        <v>120</v>
      </c>
      <c r="F37" s="13">
        <v>18.979</v>
      </c>
      <c r="G37" s="13">
        <v>14.132</v>
      </c>
      <c r="H37" s="14">
        <v>2.42</v>
      </c>
      <c r="I37" s="14">
        <v>0.943633</v>
      </c>
      <c r="J37" s="15">
        <v>1.38886</v>
      </c>
      <c r="K37" s="19">
        <v>0.21</v>
      </c>
      <c r="L37" s="22">
        <v>0.2115</v>
      </c>
      <c r="M37" s="22">
        <v>0.5888</v>
      </c>
      <c r="N37" s="22">
        <f>(72000+26000)/1000000</f>
        <v>0.098</v>
      </c>
      <c r="O37" s="27">
        <v>0</v>
      </c>
      <c r="P37" s="27">
        <v>0</v>
      </c>
      <c r="Q37" s="33">
        <v>0</v>
      </c>
      <c r="R37" s="33">
        <v>2.5</v>
      </c>
      <c r="S37" s="33">
        <v>0</v>
      </c>
      <c r="T37" s="33">
        <v>0</v>
      </c>
    </row>
    <row r="38" spans="1:20" ht="22.5" customHeight="1">
      <c r="A38" s="5" t="s">
        <v>3</v>
      </c>
      <c r="B38" s="6">
        <v>1024.276</v>
      </c>
      <c r="C38" s="6">
        <v>380</v>
      </c>
      <c r="D38" s="6">
        <v>90</v>
      </c>
      <c r="E38" s="6">
        <v>40</v>
      </c>
      <c r="F38" s="6">
        <v>42.547</v>
      </c>
      <c r="G38" s="6">
        <v>15.28</v>
      </c>
      <c r="H38" s="7">
        <v>1.71</v>
      </c>
      <c r="I38" s="7">
        <v>0.822029</v>
      </c>
      <c r="J38" s="11">
        <v>0.6008</v>
      </c>
      <c r="K38" s="19">
        <v>0.21</v>
      </c>
      <c r="L38" s="22">
        <v>0.3129</v>
      </c>
      <c r="M38" s="22">
        <v>0.0648</v>
      </c>
      <c r="N38" s="22">
        <f>68050/1000000</f>
        <v>0.06805</v>
      </c>
      <c r="O38" s="27">
        <v>0</v>
      </c>
      <c r="P38" s="27">
        <v>0</v>
      </c>
      <c r="Q38" s="33">
        <v>0</v>
      </c>
      <c r="R38" s="33">
        <v>0</v>
      </c>
      <c r="S38" s="33">
        <v>0</v>
      </c>
      <c r="T38" s="33">
        <v>0</v>
      </c>
    </row>
    <row r="39" spans="1:20" ht="21" customHeight="1">
      <c r="A39" s="5" t="s">
        <v>4</v>
      </c>
      <c r="B39" s="6">
        <v>716.93</v>
      </c>
      <c r="C39" s="6">
        <v>320</v>
      </c>
      <c r="D39" s="6">
        <v>60</v>
      </c>
      <c r="E39" s="6">
        <v>30</v>
      </c>
      <c r="F39" s="6">
        <v>19.795</v>
      </c>
      <c r="G39" s="6">
        <v>11.4</v>
      </c>
      <c r="H39" s="7">
        <v>0.91</v>
      </c>
      <c r="I39" s="7">
        <v>0.863774</v>
      </c>
      <c r="J39" s="11">
        <v>0.5715</v>
      </c>
      <c r="K39" s="19">
        <v>0.9</v>
      </c>
      <c r="L39" s="22">
        <v>0.23</v>
      </c>
      <c r="M39" s="22">
        <v>0.10056</v>
      </c>
      <c r="N39" s="7">
        <v>0</v>
      </c>
      <c r="O39" s="27">
        <v>0</v>
      </c>
      <c r="P39" s="27">
        <v>0</v>
      </c>
      <c r="Q39" s="33">
        <v>0</v>
      </c>
      <c r="R39" s="33">
        <v>0</v>
      </c>
      <c r="S39" s="33">
        <v>0</v>
      </c>
      <c r="T39" s="33">
        <v>0</v>
      </c>
    </row>
    <row r="40" spans="1:20" ht="23.25" customHeight="1">
      <c r="A40" s="5" t="s">
        <v>5</v>
      </c>
      <c r="B40" s="6">
        <v>929.15</v>
      </c>
      <c r="C40" s="6">
        <v>410</v>
      </c>
      <c r="D40" s="6">
        <v>58</v>
      </c>
      <c r="E40" s="6">
        <v>43</v>
      </c>
      <c r="F40" s="6">
        <v>16.53</v>
      </c>
      <c r="G40" s="6">
        <v>1.95</v>
      </c>
      <c r="H40" s="7">
        <v>0.84</v>
      </c>
      <c r="I40" s="7">
        <v>0.585784</v>
      </c>
      <c r="J40" s="11">
        <v>0.6015</v>
      </c>
      <c r="K40" s="19">
        <v>0.21</v>
      </c>
      <c r="L40" s="22">
        <v>0.7963457199999999</v>
      </c>
      <c r="M40" s="22">
        <v>0.018</v>
      </c>
      <c r="N40" s="22">
        <f>165000/1000000</f>
        <v>0.165</v>
      </c>
      <c r="O40" s="27">
        <v>0</v>
      </c>
      <c r="P40" s="27">
        <v>0</v>
      </c>
      <c r="Q40" s="33">
        <v>0</v>
      </c>
      <c r="R40" s="33">
        <v>0</v>
      </c>
      <c r="S40" s="33">
        <v>0</v>
      </c>
      <c r="T40" s="33">
        <v>0</v>
      </c>
    </row>
    <row r="41" spans="1:20" ht="21.75" customHeight="1">
      <c r="A41" s="5" t="s">
        <v>6</v>
      </c>
      <c r="B41" s="6">
        <v>668.49</v>
      </c>
      <c r="C41" s="6">
        <v>280</v>
      </c>
      <c r="D41" s="6">
        <v>70</v>
      </c>
      <c r="E41" s="6">
        <v>42</v>
      </c>
      <c r="F41" s="6">
        <v>17.907</v>
      </c>
      <c r="G41" s="6">
        <v>4.56</v>
      </c>
      <c r="H41" s="7">
        <v>3.43</v>
      </c>
      <c r="I41" s="7">
        <v>0.997553</v>
      </c>
      <c r="J41" s="11">
        <v>0.27</v>
      </c>
      <c r="K41" s="19">
        <v>1.34</v>
      </c>
      <c r="L41" s="22">
        <v>0.3889</v>
      </c>
      <c r="M41" s="22">
        <v>0.046</v>
      </c>
      <c r="N41" s="22">
        <f>155900/1000000</f>
        <v>0.1559</v>
      </c>
      <c r="O41" s="27">
        <v>0</v>
      </c>
      <c r="P41" s="27">
        <v>0</v>
      </c>
      <c r="Q41" s="33">
        <v>0</v>
      </c>
      <c r="R41" s="33">
        <v>0</v>
      </c>
      <c r="S41" s="33">
        <v>0</v>
      </c>
      <c r="T41" s="33">
        <v>0</v>
      </c>
    </row>
    <row r="42" spans="1:20" ht="20.25" customHeight="1">
      <c r="A42" s="5" t="s">
        <v>7</v>
      </c>
      <c r="B42" s="6">
        <v>1573.835</v>
      </c>
      <c r="C42" s="6">
        <v>250</v>
      </c>
      <c r="D42" s="6">
        <v>60</v>
      </c>
      <c r="E42" s="6">
        <v>75</v>
      </c>
      <c r="F42" s="6">
        <v>19.775</v>
      </c>
      <c r="G42" s="6">
        <v>1.3</v>
      </c>
      <c r="H42" s="7">
        <v>4.72</v>
      </c>
      <c r="I42" s="7">
        <v>0.699141</v>
      </c>
      <c r="J42" s="11">
        <v>0.4099</v>
      </c>
      <c r="K42" s="19">
        <v>0.26</v>
      </c>
      <c r="L42" s="22">
        <v>0.2115</v>
      </c>
      <c r="M42" s="7">
        <v>0</v>
      </c>
      <c r="N42" s="22">
        <f>107350/1000000</f>
        <v>0.10735</v>
      </c>
      <c r="O42" s="27">
        <v>0</v>
      </c>
      <c r="P42" s="27">
        <v>0</v>
      </c>
      <c r="Q42" s="33">
        <v>0</v>
      </c>
      <c r="R42" s="33">
        <v>0</v>
      </c>
      <c r="S42" s="33">
        <v>0</v>
      </c>
      <c r="T42" s="33">
        <v>0</v>
      </c>
    </row>
    <row r="43" spans="1:20" ht="21" customHeight="1">
      <c r="A43" s="5" t="s">
        <v>8</v>
      </c>
      <c r="B43" s="6">
        <v>1120.44</v>
      </c>
      <c r="C43" s="6">
        <v>320</v>
      </c>
      <c r="D43" s="6">
        <v>100</v>
      </c>
      <c r="E43" s="6">
        <v>24</v>
      </c>
      <c r="F43" s="6">
        <v>15.66</v>
      </c>
      <c r="G43" s="6">
        <v>1.3</v>
      </c>
      <c r="H43" s="7">
        <v>0.83</v>
      </c>
      <c r="I43" s="7">
        <v>0.5949</v>
      </c>
      <c r="J43" s="11">
        <v>0.2404</v>
      </c>
      <c r="K43" s="19">
        <v>0.36</v>
      </c>
      <c r="L43" s="22">
        <v>0.24</v>
      </c>
      <c r="M43" s="22">
        <v>0.30865</v>
      </c>
      <c r="N43" s="22">
        <f>219960/1000000</f>
        <v>0.21996</v>
      </c>
      <c r="O43" s="27">
        <v>0</v>
      </c>
      <c r="P43" s="27">
        <v>0</v>
      </c>
      <c r="Q43" s="33">
        <v>0</v>
      </c>
      <c r="R43" s="33">
        <v>0</v>
      </c>
      <c r="S43" s="33">
        <v>0</v>
      </c>
      <c r="T43" s="33">
        <v>0</v>
      </c>
    </row>
    <row r="44" spans="1:20" ht="20.25" customHeight="1">
      <c r="A44" s="5" t="s">
        <v>9</v>
      </c>
      <c r="B44" s="6">
        <v>577.98</v>
      </c>
      <c r="C44" s="6">
        <v>150</v>
      </c>
      <c r="D44" s="6">
        <v>120</v>
      </c>
      <c r="E44" s="6">
        <v>104</v>
      </c>
      <c r="F44" s="6">
        <v>17.6</v>
      </c>
      <c r="G44" s="6">
        <v>1.83</v>
      </c>
      <c r="H44" s="7">
        <v>0.51</v>
      </c>
      <c r="I44" s="7">
        <v>0.806982</v>
      </c>
      <c r="J44" s="41">
        <v>0</v>
      </c>
      <c r="K44" s="19">
        <v>0.21</v>
      </c>
      <c r="L44" s="22">
        <v>0.2115</v>
      </c>
      <c r="M44" s="7">
        <v>0</v>
      </c>
      <c r="N44" s="7">
        <v>0</v>
      </c>
      <c r="O44" s="27">
        <v>0</v>
      </c>
      <c r="P44" s="27">
        <v>0</v>
      </c>
      <c r="Q44" s="33">
        <v>0</v>
      </c>
      <c r="R44" s="33">
        <v>0</v>
      </c>
      <c r="S44" s="33">
        <v>0</v>
      </c>
      <c r="T44" s="33">
        <v>0</v>
      </c>
    </row>
    <row r="45" spans="1:20" ht="24" customHeight="1">
      <c r="A45" s="5" t="s">
        <v>10</v>
      </c>
      <c r="B45" s="6">
        <v>652.76</v>
      </c>
      <c r="C45" s="6">
        <v>260</v>
      </c>
      <c r="D45" s="6">
        <v>240</v>
      </c>
      <c r="E45" s="6">
        <v>56</v>
      </c>
      <c r="F45" s="6">
        <v>17.804</v>
      </c>
      <c r="G45" s="6">
        <v>0.88</v>
      </c>
      <c r="H45" s="7">
        <v>0.94</v>
      </c>
      <c r="I45" s="7">
        <v>0.5945</v>
      </c>
      <c r="J45" s="11">
        <v>0.2158</v>
      </c>
      <c r="K45" s="19">
        <v>0.21</v>
      </c>
      <c r="L45" s="22">
        <v>0.2115</v>
      </c>
      <c r="M45" s="22">
        <v>0.09085</v>
      </c>
      <c r="N45" s="7">
        <v>0</v>
      </c>
      <c r="O45" s="27">
        <v>0</v>
      </c>
      <c r="P45" s="27">
        <v>0</v>
      </c>
      <c r="Q45" s="33">
        <v>0</v>
      </c>
      <c r="R45" s="33">
        <v>0</v>
      </c>
      <c r="S45" s="33">
        <v>0</v>
      </c>
      <c r="T45" s="33">
        <v>0</v>
      </c>
    </row>
    <row r="46" spans="1:20" ht="22.5" customHeight="1">
      <c r="A46" s="5" t="s">
        <v>11</v>
      </c>
      <c r="B46" s="6">
        <v>745.93</v>
      </c>
      <c r="C46" s="6">
        <v>330</v>
      </c>
      <c r="D46" s="6">
        <v>50</v>
      </c>
      <c r="E46" s="6">
        <v>153</v>
      </c>
      <c r="F46" s="6">
        <v>19.877</v>
      </c>
      <c r="G46" s="6">
        <v>2.92</v>
      </c>
      <c r="H46" s="7">
        <v>1.51</v>
      </c>
      <c r="I46" s="7">
        <v>1.6633</v>
      </c>
      <c r="J46" s="11">
        <v>0.21</v>
      </c>
      <c r="K46" s="19">
        <v>0.71</v>
      </c>
      <c r="L46" s="7">
        <v>0</v>
      </c>
      <c r="M46" s="22">
        <v>0.03125</v>
      </c>
      <c r="N46" s="7">
        <v>0</v>
      </c>
      <c r="O46" s="27">
        <v>0</v>
      </c>
      <c r="P46" s="27">
        <v>0</v>
      </c>
      <c r="Q46" s="33">
        <v>0</v>
      </c>
      <c r="R46" s="33">
        <v>0</v>
      </c>
      <c r="S46" s="33">
        <v>0</v>
      </c>
      <c r="T46" s="33">
        <v>0</v>
      </c>
    </row>
    <row r="47" spans="1:20" ht="21" customHeight="1">
      <c r="A47" s="5" t="s">
        <v>12</v>
      </c>
      <c r="B47" s="6">
        <v>508.633</v>
      </c>
      <c r="C47" s="6">
        <v>140</v>
      </c>
      <c r="D47" s="6">
        <v>100</v>
      </c>
      <c r="E47" s="6">
        <v>67</v>
      </c>
      <c r="F47" s="6">
        <v>15.588</v>
      </c>
      <c r="G47" s="6">
        <v>3.24</v>
      </c>
      <c r="H47" s="7">
        <v>1.24</v>
      </c>
      <c r="I47" s="7">
        <v>0.6823</v>
      </c>
      <c r="J47" s="11">
        <v>0.2469</v>
      </c>
      <c r="K47" s="19">
        <v>0.24</v>
      </c>
      <c r="L47" s="22">
        <v>0.018</v>
      </c>
      <c r="M47" s="7">
        <v>0</v>
      </c>
      <c r="N47" s="22">
        <f>(32200+193200+32850)/1000000</f>
        <v>0.25825</v>
      </c>
      <c r="O47" s="27">
        <v>0</v>
      </c>
      <c r="P47" s="27">
        <v>0</v>
      </c>
      <c r="Q47" s="33">
        <v>0</v>
      </c>
      <c r="R47" s="33">
        <v>0</v>
      </c>
      <c r="S47" s="33">
        <v>0</v>
      </c>
      <c r="T47" s="33">
        <v>0</v>
      </c>
    </row>
    <row r="48" spans="1:20" ht="24" customHeight="1">
      <c r="A48" s="5" t="s">
        <v>13</v>
      </c>
      <c r="B48" s="6">
        <v>944.09</v>
      </c>
      <c r="C48" s="6">
        <v>570</v>
      </c>
      <c r="D48" s="6">
        <v>130</v>
      </c>
      <c r="E48" s="6">
        <v>87</v>
      </c>
      <c r="F48" s="6">
        <v>4.955</v>
      </c>
      <c r="G48" s="6">
        <v>4.87</v>
      </c>
      <c r="H48" s="7">
        <v>1.98</v>
      </c>
      <c r="I48" s="7">
        <v>0.97407988</v>
      </c>
      <c r="J48" s="11">
        <v>1.1313</v>
      </c>
      <c r="K48" s="19">
        <v>1.23</v>
      </c>
      <c r="L48" s="22">
        <v>0.0561</v>
      </c>
      <c r="M48" s="22">
        <v>0.7352</v>
      </c>
      <c r="N48" s="22">
        <f>508500/1000000</f>
        <v>0.5085</v>
      </c>
      <c r="O48" s="27">
        <v>0</v>
      </c>
      <c r="P48" s="27">
        <v>0</v>
      </c>
      <c r="Q48" s="34">
        <v>7.157515</v>
      </c>
      <c r="R48" s="33">
        <v>0</v>
      </c>
      <c r="S48" s="33">
        <v>0</v>
      </c>
      <c r="T48" s="33">
        <v>0</v>
      </c>
    </row>
    <row r="49" spans="1:15" ht="22.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26"/>
      <c r="N49" s="26"/>
      <c r="O49" s="23"/>
    </row>
    <row r="50" spans="1:20" ht="23.25" customHeight="1">
      <c r="A50" s="16" t="s">
        <v>14</v>
      </c>
      <c r="B50" s="17">
        <f>SUM(B37:B49)</f>
        <v>10284.084</v>
      </c>
      <c r="C50" s="17">
        <f>SUM(C37:C49)</f>
        <v>3760</v>
      </c>
      <c r="D50" s="18">
        <f aca="true" t="shared" si="2" ref="D50:K50">SUM(D37:D48)</f>
        <v>1338</v>
      </c>
      <c r="E50" s="18">
        <f t="shared" si="2"/>
        <v>841</v>
      </c>
      <c r="F50" s="18">
        <f t="shared" si="2"/>
        <v>227.017</v>
      </c>
      <c r="G50" s="18">
        <f t="shared" si="2"/>
        <v>63.662</v>
      </c>
      <c r="H50" s="18">
        <f t="shared" si="2"/>
        <v>21.040000000000003</v>
      </c>
      <c r="I50" s="18">
        <f t="shared" si="2"/>
        <v>10.227975879999999</v>
      </c>
      <c r="J50" s="18">
        <f t="shared" si="2"/>
        <v>5.88696</v>
      </c>
      <c r="K50" s="18">
        <f t="shared" si="2"/>
        <v>6.09</v>
      </c>
      <c r="L50" s="21">
        <f aca="true" t="shared" si="3" ref="L50:T50">SUM(L37:L48)</f>
        <v>2.8882457199999996</v>
      </c>
      <c r="M50" s="24">
        <f t="shared" si="3"/>
        <v>1.9841099999999998</v>
      </c>
      <c r="N50" s="24">
        <f t="shared" si="3"/>
        <v>1.5810099999999998</v>
      </c>
      <c r="O50" s="24">
        <f t="shared" si="3"/>
        <v>0</v>
      </c>
      <c r="P50" s="24">
        <f t="shared" si="3"/>
        <v>0</v>
      </c>
      <c r="Q50" s="32">
        <f t="shared" si="3"/>
        <v>7.157515</v>
      </c>
      <c r="R50" s="32">
        <f t="shared" si="3"/>
        <v>2.5</v>
      </c>
      <c r="S50" s="40">
        <f t="shared" si="3"/>
        <v>0</v>
      </c>
      <c r="T50" s="40">
        <f>SUM(T37:T48)</f>
        <v>0</v>
      </c>
    </row>
    <row r="51" spans="1:20" ht="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15">
      <c r="A52" s="42" t="s">
        <v>17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</sheetData>
  <sheetProtection/>
  <mergeCells count="11">
    <mergeCell ref="A49:L49"/>
    <mergeCell ref="A9:A10"/>
    <mergeCell ref="A34:A35"/>
    <mergeCell ref="A11:P11"/>
    <mergeCell ref="B9:T9"/>
    <mergeCell ref="B34:T34"/>
    <mergeCell ref="A4:S4"/>
    <mergeCell ref="A5:S5"/>
    <mergeCell ref="A6:S6"/>
    <mergeCell ref="A36:O36"/>
    <mergeCell ref="A24:L24"/>
  </mergeCells>
  <printOptions/>
  <pageMargins left="0.62992125984252" right="0.236220472440945" top="0.15748031496063" bottom="0.078740157480315" header="0.196850393700787" footer="0.511811023622047"/>
  <pageSetup horizontalDpi="600" verticalDpi="600" orientation="landscape" paperSize="9" scale="84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2017-02-07T12:15:07Z</cp:lastPrinted>
  <dcterms:created xsi:type="dcterms:W3CDTF">2009-03-02T10:43:38Z</dcterms:created>
  <dcterms:modified xsi:type="dcterms:W3CDTF">2024-02-05T11:21:17Z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