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ajo\Desktop\"/>
    </mc:Choice>
  </mc:AlternateContent>
  <bookViews>
    <workbookView xWindow="0" yWindow="0" windowWidth="19200" windowHeight="10995" tabRatio="725" firstSheet="3" activeTab="11"/>
  </bookViews>
  <sheets>
    <sheet name="Janar" sheetId="35" r:id="rId1"/>
    <sheet name="Shkurt" sheetId="36" r:id="rId2"/>
    <sheet name="Mars" sheetId="37" r:id="rId3"/>
    <sheet name="Prill" sheetId="38" r:id="rId4"/>
    <sheet name="Maj" sheetId="39" r:id="rId5"/>
    <sheet name="Qershor" sheetId="40" r:id="rId6"/>
    <sheet name="Korrik" sheetId="41" r:id="rId7"/>
    <sheet name="Gusht" sheetId="42" r:id="rId8"/>
    <sheet name="Shtator" sheetId="43" r:id="rId9"/>
    <sheet name="Tetor " sheetId="44" r:id="rId10"/>
    <sheet name="Nentor" sheetId="45" r:id="rId11"/>
    <sheet name="Dhjetor " sheetId="46" r:id="rId12"/>
  </sheets>
  <calcPr calcId="152511"/>
</workbook>
</file>

<file path=xl/calcChain.xml><?xml version="1.0" encoding="utf-8"?>
<calcChain xmlns="http://schemas.openxmlformats.org/spreadsheetml/2006/main">
  <c r="BO67" i="46" l="1"/>
  <c r="BP67" i="46"/>
  <c r="BQ67" i="46"/>
  <c r="BR67" i="46"/>
  <c r="BS67" i="46"/>
  <c r="BT67" i="46"/>
  <c r="BU67" i="46"/>
  <c r="BV67" i="46"/>
  <c r="BW67" i="46"/>
  <c r="BX67" i="46"/>
  <c r="BY67" i="46"/>
  <c r="BZ67" i="46"/>
  <c r="CA67" i="46"/>
  <c r="CB67" i="46"/>
  <c r="CC67" i="46"/>
  <c r="BN67" i="46"/>
  <c r="BN68" i="46"/>
  <c r="BO68" i="46"/>
  <c r="BP68" i="46"/>
  <c r="BQ68" i="46"/>
  <c r="BR68" i="46"/>
  <c r="BS68" i="46"/>
  <c r="BT68" i="46"/>
  <c r="BU68" i="46"/>
  <c r="BV68" i="46"/>
  <c r="BW68" i="46"/>
  <c r="BX68" i="46"/>
  <c r="BY68" i="46"/>
  <c r="BZ68" i="46"/>
  <c r="CA68" i="46"/>
  <c r="CB68" i="46"/>
  <c r="CC68" i="46"/>
  <c r="BN69" i="46"/>
  <c r="BO69" i="46"/>
  <c r="BP69" i="46"/>
  <c r="BQ69" i="46"/>
  <c r="BR69" i="46"/>
  <c r="BS69" i="46"/>
  <c r="BT69" i="46"/>
  <c r="BU69" i="46"/>
  <c r="BV69" i="46"/>
  <c r="BW69" i="46"/>
  <c r="BX69" i="46"/>
  <c r="BY69" i="46"/>
  <c r="BZ69" i="46"/>
  <c r="CA69" i="46"/>
  <c r="CB69" i="46"/>
  <c r="CC69" i="46"/>
  <c r="BN70" i="46"/>
  <c r="BO70" i="46"/>
  <c r="BP70" i="46"/>
  <c r="BQ70" i="46"/>
  <c r="BR70" i="46"/>
  <c r="BS70" i="46"/>
  <c r="BT70" i="46"/>
  <c r="BU70" i="46"/>
  <c r="BV70" i="46"/>
  <c r="BW70" i="46"/>
  <c r="BX70" i="46"/>
  <c r="BY70" i="46"/>
  <c r="BZ70" i="46"/>
  <c r="CA70" i="46"/>
  <c r="CB70" i="46"/>
  <c r="CC70" i="46"/>
  <c r="BN97" i="46" l="1"/>
  <c r="BN99" i="46" s="1"/>
  <c r="BO97" i="46"/>
  <c r="BO99" i="46" s="1"/>
  <c r="BN100" i="46"/>
  <c r="BO100" i="46"/>
  <c r="BN101" i="46"/>
  <c r="BO101" i="46"/>
  <c r="BO102" i="46" l="1"/>
  <c r="BN102" i="46"/>
  <c r="BP101" i="46"/>
  <c r="BQ101" i="46"/>
  <c r="BR101" i="46"/>
  <c r="BS101" i="46"/>
  <c r="BT101" i="46"/>
  <c r="BU101" i="46"/>
  <c r="BV101" i="46"/>
  <c r="BW101" i="46"/>
  <c r="BX101" i="46"/>
  <c r="BY101" i="46"/>
  <c r="BZ101" i="46"/>
  <c r="CA101" i="46"/>
  <c r="CB101" i="46"/>
  <c r="CC101" i="46"/>
  <c r="BP100" i="46"/>
  <c r="BQ100" i="46"/>
  <c r="BR100" i="46"/>
  <c r="BS100" i="46"/>
  <c r="BT100" i="46"/>
  <c r="BU100" i="46"/>
  <c r="BV100" i="46"/>
  <c r="BW100" i="46"/>
  <c r="BX100" i="46"/>
  <c r="BY100" i="46"/>
  <c r="BZ100" i="46"/>
  <c r="CA100" i="46"/>
  <c r="CB100" i="46"/>
  <c r="CC100" i="46"/>
  <c r="BP97" i="46"/>
  <c r="BP99" i="46" s="1"/>
  <c r="BQ97" i="46"/>
  <c r="BQ99" i="46" s="1"/>
  <c r="BR97" i="46"/>
  <c r="BR99" i="46" s="1"/>
  <c r="BS97" i="46"/>
  <c r="BS99" i="46" s="1"/>
  <c r="BT97" i="46"/>
  <c r="BT99" i="46" s="1"/>
  <c r="BU97" i="46"/>
  <c r="BU99" i="46" s="1"/>
  <c r="BV97" i="46"/>
  <c r="BV99" i="46" s="1"/>
  <c r="BW97" i="46"/>
  <c r="BW99" i="46" s="1"/>
  <c r="BX97" i="46"/>
  <c r="BX99" i="46" s="1"/>
  <c r="BY97" i="46"/>
  <c r="BY99" i="46" s="1"/>
  <c r="BZ97" i="46"/>
  <c r="BZ99" i="46" s="1"/>
  <c r="CA97" i="46"/>
  <c r="CA99" i="46" s="1"/>
  <c r="CB97" i="46"/>
  <c r="CB99" i="46" s="1"/>
  <c r="CC97" i="46"/>
  <c r="CC99" i="46" s="1"/>
  <c r="BO65" i="46"/>
  <c r="BP65" i="46"/>
  <c r="BQ65" i="46"/>
  <c r="BR65" i="46"/>
  <c r="BS65" i="46"/>
  <c r="BT65" i="46"/>
  <c r="BU65" i="46"/>
  <c r="BV65" i="46"/>
  <c r="BW65" i="46"/>
  <c r="BX65" i="46"/>
  <c r="BY65" i="46"/>
  <c r="BZ65" i="46"/>
  <c r="CA65" i="46"/>
  <c r="CB65" i="46"/>
  <c r="CC65" i="46"/>
  <c r="BN65" i="46"/>
  <c r="BI16" i="46"/>
  <c r="BI17" i="46"/>
  <c r="BI18" i="46"/>
  <c r="BI19" i="46"/>
  <c r="BI20" i="46"/>
  <c r="BI21" i="46"/>
  <c r="BI22" i="46"/>
  <c r="BI23" i="46"/>
  <c r="BI24" i="46"/>
  <c r="BI25" i="46"/>
  <c r="BI26" i="46"/>
  <c r="BI27" i="46"/>
  <c r="BI28" i="46"/>
  <c r="BI29" i="46"/>
  <c r="BI30" i="46"/>
  <c r="BI15" i="46"/>
  <c r="BH16" i="46"/>
  <c r="BH17" i="46"/>
  <c r="BH18" i="46"/>
  <c r="BH19" i="46"/>
  <c r="BH20" i="46"/>
  <c r="BH21" i="46"/>
  <c r="BH22" i="46"/>
  <c r="BH23" i="46"/>
  <c r="BH24" i="46"/>
  <c r="BH25" i="46"/>
  <c r="BH26" i="46"/>
  <c r="BH27" i="46"/>
  <c r="BH28" i="46"/>
  <c r="BH29" i="46"/>
  <c r="BH30" i="46"/>
  <c r="BH15" i="46"/>
  <c r="CA102" i="46" l="1"/>
  <c r="BW102" i="46"/>
  <c r="BS102" i="46"/>
  <c r="BZ102" i="46"/>
  <c r="BV102" i="46"/>
  <c r="BR102" i="46"/>
  <c r="CC102" i="46"/>
  <c r="BY102" i="46"/>
  <c r="BU102" i="46"/>
  <c r="BQ102" i="46"/>
  <c r="CB102" i="46"/>
  <c r="BX102" i="46"/>
  <c r="BT102" i="46"/>
  <c r="BP102" i="46"/>
  <c r="BL37" i="46"/>
  <c r="BL38" i="46" s="1"/>
  <c r="BL39" i="46" s="1"/>
  <c r="BL40" i="46" s="1"/>
  <c r="BL41" i="46" s="1"/>
  <c r="BL42" i="46" s="1"/>
  <c r="BO104" i="45" l="1"/>
  <c r="BP104" i="45"/>
  <c r="BP107" i="45" s="1"/>
  <c r="BQ104" i="45"/>
  <c r="BR104" i="45"/>
  <c r="BS104" i="45"/>
  <c r="BT104" i="45"/>
  <c r="BT107" i="45" s="1"/>
  <c r="BU104" i="45"/>
  <c r="BV104" i="45"/>
  <c r="BW104" i="45"/>
  <c r="BX104" i="45"/>
  <c r="BX107" i="45" s="1"/>
  <c r="BY104" i="45"/>
  <c r="BZ104" i="45"/>
  <c r="CA104" i="45"/>
  <c r="CB104" i="45"/>
  <c r="CB107" i="45" s="1"/>
  <c r="CC104" i="45"/>
  <c r="BN104" i="45"/>
  <c r="BN101" i="45"/>
  <c r="BO101" i="45"/>
  <c r="BP101" i="45"/>
  <c r="BQ101" i="45"/>
  <c r="BR101" i="45"/>
  <c r="BS101" i="45"/>
  <c r="BT101" i="45"/>
  <c r="BU101" i="45"/>
  <c r="BV101" i="45"/>
  <c r="BW101" i="45"/>
  <c r="BX101" i="45"/>
  <c r="BY101" i="45"/>
  <c r="BZ101" i="45"/>
  <c r="CA101" i="45"/>
  <c r="CB101" i="45"/>
  <c r="CC101" i="45"/>
  <c r="BN107" i="45"/>
  <c r="BO107" i="45"/>
  <c r="BQ107" i="45"/>
  <c r="BR107" i="45"/>
  <c r="BS107" i="45"/>
  <c r="BU107" i="45"/>
  <c r="BV107" i="45"/>
  <c r="BW107" i="45"/>
  <c r="BY107" i="45"/>
  <c r="BZ107" i="45"/>
  <c r="CA107" i="45"/>
  <c r="CC107" i="45"/>
  <c r="BN67" i="45"/>
  <c r="BN68" i="45"/>
  <c r="BN71" i="45" s="1"/>
  <c r="BN69" i="45"/>
  <c r="BN65" i="45"/>
  <c r="BO68" i="45" l="1"/>
  <c r="BP68" i="45"/>
  <c r="BQ68" i="45"/>
  <c r="BR68" i="45"/>
  <c r="BS68" i="45"/>
  <c r="BT68" i="45"/>
  <c r="BU68" i="45"/>
  <c r="BV68" i="45"/>
  <c r="BW68" i="45"/>
  <c r="BX68" i="45"/>
  <c r="BY68" i="45"/>
  <c r="BZ68" i="45"/>
  <c r="CA68" i="45"/>
  <c r="CB68" i="45"/>
  <c r="CC68" i="45"/>
  <c r="BO65" i="45"/>
  <c r="BP65" i="45"/>
  <c r="BQ65" i="45"/>
  <c r="BR65" i="45"/>
  <c r="BS65" i="45"/>
  <c r="BT65" i="45"/>
  <c r="BU65" i="45"/>
  <c r="BV65" i="45"/>
  <c r="BW65" i="45"/>
  <c r="BX65" i="45"/>
  <c r="BY65" i="45"/>
  <c r="BZ65" i="45"/>
  <c r="CA65" i="45"/>
  <c r="CB65" i="45"/>
  <c r="CC65" i="45"/>
  <c r="BI15" i="45" l="1"/>
  <c r="BH15" i="45"/>
  <c r="BH16" i="45"/>
  <c r="BI16" i="45"/>
  <c r="BH17" i="45"/>
  <c r="BI17" i="45"/>
  <c r="BH18" i="45"/>
  <c r="BI18" i="45"/>
  <c r="BH19" i="45"/>
  <c r="BI19" i="45"/>
  <c r="BH20" i="45"/>
  <c r="BI20" i="45"/>
  <c r="BH21" i="45"/>
  <c r="BI21" i="45"/>
  <c r="BH22" i="45"/>
  <c r="BI22" i="45"/>
  <c r="BH23" i="45"/>
  <c r="BI23" i="45"/>
  <c r="BH24" i="45"/>
  <c r="BI24" i="45"/>
  <c r="BH25" i="45"/>
  <c r="BI25" i="45"/>
  <c r="BH26" i="45"/>
  <c r="BI26" i="45"/>
  <c r="BH27" i="45"/>
  <c r="BI27" i="45"/>
  <c r="BH28" i="45"/>
  <c r="BI28" i="45"/>
  <c r="BH29" i="45"/>
  <c r="BI29" i="45"/>
  <c r="BH30" i="45"/>
  <c r="BI30" i="45"/>
  <c r="B40" i="45"/>
  <c r="B41" i="45" s="1"/>
  <c r="B42" i="45" s="1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39" i="45"/>
  <c r="CC69" i="45"/>
  <c r="CC71" i="45" s="1"/>
  <c r="CB69" i="45"/>
  <c r="CB71" i="45" s="1"/>
  <c r="CA69" i="45"/>
  <c r="BZ69" i="45"/>
  <c r="BZ71" i="45" s="1"/>
  <c r="BY69" i="45"/>
  <c r="BX69" i="45"/>
  <c r="BW69" i="45"/>
  <c r="BV69" i="45"/>
  <c r="BU69" i="45"/>
  <c r="BU71" i="45" s="1"/>
  <c r="BT69" i="45"/>
  <c r="BT71" i="45" s="1"/>
  <c r="BS69" i="45"/>
  <c r="BR69" i="45"/>
  <c r="BR71" i="45" s="1"/>
  <c r="BQ69" i="45"/>
  <c r="BP69" i="45"/>
  <c r="BO69" i="45"/>
  <c r="BW71" i="45"/>
  <c r="BP71" i="45"/>
  <c r="BO71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Q67" i="45"/>
  <c r="BP67" i="45"/>
  <c r="BO67" i="45"/>
  <c r="BY71" i="45" l="1"/>
  <c r="BS71" i="45"/>
  <c r="BV71" i="45"/>
  <c r="BQ71" i="45"/>
  <c r="CA71" i="45"/>
  <c r="BX71" i="45"/>
  <c r="CM101" i="44"/>
  <c r="CI101" i="44"/>
  <c r="CE101" i="44"/>
  <c r="CA101" i="44"/>
  <c r="BZ101" i="44"/>
  <c r="BZ67" i="44"/>
  <c r="CA67" i="44"/>
  <c r="CB67" i="44"/>
  <c r="CC67" i="44"/>
  <c r="CD67" i="44"/>
  <c r="CE67" i="44"/>
  <c r="CF67" i="44"/>
  <c r="CG67" i="44"/>
  <c r="CH67" i="44"/>
  <c r="CI67" i="44"/>
  <c r="CJ67" i="44"/>
  <c r="CK67" i="44"/>
  <c r="CL67" i="44"/>
  <c r="CM67" i="44"/>
  <c r="CN67" i="44"/>
  <c r="CO67" i="44"/>
  <c r="BZ68" i="44"/>
  <c r="CA68" i="44"/>
  <c r="CB68" i="44"/>
  <c r="CC68" i="44"/>
  <c r="CD68" i="44"/>
  <c r="CE68" i="44"/>
  <c r="CF68" i="44"/>
  <c r="CG68" i="44"/>
  <c r="CH68" i="44"/>
  <c r="CI68" i="44"/>
  <c r="CJ68" i="44"/>
  <c r="CK68" i="44"/>
  <c r="CL68" i="44"/>
  <c r="CM68" i="44"/>
  <c r="CN68" i="44"/>
  <c r="CO68" i="44"/>
  <c r="BZ69" i="44"/>
  <c r="CA69" i="44"/>
  <c r="CB69" i="44"/>
  <c r="CC69" i="44"/>
  <c r="CD69" i="44"/>
  <c r="CE69" i="44"/>
  <c r="CF69" i="44"/>
  <c r="CG69" i="44"/>
  <c r="CH69" i="44"/>
  <c r="CI69" i="44"/>
  <c r="CI71" i="44" s="1"/>
  <c r="CJ69" i="44"/>
  <c r="CK69" i="44"/>
  <c r="CL69" i="44"/>
  <c r="CM69" i="44"/>
  <c r="CN69" i="44"/>
  <c r="CO69" i="44"/>
  <c r="BZ71" i="44"/>
  <c r="CA71" i="44"/>
  <c r="CB71" i="44"/>
  <c r="CC71" i="44"/>
  <c r="CD71" i="44"/>
  <c r="CE71" i="44"/>
  <c r="CF71" i="44"/>
  <c r="CG71" i="44"/>
  <c r="CH71" i="44"/>
  <c r="CJ71" i="44"/>
  <c r="CK71" i="44"/>
  <c r="CL71" i="44"/>
  <c r="CM71" i="44"/>
  <c r="CN71" i="44"/>
  <c r="CO71" i="44"/>
  <c r="BZ65" i="44"/>
  <c r="CB101" i="44"/>
  <c r="CC101" i="44"/>
  <c r="CD101" i="44"/>
  <c r="CF101" i="44"/>
  <c r="CG101" i="44"/>
  <c r="CH101" i="44"/>
  <c r="CJ101" i="44"/>
  <c r="CK101" i="44"/>
  <c r="CL101" i="44"/>
  <c r="CN101" i="44"/>
  <c r="CO101" i="44"/>
  <c r="CA65" i="44"/>
  <c r="CB65" i="44"/>
  <c r="CC65" i="44"/>
  <c r="CD65" i="44"/>
  <c r="CE65" i="44"/>
  <c r="CF65" i="44"/>
  <c r="CG65" i="44"/>
  <c r="CH65" i="44"/>
  <c r="CI65" i="44"/>
  <c r="CJ65" i="44"/>
  <c r="CK65" i="44"/>
  <c r="CL65" i="44"/>
  <c r="CM65" i="44"/>
  <c r="CN65" i="44"/>
  <c r="CO65" i="44"/>
  <c r="BU18" i="44"/>
  <c r="BZ107" i="44" l="1"/>
  <c r="BU16" i="44"/>
  <c r="BU17" i="44"/>
  <c r="BU19" i="44"/>
  <c r="BU20" i="44"/>
  <c r="BU21" i="44"/>
  <c r="BU22" i="44"/>
  <c r="BU23" i="44"/>
  <c r="BU24" i="44"/>
  <c r="BU25" i="44"/>
  <c r="BU26" i="44"/>
  <c r="BU27" i="44"/>
  <c r="BU28" i="44"/>
  <c r="BU29" i="44"/>
  <c r="BU30" i="44"/>
  <c r="BU15" i="44"/>
  <c r="BT15" i="44"/>
  <c r="BT16" i="44"/>
  <c r="BT17" i="44"/>
  <c r="BT18" i="44"/>
  <c r="BT19" i="44"/>
  <c r="BT20" i="44"/>
  <c r="BT21" i="44"/>
  <c r="BT22" i="44"/>
  <c r="BT23" i="44"/>
  <c r="BT24" i="44"/>
  <c r="BT25" i="44"/>
  <c r="BT26" i="44"/>
  <c r="BT27" i="44"/>
  <c r="BT28" i="44"/>
  <c r="BT29" i="44"/>
  <c r="BT30" i="44"/>
  <c r="CO107" i="44" l="1"/>
  <c r="CN107" i="44"/>
  <c r="CM107" i="44"/>
  <c r="CK107" i="44"/>
  <c r="CJ107" i="44"/>
  <c r="CI107" i="44"/>
  <c r="CH107" i="44"/>
  <c r="CG107" i="44"/>
  <c r="CF107" i="44"/>
  <c r="CE107" i="44"/>
  <c r="CD107" i="44"/>
  <c r="CC107" i="44"/>
  <c r="CB107" i="44"/>
  <c r="CA107" i="44"/>
  <c r="CL107" i="44" l="1"/>
  <c r="BH15" i="43"/>
  <c r="BO102" i="43" l="1"/>
  <c r="BP102" i="43"/>
  <c r="BQ102" i="43"/>
  <c r="BR102" i="43"/>
  <c r="BS102" i="43"/>
  <c r="BT102" i="43"/>
  <c r="BU102" i="43"/>
  <c r="BV102" i="43"/>
  <c r="BW102" i="43"/>
  <c r="BX102" i="43"/>
  <c r="BY102" i="43"/>
  <c r="BZ102" i="43"/>
  <c r="CA102" i="43"/>
  <c r="CB102" i="43"/>
  <c r="CC102" i="43"/>
  <c r="BN101" i="43"/>
  <c r="BO98" i="43"/>
  <c r="BP98" i="43"/>
  <c r="BQ98" i="43"/>
  <c r="BR98" i="43"/>
  <c r="BS98" i="43"/>
  <c r="BT98" i="43"/>
  <c r="BU98" i="43"/>
  <c r="BV98" i="43"/>
  <c r="BW98" i="43"/>
  <c r="BX98" i="43"/>
  <c r="BY98" i="43"/>
  <c r="BZ98" i="43"/>
  <c r="CA98" i="43"/>
  <c r="CB98" i="43"/>
  <c r="CC98" i="43"/>
  <c r="BN98" i="43"/>
  <c r="BO65" i="43"/>
  <c r="BP65" i="43"/>
  <c r="BQ65" i="43"/>
  <c r="BR65" i="43"/>
  <c r="BS65" i="43"/>
  <c r="BT65" i="43"/>
  <c r="BU65" i="43"/>
  <c r="BV65" i="43"/>
  <c r="BW65" i="43"/>
  <c r="BX65" i="43"/>
  <c r="BY65" i="43"/>
  <c r="BZ65" i="43"/>
  <c r="CA65" i="43"/>
  <c r="CB65" i="43"/>
  <c r="CC65" i="43"/>
  <c r="BN65" i="43"/>
  <c r="BO62" i="43"/>
  <c r="BP62" i="43"/>
  <c r="BQ62" i="43"/>
  <c r="BR62" i="43"/>
  <c r="BS62" i="43"/>
  <c r="BT62" i="43"/>
  <c r="BU62" i="43"/>
  <c r="BV62" i="43"/>
  <c r="BW62" i="43"/>
  <c r="BX62" i="43"/>
  <c r="BY62" i="43"/>
  <c r="BZ62" i="43"/>
  <c r="CA62" i="43"/>
  <c r="CB62" i="43"/>
  <c r="CC62" i="43"/>
  <c r="BN62" i="43"/>
  <c r="BH16" i="43"/>
  <c r="BI16" i="43"/>
  <c r="BH17" i="43"/>
  <c r="BI17" i="43"/>
  <c r="BH18" i="43"/>
  <c r="BI18" i="43"/>
  <c r="BH19" i="43"/>
  <c r="BI19" i="43"/>
  <c r="BH20" i="43"/>
  <c r="BI20" i="43"/>
  <c r="BH21" i="43"/>
  <c r="BI21" i="43"/>
  <c r="BH22" i="43"/>
  <c r="BI22" i="43"/>
  <c r="BH23" i="43"/>
  <c r="BI23" i="43"/>
  <c r="BH24" i="43"/>
  <c r="BI24" i="43"/>
  <c r="BH25" i="43"/>
  <c r="BI25" i="43"/>
  <c r="BH26" i="43"/>
  <c r="BI26" i="43"/>
  <c r="BH27" i="43"/>
  <c r="BI27" i="43"/>
  <c r="BH28" i="43"/>
  <c r="BI28" i="43"/>
  <c r="BH29" i="43"/>
  <c r="BI29" i="43"/>
  <c r="BH30" i="43"/>
  <c r="BI30" i="43"/>
  <c r="BI15" i="43" l="1"/>
  <c r="BN102" i="43" l="1"/>
  <c r="CC101" i="43"/>
  <c r="CC104" i="43" s="1"/>
  <c r="CB101" i="43"/>
  <c r="CB104" i="43" s="1"/>
  <c r="CA101" i="43"/>
  <c r="CA104" i="43" s="1"/>
  <c r="BZ101" i="43"/>
  <c r="BZ104" i="43" s="1"/>
  <c r="BY101" i="43"/>
  <c r="BY104" i="43" s="1"/>
  <c r="BX101" i="43"/>
  <c r="BX104" i="43" s="1"/>
  <c r="BW101" i="43"/>
  <c r="BW104" i="43" s="1"/>
  <c r="BV101" i="43"/>
  <c r="BV104" i="43" s="1"/>
  <c r="BU101" i="43"/>
  <c r="BU104" i="43" s="1"/>
  <c r="BT101" i="43"/>
  <c r="BT104" i="43" s="1"/>
  <c r="BS101" i="43"/>
  <c r="BS104" i="43" s="1"/>
  <c r="BR101" i="43"/>
  <c r="BR104" i="43" s="1"/>
  <c r="BQ101" i="43"/>
  <c r="BQ104" i="43" s="1"/>
  <c r="BP101" i="43"/>
  <c r="BP104" i="43" s="1"/>
  <c r="BO101" i="43"/>
  <c r="BO104" i="43" s="1"/>
  <c r="BN104" i="43"/>
  <c r="CC100" i="43"/>
  <c r="CB100" i="43"/>
  <c r="CA100" i="43"/>
  <c r="BZ100" i="43"/>
  <c r="BY100" i="43"/>
  <c r="BX100" i="43"/>
  <c r="BW100" i="43"/>
  <c r="BV100" i="43"/>
  <c r="BU100" i="43"/>
  <c r="BT100" i="43"/>
  <c r="BS100" i="43"/>
  <c r="BR100" i="43"/>
  <c r="BQ100" i="43"/>
  <c r="BP100" i="43"/>
  <c r="BO100" i="43"/>
  <c r="CC66" i="43"/>
  <c r="CB66" i="43"/>
  <c r="CA66" i="43"/>
  <c r="BZ66" i="43"/>
  <c r="BY66" i="43"/>
  <c r="BX66" i="43"/>
  <c r="BW66" i="43"/>
  <c r="BV66" i="43"/>
  <c r="BU66" i="43"/>
  <c r="BT66" i="43"/>
  <c r="BS66" i="43"/>
  <c r="BR66" i="43"/>
  <c r="BQ66" i="43"/>
  <c r="BP66" i="43"/>
  <c r="BO66" i="43"/>
  <c r="BN66" i="43"/>
  <c r="CC68" i="43"/>
  <c r="CB68" i="43"/>
  <c r="CA68" i="43"/>
  <c r="BZ68" i="43"/>
  <c r="BY68" i="43"/>
  <c r="BX68" i="43"/>
  <c r="BW68" i="43"/>
  <c r="BV68" i="43"/>
  <c r="BU68" i="43"/>
  <c r="BT68" i="43"/>
  <c r="BS68" i="43"/>
  <c r="BR68" i="43"/>
  <c r="BQ68" i="43"/>
  <c r="BP68" i="43"/>
  <c r="BO68" i="43"/>
  <c r="BN68" i="43"/>
  <c r="CC64" i="43"/>
  <c r="CB64" i="43"/>
  <c r="CA64" i="43"/>
  <c r="BZ64" i="43"/>
  <c r="BY64" i="43"/>
  <c r="BX64" i="43"/>
  <c r="BW64" i="43"/>
  <c r="BV64" i="43"/>
  <c r="BU64" i="43"/>
  <c r="BT64" i="43"/>
  <c r="BS64" i="43"/>
  <c r="BR64" i="43"/>
  <c r="BQ64" i="43"/>
  <c r="BP64" i="43"/>
  <c r="BO64" i="43"/>
  <c r="BN64" i="43"/>
  <c r="BX98" i="42" l="1"/>
  <c r="BX100" i="42" s="1"/>
  <c r="BY98" i="42"/>
  <c r="BY100" i="42" s="1"/>
  <c r="BX101" i="42"/>
  <c r="BY101" i="42"/>
  <c r="BX102" i="42"/>
  <c r="BY102" i="42"/>
  <c r="BX104" i="42" l="1"/>
  <c r="BY104" i="42"/>
  <c r="BY65" i="42"/>
  <c r="BZ65" i="42"/>
  <c r="CA65" i="42"/>
  <c r="CB65" i="42"/>
  <c r="CC65" i="42"/>
  <c r="CD65" i="42"/>
  <c r="CE65" i="42"/>
  <c r="CF65" i="42"/>
  <c r="CG65" i="42"/>
  <c r="CH65" i="42"/>
  <c r="CI65" i="42"/>
  <c r="CJ65" i="42"/>
  <c r="CK65" i="42"/>
  <c r="CL65" i="42"/>
  <c r="CM65" i="42"/>
  <c r="BY66" i="42"/>
  <c r="BZ66" i="42"/>
  <c r="CA66" i="42"/>
  <c r="CB66" i="42"/>
  <c r="CC66" i="42"/>
  <c r="CD66" i="42"/>
  <c r="CE66" i="42"/>
  <c r="CF66" i="42"/>
  <c r="CG66" i="42"/>
  <c r="CH66" i="42"/>
  <c r="CI66" i="42"/>
  <c r="CJ66" i="42"/>
  <c r="CK66" i="42"/>
  <c r="CL66" i="42"/>
  <c r="CM66" i="42"/>
  <c r="BX66" i="42"/>
  <c r="BX65" i="42"/>
  <c r="BY62" i="42"/>
  <c r="BZ62" i="42"/>
  <c r="CA62" i="42"/>
  <c r="CB62" i="42"/>
  <c r="CC62" i="42"/>
  <c r="CD62" i="42"/>
  <c r="CE62" i="42"/>
  <c r="CF62" i="42"/>
  <c r="CG62" i="42"/>
  <c r="CH62" i="42"/>
  <c r="CI62" i="42"/>
  <c r="CJ62" i="42"/>
  <c r="CK62" i="42"/>
  <c r="CL62" i="42"/>
  <c r="CM62" i="42"/>
  <c r="BX62" i="42"/>
  <c r="BZ101" i="42"/>
  <c r="CA101" i="42"/>
  <c r="CB101" i="42"/>
  <c r="CC101" i="42"/>
  <c r="CD101" i="42"/>
  <c r="CE101" i="42"/>
  <c r="CF101" i="42"/>
  <c r="CG101" i="42"/>
  <c r="CH101" i="42"/>
  <c r="CI101" i="42"/>
  <c r="CJ101" i="42"/>
  <c r="CK101" i="42"/>
  <c r="CL101" i="42"/>
  <c r="CM101" i="42"/>
  <c r="BZ102" i="42"/>
  <c r="CA102" i="42"/>
  <c r="CB102" i="42"/>
  <c r="CC102" i="42"/>
  <c r="CD102" i="42"/>
  <c r="CE102" i="42"/>
  <c r="CF102" i="42"/>
  <c r="CG102" i="42"/>
  <c r="CH102" i="42"/>
  <c r="CI102" i="42"/>
  <c r="CJ102" i="42"/>
  <c r="CK102" i="42"/>
  <c r="CL102" i="42"/>
  <c r="CM102" i="42"/>
  <c r="BZ98" i="42"/>
  <c r="CA98" i="42"/>
  <c r="CB98" i="42"/>
  <c r="CC98" i="42"/>
  <c r="CD98" i="42"/>
  <c r="CE98" i="42"/>
  <c r="CF98" i="42"/>
  <c r="CG98" i="42"/>
  <c r="CH98" i="42"/>
  <c r="CI98" i="42"/>
  <c r="CJ98" i="42"/>
  <c r="CK98" i="42"/>
  <c r="CL98" i="42"/>
  <c r="CM98" i="42"/>
  <c r="BQ16" i="42"/>
  <c r="BR16" i="42"/>
  <c r="BQ17" i="42"/>
  <c r="BR17" i="42"/>
  <c r="BQ18" i="42"/>
  <c r="BR18" i="42"/>
  <c r="BQ19" i="42"/>
  <c r="BR19" i="42"/>
  <c r="BQ20" i="42"/>
  <c r="BR20" i="42"/>
  <c r="BQ21" i="42"/>
  <c r="BR21" i="42"/>
  <c r="BQ22" i="42"/>
  <c r="BR22" i="42"/>
  <c r="BQ23" i="42"/>
  <c r="BR23" i="42"/>
  <c r="BQ24" i="42"/>
  <c r="BR24" i="42"/>
  <c r="BQ25" i="42"/>
  <c r="BR25" i="42"/>
  <c r="BQ26" i="42"/>
  <c r="BR26" i="42"/>
  <c r="BQ27" i="42"/>
  <c r="BR27" i="42"/>
  <c r="BQ28" i="42"/>
  <c r="BR28" i="42"/>
  <c r="BQ29" i="42"/>
  <c r="BR29" i="42"/>
  <c r="BQ30" i="42"/>
  <c r="BR30" i="42"/>
  <c r="BR15" i="42" l="1"/>
  <c r="BQ15" i="42"/>
  <c r="CM104" i="42" l="1"/>
  <c r="CL104" i="42"/>
  <c r="CK104" i="42"/>
  <c r="CJ104" i="42"/>
  <c r="CI104" i="42"/>
  <c r="CH104" i="42"/>
  <c r="CG104" i="42"/>
  <c r="CF104" i="42"/>
  <c r="CE104" i="42"/>
  <c r="CD104" i="42"/>
  <c r="CC104" i="42"/>
  <c r="CB104" i="42"/>
  <c r="CA104" i="42"/>
  <c r="BZ104" i="42"/>
  <c r="CM100" i="42"/>
  <c r="CL100" i="42"/>
  <c r="CK100" i="42"/>
  <c r="CJ100" i="42"/>
  <c r="CI100" i="42"/>
  <c r="CH100" i="42"/>
  <c r="CG100" i="42"/>
  <c r="CF100" i="42"/>
  <c r="CE100" i="42"/>
  <c r="CD100" i="42"/>
  <c r="CC100" i="42"/>
  <c r="CB100" i="42"/>
  <c r="CA100" i="42"/>
  <c r="BZ100" i="42"/>
  <c r="CM68" i="42"/>
  <c r="CL68" i="42"/>
  <c r="CK68" i="42"/>
  <c r="CJ68" i="42"/>
  <c r="CI68" i="42"/>
  <c r="CH68" i="42"/>
  <c r="CG68" i="42"/>
  <c r="CF68" i="42"/>
  <c r="CE68" i="42"/>
  <c r="CD68" i="42"/>
  <c r="CC68" i="42"/>
  <c r="CB68" i="42"/>
  <c r="CA68" i="42"/>
  <c r="BZ68" i="42"/>
  <c r="BY68" i="42"/>
  <c r="BX68" i="42"/>
  <c r="CM64" i="42"/>
  <c r="CL64" i="42"/>
  <c r="CK64" i="42"/>
  <c r="CJ64" i="42"/>
  <c r="CI64" i="42"/>
  <c r="CH64" i="42"/>
  <c r="CG64" i="42"/>
  <c r="CF64" i="42"/>
  <c r="CE64" i="42"/>
  <c r="CD64" i="42"/>
  <c r="CC64" i="42"/>
  <c r="CB64" i="42"/>
  <c r="CA64" i="42"/>
  <c r="BZ64" i="42"/>
  <c r="BY64" i="42"/>
  <c r="BX64" i="42"/>
  <c r="BR15" i="41" l="1"/>
  <c r="BQ15" i="41"/>
  <c r="BR16" i="41"/>
  <c r="BR17" i="41"/>
  <c r="BR18" i="41"/>
  <c r="BR19" i="41"/>
  <c r="BR20" i="41"/>
  <c r="BR21" i="41"/>
  <c r="BR22" i="41"/>
  <c r="BR23" i="41"/>
  <c r="BR24" i="41"/>
  <c r="BR25" i="41"/>
  <c r="BR26" i="41"/>
  <c r="BR27" i="41"/>
  <c r="BR28" i="41"/>
  <c r="BR29" i="41"/>
  <c r="BR30" i="41"/>
  <c r="BQ16" i="41"/>
  <c r="BQ17" i="41"/>
  <c r="BQ18" i="41"/>
  <c r="BQ19" i="41"/>
  <c r="BQ20" i="41"/>
  <c r="BQ21" i="41"/>
  <c r="BQ22" i="41"/>
  <c r="BQ23" i="41"/>
  <c r="BQ24" i="41"/>
  <c r="BQ25" i="41"/>
  <c r="BQ26" i="41"/>
  <c r="BQ27" i="41"/>
  <c r="BQ28" i="41"/>
  <c r="BQ29" i="41"/>
  <c r="BQ30" i="41"/>
  <c r="CN102" i="41" l="1"/>
  <c r="CM102" i="41"/>
  <c r="CL102" i="41"/>
  <c r="CK102" i="41"/>
  <c r="CJ102" i="41"/>
  <c r="CI102" i="41"/>
  <c r="CH102" i="41"/>
  <c r="CG102" i="41"/>
  <c r="CF102" i="41"/>
  <c r="CE102" i="41"/>
  <c r="CD102" i="41"/>
  <c r="CC102" i="41"/>
  <c r="CB102" i="41"/>
  <c r="CA102" i="41"/>
  <c r="BZ102" i="41"/>
  <c r="BY102" i="41"/>
  <c r="CN101" i="41"/>
  <c r="CN104" i="41" s="1"/>
  <c r="CM101" i="41"/>
  <c r="CM104" i="41" s="1"/>
  <c r="CL101" i="41"/>
  <c r="CL104" i="41" s="1"/>
  <c r="CK101" i="41"/>
  <c r="CK104" i="41" s="1"/>
  <c r="CJ101" i="41"/>
  <c r="CJ104" i="41" s="1"/>
  <c r="CI101" i="41"/>
  <c r="CI104" i="41" s="1"/>
  <c r="CH101" i="41"/>
  <c r="CH104" i="41" s="1"/>
  <c r="CG101" i="41"/>
  <c r="CG104" i="41" s="1"/>
  <c r="CF101" i="41"/>
  <c r="CF104" i="41" s="1"/>
  <c r="CE101" i="41"/>
  <c r="CE104" i="41" s="1"/>
  <c r="CD101" i="41"/>
  <c r="CD104" i="41" s="1"/>
  <c r="CC101" i="41"/>
  <c r="CC104" i="41" s="1"/>
  <c r="CB101" i="41"/>
  <c r="CB104" i="41" s="1"/>
  <c r="CA101" i="41"/>
  <c r="CA104" i="41" s="1"/>
  <c r="BZ101" i="41"/>
  <c r="BZ104" i="41" s="1"/>
  <c r="BY101" i="41"/>
  <c r="BY104" i="41" s="1"/>
  <c r="CN98" i="41"/>
  <c r="CN100" i="41" s="1"/>
  <c r="CM98" i="41"/>
  <c r="CM100" i="41" s="1"/>
  <c r="CL98" i="41"/>
  <c r="CL100" i="41" s="1"/>
  <c r="CK98" i="41"/>
  <c r="CK100" i="41" s="1"/>
  <c r="CJ98" i="41"/>
  <c r="CJ100" i="41" s="1"/>
  <c r="CI98" i="41"/>
  <c r="CI100" i="41" s="1"/>
  <c r="CH98" i="41"/>
  <c r="CH100" i="41" s="1"/>
  <c r="CG98" i="41"/>
  <c r="CG100" i="41" s="1"/>
  <c r="CF98" i="41"/>
  <c r="CF100" i="41" s="1"/>
  <c r="CE98" i="41"/>
  <c r="CE100" i="41" s="1"/>
  <c r="CD98" i="41"/>
  <c r="CD100" i="41" s="1"/>
  <c r="CC98" i="41"/>
  <c r="CC100" i="41" s="1"/>
  <c r="CB98" i="41"/>
  <c r="CB100" i="41" s="1"/>
  <c r="CA98" i="41"/>
  <c r="CA100" i="41" s="1"/>
  <c r="BZ98" i="41"/>
  <c r="BZ100" i="41" s="1"/>
  <c r="BY98" i="41"/>
  <c r="BY100" i="41" s="1"/>
  <c r="CN66" i="41"/>
  <c r="CM66" i="41"/>
  <c r="CL66" i="41"/>
  <c r="CK66" i="41"/>
  <c r="CJ66" i="41"/>
  <c r="CI66" i="41"/>
  <c r="CH66" i="41"/>
  <c r="CG66" i="41"/>
  <c r="CF66" i="41"/>
  <c r="CE66" i="41"/>
  <c r="CD66" i="41"/>
  <c r="CC66" i="41"/>
  <c r="CB66" i="41"/>
  <c r="CA66" i="41"/>
  <c r="BZ66" i="41"/>
  <c r="BY66" i="41"/>
  <c r="CN65" i="41"/>
  <c r="CN68" i="41" s="1"/>
  <c r="CM65" i="41"/>
  <c r="CM68" i="41" s="1"/>
  <c r="CL65" i="41"/>
  <c r="CL68" i="41" s="1"/>
  <c r="CK65" i="41"/>
  <c r="CK68" i="41" s="1"/>
  <c r="CJ65" i="41"/>
  <c r="CJ68" i="41" s="1"/>
  <c r="CI65" i="41"/>
  <c r="CI68" i="41" s="1"/>
  <c r="CH65" i="41"/>
  <c r="CH68" i="41" s="1"/>
  <c r="CG65" i="41"/>
  <c r="CG68" i="41" s="1"/>
  <c r="CF65" i="41"/>
  <c r="CF68" i="41" s="1"/>
  <c r="CE65" i="41"/>
  <c r="CE68" i="41" s="1"/>
  <c r="CD65" i="41"/>
  <c r="CD68" i="41" s="1"/>
  <c r="CC65" i="41"/>
  <c r="CC68" i="41" s="1"/>
  <c r="CB65" i="41"/>
  <c r="CB68" i="41" s="1"/>
  <c r="CA65" i="41"/>
  <c r="CA68" i="41" s="1"/>
  <c r="BZ65" i="41"/>
  <c r="BZ68" i="41" s="1"/>
  <c r="BY65" i="41"/>
  <c r="BY68" i="41" s="1"/>
  <c r="CN62" i="41"/>
  <c r="CN64" i="41" s="1"/>
  <c r="CM62" i="41"/>
  <c r="CM64" i="41" s="1"/>
  <c r="CL62" i="41"/>
  <c r="CL64" i="41" s="1"/>
  <c r="CK62" i="41"/>
  <c r="CK64" i="41" s="1"/>
  <c r="CJ62" i="41"/>
  <c r="CJ64" i="41" s="1"/>
  <c r="CI62" i="41"/>
  <c r="CI64" i="41" s="1"/>
  <c r="CH62" i="41"/>
  <c r="CH64" i="41" s="1"/>
  <c r="CG62" i="41"/>
  <c r="CG64" i="41" s="1"/>
  <c r="CF62" i="41"/>
  <c r="CF64" i="41" s="1"/>
  <c r="CE62" i="41"/>
  <c r="CE64" i="41" s="1"/>
  <c r="CD62" i="41"/>
  <c r="CD64" i="41" s="1"/>
  <c r="CC62" i="41"/>
  <c r="CC64" i="41" s="1"/>
  <c r="CB62" i="41"/>
  <c r="CB64" i="41" s="1"/>
  <c r="CA62" i="41"/>
  <c r="CA64" i="41" s="1"/>
  <c r="BZ62" i="41"/>
  <c r="BZ64" i="41" s="1"/>
  <c r="BY62" i="41"/>
  <c r="BY64" i="41" s="1"/>
  <c r="CH100" i="40" l="1"/>
  <c r="CD98" i="40"/>
  <c r="BS101" i="40"/>
  <c r="BS102" i="40"/>
  <c r="BS104" i="40" s="1"/>
  <c r="CD62" i="40"/>
  <c r="BL26" i="40"/>
  <c r="CH64" i="40"/>
  <c r="BV64" i="40"/>
  <c r="BZ64" i="40"/>
  <c r="CD64" i="40"/>
  <c r="BS65" i="40"/>
  <c r="BT65" i="40"/>
  <c r="BU65" i="40"/>
  <c r="BV65" i="40"/>
  <c r="BW65" i="40"/>
  <c r="BX65" i="40"/>
  <c r="BY65" i="40"/>
  <c r="BZ65" i="40"/>
  <c r="CA65" i="40"/>
  <c r="CB65" i="40"/>
  <c r="CC65" i="40"/>
  <c r="CD65" i="40"/>
  <c r="CE65" i="40"/>
  <c r="CF65" i="40"/>
  <c r="CG65" i="40"/>
  <c r="CH65" i="40"/>
  <c r="CH68" i="40" s="1"/>
  <c r="BS66" i="40"/>
  <c r="BT66" i="40"/>
  <c r="BU66" i="40"/>
  <c r="BV66" i="40"/>
  <c r="BW66" i="40"/>
  <c r="BX66" i="40"/>
  <c r="BY66" i="40"/>
  <c r="BZ66" i="40"/>
  <c r="CA66" i="40"/>
  <c r="CB66" i="40"/>
  <c r="CC66" i="40"/>
  <c r="CD66" i="40"/>
  <c r="CE66" i="40"/>
  <c r="CF66" i="40"/>
  <c r="CG66" i="40"/>
  <c r="CH66" i="40"/>
  <c r="BS68" i="40"/>
  <c r="BT68" i="40"/>
  <c r="BU68" i="40"/>
  <c r="BV68" i="40"/>
  <c r="BW68" i="40"/>
  <c r="BX68" i="40"/>
  <c r="BY68" i="40"/>
  <c r="BZ68" i="40"/>
  <c r="CA68" i="40"/>
  <c r="CB68" i="40"/>
  <c r="CC68" i="40"/>
  <c r="CD68" i="40"/>
  <c r="CE68" i="40"/>
  <c r="CF68" i="40"/>
  <c r="CG68" i="40"/>
  <c r="BT102" i="40"/>
  <c r="BU102" i="40"/>
  <c r="BV102" i="40"/>
  <c r="BW102" i="40"/>
  <c r="BX102" i="40"/>
  <c r="BY102" i="40"/>
  <c r="BZ102" i="40"/>
  <c r="CA102" i="40"/>
  <c r="CB102" i="40"/>
  <c r="CC102" i="40"/>
  <c r="CD102" i="40"/>
  <c r="CE102" i="40"/>
  <c r="CF102" i="40"/>
  <c r="CG102" i="40"/>
  <c r="CH102" i="40"/>
  <c r="BT101" i="40"/>
  <c r="BU101" i="40"/>
  <c r="BV101" i="40"/>
  <c r="BW101" i="40"/>
  <c r="BX101" i="40"/>
  <c r="BY101" i="40"/>
  <c r="BZ101" i="40"/>
  <c r="CA101" i="40"/>
  <c r="CB101" i="40"/>
  <c r="CC101" i="40"/>
  <c r="CD101" i="40"/>
  <c r="CE101" i="40"/>
  <c r="CF101" i="40"/>
  <c r="CG101" i="40"/>
  <c r="CH101" i="40"/>
  <c r="CH104" i="40" s="1"/>
  <c r="BT98" i="40"/>
  <c r="BU98" i="40"/>
  <c r="BV98" i="40"/>
  <c r="BW98" i="40"/>
  <c r="BX98" i="40"/>
  <c r="BY98" i="40"/>
  <c r="BZ98" i="40"/>
  <c r="CA98" i="40"/>
  <c r="CB98" i="40"/>
  <c r="CC98" i="40"/>
  <c r="CE98" i="40"/>
  <c r="CF98" i="40"/>
  <c r="CG98" i="40"/>
  <c r="CH98" i="40"/>
  <c r="BS98" i="40"/>
  <c r="BS100" i="40" s="1"/>
  <c r="BT62" i="40"/>
  <c r="BT64" i="40" s="1"/>
  <c r="BU62" i="40"/>
  <c r="BU64" i="40" s="1"/>
  <c r="BV62" i="40"/>
  <c r="BW62" i="40"/>
  <c r="BW64" i="40" s="1"/>
  <c r="BX62" i="40"/>
  <c r="BX64" i="40" s="1"/>
  <c r="BY62" i="40"/>
  <c r="BY64" i="40" s="1"/>
  <c r="BZ62" i="40"/>
  <c r="CA62" i="40"/>
  <c r="CA64" i="40" s="1"/>
  <c r="CB62" i="40"/>
  <c r="CB64" i="40" s="1"/>
  <c r="CC62" i="40"/>
  <c r="CC64" i="40" s="1"/>
  <c r="CE62" i="40"/>
  <c r="CE64" i="40" s="1"/>
  <c r="CF62" i="40"/>
  <c r="CF64" i="40" s="1"/>
  <c r="CG62" i="40"/>
  <c r="CG64" i="40" s="1"/>
  <c r="CH62" i="40"/>
  <c r="BS62" i="40"/>
  <c r="BS64" i="40" s="1"/>
  <c r="BK26" i="40"/>
  <c r="BL15" i="40" l="1"/>
  <c r="BK15" i="40"/>
  <c r="BL16" i="40"/>
  <c r="BL17" i="40"/>
  <c r="BL18" i="40"/>
  <c r="BL19" i="40"/>
  <c r="BL20" i="40"/>
  <c r="BL21" i="40"/>
  <c r="BL22" i="40"/>
  <c r="BL23" i="40"/>
  <c r="BL24" i="40"/>
  <c r="BL25" i="40"/>
  <c r="BL27" i="40"/>
  <c r="BL28" i="40"/>
  <c r="BL29" i="40"/>
  <c r="BL30" i="40"/>
  <c r="BK16" i="40"/>
  <c r="BK17" i="40"/>
  <c r="BK18" i="40"/>
  <c r="BK19" i="40"/>
  <c r="BK20" i="40"/>
  <c r="BK21" i="40"/>
  <c r="BK22" i="40"/>
  <c r="BK23" i="40"/>
  <c r="BK24" i="40"/>
  <c r="BK25" i="40"/>
  <c r="BK27" i="40"/>
  <c r="BK28" i="40"/>
  <c r="BK29" i="40"/>
  <c r="BK30" i="40"/>
  <c r="BX104" i="40" l="1"/>
  <c r="CG100" i="40"/>
  <c r="CF100" i="40"/>
  <c r="CE100" i="40"/>
  <c r="CD100" i="40"/>
  <c r="CC100" i="40"/>
  <c r="CB100" i="40"/>
  <c r="CA100" i="40"/>
  <c r="BZ100" i="40"/>
  <c r="BY100" i="40"/>
  <c r="BX100" i="40"/>
  <c r="BW100" i="40"/>
  <c r="BV100" i="40"/>
  <c r="BU100" i="40"/>
  <c r="BT100" i="40"/>
  <c r="BT104" i="40" l="1"/>
  <c r="CB104" i="40"/>
  <c r="CF104" i="40"/>
  <c r="BW104" i="40"/>
  <c r="CA104" i="40"/>
  <c r="CE104" i="40"/>
  <c r="BV104" i="40"/>
  <c r="BZ104" i="40"/>
  <c r="CD104" i="40"/>
  <c r="BU104" i="40"/>
  <c r="BY104" i="40"/>
  <c r="CC104" i="40"/>
  <c r="CG104" i="40"/>
  <c r="BQ16" i="39"/>
  <c r="BR16" i="39"/>
  <c r="BQ17" i="39"/>
  <c r="BR17" i="39"/>
  <c r="BQ18" i="39"/>
  <c r="BR18" i="39"/>
  <c r="BQ19" i="39"/>
  <c r="BR19" i="39"/>
  <c r="BQ20" i="39"/>
  <c r="BR20" i="39"/>
  <c r="BQ21" i="39"/>
  <c r="BR21" i="39"/>
  <c r="BQ22" i="39"/>
  <c r="BR22" i="39"/>
  <c r="BQ23" i="39"/>
  <c r="BR23" i="39"/>
  <c r="BQ24" i="39"/>
  <c r="BR24" i="39"/>
  <c r="BQ25" i="39"/>
  <c r="BR25" i="39"/>
  <c r="BQ26" i="39"/>
  <c r="BR26" i="39"/>
  <c r="BQ27" i="39"/>
  <c r="BR27" i="39"/>
  <c r="BQ28" i="39"/>
  <c r="BR28" i="39"/>
  <c r="BZ65" i="39" l="1"/>
  <c r="CA65" i="39"/>
  <c r="CB65" i="39"/>
  <c r="CC65" i="39"/>
  <c r="CD65" i="39"/>
  <c r="CE65" i="39"/>
  <c r="CF65" i="39"/>
  <c r="CG65" i="39"/>
  <c r="CH65" i="39"/>
  <c r="CI65" i="39"/>
  <c r="CJ65" i="39"/>
  <c r="CK65" i="39"/>
  <c r="CL65" i="39"/>
  <c r="CM65" i="39"/>
  <c r="BY65" i="39"/>
  <c r="BZ64" i="39"/>
  <c r="CA64" i="39"/>
  <c r="CB64" i="39"/>
  <c r="CC64" i="39"/>
  <c r="CD64" i="39"/>
  <c r="CE64" i="39"/>
  <c r="CF64" i="39"/>
  <c r="CG64" i="39"/>
  <c r="CH64" i="39"/>
  <c r="CI64" i="39"/>
  <c r="CJ64" i="39"/>
  <c r="CK64" i="39"/>
  <c r="CL64" i="39"/>
  <c r="CM64" i="39"/>
  <c r="BY64" i="39"/>
  <c r="BZ61" i="39"/>
  <c r="CA61" i="39"/>
  <c r="CB61" i="39"/>
  <c r="CC61" i="39"/>
  <c r="CD61" i="39"/>
  <c r="CE61" i="39"/>
  <c r="CF61" i="39"/>
  <c r="CG61" i="39"/>
  <c r="CH61" i="39"/>
  <c r="CI61" i="39"/>
  <c r="CJ61" i="39"/>
  <c r="CK61" i="39"/>
  <c r="CL61" i="39"/>
  <c r="CM61" i="39"/>
  <c r="BY61" i="39"/>
  <c r="BZ101" i="39"/>
  <c r="CA101" i="39"/>
  <c r="CB101" i="39"/>
  <c r="CC101" i="39"/>
  <c r="CD101" i="39"/>
  <c r="CE101" i="39"/>
  <c r="CF101" i="39"/>
  <c r="CG101" i="39"/>
  <c r="CH101" i="39"/>
  <c r="CI101" i="39"/>
  <c r="CJ101" i="39"/>
  <c r="CK101" i="39"/>
  <c r="CL101" i="39"/>
  <c r="CM101" i="39"/>
  <c r="BY101" i="39"/>
  <c r="BZ100" i="39"/>
  <c r="CA100" i="39"/>
  <c r="CB100" i="39"/>
  <c r="CC100" i="39"/>
  <c r="CD100" i="39"/>
  <c r="CE100" i="39"/>
  <c r="CF100" i="39"/>
  <c r="CG100" i="39"/>
  <c r="CH100" i="39"/>
  <c r="CI100" i="39"/>
  <c r="CJ100" i="39"/>
  <c r="CK100" i="39"/>
  <c r="CL100" i="39"/>
  <c r="CM100" i="39"/>
  <c r="BY100" i="39"/>
  <c r="BZ97" i="39"/>
  <c r="CA97" i="39"/>
  <c r="CB97" i="39"/>
  <c r="CC97" i="39"/>
  <c r="CD97" i="39"/>
  <c r="CE97" i="39"/>
  <c r="CF97" i="39"/>
  <c r="CG97" i="39"/>
  <c r="CH97" i="39"/>
  <c r="CI97" i="39"/>
  <c r="CJ97" i="39"/>
  <c r="CK97" i="39"/>
  <c r="CL97" i="39"/>
  <c r="CM97" i="39"/>
  <c r="BY97" i="39"/>
  <c r="BQ29" i="39"/>
  <c r="BR29" i="39"/>
  <c r="BQ15" i="39" l="1"/>
  <c r="BR15" i="39"/>
  <c r="CM99" i="39" l="1"/>
  <c r="CL99" i="39"/>
  <c r="CK99" i="39"/>
  <c r="CJ99" i="39"/>
  <c r="CI99" i="39"/>
  <c r="CH99" i="39"/>
  <c r="CG99" i="39"/>
  <c r="CF99" i="39"/>
  <c r="CE99" i="39"/>
  <c r="CD99" i="39"/>
  <c r="CC99" i="39"/>
  <c r="CB99" i="39"/>
  <c r="CA99" i="39"/>
  <c r="BZ99" i="39"/>
  <c r="BY99" i="39"/>
  <c r="BY67" i="39"/>
  <c r="CM63" i="39"/>
  <c r="CL63" i="39"/>
  <c r="CK63" i="39"/>
  <c r="CJ63" i="39"/>
  <c r="CI63" i="39"/>
  <c r="CH63" i="39"/>
  <c r="CG63" i="39"/>
  <c r="CF63" i="39"/>
  <c r="CE63" i="39"/>
  <c r="CD63" i="39"/>
  <c r="CC63" i="39"/>
  <c r="CB63" i="39"/>
  <c r="CA63" i="39"/>
  <c r="BZ63" i="39"/>
  <c r="BY63" i="39"/>
  <c r="CG67" i="39" l="1"/>
  <c r="CA67" i="39"/>
  <c r="CI67" i="39"/>
  <c r="CM67" i="39"/>
  <c r="CB67" i="39"/>
  <c r="CF67" i="39"/>
  <c r="CJ67" i="39"/>
  <c r="CC67" i="39"/>
  <c r="CK67" i="39"/>
  <c r="CE67" i="39"/>
  <c r="BZ67" i="39"/>
  <c r="CD67" i="39"/>
  <c r="CH67" i="39"/>
  <c r="CL67" i="39"/>
  <c r="BY103" i="39"/>
  <c r="CC103" i="39"/>
  <c r="CG103" i="39"/>
  <c r="CK103" i="39"/>
  <c r="BZ103" i="39"/>
  <c r="CD103" i="39"/>
  <c r="CH103" i="39"/>
  <c r="CL103" i="39"/>
  <c r="CA103" i="39"/>
  <c r="CE103" i="39"/>
  <c r="CI103" i="39"/>
  <c r="CM103" i="39"/>
  <c r="CB103" i="39"/>
  <c r="CF103" i="39"/>
  <c r="CJ103" i="39"/>
  <c r="CD101" i="38"/>
  <c r="CC101" i="38"/>
  <c r="CB101" i="38"/>
  <c r="CA101" i="38"/>
  <c r="BZ101" i="38"/>
  <c r="BY101" i="38"/>
  <c r="BX101" i="38"/>
  <c r="BW101" i="38"/>
  <c r="BV101" i="38"/>
  <c r="BU101" i="38"/>
  <c r="BT101" i="38"/>
  <c r="BS101" i="38"/>
  <c r="BR101" i="38"/>
  <c r="BQ101" i="38"/>
  <c r="BP101" i="38"/>
  <c r="CD100" i="38"/>
  <c r="CC100" i="38"/>
  <c r="CB100" i="38"/>
  <c r="CA100" i="38"/>
  <c r="BZ100" i="38"/>
  <c r="BY100" i="38"/>
  <c r="BX100" i="38"/>
  <c r="BW100" i="38"/>
  <c r="BV100" i="38"/>
  <c r="BU100" i="38"/>
  <c r="BT100" i="38"/>
  <c r="BS100" i="38"/>
  <c r="BR100" i="38"/>
  <c r="BQ100" i="38"/>
  <c r="BP100" i="38"/>
  <c r="CD97" i="38"/>
  <c r="CD99" i="38" s="1"/>
  <c r="CC97" i="38"/>
  <c r="CC99" i="38" s="1"/>
  <c r="CB97" i="38"/>
  <c r="CB99" i="38" s="1"/>
  <c r="CA97" i="38"/>
  <c r="CA99" i="38" s="1"/>
  <c r="BZ97" i="38"/>
  <c r="BZ99" i="38" s="1"/>
  <c r="BY97" i="38"/>
  <c r="BY99" i="38" s="1"/>
  <c r="BX97" i="38"/>
  <c r="BX99" i="38" s="1"/>
  <c r="BW97" i="38"/>
  <c r="BW99" i="38" s="1"/>
  <c r="BV97" i="38"/>
  <c r="BV99" i="38" s="1"/>
  <c r="BU97" i="38"/>
  <c r="BU99" i="38" s="1"/>
  <c r="BT97" i="38"/>
  <c r="BT99" i="38" s="1"/>
  <c r="BS97" i="38"/>
  <c r="BS99" i="38" s="1"/>
  <c r="BR97" i="38"/>
  <c r="BR99" i="38" s="1"/>
  <c r="BQ97" i="38"/>
  <c r="BQ99" i="38" s="1"/>
  <c r="BP97" i="38"/>
  <c r="BP99" i="38" s="1"/>
  <c r="CD65" i="38"/>
  <c r="CC65" i="38"/>
  <c r="CB65" i="38"/>
  <c r="CA65" i="38"/>
  <c r="BZ65" i="38"/>
  <c r="BY65" i="38"/>
  <c r="BX65" i="38"/>
  <c r="BW65" i="38"/>
  <c r="BV65" i="38"/>
  <c r="BU65" i="38"/>
  <c r="BT65" i="38"/>
  <c r="BS65" i="38"/>
  <c r="BR65" i="38"/>
  <c r="BQ65" i="38"/>
  <c r="BP65" i="38"/>
  <c r="CD64" i="38"/>
  <c r="CC64" i="38"/>
  <c r="CB64" i="38"/>
  <c r="CA64" i="38"/>
  <c r="BZ64" i="38"/>
  <c r="BY64" i="38"/>
  <c r="BX64" i="38"/>
  <c r="BW64" i="38"/>
  <c r="BV64" i="38"/>
  <c r="BU64" i="38"/>
  <c r="BT64" i="38"/>
  <c r="BS64" i="38"/>
  <c r="BR64" i="38"/>
  <c r="BQ64" i="38"/>
  <c r="BP64" i="38"/>
  <c r="CD61" i="38"/>
  <c r="CD63" i="38" s="1"/>
  <c r="CC61" i="38"/>
  <c r="CC63" i="38" s="1"/>
  <c r="CB61" i="38"/>
  <c r="CB63" i="38" s="1"/>
  <c r="CA61" i="38"/>
  <c r="CA63" i="38" s="1"/>
  <c r="BZ61" i="38"/>
  <c r="BZ63" i="38" s="1"/>
  <c r="BY61" i="38"/>
  <c r="BY63" i="38" s="1"/>
  <c r="BX61" i="38"/>
  <c r="BX63" i="38" s="1"/>
  <c r="BW61" i="38"/>
  <c r="BW63" i="38" s="1"/>
  <c r="BV61" i="38"/>
  <c r="BV63" i="38" s="1"/>
  <c r="BU61" i="38"/>
  <c r="BU63" i="38" s="1"/>
  <c r="BT61" i="38"/>
  <c r="BT63" i="38" s="1"/>
  <c r="BS61" i="38"/>
  <c r="BS63" i="38" s="1"/>
  <c r="BR61" i="38"/>
  <c r="BR63" i="38" s="1"/>
  <c r="BQ61" i="38"/>
  <c r="BQ63" i="38" s="1"/>
  <c r="BP61" i="38"/>
  <c r="BP63" i="38" s="1"/>
  <c r="BR103" i="38" l="1"/>
  <c r="BV103" i="38"/>
  <c r="BZ103" i="38"/>
  <c r="BP103" i="38"/>
  <c r="BX103" i="38"/>
  <c r="BQ67" i="38"/>
  <c r="BU67" i="38"/>
  <c r="BY67" i="38"/>
  <c r="CC67" i="38"/>
  <c r="CD103" i="38"/>
  <c r="BT103" i="38"/>
  <c r="CB103" i="38"/>
  <c r="BV67" i="38"/>
  <c r="BZ67" i="38"/>
  <c r="BS67" i="38"/>
  <c r="BW67" i="38"/>
  <c r="CA67" i="38"/>
  <c r="BP67" i="38"/>
  <c r="BT67" i="38"/>
  <c r="BX67" i="38"/>
  <c r="CB67" i="38"/>
  <c r="BR67" i="38"/>
  <c r="CD67" i="38"/>
  <c r="BQ103" i="38"/>
  <c r="BY103" i="38"/>
  <c r="CC103" i="38"/>
  <c r="BS103" i="38"/>
  <c r="BW103" i="38"/>
  <c r="CA103" i="38"/>
  <c r="BU103" i="38"/>
  <c r="BL15" i="37"/>
  <c r="BK15" i="37"/>
  <c r="BI16" i="38"/>
  <c r="BI17" i="38"/>
  <c r="BI18" i="38"/>
  <c r="BI19" i="38"/>
  <c r="BI20" i="38"/>
  <c r="BI21" i="38"/>
  <c r="BI22" i="38"/>
  <c r="BI23" i="38"/>
  <c r="BI24" i="38"/>
  <c r="BI25" i="38"/>
  <c r="BI26" i="38"/>
  <c r="BI27" i="38"/>
  <c r="BI28" i="38"/>
  <c r="BI29" i="38"/>
  <c r="BI15" i="38"/>
  <c r="BH16" i="38"/>
  <c r="BH17" i="38"/>
  <c r="BH18" i="38"/>
  <c r="BH19" i="38"/>
  <c r="BH20" i="38"/>
  <c r="BH21" i="38"/>
  <c r="BH22" i="38"/>
  <c r="BH23" i="38"/>
  <c r="BH24" i="38"/>
  <c r="BH25" i="38"/>
  <c r="BH26" i="38"/>
  <c r="BH27" i="38"/>
  <c r="BH28" i="38"/>
  <c r="BH29" i="38"/>
  <c r="BH15" i="38"/>
  <c r="BK23" i="37" l="1"/>
  <c r="BL23" i="37"/>
  <c r="BK24" i="37"/>
  <c r="BL24" i="37"/>
  <c r="BK25" i="37"/>
  <c r="BL25" i="37"/>
  <c r="BK26" i="37"/>
  <c r="BL26" i="37"/>
  <c r="BK27" i="37"/>
  <c r="BL27" i="37"/>
  <c r="BL28" i="37"/>
  <c r="BR97" i="37" l="1"/>
  <c r="BR99" i="37" s="1"/>
  <c r="BS97" i="37"/>
  <c r="BS99" i="37" s="1"/>
  <c r="BT97" i="37"/>
  <c r="BT99" i="37" s="1"/>
  <c r="BR100" i="37"/>
  <c r="BS100" i="37"/>
  <c r="BT100" i="37"/>
  <c r="BR101" i="37"/>
  <c r="BS101" i="37"/>
  <c r="BT101" i="37"/>
  <c r="CF101" i="37" l="1"/>
  <c r="CE101" i="37"/>
  <c r="CD101" i="37"/>
  <c r="CC101" i="37"/>
  <c r="CB101" i="37"/>
  <c r="CA101" i="37"/>
  <c r="BZ101" i="37"/>
  <c r="BY101" i="37"/>
  <c r="BX101" i="37"/>
  <c r="BW101" i="37"/>
  <c r="BV101" i="37"/>
  <c r="BU101" i="37"/>
  <c r="CF100" i="37"/>
  <c r="CE100" i="37"/>
  <c r="CD100" i="37"/>
  <c r="CC100" i="37"/>
  <c r="CB100" i="37"/>
  <c r="CA100" i="37"/>
  <c r="BZ100" i="37"/>
  <c r="BY100" i="37"/>
  <c r="BX100" i="37"/>
  <c r="BW100" i="37"/>
  <c r="BV100" i="37"/>
  <c r="BU100" i="37"/>
  <c r="BR103" i="37"/>
  <c r="CF97" i="37"/>
  <c r="CF99" i="37" s="1"/>
  <c r="CE97" i="37"/>
  <c r="CE99" i="37" s="1"/>
  <c r="CD97" i="37"/>
  <c r="CD99" i="37" s="1"/>
  <c r="CC97" i="37"/>
  <c r="CC99" i="37" s="1"/>
  <c r="CB97" i="37"/>
  <c r="CB99" i="37" s="1"/>
  <c r="CA97" i="37"/>
  <c r="CA99" i="37" s="1"/>
  <c r="BZ97" i="37"/>
  <c r="BZ99" i="37" s="1"/>
  <c r="BY97" i="37"/>
  <c r="BY99" i="37" s="1"/>
  <c r="BX97" i="37"/>
  <c r="BX99" i="37" s="1"/>
  <c r="BW97" i="37"/>
  <c r="BW99" i="37" s="1"/>
  <c r="BV97" i="37"/>
  <c r="BV99" i="37" s="1"/>
  <c r="BU97" i="37"/>
  <c r="BU99" i="37" s="1"/>
  <c r="CF65" i="37"/>
  <c r="CE65" i="37"/>
  <c r="CD65" i="37"/>
  <c r="CC65" i="37"/>
  <c r="CB65" i="37"/>
  <c r="CA65" i="37"/>
  <c r="BZ65" i="37"/>
  <c r="BY65" i="37"/>
  <c r="BX65" i="37"/>
  <c r="BW65" i="37"/>
  <c r="BV65" i="37"/>
  <c r="BU65" i="37"/>
  <c r="BT65" i="37"/>
  <c r="BS65" i="37"/>
  <c r="BR65" i="37"/>
  <c r="CF64" i="37"/>
  <c r="CE64" i="37"/>
  <c r="CD64" i="37"/>
  <c r="CC64" i="37"/>
  <c r="CB64" i="37"/>
  <c r="CA64" i="37"/>
  <c r="BZ64" i="37"/>
  <c r="BY64" i="37"/>
  <c r="BX64" i="37"/>
  <c r="BW64" i="37"/>
  <c r="BV64" i="37"/>
  <c r="BU64" i="37"/>
  <c r="BT64" i="37"/>
  <c r="BS64" i="37"/>
  <c r="BR64" i="37"/>
  <c r="CF61" i="37"/>
  <c r="CF63" i="37" s="1"/>
  <c r="CE61" i="37"/>
  <c r="CE63" i="37" s="1"/>
  <c r="CD61" i="37"/>
  <c r="CD63" i="37" s="1"/>
  <c r="CC61" i="37"/>
  <c r="CC63" i="37" s="1"/>
  <c r="CB61" i="37"/>
  <c r="CB63" i="37" s="1"/>
  <c r="CA61" i="37"/>
  <c r="CA63" i="37" s="1"/>
  <c r="BZ61" i="37"/>
  <c r="BZ63" i="37" s="1"/>
  <c r="BY61" i="37"/>
  <c r="BY63" i="37" s="1"/>
  <c r="BX61" i="37"/>
  <c r="BX63" i="37" s="1"/>
  <c r="BW61" i="37"/>
  <c r="BW63" i="37" s="1"/>
  <c r="BV61" i="37"/>
  <c r="BV63" i="37" s="1"/>
  <c r="BU61" i="37"/>
  <c r="BU63" i="37" s="1"/>
  <c r="BT61" i="37"/>
  <c r="BT63" i="37" s="1"/>
  <c r="BS61" i="37"/>
  <c r="BS63" i="37" s="1"/>
  <c r="BR61" i="37"/>
  <c r="BR63" i="37" s="1"/>
  <c r="BL29" i="37"/>
  <c r="BK29" i="37"/>
  <c r="BK28" i="37"/>
  <c r="BL22" i="37"/>
  <c r="BK22" i="37"/>
  <c r="BL21" i="37"/>
  <c r="BK21" i="37"/>
  <c r="BL20" i="37"/>
  <c r="BK20" i="37"/>
  <c r="BL19" i="37"/>
  <c r="BK19" i="37"/>
  <c r="BL18" i="37"/>
  <c r="BK18" i="37"/>
  <c r="BL17" i="37"/>
  <c r="BK17" i="37"/>
  <c r="BL16" i="37"/>
  <c r="BK16" i="37"/>
  <c r="BU67" i="37" l="1"/>
  <c r="CC67" i="37"/>
  <c r="BR67" i="37"/>
  <c r="BV67" i="37"/>
  <c r="BZ67" i="37"/>
  <c r="CD67" i="37"/>
  <c r="BY67" i="37"/>
  <c r="BS67" i="37"/>
  <c r="BW67" i="37"/>
  <c r="CE67" i="37"/>
  <c r="BT67" i="37"/>
  <c r="BX67" i="37"/>
  <c r="CB67" i="37"/>
  <c r="CF67" i="37"/>
  <c r="CA67" i="37"/>
  <c r="BV103" i="37"/>
  <c r="BZ103" i="37"/>
  <c r="CD103" i="37"/>
  <c r="BS103" i="37"/>
  <c r="BW103" i="37"/>
  <c r="CA103" i="37"/>
  <c r="CE103" i="37"/>
  <c r="BT103" i="37"/>
  <c r="BX103" i="37"/>
  <c r="CB103" i="37"/>
  <c r="CF103" i="37"/>
  <c r="BY103" i="37"/>
  <c r="BU103" i="37"/>
  <c r="CC103" i="37"/>
  <c r="BS64" i="36"/>
  <c r="BT64" i="36"/>
  <c r="BU64" i="36"/>
  <c r="BV64" i="36"/>
  <c r="BW64" i="36"/>
  <c r="BX64" i="36"/>
  <c r="BY64" i="36"/>
  <c r="BZ64" i="36"/>
  <c r="CA64" i="36"/>
  <c r="CB64" i="36"/>
  <c r="CC64" i="36"/>
  <c r="CD64" i="36"/>
  <c r="CE64" i="36"/>
  <c r="CF64" i="36"/>
  <c r="BS65" i="36"/>
  <c r="BT65" i="36"/>
  <c r="BU65" i="36"/>
  <c r="BV65" i="36"/>
  <c r="BW65" i="36"/>
  <c r="BX65" i="36"/>
  <c r="BY65" i="36"/>
  <c r="BZ65" i="36"/>
  <c r="CA65" i="36"/>
  <c r="CB65" i="36"/>
  <c r="CC65" i="36"/>
  <c r="CD65" i="36"/>
  <c r="CE65" i="36"/>
  <c r="CF65" i="36"/>
  <c r="BR65" i="36"/>
  <c r="BR64" i="36"/>
  <c r="BS61" i="36"/>
  <c r="BT61" i="36"/>
  <c r="BU61" i="36"/>
  <c r="BV61" i="36"/>
  <c r="BW61" i="36"/>
  <c r="BX61" i="36"/>
  <c r="BY61" i="36"/>
  <c r="BZ61" i="36"/>
  <c r="CA61" i="36"/>
  <c r="CB61" i="36"/>
  <c r="CC61" i="36"/>
  <c r="CD61" i="36"/>
  <c r="CE61" i="36"/>
  <c r="CF61" i="36"/>
  <c r="BR61" i="36"/>
  <c r="BR63" i="36" s="1"/>
  <c r="BS97" i="36"/>
  <c r="BT97" i="36"/>
  <c r="BU97" i="36"/>
  <c r="BV97" i="36"/>
  <c r="BW97" i="36"/>
  <c r="BX97" i="36"/>
  <c r="BY97" i="36"/>
  <c r="BZ97" i="36"/>
  <c r="CA97" i="36"/>
  <c r="CB97" i="36"/>
  <c r="CC97" i="36"/>
  <c r="CD97" i="36"/>
  <c r="CE97" i="36"/>
  <c r="CF97" i="36"/>
  <c r="BR97" i="36"/>
  <c r="BS100" i="36"/>
  <c r="BT100" i="36"/>
  <c r="BU100" i="36"/>
  <c r="BV100" i="36"/>
  <c r="BW100" i="36"/>
  <c r="BX100" i="36"/>
  <c r="BY100" i="36"/>
  <c r="BZ100" i="36"/>
  <c r="CA100" i="36"/>
  <c r="CB100" i="36"/>
  <c r="CC100" i="36"/>
  <c r="CD100" i="36"/>
  <c r="CE100" i="36"/>
  <c r="CF100" i="36"/>
  <c r="BR100" i="36"/>
  <c r="BV101" i="36"/>
  <c r="BW101" i="36"/>
  <c r="BX101" i="36"/>
  <c r="BY101" i="36"/>
  <c r="BZ101" i="36"/>
  <c r="CA101" i="36"/>
  <c r="CB101" i="36"/>
  <c r="CC101" i="36"/>
  <c r="CD101" i="36"/>
  <c r="CE101" i="36"/>
  <c r="CF101" i="36"/>
  <c r="BS101" i="36"/>
  <c r="BT101" i="36"/>
  <c r="BU101" i="36"/>
  <c r="BR101" i="36"/>
  <c r="BL16" i="36"/>
  <c r="BL17" i="36"/>
  <c r="BL18" i="36"/>
  <c r="BL19" i="36"/>
  <c r="BL20" i="36"/>
  <c r="BL21" i="36"/>
  <c r="BL22" i="36"/>
  <c r="BL23" i="36"/>
  <c r="BL24" i="36"/>
  <c r="BL25" i="36"/>
  <c r="BL26" i="36"/>
  <c r="BL27" i="36"/>
  <c r="BL28" i="36"/>
  <c r="BL29" i="36"/>
  <c r="BK16" i="36"/>
  <c r="BK17" i="36"/>
  <c r="BK18" i="36"/>
  <c r="BK19" i="36"/>
  <c r="BK20" i="36"/>
  <c r="BK21" i="36"/>
  <c r="BK22" i="36"/>
  <c r="BK23" i="36"/>
  <c r="BK24" i="36"/>
  <c r="BK25" i="36"/>
  <c r="BK26" i="36"/>
  <c r="BK27" i="36"/>
  <c r="BK28" i="36"/>
  <c r="BK29" i="36"/>
  <c r="BK15" i="36"/>
  <c r="BR67" i="36" l="1"/>
  <c r="BL15" i="36"/>
  <c r="CF99" i="36" l="1"/>
  <c r="CE99" i="36"/>
  <c r="CD99" i="36"/>
  <c r="CC99" i="36"/>
  <c r="CB99" i="36"/>
  <c r="CA99" i="36"/>
  <c r="BZ99" i="36"/>
  <c r="BY99" i="36"/>
  <c r="BX99" i="36"/>
  <c r="BW99" i="36"/>
  <c r="BV99" i="36"/>
  <c r="BU99" i="36"/>
  <c r="BT99" i="36"/>
  <c r="BS99" i="36"/>
  <c r="BR99" i="36"/>
  <c r="CF63" i="36"/>
  <c r="CE63" i="36"/>
  <c r="CD63" i="36"/>
  <c r="CC63" i="36"/>
  <c r="CB63" i="36"/>
  <c r="CA63" i="36"/>
  <c r="BZ63" i="36"/>
  <c r="BY63" i="36"/>
  <c r="BX63" i="36"/>
  <c r="BW63" i="36"/>
  <c r="BV63" i="36"/>
  <c r="BU63" i="36"/>
  <c r="BT63" i="36"/>
  <c r="BS63" i="36"/>
  <c r="BS103" i="36" l="1"/>
  <c r="BW103" i="36"/>
  <c r="CA103" i="36"/>
  <c r="CE103" i="36"/>
  <c r="BU67" i="36"/>
  <c r="BY67" i="36"/>
  <c r="CC67" i="36"/>
  <c r="BS67" i="36"/>
  <c r="BW67" i="36"/>
  <c r="CE67" i="36"/>
  <c r="BU103" i="36"/>
  <c r="BY103" i="36"/>
  <c r="CC103" i="36"/>
  <c r="CA67" i="36"/>
  <c r="BT67" i="36"/>
  <c r="BX67" i="36"/>
  <c r="CB67" i="36"/>
  <c r="CF67" i="36"/>
  <c r="BT103" i="36"/>
  <c r="BX103" i="36"/>
  <c r="CB103" i="36"/>
  <c r="CF103" i="36"/>
  <c r="BV67" i="36"/>
  <c r="BZ67" i="36"/>
  <c r="CD67" i="36"/>
  <c r="BR103" i="36"/>
  <c r="BV103" i="36"/>
  <c r="BZ103" i="36"/>
  <c r="CD103" i="36"/>
  <c r="BU64" i="35"/>
  <c r="BU67" i="35" s="1"/>
  <c r="BU65" i="35"/>
  <c r="BN16" i="35"/>
  <c r="BO16" i="35"/>
  <c r="BN17" i="35"/>
  <c r="BO17" i="35"/>
  <c r="BN18" i="35"/>
  <c r="BO18" i="35"/>
  <c r="BN19" i="35"/>
  <c r="BO19" i="35"/>
  <c r="BN20" i="35"/>
  <c r="BO20" i="35"/>
  <c r="BN21" i="35"/>
  <c r="BO21" i="35"/>
  <c r="BN22" i="35"/>
  <c r="BO22" i="35"/>
  <c r="BN23" i="35"/>
  <c r="BO23" i="35"/>
  <c r="BN24" i="35"/>
  <c r="BO24" i="35"/>
  <c r="BN25" i="35"/>
  <c r="BO25" i="35"/>
  <c r="BN26" i="35"/>
  <c r="BO26" i="35"/>
  <c r="BN27" i="35"/>
  <c r="BO27" i="35"/>
  <c r="BN28" i="35"/>
  <c r="BO28" i="35"/>
  <c r="BN29" i="35"/>
  <c r="BO29" i="35"/>
  <c r="BV100" i="35"/>
  <c r="BW100" i="35"/>
  <c r="BX100" i="35"/>
  <c r="BY100" i="35"/>
  <c r="BZ100" i="35"/>
  <c r="CA100" i="35"/>
  <c r="CB100" i="35"/>
  <c r="CC100" i="35"/>
  <c r="CD100" i="35"/>
  <c r="CE100" i="35"/>
  <c r="CF100" i="35"/>
  <c r="CG100" i="35"/>
  <c r="CH100" i="35"/>
  <c r="CI100" i="35"/>
  <c r="BV101" i="35"/>
  <c r="BW101" i="35"/>
  <c r="BX101" i="35"/>
  <c r="BY101" i="35"/>
  <c r="BZ101" i="35"/>
  <c r="CA101" i="35"/>
  <c r="CB101" i="35"/>
  <c r="CC101" i="35"/>
  <c r="CD101" i="35"/>
  <c r="CE101" i="35"/>
  <c r="CF101" i="35"/>
  <c r="CG101" i="35"/>
  <c r="CH101" i="35"/>
  <c r="CI101" i="35"/>
  <c r="BU101" i="35"/>
  <c r="BU100" i="35"/>
  <c r="BV97" i="35"/>
  <c r="BW97" i="35"/>
  <c r="BX97" i="35"/>
  <c r="BY97" i="35"/>
  <c r="BZ97" i="35"/>
  <c r="CA97" i="35"/>
  <c r="CB97" i="35"/>
  <c r="CC97" i="35"/>
  <c r="CD97" i="35"/>
  <c r="CE97" i="35"/>
  <c r="CF97" i="35"/>
  <c r="CG97" i="35"/>
  <c r="CH97" i="35"/>
  <c r="CI97" i="35"/>
  <c r="BU97" i="35"/>
  <c r="BV65" i="35"/>
  <c r="BW65" i="35"/>
  <c r="BX65" i="35"/>
  <c r="BY65" i="35"/>
  <c r="BZ65" i="35"/>
  <c r="CA65" i="35"/>
  <c r="CB65" i="35"/>
  <c r="CC65" i="35"/>
  <c r="CD65" i="35"/>
  <c r="CE65" i="35"/>
  <c r="CF65" i="35"/>
  <c r="CG65" i="35"/>
  <c r="CH65" i="35"/>
  <c r="CI65" i="35"/>
  <c r="BV64" i="35"/>
  <c r="BW64" i="35"/>
  <c r="BX64" i="35"/>
  <c r="BY64" i="35"/>
  <c r="BZ64" i="35"/>
  <c r="CA64" i="35"/>
  <c r="CB64" i="35"/>
  <c r="CC64" i="35"/>
  <c r="CD64" i="35"/>
  <c r="CE64" i="35"/>
  <c r="CF64" i="35"/>
  <c r="CG64" i="35"/>
  <c r="CH64" i="35"/>
  <c r="CI64" i="35"/>
  <c r="BV61" i="35"/>
  <c r="BW61" i="35"/>
  <c r="BX61" i="35"/>
  <c r="BY61" i="35"/>
  <c r="BZ61" i="35"/>
  <c r="CA61" i="35"/>
  <c r="CB61" i="35"/>
  <c r="CC61" i="35"/>
  <c r="CD61" i="35"/>
  <c r="CE61" i="35"/>
  <c r="CF61" i="35"/>
  <c r="CG61" i="35"/>
  <c r="CH61" i="35"/>
  <c r="CI61" i="35"/>
  <c r="BU61" i="35"/>
  <c r="BU63" i="35" s="1"/>
  <c r="BO15" i="35" l="1"/>
  <c r="BN15" i="35"/>
  <c r="BU99" i="35" l="1"/>
  <c r="BU103" i="35" l="1"/>
  <c r="CI99" i="35" l="1"/>
  <c r="CH99" i="35"/>
  <c r="CG99" i="35"/>
  <c r="CF99" i="35"/>
  <c r="CE99" i="35"/>
  <c r="CD99" i="35"/>
  <c r="CC99" i="35"/>
  <c r="CB99" i="35"/>
  <c r="CA99" i="35"/>
  <c r="BZ99" i="35"/>
  <c r="BY99" i="35"/>
  <c r="BX99" i="35"/>
  <c r="BW99" i="35"/>
  <c r="BV99" i="35"/>
  <c r="CI63" i="35"/>
  <c r="CH63" i="35"/>
  <c r="CG63" i="35"/>
  <c r="CF63" i="35"/>
  <c r="CE63" i="35"/>
  <c r="CD63" i="35"/>
  <c r="CC63" i="35"/>
  <c r="CB63" i="35"/>
  <c r="CA63" i="35"/>
  <c r="BZ63" i="35"/>
  <c r="BY63" i="35"/>
  <c r="BX63" i="35"/>
  <c r="BW63" i="35"/>
  <c r="BV63" i="35"/>
  <c r="BX67" i="35" l="1"/>
  <c r="CB67" i="35"/>
  <c r="CF67" i="35"/>
  <c r="CI103" i="35"/>
  <c r="BV67" i="35"/>
  <c r="BZ67" i="35"/>
  <c r="CD67" i="35"/>
  <c r="CH67" i="35"/>
  <c r="CA103" i="35"/>
  <c r="CE103" i="35"/>
  <c r="BW103" i="35"/>
  <c r="BX103" i="35"/>
  <c r="CB103" i="35"/>
  <c r="CF103" i="35"/>
  <c r="BW67" i="35"/>
  <c r="CA67" i="35"/>
  <c r="CE67" i="35"/>
  <c r="CI67" i="35"/>
  <c r="BY67" i="35"/>
  <c r="CC67" i="35"/>
  <c r="CG67" i="35"/>
  <c r="BY103" i="35"/>
  <c r="CC103" i="35"/>
  <c r="CG103" i="35"/>
  <c r="BV103" i="35"/>
  <c r="BZ103" i="35"/>
  <c r="CD103" i="35"/>
  <c r="CH103" i="35"/>
  <c r="BN100" i="43"/>
</calcChain>
</file>

<file path=xl/sharedStrings.xml><?xml version="1.0" encoding="utf-8"?>
<sst xmlns="http://schemas.openxmlformats.org/spreadsheetml/2006/main" count="3004" uniqueCount="379">
  <si>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</si>
  <si>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</si>
  <si>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</si>
  <si>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</si>
  <si>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</si>
  <si>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</si>
  <si>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</si>
  <si>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</si>
  <si>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</si>
  <si>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</si>
  <si>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</si>
  <si>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</si>
  <si>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</si>
  <si>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</si>
  <si>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</si>
  <si>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</si>
  <si>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</si>
  <si>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</si>
  <si>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</si>
  <si>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</si>
  <si>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</si>
  <si>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</si>
  <si>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</si>
  <si>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</si>
  <si>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</si>
  <si>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</si>
  <si>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</si>
  <si>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</si>
  <si>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lek</t>
  </si>
  <si>
    <t>max</t>
  </si>
  <si>
    <t>min</t>
  </si>
  <si>
    <t xml:space="preserve">    Kurset e Këmbimit</t>
  </si>
  <si>
    <t>Juani Kinez (onshore) CNY</t>
  </si>
  <si>
    <t>Juani Kinez (offshore) CNH</t>
  </si>
  <si>
    <t>Janar' 2018</t>
  </si>
  <si>
    <t xml:space="preserve">    DT. 05.01.2018</t>
  </si>
  <si>
    <t xml:space="preserve">    DT.12.01.2018</t>
  </si>
  <si>
    <t xml:space="preserve">    DT.19.01.2018</t>
  </si>
  <si>
    <t xml:space="preserve">    DT.31.01.2018</t>
  </si>
  <si>
    <t xml:space="preserve">    DT. 03.01.2018</t>
  </si>
  <si>
    <t xml:space="preserve">    DT. 04.01.2018</t>
  </si>
  <si>
    <t xml:space="preserve">    DT.08.01.2018</t>
  </si>
  <si>
    <t xml:space="preserve">    DT.09.01.2018</t>
  </si>
  <si>
    <t xml:space="preserve">    DT. 10.01.2018</t>
  </si>
  <si>
    <t xml:space="preserve">    DT.11.01.2018</t>
  </si>
  <si>
    <t xml:space="preserve">    DT. 15.01.2018</t>
  </si>
  <si>
    <t xml:space="preserve">    DT.16.01.2018</t>
  </si>
  <si>
    <t xml:space="preserve">    DT.17.01.2018</t>
  </si>
  <si>
    <t xml:space="preserve">    DT.18.01.2018</t>
  </si>
  <si>
    <t xml:space="preserve">    DT.22.01.2018</t>
  </si>
  <si>
    <t xml:space="preserve">    DT.23.01.2018</t>
  </si>
  <si>
    <t xml:space="preserve">    DT.24.01.2018</t>
  </si>
  <si>
    <t xml:space="preserve">    DT.25.01.2018</t>
  </si>
  <si>
    <t xml:space="preserve">    DT.26.01.2018</t>
  </si>
  <si>
    <t xml:space="preserve">    DT.29.01.2018</t>
  </si>
  <si>
    <t xml:space="preserve">    DT.30.01.2018</t>
  </si>
  <si>
    <t>Shkurt' 2018</t>
  </si>
  <si>
    <t xml:space="preserve">    DT. 01.02.2018</t>
  </si>
  <si>
    <t xml:space="preserve">    DT. 05.02.2018</t>
  </si>
  <si>
    <t xml:space="preserve">    DT.09.02.2018</t>
  </si>
  <si>
    <t xml:space="preserve">    DT.12.02.2018</t>
  </si>
  <si>
    <t xml:space="preserve">    DT.19.02.2018</t>
  </si>
  <si>
    <t xml:space="preserve">    DT.26.02.2018</t>
  </si>
  <si>
    <t xml:space="preserve">    DT. 02.02.2018</t>
  </si>
  <si>
    <t xml:space="preserve">    DT.06.02.2018</t>
  </si>
  <si>
    <t xml:space="preserve">    DT.07.02.2018</t>
  </si>
  <si>
    <t xml:space="preserve">    DT.08.02.2018</t>
  </si>
  <si>
    <t xml:space="preserve">    DT. 13.02.2018</t>
  </si>
  <si>
    <t xml:space="preserve">    DT.14.02.2018</t>
  </si>
  <si>
    <t xml:space="preserve">    DT.15.02.2018</t>
  </si>
  <si>
    <t xml:space="preserve">    DT.16.02.2018</t>
  </si>
  <si>
    <t xml:space="preserve">    DT.20.02.2018</t>
  </si>
  <si>
    <t xml:space="preserve">    DT.22.02.2018</t>
  </si>
  <si>
    <t xml:space="preserve">    DT.21.02.2018</t>
  </si>
  <si>
    <t xml:space="preserve">    DT.23.02.2018</t>
  </si>
  <si>
    <t xml:space="preserve">    DT.27.02.2018</t>
  </si>
  <si>
    <t xml:space="preserve">    DT.28.02.2018</t>
  </si>
  <si>
    <t>Mars' 2018</t>
  </si>
  <si>
    <t xml:space="preserve">    DT. 01.03.2018</t>
  </si>
  <si>
    <t xml:space="preserve">    DT. 02.03.2018</t>
  </si>
  <si>
    <t xml:space="preserve">    DT. 05.03.2018</t>
  </si>
  <si>
    <t xml:space="preserve">    DT.06.03.2018</t>
  </si>
  <si>
    <t xml:space="preserve">    DT.07.03.2018</t>
  </si>
  <si>
    <t xml:space="preserve">    DT.08.03.2018</t>
  </si>
  <si>
    <t xml:space="preserve">    DT.09.03.2018</t>
  </si>
  <si>
    <t xml:space="preserve">    DT.12.03.2018</t>
  </si>
  <si>
    <t xml:space="preserve">    DT. 13.03.2018</t>
  </si>
  <si>
    <t xml:space="preserve">    DT.15.03.2018</t>
  </si>
  <si>
    <t xml:space="preserve">    DT.16.03.2018</t>
  </si>
  <si>
    <t xml:space="preserve">    DT.19.03.2018</t>
  </si>
  <si>
    <t xml:space="preserve">    DT.20.03.2018</t>
  </si>
  <si>
    <t xml:space="preserve">    DT.21.03.2018</t>
  </si>
  <si>
    <t xml:space="preserve">    DT.23.03.2018</t>
  </si>
  <si>
    <t xml:space="preserve">    DT.26.03.2018</t>
  </si>
  <si>
    <t xml:space="preserve">    DT.27.03.2018</t>
  </si>
  <si>
    <t xml:space="preserve">    DT.28.03.2018</t>
  </si>
  <si>
    <t xml:space="preserve">    DT.29.03.2018</t>
  </si>
  <si>
    <t xml:space="preserve">    DT.30.03.2018</t>
  </si>
  <si>
    <t>Prill' 2018</t>
  </si>
  <si>
    <t xml:space="preserve">    DT. 03.04.2018</t>
  </si>
  <si>
    <t xml:space="preserve">    DT. 05.04.2018</t>
  </si>
  <si>
    <t xml:space="preserve">    DT.06.04.2018</t>
  </si>
  <si>
    <t xml:space="preserve">    DT.12.04.2018</t>
  </si>
  <si>
    <t xml:space="preserve">    DT.19.04.2018</t>
  </si>
  <si>
    <t xml:space="preserve">    DT.20.04.2018</t>
  </si>
  <si>
    <t xml:space="preserve">    DT.23.04.2018</t>
  </si>
  <si>
    <t xml:space="preserve">    DT.30.04.2018</t>
  </si>
  <si>
    <t xml:space="preserve">    DT.11.04.2018</t>
  </si>
  <si>
    <t xml:space="preserve">    DT.13.04.2018</t>
  </si>
  <si>
    <t xml:space="preserve">    DT. 16.04.2018</t>
  </si>
  <si>
    <t xml:space="preserve">    DT.17.04.2018</t>
  </si>
  <si>
    <t xml:space="preserve">    DT.18.04.2018</t>
  </si>
  <si>
    <t xml:space="preserve">    DT.24.04.2018</t>
  </si>
  <si>
    <t xml:space="preserve">    DT.25.04.2018</t>
  </si>
  <si>
    <t xml:space="preserve">    DT.26.04.2018</t>
  </si>
  <si>
    <t xml:space="preserve">    DT.27.04.2018</t>
  </si>
  <si>
    <t xml:space="preserve">    DT. 04.04.2018</t>
  </si>
  <si>
    <t xml:space="preserve">    DT.10.04.2018</t>
  </si>
  <si>
    <t>Maj' 2018</t>
  </si>
  <si>
    <t xml:space="preserve">    DT. 02.05.2018</t>
  </si>
  <si>
    <t xml:space="preserve">    DT.10.05.2018</t>
  </si>
  <si>
    <t xml:space="preserve">    DT.11.05.2018</t>
  </si>
  <si>
    <t xml:space="preserve">    DT.30.05.2018</t>
  </si>
  <si>
    <t xml:space="preserve">    DT. 03.05.2018</t>
  </si>
  <si>
    <t xml:space="preserve">    DT. 04.05.2018</t>
  </si>
  <si>
    <t xml:space="preserve">    DT.07.05.2018</t>
  </si>
  <si>
    <t xml:space="preserve">    DT.08.05.2018</t>
  </si>
  <si>
    <t xml:space="preserve">    DT.09.05.2018</t>
  </si>
  <si>
    <t xml:space="preserve">    DT.14.05.2018</t>
  </si>
  <si>
    <t xml:space="preserve">    DT.15.05.2018</t>
  </si>
  <si>
    <t xml:space="preserve">    DT.16.05.2018</t>
  </si>
  <si>
    <t xml:space="preserve">    DT.17.05.2018</t>
  </si>
  <si>
    <t xml:space="preserve">    DT.18.05.2018</t>
  </si>
  <si>
    <t xml:space="preserve">    DT.21.05.2018</t>
  </si>
  <si>
    <t xml:space="preserve">    DT.22.05.2018</t>
  </si>
  <si>
    <t xml:space="preserve">    DT.23.05.2018</t>
  </si>
  <si>
    <t xml:space="preserve">    DT.24.05.2018</t>
  </si>
  <si>
    <t xml:space="preserve">    DT.25.05.2018</t>
  </si>
  <si>
    <t xml:space="preserve">    DT.28.05.2018</t>
  </si>
  <si>
    <t xml:space="preserve">    DT.29.05.2018</t>
  </si>
  <si>
    <t xml:space="preserve">    DT.31.05.2018</t>
  </si>
  <si>
    <t>Qershor' 2018</t>
  </si>
  <si>
    <t xml:space="preserve">    DT.29.06.2018</t>
  </si>
  <si>
    <t xml:space="preserve">    DT.28.06.2018</t>
  </si>
  <si>
    <t xml:space="preserve">    DT.25.06.2018</t>
  </si>
  <si>
    <t xml:space="preserve">    DT.22.06.2018</t>
  </si>
  <si>
    <t xml:space="preserve">    DT.21.06.2018</t>
  </si>
  <si>
    <t xml:space="preserve">    DT.18.06.2018</t>
  </si>
  <si>
    <t xml:space="preserve">    DT.11.06.2018</t>
  </si>
  <si>
    <t xml:space="preserve">    DT. 04.06.2018</t>
  </si>
  <si>
    <t xml:space="preserve">    DT. 01.06.2018</t>
  </si>
  <si>
    <t xml:space="preserve">    DT. 05.06.2018</t>
  </si>
  <si>
    <t xml:space="preserve">    DT.06.06.2018</t>
  </si>
  <si>
    <t xml:space="preserve">    DT.07.06.2018</t>
  </si>
  <si>
    <t xml:space="preserve">    DT.08.06.2018</t>
  </si>
  <si>
    <t xml:space="preserve">    DT.12.06.2018</t>
  </si>
  <si>
    <t xml:space="preserve">    DT.13.06.2018</t>
  </si>
  <si>
    <t xml:space="preserve">    DT.14.06.2018</t>
  </si>
  <si>
    <t>Lira turke (TRY)</t>
  </si>
  <si>
    <t xml:space="preserve">    DT.19.06.2018</t>
  </si>
  <si>
    <t xml:space="preserve">    DT.20.06.2018</t>
  </si>
  <si>
    <t xml:space="preserve">    DT.26.06.2018</t>
  </si>
  <si>
    <t xml:space="preserve">    DT.27.06.2018</t>
  </si>
  <si>
    <t>01.06.2018</t>
  </si>
  <si>
    <t>04.06.2018</t>
  </si>
  <si>
    <t>05.06.2018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</si>
  <si>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</si>
  <si>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</si>
  <si>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</si>
  <si>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</si>
  <si>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</si>
  <si>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</si>
  <si>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</si>
  <si>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18.06.2018</t>
  </si>
  <si>
    <t>19.06.2018</t>
  </si>
  <si>
    <t>20.06.2018</t>
  </si>
  <si>
    <t>21.06.2018</t>
  </si>
  <si>
    <t>22.06.2018</t>
  </si>
  <si>
    <t>25.05.2018</t>
  </si>
  <si>
    <t>26.06.2018</t>
  </si>
  <si>
    <t>27.06.2018</t>
  </si>
  <si>
    <t>28.06.2018</t>
  </si>
  <si>
    <t>29.06.2018</t>
  </si>
  <si>
    <t>Lira Turke (TRY)</t>
  </si>
  <si>
    <t>Korrik' 2018</t>
  </si>
  <si>
    <t xml:space="preserve">    DT.06.07.2018</t>
  </si>
  <si>
    <t xml:space="preserve">    DT.07.07.2018</t>
  </si>
  <si>
    <t xml:space="preserve">    DT. 02.07.2018</t>
  </si>
  <si>
    <t xml:space="preserve">    DT. 03.07.2018</t>
  </si>
  <si>
    <t xml:space="preserve">    DT. 04.07.2018</t>
  </si>
  <si>
    <t xml:space="preserve">    DT.09.07.2018</t>
  </si>
  <si>
    <t xml:space="preserve">    DT.10.07.2018</t>
  </si>
  <si>
    <t xml:space="preserve">    DT.11.07.2018</t>
  </si>
  <si>
    <t xml:space="preserve">    DT.12.07.2018</t>
  </si>
  <si>
    <t xml:space="preserve">    DT.13.07.2018</t>
  </si>
  <si>
    <t xml:space="preserve">    DT.16.07.2018</t>
  </si>
  <si>
    <t xml:space="preserve">    DT.17.07.2018</t>
  </si>
  <si>
    <t xml:space="preserve">    DT.18.07.2018</t>
  </si>
  <si>
    <t xml:space="preserve">    DT.19.07.2018</t>
  </si>
  <si>
    <t xml:space="preserve">    DT.20.07.2018</t>
  </si>
  <si>
    <t xml:space="preserve">    DT.23.07.2018</t>
  </si>
  <si>
    <t xml:space="preserve">    DT.24.07.2018</t>
  </si>
  <si>
    <t xml:space="preserve">    DT.25.07.2018</t>
  </si>
  <si>
    <t xml:space="preserve">    DT.26.07.2018</t>
  </si>
  <si>
    <t xml:space="preserve">    DT.27.07.2018</t>
  </si>
  <si>
    <t xml:space="preserve">    DT.30.07.2018</t>
  </si>
  <si>
    <t xml:space="preserve">    DT.31.07.2018</t>
  </si>
  <si>
    <t>Gusht' 2018</t>
  </si>
  <si>
    <t xml:space="preserve">    DT. 01.08.2018</t>
  </si>
  <si>
    <t xml:space="preserve">    DT.06.08.2018</t>
  </si>
  <si>
    <t xml:space="preserve">    DT.07.08.2018</t>
  </si>
  <si>
    <t xml:space="preserve">    DT.09.08.2018</t>
  </si>
  <si>
    <t xml:space="preserve">    DT.10.08.2018</t>
  </si>
  <si>
    <t xml:space="preserve">    DT.13.08.2018</t>
  </si>
  <si>
    <t xml:space="preserve">    DT.20.08.2018</t>
  </si>
  <si>
    <t xml:space="preserve">    DT.23.08.2018</t>
  </si>
  <si>
    <t xml:space="preserve">    DT.24.08.2018</t>
  </si>
  <si>
    <t xml:space="preserve">    DT.27.08.2018</t>
  </si>
  <si>
    <t xml:space="preserve">    DT.30.08.2018</t>
  </si>
  <si>
    <t xml:space="preserve">    DT.31.08.2018</t>
  </si>
  <si>
    <t xml:space="preserve">    DT.02.08.2018</t>
  </si>
  <si>
    <t xml:space="preserve">    DT. 03.08.2018</t>
  </si>
  <si>
    <t xml:space="preserve">    DT.08.08.2018</t>
  </si>
  <si>
    <t xml:space="preserve">    DT.14.08.2018</t>
  </si>
  <si>
    <t xml:space="preserve">    DT.15.08.2018</t>
  </si>
  <si>
    <t xml:space="preserve">    DT.16.08.2018</t>
  </si>
  <si>
    <t xml:space="preserve">    DT.17.08.2018</t>
  </si>
  <si>
    <t xml:space="preserve">    DT.22.08.2018</t>
  </si>
  <si>
    <t xml:space="preserve">    DT.28.08.2018</t>
  </si>
  <si>
    <t xml:space="preserve">    DT.29.08.2018</t>
  </si>
  <si>
    <t>USD</t>
  </si>
  <si>
    <t>LEK</t>
  </si>
  <si>
    <t>Shtator' 2018</t>
  </si>
  <si>
    <t xml:space="preserve">    DT. 03.09.2018</t>
  </si>
  <si>
    <t xml:space="preserve">    DT.07.09.2018</t>
  </si>
  <si>
    <t xml:space="preserve">    DT.10.09.2018</t>
  </si>
  <si>
    <t xml:space="preserve">    DT.13.09.2018</t>
  </si>
  <si>
    <t xml:space="preserve">    DT.14.09.2018</t>
  </si>
  <si>
    <t xml:space="preserve">    DT.17.09.2018</t>
  </si>
  <si>
    <t xml:space="preserve">    DT.20.09.2018</t>
  </si>
  <si>
    <t xml:space="preserve">    DT.24.09.2018</t>
  </si>
  <si>
    <t xml:space="preserve">    DT.27.09.2018</t>
  </si>
  <si>
    <t xml:space="preserve">    DT.28.09.2018</t>
  </si>
  <si>
    <t xml:space="preserve">    DT.04.09.2018</t>
  </si>
  <si>
    <t xml:space="preserve">    DT. 06.09.2018</t>
  </si>
  <si>
    <t xml:space="preserve">    DT.11.09.2018</t>
  </si>
  <si>
    <t xml:space="preserve">    DT.12.09.2018</t>
  </si>
  <si>
    <t xml:space="preserve">    DT.18.09.2018</t>
  </si>
  <si>
    <t xml:space="preserve">    DT.19.09.2018</t>
  </si>
  <si>
    <t xml:space="preserve">    DT.21.09.2018</t>
  </si>
  <si>
    <t xml:space="preserve">    DT.25.09.2018</t>
  </si>
  <si>
    <t xml:space="preserve">    DT.26.09.2018</t>
  </si>
  <si>
    <t>03.09.2018</t>
  </si>
  <si>
    <t xml:space="preserve"> 04.09.2018</t>
  </si>
  <si>
    <t xml:space="preserve"> 06.09.2018</t>
  </si>
  <si>
    <t>07.09.2018</t>
  </si>
  <si>
    <t>10.09.2018</t>
  </si>
  <si>
    <t>11.09.2018</t>
  </si>
  <si>
    <t>12.09.2018</t>
  </si>
  <si>
    <t>13.09.2018</t>
  </si>
  <si>
    <t>14.09.2018</t>
  </si>
  <si>
    <t>17.09.2018</t>
  </si>
  <si>
    <t>18.09.2018</t>
  </si>
  <si>
    <t>19.09.2018</t>
  </si>
  <si>
    <t>20.09.2018</t>
  </si>
  <si>
    <t>21.09.2018</t>
  </si>
  <si>
    <t>24.09.2018</t>
  </si>
  <si>
    <t>25.09.2018</t>
  </si>
  <si>
    <t>27.09.2018</t>
  </si>
  <si>
    <t>26.09.2018</t>
  </si>
  <si>
    <t>28.09.2018</t>
  </si>
  <si>
    <t>Tetor' 2018</t>
  </si>
  <si>
    <t xml:space="preserve">    DT. 01.10.2018</t>
  </si>
  <si>
    <t xml:space="preserve">    DT.02.10.2018</t>
  </si>
  <si>
    <t xml:space="preserve">    DT. 03.10.2018</t>
  </si>
  <si>
    <t xml:space="preserve">    DT.04.10.2018</t>
  </si>
  <si>
    <t xml:space="preserve">    DT.05.10.2018</t>
  </si>
  <si>
    <t xml:space="preserve">    DT.08.10.2018</t>
  </si>
  <si>
    <t xml:space="preserve">    DT.09.10.2018</t>
  </si>
  <si>
    <t xml:space="preserve">    DT.10.10.2018</t>
  </si>
  <si>
    <t xml:space="preserve">    DT.11.10.2018</t>
  </si>
  <si>
    <t xml:space="preserve">    DT.12.10.2018</t>
  </si>
  <si>
    <t xml:space="preserve">    DT.15.10.2018</t>
  </si>
  <si>
    <t xml:space="preserve">    DT.16.10.2018</t>
  </si>
  <si>
    <t xml:space="preserve">    DT.17.10.2018</t>
  </si>
  <si>
    <t xml:space="preserve">    DT.18.10.2018</t>
  </si>
  <si>
    <t xml:space="preserve">    DT.19.10.2018</t>
  </si>
  <si>
    <t xml:space="preserve">    DT.22.10.2018</t>
  </si>
  <si>
    <t xml:space="preserve">    DT.23.10.2018</t>
  </si>
  <si>
    <t xml:space="preserve">    DT.24.10.2018</t>
  </si>
  <si>
    <t xml:space="preserve">    DT.25.10.2018</t>
  </si>
  <si>
    <t xml:space="preserve">    DT.26.10.2018</t>
  </si>
  <si>
    <t xml:space="preserve">    DT.29.10.2018</t>
  </si>
  <si>
    <t xml:space="preserve">    DT.30.10.2018</t>
  </si>
  <si>
    <t xml:space="preserve">    DT.31.10.2018</t>
  </si>
  <si>
    <t xml:space="preserve"> 01.10.2018</t>
  </si>
  <si>
    <t>02.10.2018</t>
  </si>
  <si>
    <t>15.10.2018</t>
  </si>
  <si>
    <t>03.10.2018</t>
  </si>
  <si>
    <t xml:space="preserve"> 04.10.2018</t>
  </si>
  <si>
    <t xml:space="preserve"> 05.10.2018</t>
  </si>
  <si>
    <t>08.10.2018</t>
  </si>
  <si>
    <t>09.10.2018</t>
  </si>
  <si>
    <t>10.10.2018</t>
  </si>
  <si>
    <t>11.10.2018</t>
  </si>
  <si>
    <t>12.10.2018</t>
  </si>
  <si>
    <t>16.10.2018</t>
  </si>
  <si>
    <t>17.10.2018</t>
  </si>
  <si>
    <t>18.10.2018</t>
  </si>
  <si>
    <t>19.10.2018</t>
  </si>
  <si>
    <t>22.10.2018</t>
  </si>
  <si>
    <t>23.10.2018</t>
  </si>
  <si>
    <t>24.10.2018</t>
  </si>
  <si>
    <t>25.10.2018</t>
  </si>
  <si>
    <t>26.10.2018</t>
  </si>
  <si>
    <t>29.10.2018</t>
  </si>
  <si>
    <t>30.10.2018</t>
  </si>
  <si>
    <t>31.10.2018</t>
  </si>
  <si>
    <t>01.11.2018</t>
  </si>
  <si>
    <t>02.11.2018</t>
  </si>
  <si>
    <t>05.11.2018</t>
  </si>
  <si>
    <t>06.11.2018</t>
  </si>
  <si>
    <t>07.11.2018</t>
  </si>
  <si>
    <t>08.11.2018</t>
  </si>
  <si>
    <t>09.11.2018</t>
  </si>
  <si>
    <t>12.11.2018</t>
  </si>
  <si>
    <t>13.11.2018</t>
  </si>
  <si>
    <t>14.11.2018</t>
  </si>
  <si>
    <t>15.11.2018</t>
  </si>
  <si>
    <t>16.11.2018</t>
  </si>
  <si>
    <t>19.11.2018</t>
  </si>
  <si>
    <t>20.11.2018</t>
  </si>
  <si>
    <t>21.11.2018</t>
  </si>
  <si>
    <t>22.11.2018</t>
  </si>
  <si>
    <t>23.11.2018</t>
  </si>
  <si>
    <t>26.11.2018</t>
  </si>
  <si>
    <t>27.11.2018</t>
  </si>
  <si>
    <t xml:space="preserve">    DT.02.11.2018</t>
  </si>
  <si>
    <t xml:space="preserve">    DT. 01.11.2018</t>
  </si>
  <si>
    <t xml:space="preserve">    DT. 05.11.2018</t>
  </si>
  <si>
    <t xml:space="preserve">    DT.06.11.2018</t>
  </si>
  <si>
    <t xml:space="preserve">    DT.07.11.2018</t>
  </si>
  <si>
    <t xml:space="preserve">    DT.08.11.2018</t>
  </si>
  <si>
    <t xml:space="preserve">    DT.09.11.2018</t>
  </si>
  <si>
    <t xml:space="preserve">    DT.12.11.2018</t>
  </si>
  <si>
    <t xml:space="preserve">    DT.13.11.2018</t>
  </si>
  <si>
    <t xml:space="preserve">    DT.14.11.2018</t>
  </si>
  <si>
    <t xml:space="preserve">    DT.15.11.2018</t>
  </si>
  <si>
    <t xml:space="preserve">    DT.20.11.2018</t>
  </si>
  <si>
    <t xml:space="preserve">    DT.19.11.2018</t>
  </si>
  <si>
    <t xml:space="preserve">    DT.16.11.2018</t>
  </si>
  <si>
    <t xml:space="preserve">    DT.21.11.2018</t>
  </si>
  <si>
    <t xml:space="preserve">    DT.22.11.2018</t>
  </si>
  <si>
    <t xml:space="preserve">    DT.23.11.2018</t>
  </si>
  <si>
    <t xml:space="preserve">    DT.26.11.2018</t>
  </si>
  <si>
    <t xml:space="preserve">    DT.27.11.2018</t>
  </si>
  <si>
    <t>Nentor' 2018</t>
  </si>
  <si>
    <t>Dhjetor' 2018</t>
  </si>
  <si>
    <t>04.12.2018</t>
  </si>
  <si>
    <t>03.12.2018</t>
  </si>
  <si>
    <t>05.12.2018</t>
  </si>
  <si>
    <t>06.12.2018</t>
  </si>
  <si>
    <t>07.12.2018</t>
  </si>
  <si>
    <t>11.12.2018</t>
  </si>
  <si>
    <t>12.12.2018</t>
  </si>
  <si>
    <t>13.12.2018</t>
  </si>
  <si>
    <t>14.12.2018</t>
  </si>
  <si>
    <t>17.12.2018</t>
  </si>
  <si>
    <t>18.12.2018</t>
  </si>
  <si>
    <t>19.12.2018</t>
  </si>
  <si>
    <t>20.12.2018</t>
  </si>
  <si>
    <t>21.12.2018</t>
  </si>
  <si>
    <t>26.12.2018</t>
  </si>
  <si>
    <t>27.12.2018</t>
  </si>
  <si>
    <t>28.12.2018</t>
  </si>
  <si>
    <t>31.12.2018</t>
  </si>
  <si>
    <t>24.12.2018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</si>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</sst>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#,##0.00000_);\(#,##0.00000\)"/>
    <numFmt numFmtId="170" formatCode="0.0000_)"/>
    <numFmt numFmtId="171" formatCode="0.00_)"/>
    <numFmt numFmtId="172" formatCode="_(* #,##0.0000_);_(* \(#,##0.0000\);_(* &quot;-&quot;????_);_(@_)"/>
    <numFmt numFmtId="173" formatCode="0.00000_)"/>
    <numFmt numFmtId="174" formatCode="0_)"/>
    <numFmt numFmtId="175" formatCode="0.00000"/>
    <numFmt numFmtId="176" formatCode="_(* #,##0.000_);_(* \(#,##0.000\);_(* &quot;-&quot;??_);_(@_)"/>
    <numFmt numFmtId="179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sz val="10"/>
      <color theme="1" tint="0.499984740745262"/>
      <name val="Arial"/>
      <family val="2"/>
    </font>
    <font>
      <sz val="10"/>
      <color theme="1" tint="0.499984740745262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 tint="0.34998626667073579"/>
      <name val="Arial"/>
      <family val="2"/>
    </font>
    <font>
      <sz val="10"/>
      <color theme="1" tint="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</cellStyleXfs>
  <cellXfs count="249">
    <xf numFmtId="0" fontId="0" fillId="0" borderId="0" xfId="0"/>
    <xf numFmtId="167" fontId="3" fillId="0" borderId="0" xfId="1" applyNumberFormat="1" applyFont="1" applyFill="1"/>
    <xf numFmtId="43" fontId="3" fillId="0" borderId="0" xfId="1" applyFont="1" applyFill="1" applyBorder="1"/>
    <xf numFmtId="43" fontId="3" fillId="0" borderId="0" xfId="1" applyFont="1" applyFill="1"/>
    <xf numFmtId="165" fontId="3" fillId="0" borderId="0" xfId="1" applyNumberFormat="1" applyFont="1" applyFill="1"/>
    <xf numFmtId="39" fontId="3" fillId="0" borderId="0" xfId="1" applyNumberFormat="1" applyFont="1" applyFill="1" applyBorder="1"/>
    <xf numFmtId="39" fontId="3" fillId="0" borderId="0" xfId="1" applyNumberFormat="1" applyFont="1" applyFill="1"/>
    <xf numFmtId="166" fontId="3" fillId="0" borderId="0" xfId="1" applyNumberFormat="1" applyFont="1" applyFill="1" applyBorder="1"/>
    <xf numFmtId="166" fontId="3" fillId="0" borderId="0" xfId="1" applyNumberFormat="1" applyFont="1" applyFill="1"/>
    <xf numFmtId="164" fontId="3" fillId="0" borderId="0" xfId="5" applyNumberFormat="1" applyFont="1" applyFill="1"/>
    <xf numFmtId="164" fontId="3" fillId="0" borderId="0" xfId="5" applyNumberFormat="1" applyFont="1" applyFill="1" applyBorder="1"/>
    <xf numFmtId="164" fontId="4" fillId="0" borderId="0" xfId="5" applyNumberFormat="1" applyFont="1" applyFill="1"/>
    <xf numFmtId="164" fontId="3" fillId="0" borderId="1" xfId="5" applyNumberFormat="1" applyFont="1" applyFill="1" applyBorder="1"/>
    <xf numFmtId="2" fontId="3" fillId="0" borderId="0" xfId="5" applyNumberFormat="1" applyFont="1" applyFill="1"/>
    <xf numFmtId="2" fontId="4" fillId="0" borderId="0" xfId="5" applyNumberFormat="1" applyFont="1" applyFill="1"/>
    <xf numFmtId="165" fontId="3" fillId="0" borderId="0" xfId="5" applyNumberFormat="1" applyFont="1" applyFill="1"/>
    <xf numFmtId="165" fontId="3" fillId="0" borderId="0" xfId="5" applyNumberFormat="1" applyFont="1" applyFill="1" applyBorder="1"/>
    <xf numFmtId="165" fontId="4" fillId="0" borderId="0" xfId="5" applyNumberFormat="1" applyFont="1" applyFill="1"/>
    <xf numFmtId="165" fontId="2" fillId="0" borderId="0" xfId="5" applyNumberFormat="1" applyFont="1" applyFill="1" applyBorder="1" applyAlignment="1" applyProtection="1">
      <alignment horizontal="left"/>
    </xf>
    <xf numFmtId="164" fontId="3" fillId="0" borderId="3" xfId="5" applyNumberFormat="1" applyFont="1" applyFill="1" applyBorder="1"/>
    <xf numFmtId="164" fontId="4" fillId="0" borderId="0" xfId="5" applyNumberFormat="1" applyFont="1" applyFill="1" applyBorder="1"/>
    <xf numFmtId="164" fontId="3" fillId="0" borderId="4" xfId="5" applyNumberFormat="1" applyFont="1" applyFill="1" applyBorder="1"/>
    <xf numFmtId="164" fontId="3" fillId="0" borderId="0" xfId="5" applyNumberFormat="1" applyFont="1" applyFill="1" applyAlignment="1"/>
    <xf numFmtId="164" fontId="3" fillId="0" borderId="0" xfId="5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Protection="1"/>
    <xf numFmtId="164" fontId="4" fillId="0" borderId="0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right"/>
    </xf>
    <xf numFmtId="164" fontId="2" fillId="0" borderId="0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left"/>
    </xf>
    <xf numFmtId="167" fontId="4" fillId="0" borderId="3" xfId="1" applyNumberFormat="1" applyFont="1" applyFill="1" applyBorder="1" applyAlignment="1" applyProtection="1">
      <alignment horizontal="left"/>
    </xf>
    <xf numFmtId="164" fontId="4" fillId="0" borderId="3" xfId="5" applyNumberFormat="1" applyFont="1" applyFill="1" applyBorder="1" applyProtection="1"/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center"/>
    </xf>
    <xf numFmtId="164" fontId="4" fillId="0" borderId="1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Protection="1"/>
    <xf numFmtId="164" fontId="2" fillId="0" borderId="1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5" applyNumberFormat="1" applyFont="1" applyFill="1" applyBorder="1" applyAlignment="1" applyProtection="1"/>
    <xf numFmtId="167" fontId="4" fillId="0" borderId="4" xfId="1" applyNumberFormat="1" applyFont="1" applyFill="1" applyBorder="1" applyProtection="1"/>
    <xf numFmtId="164" fontId="4" fillId="0" borderId="5" xfId="5" applyNumberFormat="1" applyFont="1" applyFill="1" applyBorder="1" applyProtection="1"/>
    <xf numFmtId="164" fontId="4" fillId="0" borderId="4" xfId="5" applyNumberFormat="1" applyFont="1" applyFill="1" applyBorder="1" applyProtection="1"/>
    <xf numFmtId="164" fontId="4" fillId="0" borderId="4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6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43" fontId="4" fillId="0" borderId="0" xfId="1" applyNumberFormat="1" applyFont="1" applyFill="1" applyBorder="1" applyProtection="1"/>
    <xf numFmtId="43" fontId="3" fillId="0" borderId="0" xfId="1" applyNumberFormat="1" applyFont="1" applyFill="1" applyBorder="1" applyProtection="1"/>
    <xf numFmtId="43" fontId="4" fillId="0" borderId="0" xfId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6" fontId="4" fillId="0" borderId="3" xfId="1" applyNumberFormat="1" applyFont="1" applyFill="1" applyBorder="1" applyProtection="1"/>
    <xf numFmtId="43" fontId="4" fillId="0" borderId="3" xfId="1" applyFont="1" applyFill="1" applyBorder="1" applyProtection="1"/>
    <xf numFmtId="43" fontId="4" fillId="0" borderId="3" xfId="1" applyNumberFormat="1" applyFont="1" applyFill="1" applyBorder="1" applyProtection="1"/>
    <xf numFmtId="43" fontId="9" fillId="0" borderId="0" xfId="1" applyFont="1" applyFill="1" applyBorder="1" applyProtection="1"/>
    <xf numFmtId="164" fontId="3" fillId="0" borderId="0" xfId="5" applyNumberFormat="1" applyFont="1" applyFill="1" applyBorder="1" applyProtection="1"/>
    <xf numFmtId="164" fontId="9" fillId="0" borderId="0" xfId="5" applyNumberFormat="1" applyFont="1" applyFill="1" applyBorder="1" applyProtection="1"/>
    <xf numFmtId="0" fontId="3" fillId="0" borderId="0" xfId="5" applyFont="1"/>
    <xf numFmtId="43" fontId="3" fillId="0" borderId="0" xfId="5" applyNumberFormat="1" applyFont="1"/>
    <xf numFmtId="0" fontId="3" fillId="0" borderId="0" xfId="5" applyFont="1" applyFill="1"/>
    <xf numFmtId="165" fontId="2" fillId="0" borderId="0" xfId="1" applyNumberFormat="1" applyFont="1" applyFill="1" applyBorder="1" applyProtection="1"/>
    <xf numFmtId="165" fontId="4" fillId="0" borderId="0" xfId="5" applyNumberFormat="1" applyFont="1" applyFill="1" applyBorder="1" applyProtection="1"/>
    <xf numFmtId="165" fontId="9" fillId="0" borderId="0" xfId="5" applyNumberFormat="1" applyFont="1" applyFill="1" applyBorder="1" applyProtection="1"/>
    <xf numFmtId="165" fontId="3" fillId="0" borderId="0" xfId="5" applyNumberFormat="1" applyFont="1" applyFill="1" applyBorder="1" applyProtection="1"/>
    <xf numFmtId="165" fontId="4" fillId="0" borderId="0" xfId="1" applyNumberFormat="1" applyFont="1" applyFill="1" applyBorder="1"/>
    <xf numFmtId="165" fontId="4" fillId="0" borderId="0" xfId="5" applyNumberFormat="1" applyFont="1" applyFill="1" applyBorder="1"/>
    <xf numFmtId="165" fontId="9" fillId="0" borderId="0" xfId="5" applyNumberFormat="1" applyFont="1" applyFill="1"/>
    <xf numFmtId="166" fontId="9" fillId="0" borderId="0" xfId="1" applyNumberFormat="1" applyFont="1" applyFill="1"/>
    <xf numFmtId="166" fontId="7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166" fontId="4" fillId="0" borderId="0" xfId="1" applyNumberFormat="1" applyFont="1" applyFill="1" applyBorder="1" applyAlignment="1" applyProtection="1">
      <alignment horizontal="center"/>
    </xf>
    <xf numFmtId="43" fontId="9" fillId="0" borderId="0" xfId="1" applyFont="1" applyFill="1"/>
    <xf numFmtId="43" fontId="3" fillId="0" borderId="0" xfId="1" applyFont="1" applyFill="1" applyBorder="1" applyProtection="1"/>
    <xf numFmtId="43" fontId="4" fillId="0" borderId="0" xfId="1" applyFont="1" applyFill="1" applyBorder="1" applyAlignment="1" applyProtection="1">
      <alignment horizontal="center"/>
    </xf>
    <xf numFmtId="39" fontId="9" fillId="0" borderId="0" xfId="1" applyNumberFormat="1" applyFont="1" applyFill="1"/>
    <xf numFmtId="39" fontId="3" fillId="0" borderId="0" xfId="1" applyNumberFormat="1" applyFont="1" applyFill="1" applyBorder="1" applyProtection="1"/>
    <xf numFmtId="39" fontId="4" fillId="0" borderId="0" xfId="1" applyNumberFormat="1" applyFont="1" applyFill="1" applyBorder="1" applyProtection="1"/>
    <xf numFmtId="39" fontId="4" fillId="0" borderId="0" xfId="1" applyNumberFormat="1" applyFont="1" applyFill="1" applyBorder="1" applyAlignment="1" applyProtection="1">
      <alignment horizontal="center"/>
    </xf>
    <xf numFmtId="43" fontId="3" fillId="0" borderId="1" xfId="1" applyFont="1" applyFill="1" applyBorder="1"/>
    <xf numFmtId="43" fontId="4" fillId="0" borderId="0" xfId="1" applyFont="1" applyFill="1"/>
    <xf numFmtId="164" fontId="2" fillId="0" borderId="3" xfId="5" applyNumberFormat="1" applyFont="1" applyFill="1" applyBorder="1" applyAlignment="1" applyProtection="1">
      <alignment horizontal="center"/>
    </xf>
    <xf numFmtId="164" fontId="7" fillId="0" borderId="4" xfId="5" applyNumberFormat="1" applyFont="1" applyFill="1" applyBorder="1" applyProtection="1"/>
    <xf numFmtId="164" fontId="7" fillId="0" borderId="0" xfId="5" applyNumberFormat="1" applyFont="1" applyFill="1" applyBorder="1"/>
    <xf numFmtId="43" fontId="7" fillId="0" borderId="0" xfId="1" applyFont="1" applyFill="1" applyBorder="1"/>
    <xf numFmtId="166" fontId="7" fillId="0" borderId="0" xfId="1" applyNumberFormat="1" applyFont="1" applyFill="1" applyBorder="1"/>
    <xf numFmtId="164" fontId="7" fillId="0" borderId="0" xfId="5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/>
    <xf numFmtId="164" fontId="7" fillId="0" borderId="0" xfId="5" applyNumberFormat="1" applyFont="1" applyFill="1" applyBorder="1" applyAlignment="1"/>
    <xf numFmtId="166" fontId="7" fillId="0" borderId="0" xfId="1" applyNumberFormat="1" applyFont="1" applyFill="1" applyBorder="1" applyAlignment="1"/>
    <xf numFmtId="43" fontId="7" fillId="0" borderId="0" xfId="1" applyFont="1" applyFill="1" applyBorder="1" applyProtection="1"/>
    <xf numFmtId="164" fontId="7" fillId="0" borderId="0" xfId="1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right"/>
    </xf>
    <xf numFmtId="0" fontId="7" fillId="0" borderId="0" xfId="5" applyFont="1" applyFill="1" applyBorder="1"/>
    <xf numFmtId="0" fontId="7" fillId="0" borderId="0" xfId="5" applyFont="1" applyFill="1"/>
    <xf numFmtId="166" fontId="7" fillId="0" borderId="0" xfId="1" applyNumberFormat="1" applyFont="1" applyFill="1"/>
    <xf numFmtId="43" fontId="7" fillId="0" borderId="0" xfId="1" applyFont="1" applyFill="1"/>
    <xf numFmtId="164" fontId="7" fillId="0" borderId="0" xfId="5" applyNumberFormat="1" applyFont="1" applyFill="1" applyBorder="1" applyAlignment="1" applyProtection="1">
      <alignment wrapText="1"/>
    </xf>
    <xf numFmtId="1" fontId="7" fillId="0" borderId="0" xfId="1" applyNumberFormat="1" applyFont="1" applyFill="1" applyBorder="1" applyProtection="1"/>
    <xf numFmtId="168" fontId="7" fillId="0" borderId="0" xfId="1" applyNumberFormat="1" applyFont="1" applyFill="1" applyBorder="1" applyProtection="1"/>
    <xf numFmtId="165" fontId="7" fillId="0" borderId="0" xfId="5" applyNumberFormat="1" applyFont="1" applyFill="1" applyBorder="1"/>
    <xf numFmtId="39" fontId="7" fillId="0" borderId="0" xfId="1" applyNumberFormat="1" applyFont="1" applyFill="1"/>
    <xf numFmtId="39" fontId="7" fillId="0" borderId="0" xfId="1" applyNumberFormat="1" applyFont="1" applyFill="1" applyBorder="1"/>
    <xf numFmtId="169" fontId="7" fillId="0" borderId="0" xfId="1" applyNumberFormat="1" applyFont="1" applyFill="1" applyBorder="1" applyProtection="1"/>
    <xf numFmtId="39" fontId="7" fillId="0" borderId="0" xfId="1" applyNumberFormat="1" applyFont="1" applyFill="1" applyBorder="1" applyProtection="1"/>
    <xf numFmtId="43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39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7" fillId="0" borderId="0" xfId="5" applyNumberFormat="1" applyFont="1" applyFill="1"/>
    <xf numFmtId="165" fontId="7" fillId="0" borderId="0" xfId="5" applyNumberFormat="1" applyFont="1" applyFill="1"/>
    <xf numFmtId="2" fontId="7" fillId="0" borderId="0" xfId="1" applyNumberFormat="1" applyFont="1" applyFill="1" applyBorder="1" applyProtection="1"/>
    <xf numFmtId="2" fontId="7" fillId="0" borderId="0" xfId="5" applyNumberFormat="1" applyFont="1" applyFill="1" applyBorder="1"/>
    <xf numFmtId="164" fontId="7" fillId="0" borderId="0" xfId="5" applyNumberFormat="1" applyFont="1" applyFill="1" applyBorder="1" applyAlignment="1">
      <alignment horizontal="center"/>
    </xf>
    <xf numFmtId="165" fontId="7" fillId="0" borderId="0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>
      <alignment horizontal="center"/>
    </xf>
    <xf numFmtId="1" fontId="3" fillId="0" borderId="0" xfId="1" applyNumberFormat="1" applyFont="1" applyFill="1" applyBorder="1" applyProtection="1"/>
    <xf numFmtId="2" fontId="3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0" fontId="3" fillId="0" borderId="0" xfId="5" applyFont="1" applyFill="1" applyBorder="1"/>
    <xf numFmtId="170" fontId="4" fillId="0" borderId="0" xfId="5" applyNumberFormat="1" applyFont="1" applyFill="1" applyBorder="1" applyProtection="1"/>
    <xf numFmtId="170" fontId="4" fillId="0" borderId="0" xfId="1" applyNumberFormat="1" applyFont="1" applyFill="1" applyBorder="1" applyProtection="1"/>
    <xf numFmtId="170" fontId="4" fillId="0" borderId="3" xfId="5" applyNumberFormat="1" applyFont="1" applyFill="1" applyBorder="1" applyProtection="1"/>
    <xf numFmtId="171" fontId="4" fillId="0" borderId="0" xfId="5" applyNumberFormat="1" applyFont="1" applyFill="1" applyBorder="1" applyProtection="1"/>
    <xf numFmtId="171" fontId="4" fillId="0" borderId="0" xfId="1" applyNumberFormat="1" applyFont="1" applyFill="1" applyBorder="1" applyProtection="1"/>
    <xf numFmtId="171" fontId="4" fillId="0" borderId="3" xfId="5" applyNumberFormat="1" applyFont="1" applyFill="1" applyBorder="1" applyProtection="1"/>
    <xf numFmtId="43" fontId="4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0" fontId="0" fillId="0" borderId="0" xfId="0" applyFill="1"/>
    <xf numFmtId="164" fontId="2" fillId="0" borderId="3" xfId="5" applyNumberFormat="1" applyFont="1" applyFill="1" applyBorder="1" applyAlignment="1" applyProtection="1">
      <alignment horizontal="center"/>
    </xf>
    <xf numFmtId="0" fontId="11" fillId="0" borderId="0" xfId="0" applyFont="1"/>
    <xf numFmtId="164" fontId="12" fillId="0" borderId="0" xfId="5" applyNumberFormat="1" applyFont="1" applyFill="1" applyBorder="1" applyProtection="1"/>
    <xf numFmtId="164" fontId="12" fillId="0" borderId="0" xfId="5" applyNumberFormat="1" applyFont="1" applyFill="1" applyBorder="1"/>
    <xf numFmtId="164" fontId="12" fillId="0" borderId="0" xfId="1" applyNumberFormat="1" applyFont="1" applyFill="1" applyBorder="1" applyProtection="1"/>
    <xf numFmtId="43" fontId="12" fillId="0" borderId="0" xfId="1" applyFont="1" applyFill="1" applyBorder="1"/>
    <xf numFmtId="166" fontId="12" fillId="0" borderId="0" xfId="1" applyNumberFormat="1" applyFont="1" applyFill="1" applyBorder="1"/>
    <xf numFmtId="164" fontId="12" fillId="0" borderId="0" xfId="5" applyNumberFormat="1" applyFont="1" applyFill="1"/>
    <xf numFmtId="0" fontId="12" fillId="0" borderId="0" xfId="5" applyFont="1" applyFill="1" applyBorder="1"/>
    <xf numFmtId="0" fontId="12" fillId="0" borderId="0" xfId="5" applyFont="1" applyFill="1"/>
    <xf numFmtId="166" fontId="12" fillId="0" borderId="0" xfId="1" applyNumberFormat="1" applyFont="1" applyFill="1"/>
    <xf numFmtId="43" fontId="12" fillId="0" borderId="0" xfId="1" applyFont="1" applyFill="1"/>
    <xf numFmtId="1" fontId="12" fillId="0" borderId="0" xfId="1" applyNumberFormat="1" applyFont="1" applyFill="1" applyBorder="1" applyProtection="1"/>
    <xf numFmtId="0" fontId="13" fillId="0" borderId="0" xfId="0" applyFont="1"/>
    <xf numFmtId="171" fontId="7" fillId="0" borderId="0" xfId="5" applyNumberFormat="1" applyFont="1" applyFill="1" applyBorder="1" applyProtection="1"/>
    <xf numFmtId="167" fontId="7" fillId="0" borderId="0" xfId="1" applyNumberFormat="1" applyFont="1" applyFill="1"/>
    <xf numFmtId="43" fontId="7" fillId="0" borderId="0" xfId="1" applyFont="1" applyFill="1" applyBorder="1" applyAlignment="1" applyProtection="1">
      <alignment horizontal="right"/>
    </xf>
    <xf numFmtId="171" fontId="7" fillId="0" borderId="0" xfId="1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right"/>
    </xf>
    <xf numFmtId="2" fontId="7" fillId="0" borderId="0" xfId="5" applyNumberFormat="1" applyFont="1" applyFill="1"/>
    <xf numFmtId="170" fontId="7" fillId="0" borderId="0" xfId="5" applyNumberFormat="1" applyFont="1" applyFill="1" applyBorder="1" applyProtection="1"/>
    <xf numFmtId="170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70" fontId="0" fillId="0" borderId="0" xfId="0" applyNumberFormat="1"/>
    <xf numFmtId="164" fontId="2" fillId="0" borderId="3" xfId="5" applyNumberFormat="1" applyFont="1" applyFill="1" applyBorder="1" applyAlignment="1" applyProtection="1">
      <alignment horizontal="center"/>
    </xf>
    <xf numFmtId="0" fontId="13" fillId="0" borderId="0" xfId="0" applyFont="1" applyFill="1"/>
    <xf numFmtId="43" fontId="7" fillId="0" borderId="0" xfId="1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0" fontId="14" fillId="0" borderId="0" xfId="0" applyFont="1"/>
    <xf numFmtId="164" fontId="15" fillId="0" borderId="0" xfId="5" applyNumberFormat="1" applyFont="1" applyFill="1" applyBorder="1" applyProtection="1"/>
    <xf numFmtId="164" fontId="15" fillId="0" borderId="0" xfId="5" applyNumberFormat="1" applyFont="1" applyFill="1" applyBorder="1"/>
    <xf numFmtId="164" fontId="15" fillId="0" borderId="0" xfId="1" applyNumberFormat="1" applyFont="1" applyFill="1" applyBorder="1" applyProtection="1"/>
    <xf numFmtId="43" fontId="15" fillId="0" borderId="0" xfId="1" applyFont="1" applyFill="1" applyBorder="1"/>
    <xf numFmtId="166" fontId="15" fillId="0" borderId="0" xfId="1" applyNumberFormat="1" applyFont="1" applyFill="1" applyBorder="1"/>
    <xf numFmtId="164" fontId="15" fillId="0" borderId="0" xfId="5" applyNumberFormat="1" applyFont="1" applyFill="1"/>
    <xf numFmtId="0" fontId="15" fillId="0" borderId="0" xfId="5" applyFont="1" applyFill="1" applyBorder="1"/>
    <xf numFmtId="0" fontId="15" fillId="0" borderId="0" xfId="5" applyFont="1" applyFill="1"/>
    <xf numFmtId="166" fontId="15" fillId="0" borderId="0" xfId="1" applyNumberFormat="1" applyFont="1" applyFill="1"/>
    <xf numFmtId="0" fontId="14" fillId="0" borderId="0" xfId="0" applyFont="1" applyFill="1"/>
    <xf numFmtId="43" fontId="15" fillId="0" borderId="0" xfId="1" applyFont="1" applyFill="1"/>
    <xf numFmtId="165" fontId="15" fillId="0" borderId="0" xfId="5" applyNumberFormat="1" applyFont="1" applyFill="1" applyBorder="1"/>
    <xf numFmtId="1" fontId="15" fillId="0" borderId="0" xfId="1" applyNumberFormat="1" applyFont="1" applyFill="1" applyBorder="1" applyProtection="1"/>
    <xf numFmtId="168" fontId="15" fillId="0" borderId="0" xfId="1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right"/>
    </xf>
    <xf numFmtId="2" fontId="13" fillId="0" borderId="0" xfId="0" applyNumberFormat="1" applyFont="1" applyFill="1"/>
    <xf numFmtId="167" fontId="7" fillId="0" borderId="0" xfId="1" applyNumberFormat="1" applyFont="1" applyFill="1" applyAlignment="1">
      <alignment horizontal="right"/>
    </xf>
    <xf numFmtId="43" fontId="13" fillId="0" borderId="0" xfId="0" applyNumberFormat="1" applyFont="1" applyFill="1"/>
    <xf numFmtId="172" fontId="13" fillId="0" borderId="0" xfId="0" applyNumberFormat="1" applyFont="1" applyFill="1"/>
    <xf numFmtId="171" fontId="7" fillId="0" borderId="0" xfId="5" applyNumberFormat="1" applyFont="1" applyFill="1" applyBorder="1" applyAlignment="1" applyProtection="1">
      <alignment horizontal="right"/>
    </xf>
    <xf numFmtId="171" fontId="7" fillId="0" borderId="0" xfId="1" applyNumberFormat="1" applyFont="1" applyFill="1" applyBorder="1" applyAlignment="1" applyProtection="1">
      <alignment horizontal="right"/>
    </xf>
    <xf numFmtId="171" fontId="7" fillId="0" borderId="3" xfId="5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170" fontId="7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73" fontId="4" fillId="0" borderId="0" xfId="5" applyNumberFormat="1" applyFont="1" applyFill="1" applyBorder="1" applyProtection="1"/>
    <xf numFmtId="173" fontId="4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71" fontId="4" fillId="0" borderId="3" xfId="1" applyNumberFormat="1" applyFont="1" applyFill="1" applyBorder="1" applyProtection="1"/>
    <xf numFmtId="171" fontId="7" fillId="0" borderId="0" xfId="5" applyNumberFormat="1" applyFont="1" applyFill="1" applyBorder="1"/>
    <xf numFmtId="171" fontId="13" fillId="0" borderId="0" xfId="0" applyNumberFormat="1" applyFont="1" applyFill="1" applyBorder="1"/>
    <xf numFmtId="171" fontId="7" fillId="0" borderId="0" xfId="1" applyNumberFormat="1" applyFont="1" applyFill="1" applyBorder="1"/>
    <xf numFmtId="171" fontId="7" fillId="0" borderId="0" xfId="5" applyNumberFormat="1" applyFont="1" applyFill="1" applyBorder="1" applyAlignment="1" applyProtection="1">
      <alignment wrapText="1"/>
    </xf>
    <xf numFmtId="43" fontId="7" fillId="0" borderId="0" xfId="1" applyNumberFormat="1" applyFont="1" applyFill="1" applyBorder="1" applyAlignment="1" applyProtection="1">
      <alignment horizontal="right"/>
    </xf>
    <xf numFmtId="167" fontId="10" fillId="0" borderId="0" xfId="1" applyNumberFormat="1" applyFont="1" applyFill="1" applyBorder="1" applyProtection="1"/>
    <xf numFmtId="0" fontId="13" fillId="0" borderId="0" xfId="0" applyFont="1" applyFill="1" applyBorder="1"/>
    <xf numFmtId="43" fontId="7" fillId="0" borderId="0" xfId="5" applyNumberFormat="1" applyFont="1" applyFill="1" applyBorder="1" applyProtection="1"/>
    <xf numFmtId="0" fontId="13" fillId="0" borderId="0" xfId="0" applyFont="1" applyBorder="1"/>
    <xf numFmtId="43" fontId="13" fillId="0" borderId="0" xfId="0" applyNumberFormat="1" applyFont="1" applyFill="1" applyBorder="1"/>
    <xf numFmtId="172" fontId="13" fillId="0" borderId="0" xfId="0" applyNumberFormat="1" applyFont="1" applyFill="1" applyBorder="1"/>
    <xf numFmtId="2" fontId="13" fillId="0" borderId="0" xfId="0" applyNumberFormat="1" applyFont="1" applyFill="1" applyBorder="1"/>
    <xf numFmtId="174" fontId="7" fillId="0" borderId="0" xfId="5" applyNumberFormat="1" applyFont="1" applyFill="1" applyBorder="1"/>
    <xf numFmtId="174" fontId="7" fillId="0" borderId="0" xfId="1" applyNumberFormat="1" applyFont="1" applyFill="1" applyBorder="1"/>
    <xf numFmtId="0" fontId="16" fillId="0" borderId="0" xfId="0" applyFont="1"/>
    <xf numFmtId="164" fontId="17" fillId="0" borderId="0" xfId="5" applyNumberFormat="1" applyFont="1" applyFill="1" applyBorder="1" applyProtection="1"/>
    <xf numFmtId="164" fontId="17" fillId="0" borderId="0" xfId="5" applyNumberFormat="1" applyFont="1" applyFill="1" applyBorder="1"/>
    <xf numFmtId="164" fontId="17" fillId="0" borderId="0" xfId="1" applyNumberFormat="1" applyFont="1" applyFill="1" applyBorder="1" applyProtection="1"/>
    <xf numFmtId="43" fontId="17" fillId="0" borderId="0" xfId="1" applyFont="1" applyFill="1" applyBorder="1"/>
    <xf numFmtId="166" fontId="17" fillId="0" borderId="0" xfId="1" applyNumberFormat="1" applyFont="1" applyFill="1" applyBorder="1"/>
    <xf numFmtId="0" fontId="11" fillId="0" borderId="0" xfId="0" applyFont="1" applyFill="1"/>
    <xf numFmtId="165" fontId="12" fillId="0" borderId="0" xfId="5" applyNumberFormat="1" applyFont="1" applyFill="1" applyBorder="1"/>
    <xf numFmtId="168" fontId="12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 horizontal="left"/>
    </xf>
    <xf numFmtId="164" fontId="10" fillId="0" borderId="0" xfId="5" applyNumberFormat="1" applyFont="1" applyFill="1" applyBorder="1" applyAlignment="1" applyProtection="1">
      <alignment horizontal="center"/>
    </xf>
    <xf numFmtId="175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64" fontId="15" fillId="0" borderId="0" xfId="5" applyNumberFormat="1" applyFont="1" applyFill="1" applyBorder="1" applyAlignment="1" applyProtection="1"/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43" fontId="3" fillId="0" borderId="0" xfId="1" applyNumberFormat="1" applyFont="1" applyFill="1" applyBorder="1" applyAlignment="1" applyProtection="1">
      <alignment horizontal="right"/>
    </xf>
    <xf numFmtId="164" fontId="15" fillId="0" borderId="0" xfId="5" applyNumberFormat="1" applyFont="1" applyFill="1" applyBorder="1" applyAlignment="1" applyProtection="1">
      <alignment horizontal="right"/>
    </xf>
    <xf numFmtId="43" fontId="15" fillId="0" borderId="0" xfId="1" applyNumberFormat="1" applyFont="1" applyFill="1" applyBorder="1" applyAlignment="1" applyProtection="1">
      <alignment horizontal="right"/>
    </xf>
    <xf numFmtId="43" fontId="0" fillId="0" borderId="0" xfId="0" applyNumberFormat="1"/>
    <xf numFmtId="43" fontId="0" fillId="0" borderId="0" xfId="0" applyNumberFormat="1" applyFill="1"/>
    <xf numFmtId="43" fontId="0" fillId="0" borderId="3" xfId="0" applyNumberFormat="1" applyBorder="1"/>
    <xf numFmtId="179" fontId="13" fillId="0" borderId="0" xfId="0" applyNumberFormat="1" applyFont="1"/>
    <xf numFmtId="179" fontId="13" fillId="0" borderId="0" xfId="0" applyNumberFormat="1" applyFont="1" applyFill="1"/>
    <xf numFmtId="179" fontId="7" fillId="0" borderId="0" xfId="5" applyNumberFormat="1" applyFont="1" applyFill="1" applyBorder="1" applyAlignment="1" applyProtection="1"/>
    <xf numFmtId="179" fontId="7" fillId="0" borderId="0" xfId="5" applyNumberFormat="1" applyFont="1" applyFill="1"/>
    <xf numFmtId="164" fontId="7" fillId="0" borderId="0" xfId="5" applyNumberFormat="1" applyFont="1" applyFill="1" applyBorder="1" applyAlignment="1" applyProtection="1"/>
    <xf numFmtId="164" fontId="7" fillId="0" borderId="0" xfId="5" applyNumberFormat="1" applyFont="1" applyFill="1" applyAlignment="1">
      <alignment horizontal="right"/>
    </xf>
    <xf numFmtId="176" fontId="7" fillId="0" borderId="0" xfId="1" applyNumberFormat="1" applyFont="1" applyFill="1" applyBorder="1" applyProtection="1"/>
    <xf numFmtId="176" fontId="7" fillId="0" borderId="0" xfId="5" applyNumberFormat="1" applyFont="1" applyFill="1" applyBorder="1" applyProtection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N154"/>
  <sheetViews>
    <sheetView zoomScale="80" zoomScaleNormal="80" workbookViewId="0">
      <pane xSplit="2" ySplit="13" topLeftCell="BC14" activePane="bottomRight" state="frozen"/>
      <selection pane="topRight" activeCell="C1" sqref="C1"/>
      <selection pane="bottomLeft" activeCell="A14" sqref="A14"/>
      <selection pane="bottomRight" activeCell="BU45" sqref="BU45"/>
    </sheetView>
  </sheetViews>
  <sheetFormatPr defaultColWidth="9.140625" defaultRowHeight="12.75" x14ac:dyDescent="0.2"/>
  <cols>
    <col min="1" max="1" width="10.425781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42578125" style="9" customWidth="1"/>
    <col min="8" max="8" width="11" style="9" customWidth="1"/>
    <col min="9" max="9" width="20.425781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425781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42578125" style="9" customWidth="1"/>
    <col min="32" max="32" width="10" style="9" customWidth="1"/>
    <col min="33" max="33" width="20.42578125" style="9" customWidth="1"/>
    <col min="34" max="34" width="19.42578125" style="9" customWidth="1"/>
    <col min="35" max="35" width="10.570312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42578125" style="9" customWidth="1"/>
    <col min="42" max="42" width="20.140625" style="9" customWidth="1"/>
    <col min="43" max="43" width="18.5703125" style="9" customWidth="1"/>
    <col min="44" max="44" width="9.85546875" style="9" customWidth="1"/>
    <col min="45" max="45" width="20.42578125" style="9" customWidth="1"/>
    <col min="46" max="46" width="18.85546875" style="9" customWidth="1"/>
    <col min="47" max="47" width="9.140625" style="9" customWidth="1"/>
    <col min="48" max="48" width="21.425781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5703125" style="9" customWidth="1"/>
    <col min="57" max="57" width="21.5703125" style="9" customWidth="1"/>
    <col min="58" max="58" width="18" style="9" customWidth="1"/>
    <col min="59" max="59" width="9.85546875" style="9" customWidth="1"/>
    <col min="60" max="60" width="17.5703125" style="9" customWidth="1"/>
    <col min="61" max="61" width="18.42578125" style="9" customWidth="1"/>
    <col min="62" max="62" width="13.140625" style="9" customWidth="1"/>
    <col min="63" max="64" width="18.42578125" style="9" customWidth="1"/>
    <col min="65" max="65" width="10.5703125" style="9" customWidth="1"/>
    <col min="66" max="66" width="18.5703125" style="11" customWidth="1"/>
    <col min="67" max="67" width="16.5703125" style="11" customWidth="1"/>
    <col min="68" max="69" width="20.42578125" style="9" customWidth="1"/>
    <col min="70" max="70" width="14.5703125" style="89" customWidth="1"/>
    <col min="71" max="71" width="14.140625" style="89" customWidth="1"/>
    <col min="72" max="72" width="18.5703125" style="89" customWidth="1"/>
    <col min="73" max="73" width="23.42578125" style="89" customWidth="1"/>
    <col min="74" max="75" width="11.5703125" style="89" customWidth="1"/>
    <col min="76" max="76" width="11.5703125" style="90" customWidth="1"/>
    <col min="77" max="77" width="19.5703125" style="89" customWidth="1"/>
    <col min="78" max="78" width="13.85546875" style="89" customWidth="1"/>
    <col min="79" max="83" width="11.5703125" style="89" customWidth="1"/>
    <col min="84" max="84" width="12.5703125" style="91" customWidth="1"/>
    <col min="85" max="85" width="11.5703125" style="90" customWidth="1"/>
    <col min="86" max="98" width="13.42578125" style="89" customWidth="1"/>
    <col min="99" max="167" width="13.42578125" style="10" customWidth="1"/>
    <col min="168" max="16384" width="9.140625" style="9"/>
  </cols>
  <sheetData>
    <row r="1" spans="1:170" x14ac:dyDescent="0.2">
      <c r="B1" s="10"/>
      <c r="BN1" s="9"/>
      <c r="BO1" s="9"/>
      <c r="BR1" s="117"/>
      <c r="BS1" s="117"/>
      <c r="BX1" s="89"/>
      <c r="BZ1" s="90"/>
      <c r="CF1" s="89"/>
      <c r="CG1" s="89"/>
      <c r="CH1" s="91"/>
      <c r="CI1" s="90"/>
      <c r="FL1" s="10"/>
      <c r="FM1" s="10"/>
      <c r="FN1" s="10"/>
    </row>
    <row r="2" spans="1:170" x14ac:dyDescent="0.2">
      <c r="B2" s="10"/>
      <c r="BN2" s="9"/>
      <c r="BO2" s="9"/>
      <c r="BR2" s="117"/>
      <c r="BS2" s="117"/>
      <c r="BX2" s="89"/>
      <c r="BZ2" s="90"/>
      <c r="CF2" s="89"/>
      <c r="CG2" s="89"/>
      <c r="CH2" s="91"/>
      <c r="CI2" s="90"/>
      <c r="FL2" s="10"/>
      <c r="FM2" s="10"/>
      <c r="FN2" s="10"/>
    </row>
    <row r="3" spans="1:170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0"/>
      <c r="BO3" s="20"/>
      <c r="BP3" s="10"/>
      <c r="BQ3" s="10"/>
      <c r="BX3" s="89"/>
      <c r="BY3" s="90"/>
    </row>
    <row r="4" spans="1:170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0"/>
      <c r="BO4" s="20"/>
      <c r="BP4" s="10"/>
      <c r="BQ4" s="10"/>
      <c r="BX4" s="89"/>
      <c r="BY4" s="90"/>
    </row>
    <row r="5" spans="1:170" x14ac:dyDescent="0.2">
      <c r="A5" s="28"/>
      <c r="B5" s="29" t="s">
        <v>34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0"/>
      <c r="BO5" s="30"/>
      <c r="BP5" s="31"/>
      <c r="BQ5" s="31"/>
      <c r="BR5" s="93"/>
      <c r="BS5" s="92"/>
      <c r="BT5" s="92"/>
      <c r="BU5" s="92"/>
      <c r="BV5" s="92"/>
      <c r="BX5" s="89"/>
      <c r="BY5" s="90"/>
    </row>
    <row r="6" spans="1:170" s="19" customFormat="1" ht="13.5" thickBot="1" x14ac:dyDescent="0.25">
      <c r="A6" s="32" t="s">
        <v>1</v>
      </c>
      <c r="B6" s="33"/>
      <c r="C6" s="234" t="s">
        <v>39</v>
      </c>
      <c r="D6" s="234"/>
      <c r="E6" s="87"/>
      <c r="F6" s="234" t="s">
        <v>40</v>
      </c>
      <c r="G6" s="234"/>
      <c r="H6" s="34"/>
      <c r="I6" s="234" t="s">
        <v>35</v>
      </c>
      <c r="J6" s="234"/>
      <c r="K6" s="34"/>
      <c r="L6" s="234" t="s">
        <v>41</v>
      </c>
      <c r="M6" s="234"/>
      <c r="N6" s="35"/>
      <c r="O6" s="234" t="s">
        <v>42</v>
      </c>
      <c r="P6" s="234"/>
      <c r="Q6" s="87"/>
      <c r="R6" s="234" t="s">
        <v>43</v>
      </c>
      <c r="S6" s="234"/>
      <c r="T6" s="87"/>
      <c r="U6" s="234" t="s">
        <v>44</v>
      </c>
      <c r="V6" s="234"/>
      <c r="W6" s="34"/>
      <c r="X6" s="234" t="s">
        <v>36</v>
      </c>
      <c r="Y6" s="234"/>
      <c r="Z6" s="87"/>
      <c r="AA6" s="234" t="s">
        <v>45</v>
      </c>
      <c r="AB6" s="234"/>
      <c r="AC6" s="34"/>
      <c r="AD6" s="234" t="s">
        <v>46</v>
      </c>
      <c r="AE6" s="234"/>
      <c r="AF6" s="35"/>
      <c r="AG6" s="234" t="s">
        <v>47</v>
      </c>
      <c r="AH6" s="234"/>
      <c r="AI6" s="35"/>
      <c r="AJ6" s="234" t="s">
        <v>48</v>
      </c>
      <c r="AK6" s="234"/>
      <c r="AL6" s="34"/>
      <c r="AM6" s="234" t="s">
        <v>37</v>
      </c>
      <c r="AN6" s="234"/>
      <c r="AO6" s="34"/>
      <c r="AP6" s="234" t="s">
        <v>49</v>
      </c>
      <c r="AQ6" s="234"/>
      <c r="AR6" s="34"/>
      <c r="AS6" s="234" t="s">
        <v>50</v>
      </c>
      <c r="AT6" s="234"/>
      <c r="AU6" s="34"/>
      <c r="AV6" s="234" t="s">
        <v>51</v>
      </c>
      <c r="AW6" s="234"/>
      <c r="AX6" s="87"/>
      <c r="AY6" s="234" t="s">
        <v>52</v>
      </c>
      <c r="AZ6" s="234"/>
      <c r="BA6" s="34"/>
      <c r="BB6" s="234" t="s">
        <v>53</v>
      </c>
      <c r="BC6" s="234"/>
      <c r="BD6" s="34"/>
      <c r="BE6" s="234" t="s">
        <v>54</v>
      </c>
      <c r="BF6" s="234"/>
      <c r="BG6" s="34"/>
      <c r="BH6" s="234" t="s">
        <v>55</v>
      </c>
      <c r="BI6" s="234"/>
      <c r="BJ6" s="114"/>
      <c r="BK6" s="234" t="s">
        <v>38</v>
      </c>
      <c r="BL6" s="234"/>
      <c r="BM6" s="34"/>
      <c r="BN6" s="234" t="s">
        <v>2</v>
      </c>
      <c r="BO6" s="234"/>
      <c r="BP6" s="36"/>
      <c r="BQ6" s="36"/>
      <c r="BR6" s="121"/>
      <c r="BS6" s="93"/>
      <c r="BT6" s="93"/>
      <c r="BU6" s="93"/>
      <c r="BV6" s="93"/>
      <c r="BW6" s="93"/>
      <c r="BX6" s="92"/>
      <c r="BY6" s="90"/>
      <c r="BZ6" s="89"/>
      <c r="CA6" s="89"/>
      <c r="CB6" s="89"/>
      <c r="CC6" s="89"/>
      <c r="CD6" s="89"/>
      <c r="CE6" s="89"/>
      <c r="CF6" s="91"/>
      <c r="CG6" s="90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70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38"/>
      <c r="BO7" s="38"/>
      <c r="BP7" s="39"/>
      <c r="BQ7" s="39"/>
      <c r="BR7" s="94"/>
      <c r="BS7" s="92"/>
      <c r="BT7" s="92"/>
      <c r="BU7" s="92"/>
      <c r="BV7" s="92"/>
      <c r="BW7" s="92"/>
      <c r="BX7" s="92"/>
      <c r="BY7" s="90"/>
    </row>
    <row r="8" spans="1:170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38"/>
      <c r="BK8" s="38"/>
      <c r="BL8" s="38" t="s">
        <v>3</v>
      </c>
      <c r="BM8" s="26"/>
      <c r="BN8" s="38"/>
      <c r="BO8" s="38" t="s">
        <v>3</v>
      </c>
      <c r="BP8" s="39"/>
      <c r="BQ8" s="39"/>
      <c r="BR8" s="94"/>
      <c r="BS8" s="92"/>
      <c r="BT8" s="92"/>
      <c r="BU8" s="92"/>
      <c r="BV8" s="92"/>
      <c r="BW8" s="92"/>
      <c r="BX8" s="92"/>
      <c r="BY8" s="90"/>
    </row>
    <row r="9" spans="1:170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9"/>
      <c r="BQ9" s="39"/>
      <c r="BR9" s="94"/>
      <c r="BS9" s="94"/>
      <c r="BT9" s="94"/>
      <c r="BU9" s="94"/>
      <c r="BV9" s="94"/>
      <c r="BW9" s="94"/>
      <c r="BX9" s="94"/>
      <c r="BY9" s="90"/>
    </row>
    <row r="10" spans="1:170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24</v>
      </c>
      <c r="BO10" s="38" t="s">
        <v>21</v>
      </c>
      <c r="BP10" s="39"/>
      <c r="BQ10" s="39"/>
      <c r="BR10" s="94"/>
      <c r="BS10" s="94"/>
      <c r="BT10" s="94"/>
      <c r="BU10" s="94"/>
      <c r="BV10" s="94"/>
      <c r="BW10" s="94"/>
      <c r="BX10" s="94"/>
      <c r="BY10" s="90"/>
    </row>
    <row r="11" spans="1:170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9"/>
      <c r="BQ11" s="39"/>
      <c r="BR11" s="94"/>
      <c r="BS11" s="94"/>
      <c r="BT11" s="94"/>
      <c r="BU11" s="94"/>
      <c r="BV11" s="94"/>
      <c r="BW11" s="94"/>
      <c r="BX11" s="94"/>
      <c r="BY11" s="95"/>
      <c r="BZ11" s="96"/>
      <c r="CA11" s="96"/>
      <c r="CB11" s="96"/>
      <c r="CC11" s="96"/>
      <c r="CD11" s="96"/>
      <c r="CE11" s="96"/>
      <c r="CF11" s="97"/>
      <c r="CG11" s="95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70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9"/>
      <c r="BQ12" s="39"/>
      <c r="BR12" s="94"/>
      <c r="BS12" s="92"/>
      <c r="BT12" s="94"/>
      <c r="BU12" s="94"/>
      <c r="BV12" s="94"/>
      <c r="BW12" s="94"/>
      <c r="BX12" s="94"/>
      <c r="BY12" s="98"/>
    </row>
    <row r="13" spans="1:170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88"/>
      <c r="BI13" s="88"/>
      <c r="BJ13" s="88"/>
      <c r="BK13" s="88"/>
      <c r="BL13" s="88"/>
      <c r="BM13" s="46"/>
      <c r="BN13" s="46"/>
      <c r="BO13" s="47"/>
      <c r="BP13" s="39"/>
      <c r="BQ13" s="39"/>
      <c r="BR13" s="94"/>
      <c r="BS13" s="92"/>
      <c r="BT13" s="92"/>
      <c r="BU13" s="92"/>
      <c r="BV13" s="92"/>
      <c r="BW13" s="92"/>
      <c r="BX13" s="92"/>
      <c r="BY13" s="90"/>
      <c r="BZ13" s="89"/>
      <c r="CA13" s="89"/>
      <c r="CB13" s="89"/>
      <c r="CC13" s="89"/>
      <c r="CD13" s="89"/>
      <c r="CE13" s="89"/>
      <c r="CF13" s="91"/>
      <c r="CG13" s="90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70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75"/>
      <c r="BK14" s="52"/>
      <c r="BL14" s="52"/>
      <c r="BM14" s="26"/>
      <c r="BN14" s="50"/>
      <c r="BO14" s="52"/>
      <c r="BP14" s="39"/>
      <c r="BQ14" s="39"/>
      <c r="BR14" s="94"/>
      <c r="BS14" s="92"/>
      <c r="BT14" s="92"/>
      <c r="BU14" s="92"/>
      <c r="BV14" s="92"/>
      <c r="BW14" s="92"/>
      <c r="BX14" s="92"/>
      <c r="BY14" s="90"/>
    </row>
    <row r="15" spans="1:170" x14ac:dyDescent="0.2">
      <c r="A15" s="40">
        <v>1</v>
      </c>
      <c r="B15" s="49" t="s">
        <v>5</v>
      </c>
      <c r="C15" s="50">
        <v>112.28</v>
      </c>
      <c r="D15" s="51">
        <v>98.7</v>
      </c>
      <c r="E15" s="51"/>
      <c r="F15" s="50">
        <v>112.56</v>
      </c>
      <c r="G15" s="51">
        <v>98.41</v>
      </c>
      <c r="H15" s="26"/>
      <c r="I15" s="50">
        <v>113.19</v>
      </c>
      <c r="J15" s="51">
        <v>97.91</v>
      </c>
      <c r="K15" s="26"/>
      <c r="L15" s="50">
        <v>113.09</v>
      </c>
      <c r="M15" s="51">
        <v>98.31</v>
      </c>
      <c r="N15" s="26"/>
      <c r="O15" s="50">
        <v>112.79</v>
      </c>
      <c r="P15" s="51">
        <v>99.16</v>
      </c>
      <c r="Q15" s="51"/>
      <c r="R15" s="50">
        <v>111.42</v>
      </c>
      <c r="S15" s="51">
        <v>99.98</v>
      </c>
      <c r="T15" s="51"/>
      <c r="U15" s="50">
        <v>111.62</v>
      </c>
      <c r="V15" s="51">
        <v>100.06</v>
      </c>
      <c r="W15" s="26"/>
      <c r="X15" s="50">
        <v>111.01</v>
      </c>
      <c r="Y15" s="51">
        <v>99.38</v>
      </c>
      <c r="Z15" s="51"/>
      <c r="AA15" s="50">
        <v>110.60000000000001</v>
      </c>
      <c r="AB15" s="51">
        <v>98.79</v>
      </c>
      <c r="AC15" s="26"/>
      <c r="AD15" s="50">
        <v>110.7</v>
      </c>
      <c r="AE15" s="51">
        <v>99.17</v>
      </c>
      <c r="AF15" s="26"/>
      <c r="AG15" s="50">
        <v>110.64</v>
      </c>
      <c r="AH15" s="51">
        <v>99.04</v>
      </c>
      <c r="AI15" s="26"/>
      <c r="AJ15" s="50">
        <v>111.26</v>
      </c>
      <c r="AK15" s="51">
        <v>98.48</v>
      </c>
      <c r="AL15" s="26"/>
      <c r="AM15" s="50">
        <v>111.26</v>
      </c>
      <c r="AN15" s="51">
        <v>98.07</v>
      </c>
      <c r="AO15" s="26"/>
      <c r="AP15" s="50">
        <v>110.69</v>
      </c>
      <c r="AQ15" s="51">
        <v>98.61</v>
      </c>
      <c r="AR15" s="26"/>
      <c r="AS15" s="50">
        <v>110.60000000000001</v>
      </c>
      <c r="AT15" s="51">
        <v>98.63</v>
      </c>
      <c r="AU15" s="26"/>
      <c r="AV15" s="50">
        <v>109.53</v>
      </c>
      <c r="AW15" s="51">
        <v>98.86</v>
      </c>
      <c r="AX15" s="51"/>
      <c r="AY15" s="50">
        <v>109.04</v>
      </c>
      <c r="AZ15" s="51">
        <v>98.74</v>
      </c>
      <c r="BA15" s="26"/>
      <c r="BB15" s="50">
        <v>109.08</v>
      </c>
      <c r="BC15" s="51">
        <v>98.27</v>
      </c>
      <c r="BD15" s="26"/>
      <c r="BE15" s="50">
        <v>108.73</v>
      </c>
      <c r="BF15" s="51">
        <v>98.95</v>
      </c>
      <c r="BG15" s="26"/>
      <c r="BH15" s="50">
        <v>108.56</v>
      </c>
      <c r="BI15" s="52">
        <v>99.07</v>
      </c>
      <c r="BJ15" s="52"/>
      <c r="BK15" s="50">
        <v>108.8</v>
      </c>
      <c r="BL15" s="52">
        <v>98.58</v>
      </c>
      <c r="BM15" s="26"/>
      <c r="BN15" s="50">
        <f>(C15+F15+I15+L15+O15+R15+U15+X15+AA15+AD15+AG15+AJ15+AM15+AP15+AS15+AV15+AY15+BB15+BE15+BH15+BK15)/21</f>
        <v>110.83095238095237</v>
      </c>
      <c r="BO15" s="52">
        <f>(D15+G15+J15+M15+P15+S15+V15+Y15+AB15+AE15+AH15+AK15+AN15+AQ15+AT15+AW15+AZ15+BC15+BF15+BI15+BL15)/21</f>
        <v>98.817619047619033</v>
      </c>
      <c r="BP15" s="53"/>
      <c r="BQ15" s="53"/>
      <c r="BR15" s="113"/>
      <c r="BS15" s="112"/>
      <c r="BT15" s="112"/>
      <c r="BU15" s="92"/>
      <c r="BV15" s="99"/>
      <c r="BW15" s="99"/>
      <c r="BX15" s="92"/>
      <c r="BY15" s="90"/>
    </row>
    <row r="16" spans="1:170" s="20" customFormat="1" x14ac:dyDescent="0.2">
      <c r="A16" s="40">
        <v>2</v>
      </c>
      <c r="B16" s="49" t="s">
        <v>6</v>
      </c>
      <c r="C16" s="50">
        <v>0.73659398939304643</v>
      </c>
      <c r="D16" s="51">
        <v>150.44999999999999</v>
      </c>
      <c r="E16" s="51"/>
      <c r="F16" s="50">
        <v>0.73811632713315622</v>
      </c>
      <c r="G16" s="51">
        <v>150.07</v>
      </c>
      <c r="H16" s="26"/>
      <c r="I16" s="50">
        <v>0.73860698722209905</v>
      </c>
      <c r="J16" s="51">
        <v>150.04</v>
      </c>
      <c r="K16" s="26"/>
      <c r="L16" s="50">
        <v>0.73833431777909031</v>
      </c>
      <c r="M16" s="51">
        <v>150.58000000000001</v>
      </c>
      <c r="N16" s="26"/>
      <c r="O16" s="50">
        <v>0.73887985813506718</v>
      </c>
      <c r="P16" s="51">
        <v>151.36000000000001</v>
      </c>
      <c r="Q16" s="51"/>
      <c r="R16" s="50">
        <v>0.73866154527995265</v>
      </c>
      <c r="S16" s="51">
        <v>150.81</v>
      </c>
      <c r="T16" s="51"/>
      <c r="U16" s="50">
        <v>0.74101519081141154</v>
      </c>
      <c r="V16" s="51">
        <v>150.72999999999999</v>
      </c>
      <c r="W16" s="26"/>
      <c r="X16" s="50">
        <v>0.73443008225616913</v>
      </c>
      <c r="Y16" s="51">
        <v>150.21</v>
      </c>
      <c r="Z16" s="51"/>
      <c r="AA16" s="50">
        <v>0.72453267642370667</v>
      </c>
      <c r="AB16" s="51">
        <v>150.80000000000001</v>
      </c>
      <c r="AC16" s="26"/>
      <c r="AD16" s="50">
        <v>0.72727272727272729</v>
      </c>
      <c r="AE16" s="51">
        <v>150.94999999999999</v>
      </c>
      <c r="AF16" s="26"/>
      <c r="AG16" s="50">
        <v>0.72474271633570075</v>
      </c>
      <c r="AH16" s="51">
        <v>151.19999999999999</v>
      </c>
      <c r="AI16" s="26"/>
      <c r="AJ16" s="50">
        <v>0.72186529993503212</v>
      </c>
      <c r="AK16" s="51">
        <v>151.79</v>
      </c>
      <c r="AL16" s="26"/>
      <c r="AM16" s="50">
        <v>0.72186529993503212</v>
      </c>
      <c r="AN16" s="51">
        <v>151.15</v>
      </c>
      <c r="AO16" s="26"/>
      <c r="AP16" s="50">
        <v>0.71921749136939006</v>
      </c>
      <c r="AQ16" s="51">
        <v>151.76</v>
      </c>
      <c r="AR16" s="26"/>
      <c r="AS16" s="50">
        <v>0.71720576633436128</v>
      </c>
      <c r="AT16" s="51">
        <v>152.09</v>
      </c>
      <c r="AU16" s="26"/>
      <c r="AV16" s="50">
        <v>0.70942111237230421</v>
      </c>
      <c r="AW16" s="51">
        <v>152.63</v>
      </c>
      <c r="AX16" s="51"/>
      <c r="AY16" s="50">
        <v>0.70150824272185197</v>
      </c>
      <c r="AZ16" s="51">
        <v>153.47999999999999</v>
      </c>
      <c r="BA16" s="26"/>
      <c r="BB16" s="50">
        <v>0.70209927683774476</v>
      </c>
      <c r="BC16" s="51">
        <v>152.66999999999999</v>
      </c>
      <c r="BD16" s="26"/>
      <c r="BE16" s="50">
        <v>0.70987435223965356</v>
      </c>
      <c r="BF16" s="51">
        <v>151.56</v>
      </c>
      <c r="BG16" s="26"/>
      <c r="BH16" s="50">
        <v>0.70982396365701306</v>
      </c>
      <c r="BI16" s="52">
        <v>151.52000000000001</v>
      </c>
      <c r="BJ16" s="52"/>
      <c r="BK16" s="50">
        <v>0.7072135785007071</v>
      </c>
      <c r="BL16" s="52">
        <v>151.66999999999999</v>
      </c>
      <c r="BM16" s="26"/>
      <c r="BN16" s="50">
        <f t="shared" ref="BN16:BN29" si="0">(C16+F16+I16+L16+O16+R16+U16+X16+AA16+AD16+AG16+AJ16+AM16+AP16+AS16+AV16+AY16+BB16+BE16+BH16+BK16)/21</f>
        <v>0.7238705143783436</v>
      </c>
      <c r="BO16" s="52">
        <f t="shared" ref="BO16:BO29" si="1">(D16+G16+J16+M16+P16+S16+V16+Y16+AB16+AE16+AH16+AK16+AN16+AQ16+AT16+AW16+AZ16+BC16+BF16+BI16+BL16)/21</f>
        <v>151.31047619047621</v>
      </c>
      <c r="BP16" s="53"/>
      <c r="BQ16" s="53"/>
      <c r="BR16" s="113"/>
      <c r="BS16" s="112"/>
      <c r="BT16" s="112"/>
      <c r="BU16" s="92"/>
      <c r="BV16" s="99"/>
      <c r="BW16" s="99"/>
      <c r="BX16" s="92"/>
      <c r="BY16" s="90"/>
      <c r="BZ16" s="89"/>
      <c r="CA16" s="89"/>
      <c r="CB16" s="89"/>
      <c r="CC16" s="89"/>
      <c r="CD16" s="89"/>
      <c r="CE16" s="89"/>
      <c r="CF16" s="91"/>
      <c r="CG16" s="90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67" x14ac:dyDescent="0.2">
      <c r="A17" s="40">
        <v>3</v>
      </c>
      <c r="B17" s="49" t="s">
        <v>7</v>
      </c>
      <c r="C17" s="50">
        <v>0.97430000000000005</v>
      </c>
      <c r="D17" s="51">
        <v>113.74</v>
      </c>
      <c r="E17" s="51"/>
      <c r="F17" s="50">
        <v>0.97540000000000004</v>
      </c>
      <c r="G17" s="51">
        <v>113.56</v>
      </c>
      <c r="H17" s="26"/>
      <c r="I17" s="50">
        <v>0.9769000000000001</v>
      </c>
      <c r="J17" s="51">
        <v>113.44</v>
      </c>
      <c r="K17" s="26"/>
      <c r="L17" s="50">
        <v>0.9769000000000001</v>
      </c>
      <c r="M17" s="51">
        <v>113.81</v>
      </c>
      <c r="N17" s="26"/>
      <c r="O17" s="50">
        <v>0.98260000000000003</v>
      </c>
      <c r="P17" s="51">
        <v>113.82</v>
      </c>
      <c r="Q17" s="51"/>
      <c r="R17" s="50">
        <v>0.9778</v>
      </c>
      <c r="S17" s="51">
        <v>113.93</v>
      </c>
      <c r="T17" s="51"/>
      <c r="U17" s="50">
        <v>0.97889999999999999</v>
      </c>
      <c r="V17" s="51">
        <v>114.1</v>
      </c>
      <c r="W17" s="26"/>
      <c r="X17" s="50">
        <v>0.97030000000000005</v>
      </c>
      <c r="Y17" s="51">
        <v>113.7</v>
      </c>
      <c r="Z17" s="51"/>
      <c r="AA17" s="50">
        <v>0.96160000000000001</v>
      </c>
      <c r="AB17" s="51">
        <v>113.62</v>
      </c>
      <c r="AC17" s="26"/>
      <c r="AD17" s="50">
        <v>0.96550000000000002</v>
      </c>
      <c r="AE17" s="51">
        <v>113.7</v>
      </c>
      <c r="AF17" s="26"/>
      <c r="AG17" s="50">
        <v>0.96250000000000002</v>
      </c>
      <c r="AH17" s="51">
        <v>113.85</v>
      </c>
      <c r="AI17" s="26"/>
      <c r="AJ17" s="50">
        <v>0.96010000000000006</v>
      </c>
      <c r="AK17" s="51">
        <v>114.12</v>
      </c>
      <c r="AL17" s="26"/>
      <c r="AM17" s="50">
        <v>0.96010000000000006</v>
      </c>
      <c r="AN17" s="51">
        <v>113.64</v>
      </c>
      <c r="AO17" s="26"/>
      <c r="AP17" s="50">
        <v>0.9607</v>
      </c>
      <c r="AQ17" s="51">
        <v>113.62</v>
      </c>
      <c r="AR17" s="26"/>
      <c r="AS17" s="50">
        <v>0.9618000000000001</v>
      </c>
      <c r="AT17" s="51">
        <v>113.41</v>
      </c>
      <c r="AU17" s="26"/>
      <c r="AV17" s="50">
        <v>0.95050000000000001</v>
      </c>
      <c r="AW17" s="51">
        <v>113.92</v>
      </c>
      <c r="AX17" s="51"/>
      <c r="AY17" s="50">
        <v>0.94190000000000007</v>
      </c>
      <c r="AZ17" s="51">
        <v>114.31</v>
      </c>
      <c r="BA17" s="26"/>
      <c r="BB17" s="50">
        <v>0.9335</v>
      </c>
      <c r="BC17" s="51">
        <v>114.83</v>
      </c>
      <c r="BD17" s="26"/>
      <c r="BE17" s="50">
        <v>0.93580000000000008</v>
      </c>
      <c r="BF17" s="51">
        <v>114.97</v>
      </c>
      <c r="BG17" s="26"/>
      <c r="BH17" s="50">
        <v>0.93270000000000008</v>
      </c>
      <c r="BI17" s="52">
        <v>115.31</v>
      </c>
      <c r="BJ17" s="52"/>
      <c r="BK17" s="50">
        <v>0.93220000000000003</v>
      </c>
      <c r="BL17" s="52">
        <v>115.06</v>
      </c>
      <c r="BM17" s="26"/>
      <c r="BN17" s="50">
        <f t="shared" si="0"/>
        <v>0.96057142857142874</v>
      </c>
      <c r="BO17" s="52">
        <f t="shared" si="1"/>
        <v>114.02190476190476</v>
      </c>
      <c r="BP17" s="53"/>
      <c r="BQ17" s="53"/>
      <c r="BR17" s="113"/>
      <c r="BS17" s="112"/>
      <c r="BT17" s="112"/>
      <c r="BU17" s="92"/>
      <c r="BV17" s="99"/>
      <c r="BW17" s="99"/>
      <c r="BX17" s="92"/>
      <c r="BY17" s="90"/>
    </row>
    <row r="18" spans="1:167" x14ac:dyDescent="0.2">
      <c r="A18" s="40">
        <v>4</v>
      </c>
      <c r="B18" s="49" t="s">
        <v>8</v>
      </c>
      <c r="C18" s="50">
        <v>0.83215444786552384</v>
      </c>
      <c r="D18" s="51">
        <v>133.07</v>
      </c>
      <c r="E18" s="51"/>
      <c r="F18" s="50">
        <v>0.83008217813563534</v>
      </c>
      <c r="G18" s="51">
        <v>133.30000000000001</v>
      </c>
      <c r="H18" s="26"/>
      <c r="I18" s="50">
        <v>0.83001328021248333</v>
      </c>
      <c r="J18" s="51">
        <v>133.43</v>
      </c>
      <c r="K18" s="26"/>
      <c r="L18" s="50">
        <v>0.83298625572678042</v>
      </c>
      <c r="M18" s="51">
        <v>133.43</v>
      </c>
      <c r="N18" s="26"/>
      <c r="O18" s="50">
        <v>0.83829323497359376</v>
      </c>
      <c r="P18" s="51">
        <v>133.43</v>
      </c>
      <c r="Q18" s="51"/>
      <c r="R18" s="50">
        <v>0.83395880243515963</v>
      </c>
      <c r="S18" s="51">
        <v>133.43</v>
      </c>
      <c r="T18" s="51"/>
      <c r="U18" s="50">
        <v>0.83717036416910828</v>
      </c>
      <c r="V18" s="51">
        <v>133.44</v>
      </c>
      <c r="W18" s="26"/>
      <c r="X18" s="50">
        <v>0.82467425366980029</v>
      </c>
      <c r="Y18" s="51">
        <v>133.51</v>
      </c>
      <c r="Z18" s="51"/>
      <c r="AA18" s="50">
        <v>0.814133355043556</v>
      </c>
      <c r="AB18" s="51">
        <v>133.91999999999999</v>
      </c>
      <c r="AC18" s="26"/>
      <c r="AD18" s="50">
        <v>0.81900081900081889</v>
      </c>
      <c r="AE18" s="51">
        <v>133.99</v>
      </c>
      <c r="AF18" s="26"/>
      <c r="AG18" s="50">
        <v>0.81739414745790417</v>
      </c>
      <c r="AH18" s="51">
        <v>133.97</v>
      </c>
      <c r="AI18" s="26"/>
      <c r="AJ18" s="50">
        <v>0.81766148814390838</v>
      </c>
      <c r="AK18" s="51">
        <v>133.88</v>
      </c>
      <c r="AL18" s="26"/>
      <c r="AM18" s="50">
        <v>0.81766148814390838</v>
      </c>
      <c r="AN18" s="51">
        <v>133.82</v>
      </c>
      <c r="AO18" s="26"/>
      <c r="AP18" s="50">
        <v>0.81572722081735871</v>
      </c>
      <c r="AQ18" s="51">
        <v>133.72</v>
      </c>
      <c r="AR18" s="26"/>
      <c r="AS18" s="50">
        <v>0.81659317328107128</v>
      </c>
      <c r="AT18" s="51">
        <v>133.55000000000001</v>
      </c>
      <c r="AU18" s="26"/>
      <c r="AV18" s="50">
        <v>0.81037277147487841</v>
      </c>
      <c r="AW18" s="51">
        <v>133.57</v>
      </c>
      <c r="AX18" s="51"/>
      <c r="AY18" s="50">
        <v>0.80599661481421769</v>
      </c>
      <c r="AZ18" s="51">
        <v>133.6</v>
      </c>
      <c r="BA18" s="26"/>
      <c r="BB18" s="50">
        <v>0.80237503008906363</v>
      </c>
      <c r="BC18" s="51">
        <v>133.56</v>
      </c>
      <c r="BD18" s="26"/>
      <c r="BE18" s="50">
        <v>0.80651665456891686</v>
      </c>
      <c r="BF18" s="51">
        <v>133.47999999999999</v>
      </c>
      <c r="BG18" s="26"/>
      <c r="BH18" s="50">
        <v>0.80528265421162826</v>
      </c>
      <c r="BI18" s="52">
        <v>133.5</v>
      </c>
      <c r="BJ18" s="52"/>
      <c r="BK18" s="50">
        <v>0.80392314494734307</v>
      </c>
      <c r="BL18" s="52">
        <v>133.44</v>
      </c>
      <c r="BM18" s="26"/>
      <c r="BN18" s="50">
        <f t="shared" si="0"/>
        <v>0.81961768472298369</v>
      </c>
      <c r="BO18" s="52">
        <f t="shared" si="1"/>
        <v>133.57333333333332</v>
      </c>
      <c r="BP18" s="53"/>
      <c r="BQ18" s="53"/>
      <c r="BR18" s="113"/>
      <c r="BS18" s="112"/>
      <c r="BT18" s="112"/>
      <c r="BU18" s="92"/>
      <c r="BV18" s="99"/>
      <c r="BW18" s="99"/>
      <c r="BX18" s="92"/>
      <c r="BY18" s="90"/>
    </row>
    <row r="19" spans="1:167" x14ac:dyDescent="0.2">
      <c r="A19" s="40">
        <v>5</v>
      </c>
      <c r="B19" s="49" t="s">
        <v>9</v>
      </c>
      <c r="C19" s="50">
        <v>1314.03</v>
      </c>
      <c r="D19" s="54">
        <v>145620.79999999999</v>
      </c>
      <c r="E19" s="54"/>
      <c r="F19" s="55">
        <v>1313.3100000000002</v>
      </c>
      <c r="G19" s="54">
        <v>145475.35</v>
      </c>
      <c r="H19" s="26"/>
      <c r="I19" s="50">
        <v>1317.67</v>
      </c>
      <c r="J19" s="54">
        <v>146024.19</v>
      </c>
      <c r="K19" s="26"/>
      <c r="L19" s="50">
        <v>1320.54</v>
      </c>
      <c r="M19" s="54">
        <v>146817.64000000001</v>
      </c>
      <c r="N19" s="26"/>
      <c r="O19" s="50">
        <v>1315.04</v>
      </c>
      <c r="P19" s="54">
        <v>147074.07</v>
      </c>
      <c r="Q19" s="54"/>
      <c r="R19" s="55">
        <v>1320.9301</v>
      </c>
      <c r="S19" s="54">
        <v>147151.60999999999</v>
      </c>
      <c r="T19" s="54"/>
      <c r="U19" s="55">
        <v>1319.5699</v>
      </c>
      <c r="V19" s="54">
        <v>147382.76</v>
      </c>
      <c r="W19" s="26"/>
      <c r="X19" s="50">
        <v>1331.9</v>
      </c>
      <c r="Y19" s="54">
        <v>146935.21</v>
      </c>
      <c r="Z19" s="54"/>
      <c r="AA19" s="50">
        <v>1342.6100000000001</v>
      </c>
      <c r="AB19" s="54">
        <v>146693.57</v>
      </c>
      <c r="AC19" s="26"/>
      <c r="AD19" s="50">
        <v>1332.21</v>
      </c>
      <c r="AE19" s="54">
        <v>146250.01</v>
      </c>
      <c r="AF19" s="26"/>
      <c r="AG19" s="50">
        <v>1338.1100000000001</v>
      </c>
      <c r="AH19" s="54">
        <v>146630.09</v>
      </c>
      <c r="AI19" s="26"/>
      <c r="AJ19" s="50">
        <v>1329.9399000000001</v>
      </c>
      <c r="AK19" s="54">
        <v>145721.51</v>
      </c>
      <c r="AL19" s="26"/>
      <c r="AM19" s="50">
        <v>1329.9399000000001</v>
      </c>
      <c r="AN19" s="54">
        <v>145109.74</v>
      </c>
      <c r="AO19" s="26"/>
      <c r="AP19" s="50">
        <v>1333.1100000000001</v>
      </c>
      <c r="AQ19" s="54">
        <v>145508.96</v>
      </c>
      <c r="AR19" s="26"/>
      <c r="AS19" s="50">
        <v>1336.77</v>
      </c>
      <c r="AT19" s="54">
        <v>145814.87</v>
      </c>
      <c r="AU19" s="26"/>
      <c r="AV19" s="50">
        <v>1349.5800000000002</v>
      </c>
      <c r="AW19" s="54">
        <v>146132.51999999999</v>
      </c>
      <c r="AX19" s="54"/>
      <c r="AY19" s="55">
        <v>1359.3600000000001</v>
      </c>
      <c r="AZ19" s="54">
        <v>146362.29</v>
      </c>
      <c r="BA19" s="26"/>
      <c r="BB19" s="50">
        <v>1354.55</v>
      </c>
      <c r="BC19" s="54">
        <v>145194.21</v>
      </c>
      <c r="BD19" s="26"/>
      <c r="BE19" s="50">
        <v>1346.88</v>
      </c>
      <c r="BF19" s="54">
        <v>144910.82</v>
      </c>
      <c r="BG19" s="26"/>
      <c r="BH19" s="50">
        <v>1345.1801</v>
      </c>
      <c r="BI19" s="52">
        <v>144674.12</v>
      </c>
      <c r="BJ19" s="52"/>
      <c r="BK19" s="50">
        <v>1342.26</v>
      </c>
      <c r="BL19" s="52">
        <v>143970.81</v>
      </c>
      <c r="BM19" s="26"/>
      <c r="BN19" s="50">
        <f t="shared" si="0"/>
        <v>1333.0233285714287</v>
      </c>
      <c r="BO19" s="52">
        <f t="shared" si="1"/>
        <v>145974.05476190479</v>
      </c>
      <c r="BP19" s="53"/>
      <c r="BQ19" s="53"/>
      <c r="BR19" s="113"/>
      <c r="BS19" s="112"/>
      <c r="BT19" s="112"/>
      <c r="BU19" s="100"/>
      <c r="BV19" s="99"/>
      <c r="BW19" s="99"/>
      <c r="BX19" s="92"/>
      <c r="BY19" s="90"/>
    </row>
    <row r="20" spans="1:167" x14ac:dyDescent="0.2">
      <c r="A20" s="40">
        <v>6</v>
      </c>
      <c r="B20" s="49" t="s">
        <v>10</v>
      </c>
      <c r="C20" s="50">
        <v>17.102</v>
      </c>
      <c r="D20" s="51">
        <v>1895.24</v>
      </c>
      <c r="E20" s="51"/>
      <c r="F20" s="50">
        <v>17.130000000000003</v>
      </c>
      <c r="G20" s="51">
        <v>1897.49</v>
      </c>
      <c r="H20" s="26"/>
      <c r="I20" s="50">
        <v>17.159000000000002</v>
      </c>
      <c r="J20" s="51">
        <v>1901.56</v>
      </c>
      <c r="K20" s="26"/>
      <c r="L20" s="50">
        <v>17.192</v>
      </c>
      <c r="M20" s="51">
        <v>1911.41</v>
      </c>
      <c r="N20" s="26"/>
      <c r="O20" s="50">
        <v>17.010000000000002</v>
      </c>
      <c r="P20" s="51">
        <v>1902.4</v>
      </c>
      <c r="Q20" s="51"/>
      <c r="R20" s="50">
        <v>17.11</v>
      </c>
      <c r="S20" s="51">
        <v>1906.05</v>
      </c>
      <c r="T20" s="51"/>
      <c r="U20" s="50">
        <v>17</v>
      </c>
      <c r="V20" s="51">
        <v>1898.73</v>
      </c>
      <c r="W20" s="26"/>
      <c r="X20" s="50">
        <v>17.130000000000003</v>
      </c>
      <c r="Y20" s="51">
        <v>1889.78</v>
      </c>
      <c r="Z20" s="51"/>
      <c r="AA20" s="50">
        <v>17.36</v>
      </c>
      <c r="AB20" s="51">
        <v>1896.75</v>
      </c>
      <c r="AC20" s="26"/>
      <c r="AD20" s="50">
        <v>17.02</v>
      </c>
      <c r="AE20" s="51">
        <v>1868.46</v>
      </c>
      <c r="AF20" s="26"/>
      <c r="AG20" s="50">
        <v>17.220000000000002</v>
      </c>
      <c r="AH20" s="51">
        <v>1886.97</v>
      </c>
      <c r="AI20" s="26"/>
      <c r="AJ20" s="50">
        <v>17.089000000000002</v>
      </c>
      <c r="AK20" s="51">
        <v>1872.44</v>
      </c>
      <c r="AL20" s="26"/>
      <c r="AM20" s="50">
        <v>17.089000000000002</v>
      </c>
      <c r="AN20" s="51">
        <v>1864.58</v>
      </c>
      <c r="AO20" s="26"/>
      <c r="AP20" s="50">
        <v>17.068999999999999</v>
      </c>
      <c r="AQ20" s="51">
        <v>1863.08</v>
      </c>
      <c r="AR20" s="26"/>
      <c r="AS20" s="50">
        <v>17.010999999999999</v>
      </c>
      <c r="AT20" s="51">
        <v>1855.56</v>
      </c>
      <c r="AU20" s="26"/>
      <c r="AV20" s="50">
        <v>17.21</v>
      </c>
      <c r="AW20" s="51">
        <v>1863.5</v>
      </c>
      <c r="AX20" s="51"/>
      <c r="AY20" s="50">
        <v>17.55</v>
      </c>
      <c r="AZ20" s="51">
        <v>1889.61</v>
      </c>
      <c r="BA20" s="26"/>
      <c r="BB20" s="50">
        <v>17.475000000000001</v>
      </c>
      <c r="BC20" s="51">
        <v>1873.15</v>
      </c>
      <c r="BD20" s="26"/>
      <c r="BE20" s="50">
        <v>17.350999999999999</v>
      </c>
      <c r="BF20" s="51">
        <v>1866.79</v>
      </c>
      <c r="BG20" s="26"/>
      <c r="BH20" s="50">
        <v>17.248000000000001</v>
      </c>
      <c r="BI20" s="52">
        <v>1855.02</v>
      </c>
      <c r="BJ20" s="52"/>
      <c r="BK20" s="50">
        <v>17.231000000000002</v>
      </c>
      <c r="BL20" s="52">
        <v>1848.2</v>
      </c>
      <c r="BM20" s="26"/>
      <c r="BN20" s="50">
        <f t="shared" si="0"/>
        <v>17.17885714285714</v>
      </c>
      <c r="BO20" s="52">
        <f t="shared" si="1"/>
        <v>1881.2747619047618</v>
      </c>
      <c r="BP20" s="53"/>
      <c r="BQ20" s="53"/>
      <c r="BR20" s="113"/>
      <c r="BS20" s="112"/>
      <c r="BT20" s="112"/>
      <c r="BU20" s="92"/>
      <c r="BV20" s="99"/>
      <c r="BW20" s="99"/>
      <c r="BX20" s="92"/>
      <c r="BY20" s="90"/>
    </row>
    <row r="21" spans="1:167" x14ac:dyDescent="0.2">
      <c r="A21" s="40">
        <v>7</v>
      </c>
      <c r="B21" s="49" t="s">
        <v>25</v>
      </c>
      <c r="C21" s="50">
        <v>1.277139208173691</v>
      </c>
      <c r="D21" s="51">
        <v>86.77</v>
      </c>
      <c r="E21" s="51"/>
      <c r="F21" s="50">
        <v>1.2738853503184713</v>
      </c>
      <c r="G21" s="51">
        <v>86.95</v>
      </c>
      <c r="H21" s="26"/>
      <c r="I21" s="50">
        <v>1.2738853503184713</v>
      </c>
      <c r="J21" s="51">
        <v>86.99</v>
      </c>
      <c r="K21" s="26"/>
      <c r="L21" s="50">
        <v>1.2755102040816326</v>
      </c>
      <c r="M21" s="51">
        <v>87.17</v>
      </c>
      <c r="N21" s="26"/>
      <c r="O21" s="50">
        <v>1.2787723785166241</v>
      </c>
      <c r="P21" s="51">
        <v>87.46</v>
      </c>
      <c r="Q21" s="51"/>
      <c r="R21" s="50">
        <v>1.2737230925996688</v>
      </c>
      <c r="S21" s="51">
        <v>87.46</v>
      </c>
      <c r="T21" s="51"/>
      <c r="U21" s="50">
        <v>1.2703252032520325</v>
      </c>
      <c r="V21" s="51">
        <v>87.92</v>
      </c>
      <c r="W21" s="26"/>
      <c r="X21" s="50">
        <v>1.2691965985531157</v>
      </c>
      <c r="Y21" s="51">
        <v>86.92</v>
      </c>
      <c r="Z21" s="51"/>
      <c r="AA21" s="50">
        <v>1.2559658377292138</v>
      </c>
      <c r="AB21" s="51">
        <v>86.99</v>
      </c>
      <c r="AC21" s="26"/>
      <c r="AD21" s="50">
        <v>1.2584948401711551</v>
      </c>
      <c r="AE21" s="51">
        <v>87.23</v>
      </c>
      <c r="AF21" s="26"/>
      <c r="AG21" s="50">
        <v>1.2529758175667209</v>
      </c>
      <c r="AH21" s="51">
        <v>87.46</v>
      </c>
      <c r="AI21" s="26"/>
      <c r="AJ21" s="50">
        <v>1.2514078338130397</v>
      </c>
      <c r="AK21" s="51">
        <v>87.56</v>
      </c>
      <c r="AL21" s="26"/>
      <c r="AM21" s="50">
        <v>1.2514078338130397</v>
      </c>
      <c r="AN21" s="51">
        <v>87.19</v>
      </c>
      <c r="AO21" s="26"/>
      <c r="AP21" s="50">
        <v>1.2478163214374844</v>
      </c>
      <c r="AQ21" s="51">
        <v>87.47</v>
      </c>
      <c r="AR21" s="26"/>
      <c r="AS21" s="50">
        <v>1.2545477355413372</v>
      </c>
      <c r="AT21" s="51">
        <v>86.95</v>
      </c>
      <c r="AU21" s="26"/>
      <c r="AV21" s="50">
        <v>1.2390038409119069</v>
      </c>
      <c r="AW21" s="51">
        <v>87.39</v>
      </c>
      <c r="AX21" s="51"/>
      <c r="AY21" s="50">
        <v>1.2383900928792571</v>
      </c>
      <c r="AZ21" s="51">
        <v>86.94</v>
      </c>
      <c r="BA21" s="26"/>
      <c r="BB21" s="50">
        <v>1.2360939431396785</v>
      </c>
      <c r="BC21" s="51">
        <v>86.72</v>
      </c>
      <c r="BD21" s="26"/>
      <c r="BE21" s="50">
        <v>1.2353304508956147</v>
      </c>
      <c r="BF21" s="51">
        <v>87.09</v>
      </c>
      <c r="BG21" s="26"/>
      <c r="BH21" s="50">
        <v>1.2356357345854443</v>
      </c>
      <c r="BI21" s="52">
        <v>87.04</v>
      </c>
      <c r="BJ21" s="52"/>
      <c r="BK21" s="50">
        <v>1.2351778656126482</v>
      </c>
      <c r="BL21" s="52">
        <v>86.84</v>
      </c>
      <c r="BM21" s="26"/>
      <c r="BN21" s="50">
        <f t="shared" si="0"/>
        <v>1.2564135968528687</v>
      </c>
      <c r="BO21" s="52">
        <f t="shared" si="1"/>
        <v>87.167142857142863</v>
      </c>
      <c r="BP21" s="53"/>
      <c r="BQ21" s="53"/>
      <c r="BR21" s="113"/>
      <c r="BS21" s="112"/>
      <c r="BT21" s="112"/>
      <c r="BU21" s="92"/>
      <c r="BV21" s="99"/>
      <c r="BW21" s="99"/>
      <c r="BX21" s="92"/>
      <c r="BY21" s="90"/>
    </row>
    <row r="22" spans="1:167" x14ac:dyDescent="0.2">
      <c r="A22" s="40">
        <v>8</v>
      </c>
      <c r="B22" s="49" t="s">
        <v>26</v>
      </c>
      <c r="C22" s="50">
        <v>1.2522</v>
      </c>
      <c r="D22" s="51">
        <v>88.5</v>
      </c>
      <c r="E22" s="51"/>
      <c r="F22" s="50">
        <v>1.2514000000000001</v>
      </c>
      <c r="G22" s="51">
        <v>88.52</v>
      </c>
      <c r="H22" s="26"/>
      <c r="I22" s="50">
        <v>1.2502</v>
      </c>
      <c r="J22" s="51">
        <v>88.64</v>
      </c>
      <c r="K22" s="26"/>
      <c r="L22" s="50">
        <v>1.2402</v>
      </c>
      <c r="M22" s="51">
        <v>89.65</v>
      </c>
      <c r="N22" s="26"/>
      <c r="O22" s="50">
        <v>1.2435</v>
      </c>
      <c r="P22" s="51">
        <v>89.94</v>
      </c>
      <c r="Q22" s="51"/>
      <c r="R22" s="50">
        <v>1.244</v>
      </c>
      <c r="S22" s="51">
        <v>89.55</v>
      </c>
      <c r="T22" s="51"/>
      <c r="U22" s="50">
        <v>1.2554000000000001</v>
      </c>
      <c r="V22" s="51">
        <v>88.97</v>
      </c>
      <c r="W22" s="26"/>
      <c r="X22" s="50">
        <v>1.2509000000000001</v>
      </c>
      <c r="Y22" s="51">
        <v>88.19</v>
      </c>
      <c r="Z22" s="51"/>
      <c r="AA22" s="50">
        <v>1.2406000000000001</v>
      </c>
      <c r="AB22" s="51">
        <v>88.07</v>
      </c>
      <c r="AC22" s="26"/>
      <c r="AD22" s="50">
        <v>1.2436</v>
      </c>
      <c r="AE22" s="51">
        <v>88.28</v>
      </c>
      <c r="AF22" s="26"/>
      <c r="AG22" s="50">
        <v>1.2438</v>
      </c>
      <c r="AH22" s="51">
        <v>88.1</v>
      </c>
      <c r="AI22" s="26"/>
      <c r="AJ22" s="50">
        <v>1.2436</v>
      </c>
      <c r="AK22" s="51">
        <v>88.11</v>
      </c>
      <c r="AL22" s="26"/>
      <c r="AM22" s="50">
        <v>1.2436</v>
      </c>
      <c r="AN22" s="51">
        <v>87.74</v>
      </c>
      <c r="AO22" s="26"/>
      <c r="AP22" s="50">
        <v>1.2467000000000001</v>
      </c>
      <c r="AQ22" s="51">
        <v>87.55</v>
      </c>
      <c r="AR22" s="26"/>
      <c r="AS22" s="50">
        <v>1.2476</v>
      </c>
      <c r="AT22" s="51">
        <v>87.43</v>
      </c>
      <c r="AU22" s="26"/>
      <c r="AV22" s="50">
        <v>1.2337</v>
      </c>
      <c r="AW22" s="51">
        <v>87.77</v>
      </c>
      <c r="AX22" s="51"/>
      <c r="AY22" s="50">
        <v>1.2316</v>
      </c>
      <c r="AZ22" s="51">
        <v>87.42</v>
      </c>
      <c r="BA22" s="26"/>
      <c r="BB22" s="50">
        <v>1.2302</v>
      </c>
      <c r="BC22" s="51">
        <v>87.13</v>
      </c>
      <c r="BD22" s="26"/>
      <c r="BE22" s="50">
        <v>1.234</v>
      </c>
      <c r="BF22" s="51">
        <v>87.19</v>
      </c>
      <c r="BG22" s="26"/>
      <c r="BH22" s="50">
        <v>1.2321</v>
      </c>
      <c r="BI22" s="52">
        <v>87.29</v>
      </c>
      <c r="BJ22" s="52"/>
      <c r="BK22" s="50">
        <v>1.2278</v>
      </c>
      <c r="BL22" s="52">
        <v>87.36</v>
      </c>
      <c r="BM22" s="26"/>
      <c r="BN22" s="50">
        <f t="shared" si="0"/>
        <v>1.2422238095238096</v>
      </c>
      <c r="BO22" s="52">
        <f t="shared" si="1"/>
        <v>88.161904761904751</v>
      </c>
      <c r="BP22" s="53"/>
      <c r="BQ22" s="53"/>
      <c r="BR22" s="113"/>
      <c r="BS22" s="112"/>
      <c r="BT22" s="112"/>
      <c r="BU22" s="92"/>
      <c r="BV22" s="99"/>
      <c r="BW22" s="99"/>
      <c r="BX22" s="92"/>
      <c r="BY22" s="90"/>
    </row>
    <row r="23" spans="1:167" x14ac:dyDescent="0.2">
      <c r="A23" s="40">
        <v>9</v>
      </c>
      <c r="B23" s="49" t="s">
        <v>13</v>
      </c>
      <c r="C23" s="50">
        <v>8.1783000000000001</v>
      </c>
      <c r="D23" s="51">
        <v>13.55</v>
      </c>
      <c r="E23" s="51"/>
      <c r="F23" s="50">
        <v>8.1484000000000005</v>
      </c>
      <c r="G23" s="51">
        <v>13.59</v>
      </c>
      <c r="H23" s="26"/>
      <c r="I23" s="50">
        <v>8.1448999999999998</v>
      </c>
      <c r="J23" s="51">
        <v>13.61</v>
      </c>
      <c r="K23" s="26"/>
      <c r="L23" s="50">
        <v>8.1711000000000009</v>
      </c>
      <c r="M23" s="51">
        <v>13.61</v>
      </c>
      <c r="N23" s="26"/>
      <c r="O23" s="50">
        <v>8.2376000000000005</v>
      </c>
      <c r="P23" s="51">
        <v>13.58</v>
      </c>
      <c r="Q23" s="51"/>
      <c r="R23" s="50">
        <v>8.1981999999999999</v>
      </c>
      <c r="S23" s="51">
        <v>13.59</v>
      </c>
      <c r="T23" s="51"/>
      <c r="U23" s="50">
        <v>8.1900000000000013</v>
      </c>
      <c r="V23" s="51">
        <v>13.64</v>
      </c>
      <c r="W23" s="26"/>
      <c r="X23" s="50">
        <v>8.1059000000000001</v>
      </c>
      <c r="Y23" s="51">
        <v>13.61</v>
      </c>
      <c r="Z23" s="51"/>
      <c r="AA23" s="50">
        <v>8.0088000000000008</v>
      </c>
      <c r="AB23" s="51">
        <v>13.64</v>
      </c>
      <c r="AC23" s="26"/>
      <c r="AD23" s="50">
        <v>8.0394000000000005</v>
      </c>
      <c r="AE23" s="51">
        <v>13.66</v>
      </c>
      <c r="AF23" s="26"/>
      <c r="AG23" s="50">
        <v>8.0469000000000008</v>
      </c>
      <c r="AH23" s="51">
        <v>13.62</v>
      </c>
      <c r="AI23" s="26"/>
      <c r="AJ23" s="50">
        <v>8.0370000000000008</v>
      </c>
      <c r="AK23" s="51">
        <v>13.63</v>
      </c>
      <c r="AL23" s="26"/>
      <c r="AM23" s="50">
        <v>8.0370000000000008</v>
      </c>
      <c r="AN23" s="51">
        <v>13.58</v>
      </c>
      <c r="AO23" s="26"/>
      <c r="AP23" s="50">
        <v>8.0206</v>
      </c>
      <c r="AQ23" s="51">
        <v>13.61</v>
      </c>
      <c r="AR23" s="26"/>
      <c r="AS23" s="50">
        <v>8.0335000000000001</v>
      </c>
      <c r="AT23" s="51">
        <v>13.58</v>
      </c>
      <c r="AU23" s="26"/>
      <c r="AV23" s="50">
        <v>7.9738000000000007</v>
      </c>
      <c r="AW23" s="51">
        <v>13.58</v>
      </c>
      <c r="AX23" s="51"/>
      <c r="AY23" s="50">
        <v>7.9039000000000001</v>
      </c>
      <c r="AZ23" s="51">
        <v>13.62</v>
      </c>
      <c r="BA23" s="26"/>
      <c r="BB23" s="50">
        <v>7.8679000000000006</v>
      </c>
      <c r="BC23" s="51">
        <v>13.62</v>
      </c>
      <c r="BD23" s="26"/>
      <c r="BE23" s="50">
        <v>7.8892000000000007</v>
      </c>
      <c r="BF23" s="51">
        <v>13.64</v>
      </c>
      <c r="BG23" s="26"/>
      <c r="BH23" s="50">
        <v>7.8755000000000006</v>
      </c>
      <c r="BI23" s="52">
        <v>13.66</v>
      </c>
      <c r="BJ23" s="52"/>
      <c r="BK23" s="50">
        <v>7.8504000000000005</v>
      </c>
      <c r="BL23" s="52">
        <v>13.66</v>
      </c>
      <c r="BM23" s="26"/>
      <c r="BN23" s="50">
        <f t="shared" si="0"/>
        <v>8.045633333333333</v>
      </c>
      <c r="BO23" s="52">
        <f t="shared" si="1"/>
        <v>13.613333333333339</v>
      </c>
      <c r="BP23" s="53"/>
      <c r="BQ23" s="53"/>
      <c r="BR23" s="113"/>
      <c r="BS23" s="112"/>
      <c r="BT23" s="112"/>
      <c r="BU23" s="92"/>
      <c r="BV23" s="99"/>
      <c r="BW23" s="99"/>
      <c r="BX23" s="92"/>
      <c r="BY23" s="90"/>
    </row>
    <row r="24" spans="1:167" x14ac:dyDescent="0.2">
      <c r="A24" s="40">
        <v>10</v>
      </c>
      <c r="B24" s="49" t="s">
        <v>14</v>
      </c>
      <c r="C24" s="50">
        <v>8.1154000000000011</v>
      </c>
      <c r="D24" s="51">
        <v>13.66</v>
      </c>
      <c r="E24" s="51"/>
      <c r="F24" s="50">
        <v>8.0902000000000012</v>
      </c>
      <c r="G24" s="51">
        <v>13.69</v>
      </c>
      <c r="H24" s="26"/>
      <c r="I24" s="50">
        <v>8.0818000000000012</v>
      </c>
      <c r="J24" s="51">
        <v>13.71</v>
      </c>
      <c r="K24" s="26"/>
      <c r="L24" s="50">
        <v>8.0536000000000012</v>
      </c>
      <c r="M24" s="51">
        <v>13.81</v>
      </c>
      <c r="N24" s="26"/>
      <c r="O24" s="50">
        <v>8.1026000000000007</v>
      </c>
      <c r="P24" s="51">
        <v>13.8</v>
      </c>
      <c r="Q24" s="51"/>
      <c r="R24" s="50">
        <v>8.0661000000000005</v>
      </c>
      <c r="S24" s="51">
        <v>13.81</v>
      </c>
      <c r="T24" s="51"/>
      <c r="U24" s="50">
        <v>8.0605000000000011</v>
      </c>
      <c r="V24" s="51">
        <v>13.86</v>
      </c>
      <c r="W24" s="26"/>
      <c r="X24" s="50">
        <v>7.9695</v>
      </c>
      <c r="Y24" s="51">
        <v>13.84</v>
      </c>
      <c r="Z24" s="51"/>
      <c r="AA24" s="50">
        <v>7.8689</v>
      </c>
      <c r="AB24" s="51">
        <v>13.89</v>
      </c>
      <c r="AC24" s="26"/>
      <c r="AD24" s="50">
        <v>7.8842000000000008</v>
      </c>
      <c r="AE24" s="51">
        <v>13.92</v>
      </c>
      <c r="AF24" s="26"/>
      <c r="AG24" s="50">
        <v>7.8694000000000006</v>
      </c>
      <c r="AH24" s="51">
        <v>13.92</v>
      </c>
      <c r="AI24" s="26"/>
      <c r="AJ24" s="50">
        <v>7.8553000000000006</v>
      </c>
      <c r="AK24" s="51">
        <v>13.95</v>
      </c>
      <c r="AL24" s="26"/>
      <c r="AM24" s="50">
        <v>7.8553000000000006</v>
      </c>
      <c r="AN24" s="51">
        <v>13.89</v>
      </c>
      <c r="AO24" s="26"/>
      <c r="AP24" s="50">
        <v>7.8473000000000006</v>
      </c>
      <c r="AQ24" s="51">
        <v>13.91</v>
      </c>
      <c r="AR24" s="26"/>
      <c r="AS24" s="50">
        <v>7.8710000000000004</v>
      </c>
      <c r="AT24" s="51">
        <v>13.86</v>
      </c>
      <c r="AU24" s="26"/>
      <c r="AV24" s="50">
        <v>7.8015000000000008</v>
      </c>
      <c r="AW24" s="51">
        <v>13.88</v>
      </c>
      <c r="AX24" s="51"/>
      <c r="AY24" s="50">
        <v>7.7248000000000001</v>
      </c>
      <c r="AZ24" s="51">
        <v>13.94</v>
      </c>
      <c r="BA24" s="26"/>
      <c r="BB24" s="50">
        <v>7.6817000000000002</v>
      </c>
      <c r="BC24" s="51">
        <v>13.95</v>
      </c>
      <c r="BD24" s="26"/>
      <c r="BE24" s="50">
        <v>7.7037000000000004</v>
      </c>
      <c r="BF24" s="51">
        <v>13.97</v>
      </c>
      <c r="BG24" s="26"/>
      <c r="BH24" s="50">
        <v>7.7067000000000005</v>
      </c>
      <c r="BI24" s="52">
        <v>13.96</v>
      </c>
      <c r="BJ24" s="52"/>
      <c r="BK24" s="50">
        <v>7.6990000000000007</v>
      </c>
      <c r="BL24" s="52">
        <v>13.93</v>
      </c>
      <c r="BM24" s="26"/>
      <c r="BN24" s="50">
        <f t="shared" si="0"/>
        <v>7.9004047619047633</v>
      </c>
      <c r="BO24" s="52">
        <f t="shared" si="1"/>
        <v>13.864285714285714</v>
      </c>
      <c r="BP24" s="53"/>
      <c r="BQ24" s="53"/>
      <c r="BR24" s="113"/>
      <c r="BS24" s="112"/>
      <c r="BT24" s="112"/>
      <c r="BU24" s="92"/>
      <c r="BV24" s="99"/>
      <c r="BW24" s="99"/>
      <c r="BX24" s="92"/>
      <c r="BY24" s="90"/>
    </row>
    <row r="25" spans="1:167" x14ac:dyDescent="0.2">
      <c r="A25" s="40">
        <v>11</v>
      </c>
      <c r="B25" s="49" t="s">
        <v>15</v>
      </c>
      <c r="C25" s="50">
        <v>6.1937000000000006</v>
      </c>
      <c r="D25" s="51">
        <v>17.89</v>
      </c>
      <c r="E25" s="51"/>
      <c r="F25" s="50">
        <v>6.1779999999999999</v>
      </c>
      <c r="G25" s="51">
        <v>17.93</v>
      </c>
      <c r="H25" s="26"/>
      <c r="I25" s="50">
        <v>6.1793000000000005</v>
      </c>
      <c r="J25" s="51">
        <v>17.93</v>
      </c>
      <c r="K25" s="26"/>
      <c r="L25" s="50">
        <v>6.2018000000000004</v>
      </c>
      <c r="M25" s="51">
        <v>17.93</v>
      </c>
      <c r="N25" s="26"/>
      <c r="O25" s="50">
        <v>6.242</v>
      </c>
      <c r="P25" s="51">
        <v>17.920000000000002</v>
      </c>
      <c r="Q25" s="51"/>
      <c r="R25" s="50">
        <v>6.2107000000000001</v>
      </c>
      <c r="S25" s="51">
        <v>17.940000000000001</v>
      </c>
      <c r="T25" s="51"/>
      <c r="U25" s="50">
        <v>6.2335000000000003</v>
      </c>
      <c r="V25" s="51">
        <v>17.920000000000002</v>
      </c>
      <c r="W25" s="26"/>
      <c r="X25" s="50">
        <v>6.1412000000000004</v>
      </c>
      <c r="Y25" s="51">
        <v>17.96</v>
      </c>
      <c r="Z25" s="51"/>
      <c r="AA25" s="50">
        <v>6.0636999999999999</v>
      </c>
      <c r="AB25" s="51">
        <v>18.02</v>
      </c>
      <c r="AC25" s="26"/>
      <c r="AD25" s="50">
        <v>6.0996000000000006</v>
      </c>
      <c r="AE25" s="51">
        <v>18</v>
      </c>
      <c r="AF25" s="26"/>
      <c r="AG25" s="50">
        <v>6.0865</v>
      </c>
      <c r="AH25" s="51">
        <v>18</v>
      </c>
      <c r="AI25" s="26"/>
      <c r="AJ25" s="50">
        <v>6.0876000000000001</v>
      </c>
      <c r="AK25" s="51">
        <v>18</v>
      </c>
      <c r="AL25" s="26"/>
      <c r="AM25" s="50">
        <v>6.0876000000000001</v>
      </c>
      <c r="AN25" s="51">
        <v>17.920000000000002</v>
      </c>
      <c r="AO25" s="26"/>
      <c r="AP25" s="50">
        <v>6.0712000000000002</v>
      </c>
      <c r="AQ25" s="51">
        <v>17.98</v>
      </c>
      <c r="AR25" s="26"/>
      <c r="AS25" s="50">
        <v>6.0771000000000006</v>
      </c>
      <c r="AT25" s="51">
        <v>17.95</v>
      </c>
      <c r="AU25" s="26"/>
      <c r="AV25" s="50">
        <v>6.0319000000000003</v>
      </c>
      <c r="AW25" s="51">
        <v>17.95</v>
      </c>
      <c r="AX25" s="51"/>
      <c r="AY25" s="50">
        <v>5.9986000000000006</v>
      </c>
      <c r="AZ25" s="51">
        <v>17.95</v>
      </c>
      <c r="BA25" s="26"/>
      <c r="BB25" s="50">
        <v>5.9721000000000002</v>
      </c>
      <c r="BC25" s="51">
        <v>17.95</v>
      </c>
      <c r="BD25" s="26"/>
      <c r="BE25" s="50">
        <v>6.0006000000000004</v>
      </c>
      <c r="BF25" s="51">
        <v>17.93</v>
      </c>
      <c r="BG25" s="26"/>
      <c r="BH25" s="50">
        <v>5.9923999999999999</v>
      </c>
      <c r="BI25" s="52">
        <v>17.95</v>
      </c>
      <c r="BJ25" s="52"/>
      <c r="BK25" s="50">
        <v>5.9819000000000004</v>
      </c>
      <c r="BL25" s="52">
        <v>17.93</v>
      </c>
      <c r="BM25" s="26"/>
      <c r="BN25" s="50">
        <f t="shared" si="0"/>
        <v>6.1014761904761903</v>
      </c>
      <c r="BO25" s="52">
        <f t="shared" si="1"/>
        <v>17.95</v>
      </c>
      <c r="BP25" s="53"/>
      <c r="BQ25" s="53"/>
      <c r="BR25" s="113"/>
      <c r="BS25" s="112"/>
      <c r="BT25" s="112"/>
      <c r="BU25" s="92"/>
      <c r="BV25" s="99"/>
      <c r="BW25" s="99"/>
      <c r="BX25" s="92"/>
      <c r="BY25" s="90"/>
    </row>
    <row r="26" spans="1:167" x14ac:dyDescent="0.2">
      <c r="A26" s="40">
        <v>12</v>
      </c>
      <c r="B26" s="49" t="s">
        <v>27</v>
      </c>
      <c r="C26" s="50">
        <v>0.70022126992129519</v>
      </c>
      <c r="D26" s="51">
        <v>158.26</v>
      </c>
      <c r="E26" s="51"/>
      <c r="F26" s="50">
        <v>0.70110985690347827</v>
      </c>
      <c r="G26" s="51">
        <v>157.99</v>
      </c>
      <c r="H26" s="51"/>
      <c r="I26" s="50">
        <v>0.70038310956092986</v>
      </c>
      <c r="J26" s="51">
        <v>158.22999999999999</v>
      </c>
      <c r="K26" s="51"/>
      <c r="L26" s="50">
        <v>0.70071192331408716</v>
      </c>
      <c r="M26" s="51">
        <v>158.66999999999999</v>
      </c>
      <c r="N26" s="51"/>
      <c r="O26" s="50">
        <v>0.70213871452444143</v>
      </c>
      <c r="P26" s="51">
        <v>159.28</v>
      </c>
      <c r="Q26" s="51"/>
      <c r="R26" s="50">
        <v>0.70343275182892517</v>
      </c>
      <c r="S26" s="51">
        <v>158.37</v>
      </c>
      <c r="T26" s="51"/>
      <c r="U26" s="50">
        <v>0.70108036484222191</v>
      </c>
      <c r="V26" s="51">
        <v>159.31</v>
      </c>
      <c r="W26" s="51"/>
      <c r="X26" s="50">
        <v>0.70277032060382028</v>
      </c>
      <c r="Y26" s="51">
        <v>156.97999999999999</v>
      </c>
      <c r="Z26" s="51"/>
      <c r="AA26" s="50">
        <v>0.69786105586377756</v>
      </c>
      <c r="AB26" s="51">
        <v>156.56</v>
      </c>
      <c r="AC26" s="51"/>
      <c r="AD26" s="50">
        <v>0.69786105586377756</v>
      </c>
      <c r="AE26" s="51">
        <v>157.31</v>
      </c>
      <c r="AF26" s="51"/>
      <c r="AG26" s="50">
        <v>0.69509609703541519</v>
      </c>
      <c r="AH26" s="51">
        <v>157.65</v>
      </c>
      <c r="AI26" s="51"/>
      <c r="AJ26" s="50">
        <v>0.69513475187165041</v>
      </c>
      <c r="AK26" s="51">
        <v>157.62</v>
      </c>
      <c r="AL26" s="51"/>
      <c r="AM26" s="50">
        <v>0.69416485026864183</v>
      </c>
      <c r="AN26" s="51">
        <v>157.18</v>
      </c>
      <c r="AO26" s="51"/>
      <c r="AP26" s="50">
        <v>0.69310636410263526</v>
      </c>
      <c r="AQ26" s="51">
        <v>157.47999999999999</v>
      </c>
      <c r="AR26" s="51"/>
      <c r="AS26" s="50">
        <v>0.69343318771236395</v>
      </c>
      <c r="AT26" s="51">
        <v>157.30000000000001</v>
      </c>
      <c r="AU26" s="51"/>
      <c r="AV26" s="50">
        <v>0.69352456117233385</v>
      </c>
      <c r="AW26" s="51">
        <v>156.13</v>
      </c>
      <c r="AX26" s="51"/>
      <c r="AY26" s="50">
        <v>0.68991210519779778</v>
      </c>
      <c r="AZ26" s="51">
        <v>156.06</v>
      </c>
      <c r="BA26" s="51"/>
      <c r="BB26" s="50">
        <v>0.68742223535962499</v>
      </c>
      <c r="BC26" s="51">
        <v>155.93</v>
      </c>
      <c r="BD26" s="51"/>
      <c r="BE26" s="50">
        <v>0.68699720392138008</v>
      </c>
      <c r="BF26" s="51">
        <v>156.61000000000001</v>
      </c>
      <c r="BG26" s="51"/>
      <c r="BH26" s="50">
        <v>0.68837337371790464</v>
      </c>
      <c r="BI26" s="52">
        <v>156.24</v>
      </c>
      <c r="BJ26" s="52"/>
      <c r="BK26" s="50">
        <v>0.68720965392121824</v>
      </c>
      <c r="BL26" s="52">
        <v>156.08000000000001</v>
      </c>
      <c r="BM26" s="52"/>
      <c r="BN26" s="50">
        <f t="shared" si="0"/>
        <v>0.6958068955956056</v>
      </c>
      <c r="BO26" s="52">
        <f t="shared" si="1"/>
        <v>157.39238095238093</v>
      </c>
      <c r="BP26" s="53"/>
      <c r="BQ26" s="53"/>
      <c r="BR26" s="113"/>
      <c r="BS26" s="112"/>
      <c r="BT26" s="112"/>
      <c r="BU26" s="92"/>
      <c r="BV26" s="99"/>
      <c r="BW26" s="99"/>
      <c r="BX26" s="92"/>
      <c r="BY26" s="90"/>
    </row>
    <row r="27" spans="1:167" x14ac:dyDescent="0.2">
      <c r="A27" s="40">
        <v>13</v>
      </c>
      <c r="B27" s="30" t="s">
        <v>17</v>
      </c>
      <c r="C27" s="50">
        <v>1</v>
      </c>
      <c r="D27" s="51">
        <v>110.82</v>
      </c>
      <c r="E27" s="51"/>
      <c r="F27" s="50">
        <v>1</v>
      </c>
      <c r="G27" s="51">
        <v>110.77</v>
      </c>
      <c r="H27" s="51"/>
      <c r="I27" s="50">
        <v>1</v>
      </c>
      <c r="J27" s="51">
        <v>110.82</v>
      </c>
      <c r="K27" s="26"/>
      <c r="L27" s="50">
        <v>1</v>
      </c>
      <c r="M27" s="51">
        <v>111.18</v>
      </c>
      <c r="N27" s="26"/>
      <c r="O27" s="50">
        <v>1</v>
      </c>
      <c r="P27" s="51">
        <v>111.84</v>
      </c>
      <c r="Q27" s="51"/>
      <c r="R27" s="50">
        <v>1</v>
      </c>
      <c r="S27" s="51">
        <v>111.4</v>
      </c>
      <c r="T27" s="51"/>
      <c r="U27" s="50">
        <v>1</v>
      </c>
      <c r="V27" s="51">
        <v>111.69</v>
      </c>
      <c r="W27" s="26"/>
      <c r="X27" s="50">
        <v>1</v>
      </c>
      <c r="Y27" s="51">
        <v>110.32</v>
      </c>
      <c r="Z27" s="51"/>
      <c r="AA27" s="50">
        <v>1</v>
      </c>
      <c r="AB27" s="51">
        <v>109.26</v>
      </c>
      <c r="AC27" s="26"/>
      <c r="AD27" s="50">
        <v>1</v>
      </c>
      <c r="AE27" s="51">
        <v>109.78</v>
      </c>
      <c r="AF27" s="51"/>
      <c r="AG27" s="50">
        <v>1</v>
      </c>
      <c r="AH27" s="51">
        <v>109.58</v>
      </c>
      <c r="AI27" s="26"/>
      <c r="AJ27" s="50">
        <v>1</v>
      </c>
      <c r="AK27" s="51">
        <v>109.57</v>
      </c>
      <c r="AL27" s="26"/>
      <c r="AM27" s="50">
        <v>1</v>
      </c>
      <c r="AN27" s="51">
        <v>109.11</v>
      </c>
      <c r="AO27" s="26"/>
      <c r="AP27" s="50">
        <v>1</v>
      </c>
      <c r="AQ27" s="51">
        <v>109.15</v>
      </c>
      <c r="AR27" s="26"/>
      <c r="AS27" s="50">
        <v>1</v>
      </c>
      <c r="AT27" s="51">
        <v>109.08</v>
      </c>
      <c r="AU27" s="26"/>
      <c r="AV27" s="50">
        <v>1</v>
      </c>
      <c r="AW27" s="51">
        <v>108.28</v>
      </c>
      <c r="AX27" s="51"/>
      <c r="AY27" s="50">
        <v>1</v>
      </c>
      <c r="AZ27" s="51">
        <v>107.67</v>
      </c>
      <c r="BA27" s="26"/>
      <c r="BB27" s="50">
        <v>1</v>
      </c>
      <c r="BC27" s="51">
        <v>107.19</v>
      </c>
      <c r="BD27" s="26"/>
      <c r="BE27" s="50">
        <v>1</v>
      </c>
      <c r="BF27" s="51">
        <v>107.59</v>
      </c>
      <c r="BG27" s="26"/>
      <c r="BH27" s="50">
        <v>1</v>
      </c>
      <c r="BI27" s="52">
        <v>107.55</v>
      </c>
      <c r="BJ27" s="52"/>
      <c r="BK27" s="50">
        <v>1</v>
      </c>
      <c r="BL27" s="52">
        <v>107.26</v>
      </c>
      <c r="BM27" s="52"/>
      <c r="BN27" s="50">
        <f t="shared" si="0"/>
        <v>1</v>
      </c>
      <c r="BO27" s="52">
        <f t="shared" si="1"/>
        <v>109.51952380952382</v>
      </c>
      <c r="BP27" s="53"/>
      <c r="BQ27" s="53"/>
      <c r="BR27" s="113"/>
      <c r="BS27" s="112"/>
      <c r="BT27" s="112"/>
      <c r="BU27" s="92"/>
      <c r="BV27" s="99"/>
      <c r="BW27" s="99"/>
      <c r="BX27" s="92"/>
      <c r="BY27" s="90"/>
    </row>
    <row r="28" spans="1:167" x14ac:dyDescent="0.2">
      <c r="A28" s="40">
        <v>14</v>
      </c>
      <c r="B28" s="30" t="s">
        <v>32</v>
      </c>
      <c r="C28" s="50">
        <v>6.4980000000000002</v>
      </c>
      <c r="D28" s="51">
        <v>17.05</v>
      </c>
      <c r="E28" s="51"/>
      <c r="F28" s="50">
        <v>6.4940000000000007</v>
      </c>
      <c r="G28" s="51">
        <v>17.059999999999999</v>
      </c>
      <c r="H28" s="51"/>
      <c r="I28" s="50">
        <v>6.4841000000000006</v>
      </c>
      <c r="J28" s="51">
        <v>17.09</v>
      </c>
      <c r="K28" s="26"/>
      <c r="L28" s="50">
        <v>6.4960000000000004</v>
      </c>
      <c r="M28" s="51">
        <v>17.12</v>
      </c>
      <c r="N28" s="26"/>
      <c r="O28" s="50">
        <v>6.5250000000000004</v>
      </c>
      <c r="P28" s="51">
        <v>17.14</v>
      </c>
      <c r="Q28" s="51"/>
      <c r="R28" s="50">
        <v>6.5035000000000007</v>
      </c>
      <c r="S28" s="51">
        <v>17.13</v>
      </c>
      <c r="T28" s="51"/>
      <c r="U28" s="50">
        <v>6.5049999999999999</v>
      </c>
      <c r="V28" s="51">
        <v>17.170000000000002</v>
      </c>
      <c r="W28" s="26"/>
      <c r="X28" s="50">
        <v>6.4568000000000003</v>
      </c>
      <c r="Y28" s="51">
        <v>17.09</v>
      </c>
      <c r="Z28" s="51"/>
      <c r="AA28" s="50">
        <v>6.4278000000000004</v>
      </c>
      <c r="AB28" s="51">
        <v>17</v>
      </c>
      <c r="AC28" s="26"/>
      <c r="AD28" s="50">
        <v>6.44</v>
      </c>
      <c r="AE28" s="51">
        <v>17.05</v>
      </c>
      <c r="AF28" s="51"/>
      <c r="AG28" s="50">
        <v>6.4335000000000004</v>
      </c>
      <c r="AH28" s="51">
        <v>17.03</v>
      </c>
      <c r="AI28" s="26"/>
      <c r="AJ28" s="50">
        <v>6.42</v>
      </c>
      <c r="AK28" s="51">
        <v>17.07</v>
      </c>
      <c r="AL28" s="26"/>
      <c r="AM28" s="50">
        <v>6.42</v>
      </c>
      <c r="AN28" s="51">
        <v>17</v>
      </c>
      <c r="AO28" s="26"/>
      <c r="AP28" s="50">
        <v>6.4</v>
      </c>
      <c r="AQ28" s="51">
        <v>17.05</v>
      </c>
      <c r="AR28" s="26"/>
      <c r="AS28" s="50">
        <v>6.4020000000000001</v>
      </c>
      <c r="AT28" s="51">
        <v>17.04</v>
      </c>
      <c r="AU28" s="26"/>
      <c r="AV28" s="50">
        <v>6.3715999999999999</v>
      </c>
      <c r="AW28" s="51">
        <v>16.989999999999998</v>
      </c>
      <c r="AX28" s="51"/>
      <c r="AY28" s="50">
        <v>6.3196000000000003</v>
      </c>
      <c r="AZ28" s="51">
        <v>17.04</v>
      </c>
      <c r="BA28" s="26"/>
      <c r="BB28" s="50">
        <v>6.3199000000000005</v>
      </c>
      <c r="BC28" s="51">
        <v>16.96</v>
      </c>
      <c r="BD28" s="26"/>
      <c r="BE28" s="50">
        <v>6.3265000000000002</v>
      </c>
      <c r="BF28" s="51">
        <v>17.010000000000002</v>
      </c>
      <c r="BG28" s="26"/>
      <c r="BH28" s="50">
        <v>6.319</v>
      </c>
      <c r="BI28" s="52">
        <v>17.02</v>
      </c>
      <c r="BJ28" s="52"/>
      <c r="BK28" s="50">
        <v>6.2835000000000001</v>
      </c>
      <c r="BL28" s="52">
        <v>17.07</v>
      </c>
      <c r="BM28" s="26"/>
      <c r="BN28" s="50">
        <f t="shared" si="0"/>
        <v>6.4212285714285713</v>
      </c>
      <c r="BO28" s="52">
        <f t="shared" si="1"/>
        <v>17.056190476190476</v>
      </c>
      <c r="BP28" s="53"/>
      <c r="BQ28" s="53"/>
      <c r="BR28" s="113"/>
      <c r="BS28" s="112"/>
      <c r="BT28" s="112"/>
      <c r="BU28" s="92"/>
      <c r="BV28" s="99"/>
      <c r="BW28" s="99"/>
      <c r="BX28" s="92"/>
      <c r="BY28" s="90"/>
    </row>
    <row r="29" spans="1:167" s="19" customFormat="1" ht="13.5" thickBot="1" x14ac:dyDescent="0.25">
      <c r="A29" s="56">
        <v>15</v>
      </c>
      <c r="B29" s="57" t="s">
        <v>33</v>
      </c>
      <c r="C29" s="58">
        <v>6.4944000000000006</v>
      </c>
      <c r="D29" s="59">
        <v>17.059999999999999</v>
      </c>
      <c r="E29" s="59"/>
      <c r="F29" s="58">
        <v>6.4946999999999999</v>
      </c>
      <c r="G29" s="59">
        <v>17.059999999999999</v>
      </c>
      <c r="H29" s="59"/>
      <c r="I29" s="58">
        <v>6.4773000000000005</v>
      </c>
      <c r="J29" s="59">
        <v>17.11</v>
      </c>
      <c r="K29" s="33"/>
      <c r="L29" s="58">
        <v>6.4937000000000005</v>
      </c>
      <c r="M29" s="59">
        <v>17.12</v>
      </c>
      <c r="N29" s="33"/>
      <c r="O29" s="58">
        <v>6.5331000000000001</v>
      </c>
      <c r="P29" s="59">
        <v>17.12</v>
      </c>
      <c r="Q29" s="59"/>
      <c r="R29" s="58">
        <v>6.5151000000000003</v>
      </c>
      <c r="S29" s="59">
        <v>17.100000000000001</v>
      </c>
      <c r="T29" s="59"/>
      <c r="U29" s="58">
        <v>6.5137</v>
      </c>
      <c r="V29" s="59">
        <v>17.149999999999999</v>
      </c>
      <c r="W29" s="33"/>
      <c r="X29" s="58">
        <v>6.4671000000000003</v>
      </c>
      <c r="Y29" s="59">
        <v>17.059999999999999</v>
      </c>
      <c r="Z29" s="59"/>
      <c r="AA29" s="58">
        <v>6.4308000000000005</v>
      </c>
      <c r="AB29" s="59">
        <v>16.989999999999998</v>
      </c>
      <c r="AC29" s="33"/>
      <c r="AD29" s="58">
        <v>6.4394</v>
      </c>
      <c r="AE29" s="59">
        <v>17.05</v>
      </c>
      <c r="AF29" s="59"/>
      <c r="AG29" s="58">
        <v>6.4321999999999999</v>
      </c>
      <c r="AH29" s="59">
        <v>17.04</v>
      </c>
      <c r="AI29" s="33"/>
      <c r="AJ29" s="58">
        <v>6.4210000000000003</v>
      </c>
      <c r="AK29" s="59">
        <v>17.059999999999999</v>
      </c>
      <c r="AL29" s="33"/>
      <c r="AM29" s="58">
        <v>6.4210000000000003</v>
      </c>
      <c r="AN29" s="59">
        <v>16.989999999999998</v>
      </c>
      <c r="AO29" s="33"/>
      <c r="AP29" s="58">
        <v>6.4032</v>
      </c>
      <c r="AQ29" s="59">
        <v>17.05</v>
      </c>
      <c r="AR29" s="33"/>
      <c r="AS29" s="58">
        <v>6.4085000000000001</v>
      </c>
      <c r="AT29" s="59">
        <v>17.02</v>
      </c>
      <c r="AU29" s="33"/>
      <c r="AV29" s="58">
        <v>6.3730000000000002</v>
      </c>
      <c r="AW29" s="59">
        <v>16.989999999999998</v>
      </c>
      <c r="AX29" s="59"/>
      <c r="AY29" s="58">
        <v>6.3250999999999999</v>
      </c>
      <c r="AZ29" s="59">
        <v>17.02</v>
      </c>
      <c r="BA29" s="33"/>
      <c r="BB29" s="58">
        <v>6.3239000000000001</v>
      </c>
      <c r="BC29" s="59">
        <v>16.95</v>
      </c>
      <c r="BD29" s="33"/>
      <c r="BE29" s="58">
        <v>6.3366000000000007</v>
      </c>
      <c r="BF29" s="59">
        <v>16.98</v>
      </c>
      <c r="BG29" s="33"/>
      <c r="BH29" s="58">
        <v>6.3285</v>
      </c>
      <c r="BI29" s="60">
        <v>16.989999999999998</v>
      </c>
      <c r="BJ29" s="60"/>
      <c r="BK29" s="58">
        <v>6.2968000000000002</v>
      </c>
      <c r="BL29" s="60">
        <v>17.03</v>
      </c>
      <c r="BM29" s="33"/>
      <c r="BN29" s="58">
        <f t="shared" si="0"/>
        <v>6.4251952380952382</v>
      </c>
      <c r="BO29" s="60">
        <f t="shared" si="1"/>
        <v>17.044761904761906</v>
      </c>
      <c r="BP29" s="53"/>
      <c r="BQ29" s="53"/>
      <c r="BR29" s="113"/>
      <c r="BS29" s="112"/>
      <c r="BT29" s="112"/>
      <c r="BU29" s="92"/>
      <c r="BV29" s="99"/>
      <c r="BW29" s="99"/>
      <c r="BX29" s="92"/>
      <c r="BY29" s="90"/>
      <c r="BZ29" s="89"/>
      <c r="CA29" s="89"/>
      <c r="CB29" s="89"/>
      <c r="CC29" s="89"/>
      <c r="CD29" s="89"/>
      <c r="CE29" s="89"/>
      <c r="CF29" s="91"/>
      <c r="CG29" s="90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61"/>
      <c r="BK30" s="61"/>
      <c r="BL30" s="61"/>
      <c r="BM30" s="26"/>
      <c r="BN30" s="50"/>
      <c r="BO30" s="26"/>
      <c r="BP30" s="62"/>
      <c r="BQ30" s="62"/>
      <c r="BR30" s="92"/>
      <c r="BT30" s="92"/>
      <c r="BU30" s="92"/>
      <c r="BV30" s="99"/>
      <c r="BW30" s="99"/>
      <c r="BX30" s="92"/>
      <c r="BY30" s="90"/>
    </row>
    <row r="31" spans="1:167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61"/>
      <c r="BK31" s="61"/>
      <c r="BL31" s="61"/>
      <c r="BM31" s="26"/>
      <c r="BN31" s="63"/>
      <c r="BO31" s="63"/>
      <c r="BP31" s="62"/>
      <c r="BQ31" s="62"/>
      <c r="BR31" s="92"/>
      <c r="BT31" s="92"/>
      <c r="BU31" s="92"/>
      <c r="BV31" s="99"/>
      <c r="BW31" s="99"/>
      <c r="BX31" s="92"/>
      <c r="BY31" s="90"/>
    </row>
    <row r="32" spans="1:167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R32" s="117"/>
      <c r="BT32" s="101" t="s">
        <v>28</v>
      </c>
      <c r="BU32" s="101"/>
      <c r="BV32" s="101"/>
      <c r="BW32" s="101"/>
      <c r="BX32" s="101"/>
      <c r="BY32" s="101"/>
      <c r="BZ32" s="102"/>
      <c r="CA32" s="102"/>
      <c r="CB32" s="102"/>
      <c r="CC32" s="102"/>
      <c r="CD32" s="102"/>
      <c r="CE32" s="102"/>
      <c r="CF32" s="103"/>
      <c r="CG32" s="104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38"/>
    </row>
    <row r="33" spans="1:167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50"/>
      <c r="BL33" s="64"/>
      <c r="BM33" s="64"/>
      <c r="BR33" s="117"/>
      <c r="BT33" s="101"/>
      <c r="BU33" s="101"/>
      <c r="BV33" s="101"/>
      <c r="BW33" s="101"/>
      <c r="BX33" s="101"/>
      <c r="BY33" s="101"/>
      <c r="BZ33" s="102"/>
      <c r="CA33" s="102"/>
      <c r="CB33" s="102"/>
      <c r="CC33" s="102"/>
      <c r="CD33" s="102"/>
      <c r="CE33" s="102"/>
      <c r="CF33" s="103"/>
      <c r="CG33" s="104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38"/>
    </row>
    <row r="34" spans="1:167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6"/>
      <c r="BO34" s="66"/>
      <c r="BP34" s="66"/>
      <c r="BQ34" s="66"/>
      <c r="BR34" s="102"/>
      <c r="BT34" s="101"/>
      <c r="BU34" s="92" t="s">
        <v>5</v>
      </c>
      <c r="BV34" s="92" t="s">
        <v>6</v>
      </c>
      <c r="BW34" s="92" t="s">
        <v>7</v>
      </c>
      <c r="BX34" s="92" t="s">
        <v>8</v>
      </c>
      <c r="BY34" s="90" t="s">
        <v>9</v>
      </c>
      <c r="BZ34" s="89" t="s">
        <v>10</v>
      </c>
      <c r="CA34" s="89" t="s">
        <v>25</v>
      </c>
      <c r="CB34" s="89" t="s">
        <v>26</v>
      </c>
      <c r="CC34" s="89" t="s">
        <v>13</v>
      </c>
      <c r="CD34" s="89" t="s">
        <v>14</v>
      </c>
      <c r="CE34" s="89" t="s">
        <v>15</v>
      </c>
      <c r="CF34" s="91" t="s">
        <v>27</v>
      </c>
      <c r="CG34" s="90" t="s">
        <v>17</v>
      </c>
      <c r="CH34" s="105" t="s">
        <v>32</v>
      </c>
      <c r="CI34" s="105" t="s">
        <v>33</v>
      </c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38"/>
    </row>
    <row r="35" spans="1:167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5"/>
      <c r="BN35" s="69"/>
      <c r="BO35" s="69"/>
      <c r="BP35" s="70"/>
      <c r="BQ35" s="70"/>
      <c r="BR35" s="122"/>
      <c r="BS35" s="118"/>
      <c r="BT35" s="106">
        <v>1</v>
      </c>
      <c r="BU35" s="115">
        <v>98.7</v>
      </c>
      <c r="BV35" s="115">
        <v>150.44999999999999</v>
      </c>
      <c r="BW35" s="115">
        <v>113.74</v>
      </c>
      <c r="BX35" s="115">
        <v>133.07</v>
      </c>
      <c r="BY35" s="115">
        <v>145620.79999999999</v>
      </c>
      <c r="BZ35" s="115">
        <v>1895.24</v>
      </c>
      <c r="CA35" s="115">
        <v>86.77</v>
      </c>
      <c r="CB35" s="115">
        <v>88.5</v>
      </c>
      <c r="CC35" s="115">
        <v>13.55</v>
      </c>
      <c r="CD35" s="115">
        <v>13.66</v>
      </c>
      <c r="CE35" s="115">
        <v>17.89</v>
      </c>
      <c r="CF35" s="115">
        <v>158.26</v>
      </c>
      <c r="CG35" s="115">
        <v>110.82</v>
      </c>
      <c r="CH35" s="115">
        <v>17.05</v>
      </c>
      <c r="CI35" s="115">
        <v>17.059999999999999</v>
      </c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65"/>
      <c r="BN36" s="69"/>
      <c r="BO36" s="69"/>
      <c r="BP36" s="70"/>
      <c r="BQ36" s="70"/>
      <c r="BR36" s="122"/>
      <c r="BS36" s="118"/>
      <c r="BT36" s="106">
        <v>2</v>
      </c>
      <c r="BU36" s="115">
        <v>98.41</v>
      </c>
      <c r="BV36" s="115">
        <v>150.07</v>
      </c>
      <c r="BW36" s="115">
        <v>113.56</v>
      </c>
      <c r="BX36" s="115">
        <v>133.30000000000001</v>
      </c>
      <c r="BY36" s="115">
        <v>145475.35</v>
      </c>
      <c r="BZ36" s="115">
        <v>1897.49</v>
      </c>
      <c r="CA36" s="115">
        <v>86.95</v>
      </c>
      <c r="CB36" s="115">
        <v>88.52</v>
      </c>
      <c r="CC36" s="115">
        <v>13.59</v>
      </c>
      <c r="CD36" s="115">
        <v>13.69</v>
      </c>
      <c r="CE36" s="115">
        <v>17.93</v>
      </c>
      <c r="CF36" s="115">
        <v>157.99</v>
      </c>
      <c r="CG36" s="115">
        <v>110.77</v>
      </c>
      <c r="CH36" s="115">
        <v>17.059999999999999</v>
      </c>
      <c r="CI36" s="115">
        <v>17.059999999999999</v>
      </c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s="15" customFormat="1" x14ac:dyDescent="0.2">
      <c r="A37" s="4"/>
      <c r="B37" s="16"/>
      <c r="C37" s="16"/>
      <c r="BM37" s="65"/>
      <c r="BN37" s="73"/>
      <c r="BO37" s="73"/>
      <c r="BR37" s="108"/>
      <c r="BS37" s="118"/>
      <c r="BT37" s="106">
        <v>3</v>
      </c>
      <c r="BU37" s="115">
        <v>97.91</v>
      </c>
      <c r="BV37" s="115">
        <v>150.04</v>
      </c>
      <c r="BW37" s="115">
        <v>113.44</v>
      </c>
      <c r="BX37" s="115">
        <v>133.43</v>
      </c>
      <c r="BY37" s="115">
        <v>146024.19</v>
      </c>
      <c r="BZ37" s="115">
        <v>1901.56</v>
      </c>
      <c r="CA37" s="115">
        <v>86.99</v>
      </c>
      <c r="CB37" s="115">
        <v>88.64</v>
      </c>
      <c r="CC37" s="115">
        <v>13.61</v>
      </c>
      <c r="CD37" s="115">
        <v>13.71</v>
      </c>
      <c r="CE37" s="115">
        <v>17.93</v>
      </c>
      <c r="CF37" s="115">
        <v>158.22999999999999</v>
      </c>
      <c r="CG37" s="115">
        <v>110.82</v>
      </c>
      <c r="CH37" s="115">
        <v>17.09</v>
      </c>
      <c r="CI37" s="115">
        <v>17.11</v>
      </c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s="15" customFormat="1" x14ac:dyDescent="0.2">
      <c r="A38" s="4"/>
      <c r="B38" s="16"/>
      <c r="C38" s="16"/>
      <c r="BM38" s="65"/>
      <c r="BN38" s="73"/>
      <c r="BO38" s="73"/>
      <c r="BR38" s="108"/>
      <c r="BS38" s="118"/>
      <c r="BT38" s="106">
        <v>4</v>
      </c>
      <c r="BU38" s="115">
        <v>98.31</v>
      </c>
      <c r="BV38" s="115">
        <v>150.58000000000001</v>
      </c>
      <c r="BW38" s="115">
        <v>113.81</v>
      </c>
      <c r="BX38" s="115">
        <v>133.43</v>
      </c>
      <c r="BY38" s="115">
        <v>146817.64000000001</v>
      </c>
      <c r="BZ38" s="115">
        <v>1911.41</v>
      </c>
      <c r="CA38" s="115">
        <v>87.17</v>
      </c>
      <c r="CB38" s="115">
        <v>89.65</v>
      </c>
      <c r="CC38" s="115">
        <v>13.61</v>
      </c>
      <c r="CD38" s="115">
        <v>13.81</v>
      </c>
      <c r="CE38" s="115">
        <v>17.93</v>
      </c>
      <c r="CF38" s="115">
        <v>158.66999999999999</v>
      </c>
      <c r="CG38" s="115">
        <v>111.18</v>
      </c>
      <c r="CH38" s="115">
        <v>17.12</v>
      </c>
      <c r="CI38" s="115">
        <v>17.12</v>
      </c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s="15" customFormat="1" x14ac:dyDescent="0.2">
      <c r="A39" s="4"/>
      <c r="B39" s="16"/>
      <c r="C39" s="16"/>
      <c r="BM39" s="65"/>
      <c r="BN39" s="73"/>
      <c r="BO39" s="73"/>
      <c r="BR39" s="108"/>
      <c r="BS39" s="118"/>
      <c r="BT39" s="106">
        <v>5</v>
      </c>
      <c r="BU39" s="115">
        <v>99.16</v>
      </c>
      <c r="BV39" s="115">
        <v>151.36000000000001</v>
      </c>
      <c r="BW39" s="115">
        <v>113.82</v>
      </c>
      <c r="BX39" s="115">
        <v>133.43</v>
      </c>
      <c r="BY39" s="115">
        <v>147074.07</v>
      </c>
      <c r="BZ39" s="115">
        <v>1902.4</v>
      </c>
      <c r="CA39" s="115">
        <v>87.46</v>
      </c>
      <c r="CB39" s="115">
        <v>89.94</v>
      </c>
      <c r="CC39" s="115">
        <v>13.58</v>
      </c>
      <c r="CD39" s="115">
        <v>13.8</v>
      </c>
      <c r="CE39" s="115">
        <v>17.920000000000002</v>
      </c>
      <c r="CF39" s="115">
        <v>159.28</v>
      </c>
      <c r="CG39" s="115">
        <v>111.84</v>
      </c>
      <c r="CH39" s="115">
        <v>17.14</v>
      </c>
      <c r="CI39" s="115">
        <v>17.12</v>
      </c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1:167" s="15" customFormat="1" x14ac:dyDescent="0.2">
      <c r="A40" s="4"/>
      <c r="B40" s="16"/>
      <c r="C40" s="16"/>
      <c r="BM40" s="65"/>
      <c r="BN40" s="73"/>
      <c r="BO40" s="73"/>
      <c r="BR40" s="108"/>
      <c r="BS40" s="118"/>
      <c r="BT40" s="106">
        <v>6</v>
      </c>
      <c r="BU40" s="115">
        <v>99.98</v>
      </c>
      <c r="BV40" s="115">
        <v>150.81</v>
      </c>
      <c r="BW40" s="115">
        <v>113.93</v>
      </c>
      <c r="BX40" s="115">
        <v>133.43</v>
      </c>
      <c r="BY40" s="115">
        <v>147151.60999999999</v>
      </c>
      <c r="BZ40" s="115">
        <v>1906.05</v>
      </c>
      <c r="CA40" s="115">
        <v>87.46</v>
      </c>
      <c r="CB40" s="115">
        <v>89.55</v>
      </c>
      <c r="CC40" s="115">
        <v>13.59</v>
      </c>
      <c r="CD40" s="115">
        <v>13.81</v>
      </c>
      <c r="CE40" s="115">
        <v>17.940000000000001</v>
      </c>
      <c r="CF40" s="115">
        <v>158.37</v>
      </c>
      <c r="CG40" s="115">
        <v>111.4</v>
      </c>
      <c r="CH40" s="115">
        <v>17.13</v>
      </c>
      <c r="CI40" s="115">
        <v>17.100000000000001</v>
      </c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</row>
    <row r="41" spans="1:167" s="15" customFormat="1" x14ac:dyDescent="0.2">
      <c r="A41" s="4"/>
      <c r="B41" s="16"/>
      <c r="C41" s="16"/>
      <c r="BM41" s="65"/>
      <c r="BN41" s="73"/>
      <c r="BO41" s="73"/>
      <c r="BR41" s="108"/>
      <c r="BS41" s="118"/>
      <c r="BT41" s="106">
        <v>7</v>
      </c>
      <c r="BU41" s="115">
        <v>100.06</v>
      </c>
      <c r="BV41" s="115">
        <v>150.72999999999999</v>
      </c>
      <c r="BW41" s="115">
        <v>114.1</v>
      </c>
      <c r="BX41" s="115">
        <v>133.44</v>
      </c>
      <c r="BY41" s="115">
        <v>147382.76</v>
      </c>
      <c r="BZ41" s="115">
        <v>1898.73</v>
      </c>
      <c r="CA41" s="115">
        <v>87.92</v>
      </c>
      <c r="CB41" s="115">
        <v>88.97</v>
      </c>
      <c r="CC41" s="115">
        <v>13.64</v>
      </c>
      <c r="CD41" s="115">
        <v>13.86</v>
      </c>
      <c r="CE41" s="115">
        <v>17.920000000000002</v>
      </c>
      <c r="CF41" s="115">
        <v>159.31</v>
      </c>
      <c r="CG41" s="115">
        <v>111.69</v>
      </c>
      <c r="CH41" s="115">
        <v>17.170000000000002</v>
      </c>
      <c r="CI41" s="115">
        <v>17.149999999999999</v>
      </c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</row>
    <row r="42" spans="1:167" s="15" customFormat="1" x14ac:dyDescent="0.2">
      <c r="A42" s="4"/>
      <c r="B42" s="16"/>
      <c r="C42" s="16"/>
      <c r="BM42" s="65"/>
      <c r="BN42" s="73"/>
      <c r="BO42" s="73"/>
      <c r="BR42" s="108"/>
      <c r="BS42" s="118"/>
      <c r="BT42" s="106">
        <v>8</v>
      </c>
      <c r="BU42" s="115">
        <v>99.38</v>
      </c>
      <c r="BV42" s="115">
        <v>150.21</v>
      </c>
      <c r="BW42" s="115">
        <v>113.7</v>
      </c>
      <c r="BX42" s="115">
        <v>133.51</v>
      </c>
      <c r="BY42" s="115">
        <v>146935.21</v>
      </c>
      <c r="BZ42" s="115">
        <v>1889.78</v>
      </c>
      <c r="CA42" s="115">
        <v>86.92</v>
      </c>
      <c r="CB42" s="115">
        <v>88.19</v>
      </c>
      <c r="CC42" s="115">
        <v>13.61</v>
      </c>
      <c r="CD42" s="115">
        <v>13.84</v>
      </c>
      <c r="CE42" s="115">
        <v>17.96</v>
      </c>
      <c r="CF42" s="115">
        <v>156.97999999999999</v>
      </c>
      <c r="CG42" s="115">
        <v>110.32</v>
      </c>
      <c r="CH42" s="115">
        <v>17.09</v>
      </c>
      <c r="CI42" s="115">
        <v>17.059999999999999</v>
      </c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</row>
    <row r="43" spans="1:167" s="15" customFormat="1" x14ac:dyDescent="0.2">
      <c r="A43" s="4"/>
      <c r="B43" s="16"/>
      <c r="C43" s="16"/>
      <c r="BM43" s="65"/>
      <c r="BN43" s="73"/>
      <c r="BO43" s="73"/>
      <c r="BR43" s="108"/>
      <c r="BS43" s="118"/>
      <c r="BT43" s="106">
        <v>9</v>
      </c>
      <c r="BU43" s="115">
        <v>98.79</v>
      </c>
      <c r="BV43" s="115">
        <v>150.80000000000001</v>
      </c>
      <c r="BW43" s="115">
        <v>113.62</v>
      </c>
      <c r="BX43" s="115">
        <v>133.91999999999999</v>
      </c>
      <c r="BY43" s="115">
        <v>146693.57</v>
      </c>
      <c r="BZ43" s="115">
        <v>1896.75</v>
      </c>
      <c r="CA43" s="115">
        <v>86.99</v>
      </c>
      <c r="CB43" s="115">
        <v>88.07</v>
      </c>
      <c r="CC43" s="115">
        <v>13.64</v>
      </c>
      <c r="CD43" s="115">
        <v>13.89</v>
      </c>
      <c r="CE43" s="115">
        <v>18.02</v>
      </c>
      <c r="CF43" s="115">
        <v>156.56</v>
      </c>
      <c r="CG43" s="115">
        <v>109.26</v>
      </c>
      <c r="CH43" s="115">
        <v>17</v>
      </c>
      <c r="CI43" s="115">
        <v>16.989999999999998</v>
      </c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</row>
    <row r="44" spans="1:167" s="15" customFormat="1" x14ac:dyDescent="0.2">
      <c r="A44" s="4"/>
      <c r="BM44" s="65"/>
      <c r="BN44" s="73"/>
      <c r="BO44" s="73"/>
      <c r="BR44" s="108"/>
      <c r="BS44" s="118"/>
      <c r="BT44" s="106">
        <v>10</v>
      </c>
      <c r="BU44" s="115">
        <v>99.17</v>
      </c>
      <c r="BV44" s="115">
        <v>150.94999999999999</v>
      </c>
      <c r="BW44" s="115">
        <v>113.7</v>
      </c>
      <c r="BX44" s="115">
        <v>133.99</v>
      </c>
      <c r="BY44" s="115">
        <v>146250.01</v>
      </c>
      <c r="BZ44" s="115">
        <v>1868.46</v>
      </c>
      <c r="CA44" s="115">
        <v>87.23</v>
      </c>
      <c r="CB44" s="115">
        <v>88.28</v>
      </c>
      <c r="CC44" s="115">
        <v>13.66</v>
      </c>
      <c r="CD44" s="115">
        <v>13.92</v>
      </c>
      <c r="CE44" s="115">
        <v>18</v>
      </c>
      <c r="CF44" s="115">
        <v>157.31</v>
      </c>
      <c r="CG44" s="115">
        <v>109.78</v>
      </c>
      <c r="CH44" s="115">
        <v>17.05</v>
      </c>
      <c r="CI44" s="115">
        <v>17.05</v>
      </c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</row>
    <row r="45" spans="1:167" s="15" customFormat="1" x14ac:dyDescent="0.2">
      <c r="A45" s="4"/>
      <c r="BM45" s="65"/>
      <c r="BN45" s="17"/>
      <c r="BO45" s="17"/>
      <c r="BR45" s="108"/>
      <c r="BS45" s="118"/>
      <c r="BT45" s="106">
        <v>11</v>
      </c>
      <c r="BU45" s="115">
        <v>99.04</v>
      </c>
      <c r="BV45" s="115">
        <v>151.19999999999999</v>
      </c>
      <c r="BW45" s="115">
        <v>113.85</v>
      </c>
      <c r="BX45" s="115">
        <v>133.97</v>
      </c>
      <c r="BY45" s="115">
        <v>146630.09</v>
      </c>
      <c r="BZ45" s="115">
        <v>1886.97</v>
      </c>
      <c r="CA45" s="115">
        <v>87.46</v>
      </c>
      <c r="CB45" s="115">
        <v>88.1</v>
      </c>
      <c r="CC45" s="115">
        <v>13.62</v>
      </c>
      <c r="CD45" s="115">
        <v>13.92</v>
      </c>
      <c r="CE45" s="115">
        <v>18</v>
      </c>
      <c r="CF45" s="115">
        <v>157.65</v>
      </c>
      <c r="CG45" s="115">
        <v>109.58</v>
      </c>
      <c r="CH45" s="115">
        <v>17.03</v>
      </c>
      <c r="CI45" s="115">
        <v>17.04</v>
      </c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</row>
    <row r="46" spans="1:167" s="15" customFormat="1" x14ac:dyDescent="0.2">
      <c r="A46" s="4"/>
      <c r="BM46" s="65"/>
      <c r="BN46" s="17"/>
      <c r="BO46" s="17"/>
      <c r="BR46" s="108"/>
      <c r="BS46" s="118"/>
      <c r="BT46" s="106">
        <v>12</v>
      </c>
      <c r="BU46" s="115">
        <v>98.48</v>
      </c>
      <c r="BV46" s="115">
        <v>151.79</v>
      </c>
      <c r="BW46" s="115">
        <v>114.12</v>
      </c>
      <c r="BX46" s="115">
        <v>133.88</v>
      </c>
      <c r="BY46" s="115">
        <v>145721.51</v>
      </c>
      <c r="BZ46" s="115">
        <v>1872.44</v>
      </c>
      <c r="CA46" s="115">
        <v>87.56</v>
      </c>
      <c r="CB46" s="115">
        <v>88.11</v>
      </c>
      <c r="CC46" s="115">
        <v>13.63</v>
      </c>
      <c r="CD46" s="115">
        <v>13.95</v>
      </c>
      <c r="CE46" s="115">
        <v>18</v>
      </c>
      <c r="CF46" s="115">
        <v>157.62</v>
      </c>
      <c r="CG46" s="115">
        <v>109.57</v>
      </c>
      <c r="CH46" s="115">
        <v>17.07</v>
      </c>
      <c r="CI46" s="115">
        <v>17.059999999999999</v>
      </c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</row>
    <row r="47" spans="1:167" s="15" customFormat="1" x14ac:dyDescent="0.2">
      <c r="A47" s="4"/>
      <c r="BN47" s="17"/>
      <c r="BO47" s="17"/>
      <c r="BR47" s="108"/>
      <c r="BS47" s="118"/>
      <c r="BT47" s="106">
        <v>13</v>
      </c>
      <c r="BU47" s="115">
        <v>98.07</v>
      </c>
      <c r="BV47" s="115">
        <v>151.15</v>
      </c>
      <c r="BW47" s="115">
        <v>113.64</v>
      </c>
      <c r="BX47" s="115">
        <v>133.82</v>
      </c>
      <c r="BY47" s="115">
        <v>145109.74</v>
      </c>
      <c r="BZ47" s="115">
        <v>1864.58</v>
      </c>
      <c r="CA47" s="115">
        <v>87.19</v>
      </c>
      <c r="CB47" s="115">
        <v>87.74</v>
      </c>
      <c r="CC47" s="115">
        <v>13.58</v>
      </c>
      <c r="CD47" s="115">
        <v>13.89</v>
      </c>
      <c r="CE47" s="115">
        <v>17.920000000000002</v>
      </c>
      <c r="CF47" s="115">
        <v>157.18</v>
      </c>
      <c r="CG47" s="115">
        <v>109.11</v>
      </c>
      <c r="CH47" s="115">
        <v>17</v>
      </c>
      <c r="CI47" s="115">
        <v>16.989999999999998</v>
      </c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</row>
    <row r="48" spans="1:167" s="15" customFormat="1" x14ac:dyDescent="0.2">
      <c r="A48" s="4"/>
      <c r="BN48" s="17"/>
      <c r="BO48" s="17"/>
      <c r="BR48" s="108"/>
      <c r="BS48" s="118"/>
      <c r="BT48" s="106">
        <v>14</v>
      </c>
      <c r="BU48" s="115">
        <v>98.61</v>
      </c>
      <c r="BV48" s="115">
        <v>151.76</v>
      </c>
      <c r="BW48" s="115">
        <v>113.62</v>
      </c>
      <c r="BX48" s="115">
        <v>133.72</v>
      </c>
      <c r="BY48" s="115">
        <v>145508.96</v>
      </c>
      <c r="BZ48" s="115">
        <v>1863.08</v>
      </c>
      <c r="CA48" s="115">
        <v>87.47</v>
      </c>
      <c r="CB48" s="115">
        <v>87.55</v>
      </c>
      <c r="CC48" s="115">
        <v>13.61</v>
      </c>
      <c r="CD48" s="115">
        <v>13.91</v>
      </c>
      <c r="CE48" s="115">
        <v>17.98</v>
      </c>
      <c r="CF48" s="115">
        <v>157.47999999999999</v>
      </c>
      <c r="CG48" s="115">
        <v>109.15</v>
      </c>
      <c r="CH48" s="115">
        <v>17.05</v>
      </c>
      <c r="CI48" s="115">
        <v>17.05</v>
      </c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</row>
    <row r="49" spans="1:167" s="15" customFormat="1" x14ac:dyDescent="0.2">
      <c r="A49" s="4"/>
      <c r="BN49" s="17"/>
      <c r="BO49" s="17"/>
      <c r="BR49" s="108"/>
      <c r="BS49" s="118"/>
      <c r="BT49" s="106">
        <v>15</v>
      </c>
      <c r="BU49" s="115">
        <v>98.63</v>
      </c>
      <c r="BV49" s="115">
        <v>152.09</v>
      </c>
      <c r="BW49" s="115">
        <v>113.41</v>
      </c>
      <c r="BX49" s="115">
        <v>133.55000000000001</v>
      </c>
      <c r="BY49" s="115">
        <v>145814.87</v>
      </c>
      <c r="BZ49" s="115">
        <v>1855.56</v>
      </c>
      <c r="CA49" s="115">
        <v>86.95</v>
      </c>
      <c r="CB49" s="115">
        <v>87.43</v>
      </c>
      <c r="CC49" s="115">
        <v>13.58</v>
      </c>
      <c r="CD49" s="115">
        <v>13.86</v>
      </c>
      <c r="CE49" s="115">
        <v>17.95</v>
      </c>
      <c r="CF49" s="115">
        <v>157.30000000000001</v>
      </c>
      <c r="CG49" s="115">
        <v>109.08</v>
      </c>
      <c r="CH49" s="115">
        <v>17.04</v>
      </c>
      <c r="CI49" s="115">
        <v>17.02</v>
      </c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</row>
    <row r="50" spans="1:167" s="15" customFormat="1" x14ac:dyDescent="0.2">
      <c r="A50" s="4"/>
      <c r="BN50" s="17"/>
      <c r="BO50" s="17"/>
      <c r="BR50" s="108"/>
      <c r="BS50" s="118"/>
      <c r="BT50" s="106">
        <v>16</v>
      </c>
      <c r="BU50" s="115">
        <v>98.86</v>
      </c>
      <c r="BV50" s="115">
        <v>152.63</v>
      </c>
      <c r="BW50" s="115">
        <v>113.92</v>
      </c>
      <c r="BX50" s="115">
        <v>133.57</v>
      </c>
      <c r="BY50" s="115">
        <v>146132.51999999999</v>
      </c>
      <c r="BZ50" s="115">
        <v>1863.5</v>
      </c>
      <c r="CA50" s="115">
        <v>87.39</v>
      </c>
      <c r="CB50" s="115">
        <v>87.77</v>
      </c>
      <c r="CC50" s="115">
        <v>13.58</v>
      </c>
      <c r="CD50" s="115">
        <v>13.88</v>
      </c>
      <c r="CE50" s="115">
        <v>17.95</v>
      </c>
      <c r="CF50" s="115">
        <v>156.13</v>
      </c>
      <c r="CG50" s="115">
        <v>108.28</v>
      </c>
      <c r="CH50" s="115">
        <v>16.989999999999998</v>
      </c>
      <c r="CI50" s="115">
        <v>16.989999999999998</v>
      </c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</row>
    <row r="51" spans="1:167" s="15" customFormat="1" x14ac:dyDescent="0.2">
      <c r="A51" s="4"/>
      <c r="BN51" s="17"/>
      <c r="BO51" s="17"/>
      <c r="BR51" s="108"/>
      <c r="BS51" s="118"/>
      <c r="BT51" s="106">
        <v>17</v>
      </c>
      <c r="BU51" s="115">
        <v>98.74</v>
      </c>
      <c r="BV51" s="115">
        <v>153.47999999999999</v>
      </c>
      <c r="BW51" s="115">
        <v>114.31</v>
      </c>
      <c r="BX51" s="115">
        <v>133.6</v>
      </c>
      <c r="BY51" s="115">
        <v>146362.29</v>
      </c>
      <c r="BZ51" s="115">
        <v>1889.61</v>
      </c>
      <c r="CA51" s="115">
        <v>86.94</v>
      </c>
      <c r="CB51" s="115">
        <v>87.42</v>
      </c>
      <c r="CC51" s="115">
        <v>13.62</v>
      </c>
      <c r="CD51" s="115">
        <v>13.94</v>
      </c>
      <c r="CE51" s="115">
        <v>17.95</v>
      </c>
      <c r="CF51" s="115">
        <v>156.06</v>
      </c>
      <c r="CG51" s="115">
        <v>107.67</v>
      </c>
      <c r="CH51" s="115">
        <v>17.04</v>
      </c>
      <c r="CI51" s="115">
        <v>17.02</v>
      </c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</row>
    <row r="52" spans="1:167" s="15" customFormat="1" x14ac:dyDescent="0.2">
      <c r="A52" s="4"/>
      <c r="BN52" s="17"/>
      <c r="BO52" s="17"/>
      <c r="BR52" s="108"/>
      <c r="BS52" s="118"/>
      <c r="BT52" s="106">
        <v>18</v>
      </c>
      <c r="BU52" s="115">
        <v>98.27</v>
      </c>
      <c r="BV52" s="115">
        <v>152.66999999999999</v>
      </c>
      <c r="BW52" s="115">
        <v>114.83</v>
      </c>
      <c r="BX52" s="115">
        <v>133.56</v>
      </c>
      <c r="BY52" s="115">
        <v>145194.21</v>
      </c>
      <c r="BZ52" s="115">
        <v>1873.15</v>
      </c>
      <c r="CA52" s="115">
        <v>86.72</v>
      </c>
      <c r="CB52" s="115">
        <v>87.13</v>
      </c>
      <c r="CC52" s="115">
        <v>13.62</v>
      </c>
      <c r="CD52" s="115">
        <v>13.95</v>
      </c>
      <c r="CE52" s="115">
        <v>17.95</v>
      </c>
      <c r="CF52" s="115">
        <v>155.93</v>
      </c>
      <c r="CG52" s="115">
        <v>107.19</v>
      </c>
      <c r="CH52" s="115">
        <v>16.96</v>
      </c>
      <c r="CI52" s="115">
        <v>16.95</v>
      </c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</row>
    <row r="53" spans="1:167" s="15" customFormat="1" x14ac:dyDescent="0.2">
      <c r="A53" s="4"/>
      <c r="BN53" s="17"/>
      <c r="BO53" s="17"/>
      <c r="BR53" s="108"/>
      <c r="BS53" s="118"/>
      <c r="BT53" s="106">
        <v>19</v>
      </c>
      <c r="BU53" s="115">
        <v>98.95</v>
      </c>
      <c r="BV53" s="115">
        <v>151.56</v>
      </c>
      <c r="BW53" s="115">
        <v>114.97</v>
      </c>
      <c r="BX53" s="115">
        <v>133.47999999999999</v>
      </c>
      <c r="BY53" s="115">
        <v>144910.82</v>
      </c>
      <c r="BZ53" s="115">
        <v>1866.79</v>
      </c>
      <c r="CA53" s="115">
        <v>87.09</v>
      </c>
      <c r="CB53" s="115">
        <v>87.19</v>
      </c>
      <c r="CC53" s="115">
        <v>13.64</v>
      </c>
      <c r="CD53" s="115">
        <v>13.97</v>
      </c>
      <c r="CE53" s="115">
        <v>17.93</v>
      </c>
      <c r="CF53" s="115">
        <v>156.61000000000001</v>
      </c>
      <c r="CG53" s="115">
        <v>107.59</v>
      </c>
      <c r="CH53" s="115">
        <v>17.010000000000002</v>
      </c>
      <c r="CI53" s="115">
        <v>16.98</v>
      </c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</row>
    <row r="54" spans="1:167" s="15" customFormat="1" x14ac:dyDescent="0.2">
      <c r="A54" s="4"/>
      <c r="BN54" s="17"/>
      <c r="BO54" s="17"/>
      <c r="BR54" s="108"/>
      <c r="BS54" s="118"/>
      <c r="BT54" s="106">
        <v>20</v>
      </c>
      <c r="BU54" s="115">
        <v>99.07</v>
      </c>
      <c r="BV54" s="115">
        <v>151.52000000000001</v>
      </c>
      <c r="BW54" s="115">
        <v>115.31</v>
      </c>
      <c r="BX54" s="115">
        <v>133.5</v>
      </c>
      <c r="BY54" s="115">
        <v>144674.12</v>
      </c>
      <c r="BZ54" s="115">
        <v>1855.02</v>
      </c>
      <c r="CA54" s="115">
        <v>87.04</v>
      </c>
      <c r="CB54" s="115">
        <v>87.29</v>
      </c>
      <c r="CC54" s="115">
        <v>13.66</v>
      </c>
      <c r="CD54" s="115">
        <v>13.96</v>
      </c>
      <c r="CE54" s="115">
        <v>17.95</v>
      </c>
      <c r="CF54" s="115">
        <v>156.24</v>
      </c>
      <c r="CG54" s="115">
        <v>107.55</v>
      </c>
      <c r="CH54" s="115">
        <v>17.02</v>
      </c>
      <c r="CI54" s="115">
        <v>16.989999999999998</v>
      </c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</row>
    <row r="55" spans="1:167" s="15" customFormat="1" x14ac:dyDescent="0.2">
      <c r="A55" s="4"/>
      <c r="BN55" s="17"/>
      <c r="BO55" s="17"/>
      <c r="BR55" s="108"/>
      <c r="BS55" s="118"/>
      <c r="BT55" s="106">
        <v>21</v>
      </c>
      <c r="BU55" s="115">
        <v>98.58</v>
      </c>
      <c r="BV55" s="115">
        <v>151.66999999999999</v>
      </c>
      <c r="BW55" s="115">
        <v>115.06</v>
      </c>
      <c r="BX55" s="115">
        <v>133.44</v>
      </c>
      <c r="BY55" s="115">
        <v>143970.81</v>
      </c>
      <c r="BZ55" s="115">
        <v>1848.2</v>
      </c>
      <c r="CA55" s="115">
        <v>86.84</v>
      </c>
      <c r="CB55" s="115">
        <v>87.36</v>
      </c>
      <c r="CC55" s="115">
        <v>13.66</v>
      </c>
      <c r="CD55" s="115">
        <v>13.93</v>
      </c>
      <c r="CE55" s="115">
        <v>17.93</v>
      </c>
      <c r="CF55" s="115">
        <v>156.08000000000001</v>
      </c>
      <c r="CG55" s="115">
        <v>107.26</v>
      </c>
      <c r="CH55" s="115">
        <v>17.07</v>
      </c>
      <c r="CI55" s="115">
        <v>17.03</v>
      </c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</row>
    <row r="56" spans="1:167" s="8" customFormat="1" x14ac:dyDescent="0.2">
      <c r="B56" s="15"/>
      <c r="C56" s="7"/>
      <c r="BN56" s="74"/>
      <c r="BO56" s="74"/>
      <c r="BR56" s="103"/>
      <c r="BS56" s="103"/>
      <c r="BT56" s="106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7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1:167" s="3" customFormat="1" x14ac:dyDescent="0.2">
      <c r="B57" s="2"/>
      <c r="C57" s="2"/>
      <c r="BN57" s="78"/>
      <c r="BO57" s="78"/>
      <c r="BR57" s="104"/>
      <c r="BS57" s="104"/>
      <c r="BT57" s="106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80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</row>
    <row r="58" spans="1:167" s="3" customFormat="1" x14ac:dyDescent="0.2">
      <c r="B58" s="2"/>
      <c r="C58" s="2"/>
      <c r="BN58" s="78"/>
      <c r="BO58" s="78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80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</row>
    <row r="59" spans="1:167" s="6" customFormat="1" x14ac:dyDescent="0.2">
      <c r="B59" s="5"/>
      <c r="C59" s="5"/>
      <c r="BN59" s="81"/>
      <c r="BO59" s="81"/>
      <c r="BR59" s="109"/>
      <c r="BS59" s="109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4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</row>
    <row r="60" spans="1:167" s="3" customFormat="1" x14ac:dyDescent="0.2">
      <c r="B60" s="85"/>
      <c r="C60" s="5"/>
      <c r="BN60" s="86"/>
      <c r="BO60" s="86"/>
      <c r="BR60" s="90"/>
      <c r="BS60" s="104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</row>
    <row r="61" spans="1:167" s="3" customFormat="1" x14ac:dyDescent="0.2">
      <c r="B61" s="85"/>
      <c r="C61" s="5"/>
      <c r="BN61" s="86"/>
      <c r="BO61" s="86"/>
      <c r="BR61" s="90"/>
      <c r="BS61" s="104"/>
      <c r="BT61" s="98"/>
      <c r="BU61" s="98">
        <f>AVERAGE(BU35:BU55)</f>
        <v>98.817619047619033</v>
      </c>
      <c r="BV61" s="98">
        <f t="shared" ref="BV61:CI61" si="2">AVERAGE(BV35:BV55)</f>
        <v>151.31047619047621</v>
      </c>
      <c r="BW61" s="98">
        <f t="shared" si="2"/>
        <v>114.02190476190476</v>
      </c>
      <c r="BX61" s="98">
        <f t="shared" si="2"/>
        <v>133.57333333333332</v>
      </c>
      <c r="BY61" s="98">
        <f t="shared" si="2"/>
        <v>145974.05476190479</v>
      </c>
      <c r="BZ61" s="98">
        <f t="shared" si="2"/>
        <v>1881.2747619047618</v>
      </c>
      <c r="CA61" s="98">
        <f t="shared" si="2"/>
        <v>87.167142857142863</v>
      </c>
      <c r="CB61" s="98">
        <f t="shared" si="2"/>
        <v>88.161904761904751</v>
      </c>
      <c r="CC61" s="98">
        <f t="shared" si="2"/>
        <v>13.613333333333339</v>
      </c>
      <c r="CD61" s="98">
        <f t="shared" si="2"/>
        <v>13.864285714285714</v>
      </c>
      <c r="CE61" s="98">
        <f t="shared" si="2"/>
        <v>17.95</v>
      </c>
      <c r="CF61" s="98">
        <f t="shared" si="2"/>
        <v>157.39238095238093</v>
      </c>
      <c r="CG61" s="98">
        <f t="shared" si="2"/>
        <v>109.51952380952382</v>
      </c>
      <c r="CH61" s="98">
        <f t="shared" si="2"/>
        <v>17.056190476190476</v>
      </c>
      <c r="CI61" s="98">
        <f t="shared" si="2"/>
        <v>17.044761904761906</v>
      </c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</row>
    <row r="62" spans="1:167" s="3" customFormat="1" x14ac:dyDescent="0.2">
      <c r="B62" s="85"/>
      <c r="C62" s="5"/>
      <c r="BN62" s="86"/>
      <c r="BO62" s="86"/>
      <c r="BR62" s="90"/>
      <c r="BS62" s="104"/>
      <c r="BT62" s="98"/>
      <c r="BU62" s="98">
        <v>98.817619047619033</v>
      </c>
      <c r="BV62" s="98">
        <v>151.31047619047621</v>
      </c>
      <c r="BW62" s="98">
        <v>114.02190476190476</v>
      </c>
      <c r="BX62" s="98">
        <v>133.57333333333332</v>
      </c>
      <c r="BY62" s="98">
        <v>145974.05476190479</v>
      </c>
      <c r="BZ62" s="98">
        <v>1881.2747619047618</v>
      </c>
      <c r="CA62" s="98">
        <v>87.167142857142863</v>
      </c>
      <c r="CB62" s="98">
        <v>88.161904761904751</v>
      </c>
      <c r="CC62" s="98">
        <v>13.613333333333339</v>
      </c>
      <c r="CD62" s="98">
        <v>13.864285714285714</v>
      </c>
      <c r="CE62" s="98">
        <v>17.95</v>
      </c>
      <c r="CF62" s="98">
        <v>157.39238095238093</v>
      </c>
      <c r="CG62" s="98">
        <v>109.51952380952382</v>
      </c>
      <c r="CH62" s="98">
        <v>17.056190476190476</v>
      </c>
      <c r="CI62" s="98">
        <v>17.044761904761906</v>
      </c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</row>
    <row r="63" spans="1:167" s="3" customFormat="1" x14ac:dyDescent="0.2">
      <c r="B63" s="85"/>
      <c r="C63" s="5"/>
      <c r="BN63" s="86"/>
      <c r="BO63" s="86"/>
      <c r="BR63" s="90"/>
      <c r="BS63" s="104"/>
      <c r="BT63" s="112"/>
      <c r="BU63" s="110">
        <f>BU62-BU61</f>
        <v>0</v>
      </c>
      <c r="BV63" s="110">
        <f t="shared" ref="BV63:CI63" si="3">BV62-BV61</f>
        <v>0</v>
      </c>
      <c r="BW63" s="110">
        <f t="shared" si="3"/>
        <v>0</v>
      </c>
      <c r="BX63" s="110">
        <f t="shared" si="3"/>
        <v>0</v>
      </c>
      <c r="BY63" s="110">
        <f t="shared" si="3"/>
        <v>0</v>
      </c>
      <c r="BZ63" s="110">
        <f t="shared" si="3"/>
        <v>0</v>
      </c>
      <c r="CA63" s="110">
        <f t="shared" si="3"/>
        <v>0</v>
      </c>
      <c r="CB63" s="110">
        <f t="shared" si="3"/>
        <v>0</v>
      </c>
      <c r="CC63" s="110">
        <f t="shared" si="3"/>
        <v>0</v>
      </c>
      <c r="CD63" s="110">
        <f t="shared" si="3"/>
        <v>0</v>
      </c>
      <c r="CE63" s="110">
        <f t="shared" si="3"/>
        <v>0</v>
      </c>
      <c r="CF63" s="110">
        <f t="shared" si="3"/>
        <v>0</v>
      </c>
      <c r="CG63" s="110">
        <f t="shared" si="3"/>
        <v>0</v>
      </c>
      <c r="CH63" s="110">
        <f t="shared" si="3"/>
        <v>0</v>
      </c>
      <c r="CI63" s="110">
        <f t="shared" si="3"/>
        <v>0</v>
      </c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</row>
    <row r="64" spans="1:167" s="3" customFormat="1" x14ac:dyDescent="0.2">
      <c r="B64" s="85"/>
      <c r="C64" s="5"/>
      <c r="BN64" s="86"/>
      <c r="BO64" s="86"/>
      <c r="BR64" s="90"/>
      <c r="BS64" s="104"/>
      <c r="BT64" s="90" t="s">
        <v>29</v>
      </c>
      <c r="BU64" s="90">
        <f>MAX(BU35:BU55)</f>
        <v>100.06</v>
      </c>
      <c r="BV64" s="90">
        <f t="shared" ref="BV64:CI64" si="4">MAX(BV35:BV55)</f>
        <v>153.47999999999999</v>
      </c>
      <c r="BW64" s="90">
        <f t="shared" si="4"/>
        <v>115.31</v>
      </c>
      <c r="BX64" s="90">
        <f t="shared" si="4"/>
        <v>133.99</v>
      </c>
      <c r="BY64" s="90">
        <f t="shared" si="4"/>
        <v>147382.76</v>
      </c>
      <c r="BZ64" s="90">
        <f t="shared" si="4"/>
        <v>1911.41</v>
      </c>
      <c r="CA64" s="90">
        <f t="shared" si="4"/>
        <v>87.92</v>
      </c>
      <c r="CB64" s="90">
        <f t="shared" si="4"/>
        <v>89.94</v>
      </c>
      <c r="CC64" s="90">
        <f t="shared" si="4"/>
        <v>13.66</v>
      </c>
      <c r="CD64" s="90">
        <f t="shared" si="4"/>
        <v>13.97</v>
      </c>
      <c r="CE64" s="90">
        <f t="shared" si="4"/>
        <v>18.02</v>
      </c>
      <c r="CF64" s="90">
        <f t="shared" si="4"/>
        <v>159.31</v>
      </c>
      <c r="CG64" s="90">
        <f t="shared" si="4"/>
        <v>111.84</v>
      </c>
      <c r="CH64" s="90">
        <f t="shared" si="4"/>
        <v>17.170000000000002</v>
      </c>
      <c r="CI64" s="90">
        <f t="shared" si="4"/>
        <v>17.149999999999999</v>
      </c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</row>
    <row r="65" spans="1:167" x14ac:dyDescent="0.2">
      <c r="C65" s="5"/>
      <c r="BT65" s="90" t="s">
        <v>30</v>
      </c>
      <c r="BU65" s="90">
        <f>MIN(BU35:BU55)</f>
        <v>97.91</v>
      </c>
      <c r="BV65" s="90">
        <f t="shared" ref="BV65:CI65" si="5">MIN(BV35:BV55)</f>
        <v>150.04</v>
      </c>
      <c r="BW65" s="90">
        <f t="shared" si="5"/>
        <v>113.41</v>
      </c>
      <c r="BX65" s="90">
        <f t="shared" si="5"/>
        <v>133.07</v>
      </c>
      <c r="BY65" s="90">
        <f t="shared" si="5"/>
        <v>143970.81</v>
      </c>
      <c r="BZ65" s="90">
        <f t="shared" si="5"/>
        <v>1848.2</v>
      </c>
      <c r="CA65" s="90">
        <f t="shared" si="5"/>
        <v>86.72</v>
      </c>
      <c r="CB65" s="90">
        <f t="shared" si="5"/>
        <v>87.13</v>
      </c>
      <c r="CC65" s="90">
        <f t="shared" si="5"/>
        <v>13.55</v>
      </c>
      <c r="CD65" s="90">
        <f t="shared" si="5"/>
        <v>13.66</v>
      </c>
      <c r="CE65" s="90">
        <f t="shared" si="5"/>
        <v>17.89</v>
      </c>
      <c r="CF65" s="90">
        <f t="shared" si="5"/>
        <v>155.93</v>
      </c>
      <c r="CG65" s="90">
        <f t="shared" si="5"/>
        <v>107.19</v>
      </c>
      <c r="CH65" s="90">
        <f t="shared" si="5"/>
        <v>16.96</v>
      </c>
      <c r="CI65" s="90">
        <f t="shared" si="5"/>
        <v>16.95</v>
      </c>
    </row>
    <row r="66" spans="1:167" x14ac:dyDescent="0.2">
      <c r="C66" s="5"/>
      <c r="BT66" s="90"/>
      <c r="BU66" s="90"/>
      <c r="BV66" s="90"/>
      <c r="BW66" s="90"/>
      <c r="BY66" s="90"/>
      <c r="BZ66" s="90"/>
      <c r="CA66" s="90"/>
      <c r="CB66" s="90"/>
      <c r="CC66" s="90"/>
      <c r="CD66" s="90"/>
      <c r="CE66" s="90"/>
      <c r="CF66" s="90"/>
      <c r="CH66" s="92"/>
    </row>
    <row r="67" spans="1:167" x14ac:dyDescent="0.2">
      <c r="C67" s="5"/>
      <c r="BT67" s="90"/>
      <c r="BU67" s="90">
        <f t="shared" ref="BU67:CI67" si="6">BU64-BU65</f>
        <v>2.1500000000000057</v>
      </c>
      <c r="BV67" s="90">
        <f t="shared" si="6"/>
        <v>3.4399999999999977</v>
      </c>
      <c r="BW67" s="90">
        <f t="shared" si="6"/>
        <v>1.9000000000000057</v>
      </c>
      <c r="BX67" s="90">
        <f t="shared" si="6"/>
        <v>0.92000000000001592</v>
      </c>
      <c r="BY67" s="90">
        <f t="shared" si="6"/>
        <v>3411.9500000000116</v>
      </c>
      <c r="BZ67" s="90">
        <f t="shared" si="6"/>
        <v>63.210000000000036</v>
      </c>
      <c r="CA67" s="90">
        <f t="shared" si="6"/>
        <v>1.2000000000000028</v>
      </c>
      <c r="CB67" s="90">
        <f t="shared" si="6"/>
        <v>2.8100000000000023</v>
      </c>
      <c r="CC67" s="90">
        <f t="shared" si="6"/>
        <v>0.10999999999999943</v>
      </c>
      <c r="CD67" s="90">
        <f t="shared" si="6"/>
        <v>0.3100000000000005</v>
      </c>
      <c r="CE67" s="90">
        <f t="shared" si="6"/>
        <v>0.12999999999999901</v>
      </c>
      <c r="CF67" s="90">
        <f t="shared" si="6"/>
        <v>3.3799999999999955</v>
      </c>
      <c r="CG67" s="90">
        <f t="shared" si="6"/>
        <v>4.6500000000000057</v>
      </c>
      <c r="CH67" s="90">
        <f t="shared" si="6"/>
        <v>0.21000000000000085</v>
      </c>
      <c r="CI67" s="90">
        <f t="shared" si="6"/>
        <v>0.19999999999999929</v>
      </c>
    </row>
    <row r="68" spans="1:167" x14ac:dyDescent="0.2">
      <c r="C68" s="5"/>
      <c r="BT68" s="90"/>
      <c r="BU68" s="90"/>
      <c r="BV68" s="90"/>
      <c r="BW68" s="90"/>
      <c r="BY68" s="90"/>
      <c r="BZ68" s="90"/>
      <c r="CA68" s="90"/>
      <c r="CB68" s="90"/>
      <c r="CC68" s="90"/>
      <c r="CD68" s="90"/>
      <c r="CE68" s="90"/>
      <c r="CF68" s="90"/>
      <c r="CH68" s="108"/>
    </row>
    <row r="69" spans="1:167" x14ac:dyDescent="0.2">
      <c r="C69" s="5"/>
      <c r="BX69" s="89"/>
      <c r="CF69" s="89"/>
      <c r="CG69" s="89"/>
      <c r="CH69" s="108"/>
    </row>
    <row r="70" spans="1:167" ht="25.5" x14ac:dyDescent="0.2">
      <c r="C70" s="5"/>
      <c r="BT70" s="101" t="s">
        <v>18</v>
      </c>
      <c r="BU70" s="92" t="s">
        <v>5</v>
      </c>
      <c r="BV70" s="92" t="s">
        <v>6</v>
      </c>
      <c r="BW70" s="92" t="s">
        <v>7</v>
      </c>
      <c r="BX70" s="92" t="s">
        <v>8</v>
      </c>
      <c r="BY70" s="90" t="s">
        <v>9</v>
      </c>
      <c r="BZ70" s="89" t="s">
        <v>10</v>
      </c>
      <c r="CA70" s="89" t="s">
        <v>11</v>
      </c>
      <c r="CB70" s="89" t="s">
        <v>12</v>
      </c>
      <c r="CC70" s="89" t="s">
        <v>13</v>
      </c>
      <c r="CD70" s="89" t="s">
        <v>14</v>
      </c>
      <c r="CE70" s="89" t="s">
        <v>15</v>
      </c>
      <c r="CF70" s="91" t="s">
        <v>16</v>
      </c>
      <c r="CG70" s="90" t="s">
        <v>17</v>
      </c>
      <c r="CH70" s="105" t="s">
        <v>32</v>
      </c>
      <c r="CI70" s="105" t="s">
        <v>33</v>
      </c>
    </row>
    <row r="71" spans="1:167" x14ac:dyDescent="0.2">
      <c r="C71" s="5"/>
      <c r="BT71" s="106">
        <v>1</v>
      </c>
      <c r="BU71" s="107">
        <v>112.28</v>
      </c>
      <c r="BV71" s="107">
        <v>0.73659398939304643</v>
      </c>
      <c r="BW71" s="107">
        <v>0.97430000000000005</v>
      </c>
      <c r="BX71" s="107">
        <v>0.83215444786552384</v>
      </c>
      <c r="BY71" s="107">
        <v>1314.03</v>
      </c>
      <c r="BZ71" s="107">
        <v>17.102</v>
      </c>
      <c r="CA71" s="107">
        <v>1.277139208173691</v>
      </c>
      <c r="CB71" s="107">
        <v>1.2522</v>
      </c>
      <c r="CC71" s="107">
        <v>8.1783000000000001</v>
      </c>
      <c r="CD71" s="107">
        <v>8.1154000000000011</v>
      </c>
      <c r="CE71" s="107">
        <v>6.1937000000000006</v>
      </c>
      <c r="CF71" s="107">
        <v>0.70022126992129519</v>
      </c>
      <c r="CG71" s="107">
        <v>1</v>
      </c>
      <c r="CH71" s="107">
        <v>6.4980000000000002</v>
      </c>
      <c r="CI71" s="107">
        <v>6.4944000000000006</v>
      </c>
      <c r="CJ71" s="90"/>
    </row>
    <row r="72" spans="1:167" x14ac:dyDescent="0.2">
      <c r="B72" s="9"/>
      <c r="BT72" s="106">
        <v>2</v>
      </c>
      <c r="BU72" s="107">
        <v>112.56</v>
      </c>
      <c r="BV72" s="107">
        <v>0.73811632713315622</v>
      </c>
      <c r="BW72" s="107">
        <v>0.97540000000000004</v>
      </c>
      <c r="BX72" s="107">
        <v>0.83008217813563534</v>
      </c>
      <c r="BY72" s="107">
        <v>1313.3100000000002</v>
      </c>
      <c r="BZ72" s="107">
        <v>17.130000000000003</v>
      </c>
      <c r="CA72" s="107">
        <v>1.2738853503184713</v>
      </c>
      <c r="CB72" s="107">
        <v>1.2514000000000001</v>
      </c>
      <c r="CC72" s="107">
        <v>8.1484000000000005</v>
      </c>
      <c r="CD72" s="107">
        <v>8.0902000000000012</v>
      </c>
      <c r="CE72" s="107">
        <v>6.1779999999999999</v>
      </c>
      <c r="CF72" s="107">
        <v>0.70110985690347827</v>
      </c>
      <c r="CG72" s="107">
        <v>1</v>
      </c>
      <c r="CH72" s="107">
        <v>6.4940000000000007</v>
      </c>
      <c r="CI72" s="107">
        <v>6.4946999999999999</v>
      </c>
      <c r="CJ72" s="90"/>
    </row>
    <row r="73" spans="1:167" x14ac:dyDescent="0.2">
      <c r="B73" s="9"/>
      <c r="BT73" s="106">
        <v>3</v>
      </c>
      <c r="BU73" s="107">
        <v>113.19</v>
      </c>
      <c r="BV73" s="107">
        <v>0.73860698722209905</v>
      </c>
      <c r="BW73" s="107">
        <v>0.9769000000000001</v>
      </c>
      <c r="BX73" s="107">
        <v>0.83001328021248333</v>
      </c>
      <c r="BY73" s="107">
        <v>1317.67</v>
      </c>
      <c r="BZ73" s="107">
        <v>17.159000000000002</v>
      </c>
      <c r="CA73" s="107">
        <v>1.2738853503184713</v>
      </c>
      <c r="CB73" s="107">
        <v>1.2502</v>
      </c>
      <c r="CC73" s="107">
        <v>8.1448999999999998</v>
      </c>
      <c r="CD73" s="107">
        <v>8.0818000000000012</v>
      </c>
      <c r="CE73" s="107">
        <v>6.1793000000000005</v>
      </c>
      <c r="CF73" s="107">
        <v>0.70038310956092986</v>
      </c>
      <c r="CG73" s="107">
        <v>1</v>
      </c>
      <c r="CH73" s="107">
        <v>6.4841000000000006</v>
      </c>
      <c r="CI73" s="107">
        <v>6.4773000000000005</v>
      </c>
      <c r="CJ73" s="90"/>
    </row>
    <row r="74" spans="1:167" x14ac:dyDescent="0.2">
      <c r="B74" s="9"/>
      <c r="BT74" s="106">
        <v>4</v>
      </c>
      <c r="BU74" s="107">
        <v>113.09</v>
      </c>
      <c r="BV74" s="107">
        <v>0.73833431777909031</v>
      </c>
      <c r="BW74" s="107">
        <v>0.9769000000000001</v>
      </c>
      <c r="BX74" s="107">
        <v>0.83298625572678042</v>
      </c>
      <c r="BY74" s="107">
        <v>1320.54</v>
      </c>
      <c r="BZ74" s="107">
        <v>17.192</v>
      </c>
      <c r="CA74" s="107">
        <v>1.2755102040816326</v>
      </c>
      <c r="CB74" s="107">
        <v>1.2402</v>
      </c>
      <c r="CC74" s="107">
        <v>8.1711000000000009</v>
      </c>
      <c r="CD74" s="107">
        <v>8.0536000000000012</v>
      </c>
      <c r="CE74" s="107">
        <v>6.2018000000000004</v>
      </c>
      <c r="CF74" s="107">
        <v>0.70071192331408716</v>
      </c>
      <c r="CG74" s="107">
        <v>1</v>
      </c>
      <c r="CH74" s="107">
        <v>6.4960000000000004</v>
      </c>
      <c r="CI74" s="107">
        <v>6.4937000000000005</v>
      </c>
      <c r="CJ74" s="98"/>
    </row>
    <row r="75" spans="1:167" x14ac:dyDescent="0.2">
      <c r="B75" s="9"/>
      <c r="BT75" s="106">
        <v>5</v>
      </c>
      <c r="BU75" s="107">
        <v>112.79</v>
      </c>
      <c r="BV75" s="107">
        <v>0.73887985813506718</v>
      </c>
      <c r="BW75" s="107">
        <v>0.98260000000000003</v>
      </c>
      <c r="BX75" s="107">
        <v>0.83829323497359376</v>
      </c>
      <c r="BY75" s="107">
        <v>1315.04</v>
      </c>
      <c r="BZ75" s="107">
        <v>17.010000000000002</v>
      </c>
      <c r="CA75" s="107">
        <v>1.2787723785166241</v>
      </c>
      <c r="CB75" s="107">
        <v>1.2435</v>
      </c>
      <c r="CC75" s="107">
        <v>8.2376000000000005</v>
      </c>
      <c r="CD75" s="107">
        <v>8.1026000000000007</v>
      </c>
      <c r="CE75" s="107">
        <v>6.242</v>
      </c>
      <c r="CF75" s="107">
        <v>0.70213871452444143</v>
      </c>
      <c r="CG75" s="107">
        <v>1</v>
      </c>
      <c r="CH75" s="107">
        <v>6.5250000000000004</v>
      </c>
      <c r="CI75" s="107">
        <v>6.5331000000000001</v>
      </c>
      <c r="CJ75" s="98"/>
    </row>
    <row r="76" spans="1:167" x14ac:dyDescent="0.2">
      <c r="B76" s="9"/>
      <c r="BT76" s="106">
        <v>6</v>
      </c>
      <c r="BU76" s="107">
        <v>111.42</v>
      </c>
      <c r="BV76" s="107">
        <v>0.73866154527995265</v>
      </c>
      <c r="BW76" s="107">
        <v>0.9778</v>
      </c>
      <c r="BX76" s="107">
        <v>0.83395880243515963</v>
      </c>
      <c r="BY76" s="107">
        <v>1320.9301</v>
      </c>
      <c r="BZ76" s="107">
        <v>17.11</v>
      </c>
      <c r="CA76" s="107">
        <v>1.2737230925996688</v>
      </c>
      <c r="CB76" s="107">
        <v>1.244</v>
      </c>
      <c r="CC76" s="107">
        <v>8.1981999999999999</v>
      </c>
      <c r="CD76" s="107">
        <v>8.0661000000000005</v>
      </c>
      <c r="CE76" s="107">
        <v>6.2107000000000001</v>
      </c>
      <c r="CF76" s="107">
        <v>0.70343275182892517</v>
      </c>
      <c r="CG76" s="107">
        <v>1</v>
      </c>
      <c r="CH76" s="107">
        <v>6.5035000000000007</v>
      </c>
      <c r="CI76" s="107">
        <v>6.5151000000000003</v>
      </c>
      <c r="CJ76" s="98"/>
    </row>
    <row r="77" spans="1:167" x14ac:dyDescent="0.2">
      <c r="B77" s="9"/>
      <c r="BT77" s="106">
        <v>7</v>
      </c>
      <c r="BU77" s="107">
        <v>111.62</v>
      </c>
      <c r="BV77" s="107">
        <v>0.74101519081141154</v>
      </c>
      <c r="BW77" s="107">
        <v>0.97889999999999999</v>
      </c>
      <c r="BX77" s="107">
        <v>0.83717036416910828</v>
      </c>
      <c r="BY77" s="107">
        <v>1319.5699</v>
      </c>
      <c r="BZ77" s="107">
        <v>17</v>
      </c>
      <c r="CA77" s="107">
        <v>1.2703252032520325</v>
      </c>
      <c r="CB77" s="107">
        <v>1.2554000000000001</v>
      </c>
      <c r="CC77" s="107">
        <v>8.1900000000000013</v>
      </c>
      <c r="CD77" s="107">
        <v>8.0605000000000011</v>
      </c>
      <c r="CE77" s="107">
        <v>6.2335000000000003</v>
      </c>
      <c r="CF77" s="107">
        <v>0.70108036484222191</v>
      </c>
      <c r="CG77" s="107">
        <v>1</v>
      </c>
      <c r="CH77" s="107">
        <v>6.5049999999999999</v>
      </c>
      <c r="CI77" s="107">
        <v>6.5137</v>
      </c>
      <c r="CJ77" s="98"/>
    </row>
    <row r="78" spans="1:167" x14ac:dyDescent="0.2">
      <c r="A78" s="9"/>
      <c r="B78" s="9"/>
      <c r="BN78" s="14"/>
      <c r="BO78" s="14"/>
      <c r="BP78" s="13"/>
      <c r="BQ78" s="13"/>
      <c r="BR78" s="117"/>
      <c r="BT78" s="106">
        <v>8</v>
      </c>
      <c r="BU78" s="107">
        <v>111.01</v>
      </c>
      <c r="BV78" s="107">
        <v>0.73443008225616913</v>
      </c>
      <c r="BW78" s="107">
        <v>0.97030000000000005</v>
      </c>
      <c r="BX78" s="107">
        <v>0.82467425366980029</v>
      </c>
      <c r="BY78" s="107">
        <v>1331.9</v>
      </c>
      <c r="BZ78" s="107">
        <v>17.130000000000003</v>
      </c>
      <c r="CA78" s="107">
        <v>1.2691965985531157</v>
      </c>
      <c r="CB78" s="107">
        <v>1.2509000000000001</v>
      </c>
      <c r="CC78" s="107">
        <v>8.1059000000000001</v>
      </c>
      <c r="CD78" s="107">
        <v>7.9695</v>
      </c>
      <c r="CE78" s="107">
        <v>6.1412000000000004</v>
      </c>
      <c r="CF78" s="107">
        <v>0.70277032060382028</v>
      </c>
      <c r="CG78" s="107">
        <v>1</v>
      </c>
      <c r="CH78" s="107">
        <v>6.4568000000000003</v>
      </c>
      <c r="CI78" s="107">
        <v>6.4671000000000003</v>
      </c>
      <c r="CJ78" s="119"/>
      <c r="CK78" s="120"/>
      <c r="CL78" s="120"/>
      <c r="CM78" s="120"/>
      <c r="CN78" s="120"/>
      <c r="CO78" s="120"/>
      <c r="CP78" s="120"/>
      <c r="CQ78" s="120"/>
      <c r="CR78" s="117"/>
      <c r="CS78" s="117"/>
      <c r="CT78" s="117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spans="1:167" x14ac:dyDescent="0.2">
      <c r="B79" s="9"/>
      <c r="BT79" s="106">
        <v>9</v>
      </c>
      <c r="BU79" s="107">
        <v>110.60000000000001</v>
      </c>
      <c r="BV79" s="107">
        <v>0.72453267642370667</v>
      </c>
      <c r="BW79" s="107">
        <v>0.96160000000000001</v>
      </c>
      <c r="BX79" s="107">
        <v>0.814133355043556</v>
      </c>
      <c r="BY79" s="107">
        <v>1342.6100000000001</v>
      </c>
      <c r="BZ79" s="107">
        <v>17.36</v>
      </c>
      <c r="CA79" s="107">
        <v>1.2559658377292138</v>
      </c>
      <c r="CB79" s="107">
        <v>1.2406000000000001</v>
      </c>
      <c r="CC79" s="107">
        <v>8.0088000000000008</v>
      </c>
      <c r="CD79" s="107">
        <v>7.8689</v>
      </c>
      <c r="CE79" s="107">
        <v>6.0636999999999999</v>
      </c>
      <c r="CF79" s="107">
        <v>0.69786105586377756</v>
      </c>
      <c r="CG79" s="107">
        <v>1</v>
      </c>
      <c r="CH79" s="107">
        <v>6.4278000000000004</v>
      </c>
      <c r="CI79" s="107">
        <v>6.4308000000000005</v>
      </c>
      <c r="CJ79" s="92"/>
    </row>
    <row r="80" spans="1:167" x14ac:dyDescent="0.2">
      <c r="A80" s="9"/>
      <c r="B80" s="9"/>
      <c r="BN80" s="9"/>
      <c r="BO80" s="9"/>
      <c r="BR80" s="117"/>
      <c r="BT80" s="106">
        <v>10</v>
      </c>
      <c r="BU80" s="107">
        <v>110.7</v>
      </c>
      <c r="BV80" s="107">
        <v>0.72727272727272729</v>
      </c>
      <c r="BW80" s="107">
        <v>0.96550000000000002</v>
      </c>
      <c r="BX80" s="107">
        <v>0.81900081900081889</v>
      </c>
      <c r="BY80" s="107">
        <v>1332.21</v>
      </c>
      <c r="BZ80" s="107">
        <v>17.02</v>
      </c>
      <c r="CA80" s="107">
        <v>1.2584948401711551</v>
      </c>
      <c r="CB80" s="107">
        <v>1.2436</v>
      </c>
      <c r="CC80" s="107">
        <v>8.0394000000000005</v>
      </c>
      <c r="CD80" s="107">
        <v>7.8842000000000008</v>
      </c>
      <c r="CE80" s="107">
        <v>6.0996000000000006</v>
      </c>
      <c r="CF80" s="107">
        <v>0.69786105586377756</v>
      </c>
      <c r="CG80" s="107">
        <v>1</v>
      </c>
      <c r="CH80" s="107">
        <v>6.44</v>
      </c>
      <c r="CI80" s="107">
        <v>6.4394</v>
      </c>
      <c r="CJ80" s="92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spans="1:167" x14ac:dyDescent="0.2">
      <c r="A81" s="9"/>
      <c r="B81" s="9"/>
      <c r="BN81" s="9"/>
      <c r="BO81" s="9"/>
      <c r="BR81" s="117"/>
      <c r="BT81" s="106">
        <v>11</v>
      </c>
      <c r="BU81" s="107">
        <v>110.64</v>
      </c>
      <c r="BV81" s="107">
        <v>0.72474271633570075</v>
      </c>
      <c r="BW81" s="107">
        <v>0.96250000000000002</v>
      </c>
      <c r="BX81" s="107">
        <v>0.81739414745790417</v>
      </c>
      <c r="BY81" s="107">
        <v>1338.1100000000001</v>
      </c>
      <c r="BZ81" s="107">
        <v>17.220000000000002</v>
      </c>
      <c r="CA81" s="107">
        <v>1.2529758175667209</v>
      </c>
      <c r="CB81" s="107">
        <v>1.2438</v>
      </c>
      <c r="CC81" s="107">
        <v>8.0469000000000008</v>
      </c>
      <c r="CD81" s="107">
        <v>7.8694000000000006</v>
      </c>
      <c r="CE81" s="107">
        <v>6.0865</v>
      </c>
      <c r="CF81" s="107">
        <v>0.69509609703541519</v>
      </c>
      <c r="CG81" s="107">
        <v>1</v>
      </c>
      <c r="CH81" s="107">
        <v>6.4335000000000004</v>
      </c>
      <c r="CI81" s="107">
        <v>6.4321999999999999</v>
      </c>
      <c r="CJ81" s="108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spans="1:167" x14ac:dyDescent="0.2">
      <c r="A82" s="9"/>
      <c r="B82" s="9"/>
      <c r="BN82" s="9"/>
      <c r="BO82" s="9"/>
      <c r="BR82" s="117"/>
      <c r="BT82" s="106">
        <v>12</v>
      </c>
      <c r="BU82" s="107">
        <v>111.26</v>
      </c>
      <c r="BV82" s="107">
        <v>0.72186529993503212</v>
      </c>
      <c r="BW82" s="107">
        <v>0.96010000000000006</v>
      </c>
      <c r="BX82" s="107">
        <v>0.81766148814390838</v>
      </c>
      <c r="BY82" s="107">
        <v>1329.9399000000001</v>
      </c>
      <c r="BZ82" s="107">
        <v>17.089000000000002</v>
      </c>
      <c r="CA82" s="107">
        <v>1.2514078338130397</v>
      </c>
      <c r="CB82" s="107">
        <v>1.2436</v>
      </c>
      <c r="CC82" s="107">
        <v>8.0370000000000008</v>
      </c>
      <c r="CD82" s="107">
        <v>7.8553000000000006</v>
      </c>
      <c r="CE82" s="107">
        <v>6.0876000000000001</v>
      </c>
      <c r="CF82" s="107">
        <v>0.69513475187165041</v>
      </c>
      <c r="CG82" s="107">
        <v>1</v>
      </c>
      <c r="CH82" s="107">
        <v>6.42</v>
      </c>
      <c r="CI82" s="107">
        <v>6.4210000000000003</v>
      </c>
      <c r="CJ82" s="108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spans="1:167" x14ac:dyDescent="0.2">
      <c r="A83" s="9"/>
      <c r="B83" s="9"/>
      <c r="BN83" s="9"/>
      <c r="BO83" s="9"/>
      <c r="BR83" s="117"/>
      <c r="BT83" s="106">
        <v>13</v>
      </c>
      <c r="BU83" s="107">
        <v>111.26</v>
      </c>
      <c r="BV83" s="107">
        <v>0.72186529993503212</v>
      </c>
      <c r="BW83" s="107">
        <v>0.96010000000000006</v>
      </c>
      <c r="BX83" s="107">
        <v>0.81766148814390838</v>
      </c>
      <c r="BY83" s="107">
        <v>1329.9399000000001</v>
      </c>
      <c r="BZ83" s="107">
        <v>17.089000000000002</v>
      </c>
      <c r="CA83" s="107">
        <v>1.2514078338130397</v>
      </c>
      <c r="CB83" s="107">
        <v>1.2436</v>
      </c>
      <c r="CC83" s="107">
        <v>8.0370000000000008</v>
      </c>
      <c r="CD83" s="107">
        <v>7.8553000000000006</v>
      </c>
      <c r="CE83" s="107">
        <v>6.0876000000000001</v>
      </c>
      <c r="CF83" s="107">
        <v>0.69416485026864183</v>
      </c>
      <c r="CG83" s="107">
        <v>1</v>
      </c>
      <c r="CH83" s="107">
        <v>6.42</v>
      </c>
      <c r="CI83" s="107">
        <v>6.4210000000000003</v>
      </c>
      <c r="CJ83" s="108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spans="1:167" x14ac:dyDescent="0.2">
      <c r="A84" s="9"/>
      <c r="B84" s="9"/>
      <c r="BN84" s="9"/>
      <c r="BO84" s="9"/>
      <c r="BR84" s="117"/>
      <c r="BT84" s="106">
        <v>14</v>
      </c>
      <c r="BU84" s="107">
        <v>110.69</v>
      </c>
      <c r="BV84" s="107">
        <v>0.71921749136939006</v>
      </c>
      <c r="BW84" s="107">
        <v>0.9607</v>
      </c>
      <c r="BX84" s="107">
        <v>0.81572722081735871</v>
      </c>
      <c r="BY84" s="107">
        <v>1333.1100000000001</v>
      </c>
      <c r="BZ84" s="107">
        <v>17.068999999999999</v>
      </c>
      <c r="CA84" s="107">
        <v>1.2478163214374844</v>
      </c>
      <c r="CB84" s="107">
        <v>1.2467000000000001</v>
      </c>
      <c r="CC84" s="107">
        <v>8.0206</v>
      </c>
      <c r="CD84" s="107">
        <v>7.8473000000000006</v>
      </c>
      <c r="CE84" s="107">
        <v>6.0712000000000002</v>
      </c>
      <c r="CF84" s="107">
        <v>0.69310636410263526</v>
      </c>
      <c r="CG84" s="107">
        <v>1</v>
      </c>
      <c r="CH84" s="107">
        <v>6.4</v>
      </c>
      <c r="CI84" s="107">
        <v>6.4032</v>
      </c>
      <c r="CJ84" s="108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spans="1:167" x14ac:dyDescent="0.2">
      <c r="A85" s="9"/>
      <c r="B85" s="9"/>
      <c r="BN85" s="9"/>
      <c r="BO85" s="9"/>
      <c r="BR85" s="117"/>
      <c r="BT85" s="106">
        <v>15</v>
      </c>
      <c r="BU85" s="107">
        <v>110.60000000000001</v>
      </c>
      <c r="BV85" s="107">
        <v>0.71720576633436128</v>
      </c>
      <c r="BW85" s="107">
        <v>0.9618000000000001</v>
      </c>
      <c r="BX85" s="107">
        <v>0.81659317328107128</v>
      </c>
      <c r="BY85" s="107">
        <v>1336.77</v>
      </c>
      <c r="BZ85" s="107">
        <v>17.010999999999999</v>
      </c>
      <c r="CA85" s="107">
        <v>1.2545477355413372</v>
      </c>
      <c r="CB85" s="107">
        <v>1.2476</v>
      </c>
      <c r="CC85" s="107">
        <v>8.0335000000000001</v>
      </c>
      <c r="CD85" s="107">
        <v>7.8710000000000004</v>
      </c>
      <c r="CE85" s="107">
        <v>6.0771000000000006</v>
      </c>
      <c r="CF85" s="107">
        <v>0.69343318771236395</v>
      </c>
      <c r="CG85" s="107">
        <v>1</v>
      </c>
      <c r="CH85" s="107">
        <v>6.4020000000000001</v>
      </c>
      <c r="CI85" s="107">
        <v>6.4085000000000001</v>
      </c>
      <c r="CJ85" s="108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spans="1:167" x14ac:dyDescent="0.2">
      <c r="A86" s="9"/>
      <c r="B86" s="9"/>
      <c r="BN86" s="9"/>
      <c r="BO86" s="9"/>
      <c r="BR86" s="117"/>
      <c r="BT86" s="106">
        <v>16</v>
      </c>
      <c r="BU86" s="107">
        <v>109.53</v>
      </c>
      <c r="BV86" s="107">
        <v>0.70942111237230421</v>
      </c>
      <c r="BW86" s="107">
        <v>0.95050000000000001</v>
      </c>
      <c r="BX86" s="107">
        <v>0.81037277147487841</v>
      </c>
      <c r="BY86" s="107">
        <v>1349.5800000000002</v>
      </c>
      <c r="BZ86" s="107">
        <v>17.21</v>
      </c>
      <c r="CA86" s="107">
        <v>1.2390038409119069</v>
      </c>
      <c r="CB86" s="107">
        <v>1.2337</v>
      </c>
      <c r="CC86" s="107">
        <v>7.9738000000000007</v>
      </c>
      <c r="CD86" s="107">
        <v>7.8015000000000008</v>
      </c>
      <c r="CE86" s="107">
        <v>6.0319000000000003</v>
      </c>
      <c r="CF86" s="107">
        <v>0.69352456117233385</v>
      </c>
      <c r="CG86" s="107">
        <v>1</v>
      </c>
      <c r="CH86" s="107">
        <v>6.3715999999999999</v>
      </c>
      <c r="CI86" s="107">
        <v>6.3730000000000002</v>
      </c>
      <c r="CJ86" s="108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spans="1:167" x14ac:dyDescent="0.2">
      <c r="A87" s="9"/>
      <c r="B87" s="9"/>
      <c r="BN87" s="9"/>
      <c r="BO87" s="9"/>
      <c r="BR87" s="117"/>
      <c r="BT87" s="106">
        <v>17</v>
      </c>
      <c r="BU87" s="107">
        <v>109.04</v>
      </c>
      <c r="BV87" s="107">
        <v>0.70150824272185197</v>
      </c>
      <c r="BW87" s="107">
        <v>0.94190000000000007</v>
      </c>
      <c r="BX87" s="107">
        <v>0.80599661481421769</v>
      </c>
      <c r="BY87" s="107">
        <v>1359.3600000000001</v>
      </c>
      <c r="BZ87" s="107">
        <v>17.55</v>
      </c>
      <c r="CA87" s="107">
        <v>1.2383900928792571</v>
      </c>
      <c r="CB87" s="107">
        <v>1.2316</v>
      </c>
      <c r="CC87" s="107">
        <v>7.9039000000000001</v>
      </c>
      <c r="CD87" s="107">
        <v>7.7248000000000001</v>
      </c>
      <c r="CE87" s="107">
        <v>5.9986000000000006</v>
      </c>
      <c r="CF87" s="107">
        <v>0.68991210519779778</v>
      </c>
      <c r="CG87" s="107">
        <v>1</v>
      </c>
      <c r="CH87" s="107">
        <v>6.3196000000000003</v>
      </c>
      <c r="CI87" s="107">
        <v>6.3250999999999999</v>
      </c>
      <c r="CJ87" s="108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spans="1:167" x14ac:dyDescent="0.2">
      <c r="A88" s="9"/>
      <c r="B88" s="9"/>
      <c r="BN88" s="9"/>
      <c r="BO88" s="9"/>
      <c r="BR88" s="117"/>
      <c r="BT88" s="106">
        <v>18</v>
      </c>
      <c r="BU88" s="107">
        <v>109.08</v>
      </c>
      <c r="BV88" s="107">
        <v>0.70209927683774476</v>
      </c>
      <c r="BW88" s="107">
        <v>0.9335</v>
      </c>
      <c r="BX88" s="107">
        <v>0.80237503008906363</v>
      </c>
      <c r="BY88" s="107">
        <v>1354.55</v>
      </c>
      <c r="BZ88" s="107">
        <v>17.475000000000001</v>
      </c>
      <c r="CA88" s="107">
        <v>1.2360939431396785</v>
      </c>
      <c r="CB88" s="107">
        <v>1.2302</v>
      </c>
      <c r="CC88" s="107">
        <v>7.8679000000000006</v>
      </c>
      <c r="CD88" s="107">
        <v>7.6817000000000002</v>
      </c>
      <c r="CE88" s="107">
        <v>5.9721000000000002</v>
      </c>
      <c r="CF88" s="107">
        <v>0.68742223535962499</v>
      </c>
      <c r="CG88" s="107">
        <v>1</v>
      </c>
      <c r="CH88" s="107">
        <v>6.3199000000000005</v>
      </c>
      <c r="CI88" s="107">
        <v>6.3239000000000001</v>
      </c>
      <c r="CJ88" s="98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spans="1:167" x14ac:dyDescent="0.2">
      <c r="A89" s="9"/>
      <c r="B89" s="9"/>
      <c r="BN89" s="9"/>
      <c r="BO89" s="9"/>
      <c r="BR89" s="117"/>
      <c r="BT89" s="106">
        <v>19</v>
      </c>
      <c r="BU89" s="107">
        <v>108.73</v>
      </c>
      <c r="BV89" s="107">
        <v>0.70987435223965356</v>
      </c>
      <c r="BW89" s="107">
        <v>0.93580000000000008</v>
      </c>
      <c r="BX89" s="107">
        <v>0.80651665456891686</v>
      </c>
      <c r="BY89" s="107">
        <v>1346.88</v>
      </c>
      <c r="BZ89" s="107">
        <v>17.350999999999999</v>
      </c>
      <c r="CA89" s="107">
        <v>1.2353304508956147</v>
      </c>
      <c r="CB89" s="107">
        <v>1.234</v>
      </c>
      <c r="CC89" s="107">
        <v>7.8892000000000007</v>
      </c>
      <c r="CD89" s="107">
        <v>7.7037000000000004</v>
      </c>
      <c r="CE89" s="107">
        <v>6.0006000000000004</v>
      </c>
      <c r="CF89" s="107">
        <v>0.68699720392138008</v>
      </c>
      <c r="CG89" s="107">
        <v>1</v>
      </c>
      <c r="CH89" s="107">
        <v>6.3265000000000002</v>
      </c>
      <c r="CI89" s="107">
        <v>6.3366000000000007</v>
      </c>
      <c r="CJ89" s="98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spans="1:167" x14ac:dyDescent="0.2">
      <c r="B90" s="9"/>
      <c r="BT90" s="106">
        <v>20</v>
      </c>
      <c r="BU90" s="107">
        <v>108.56</v>
      </c>
      <c r="BV90" s="107">
        <v>0.70982396365701306</v>
      </c>
      <c r="BW90" s="107">
        <v>0.93270000000000008</v>
      </c>
      <c r="BX90" s="107">
        <v>0.80528265421162826</v>
      </c>
      <c r="BY90" s="107">
        <v>1345.1801</v>
      </c>
      <c r="BZ90" s="107">
        <v>17.248000000000001</v>
      </c>
      <c r="CA90" s="107">
        <v>1.2356357345854443</v>
      </c>
      <c r="CB90" s="107">
        <v>1.2321</v>
      </c>
      <c r="CC90" s="107">
        <v>7.8755000000000006</v>
      </c>
      <c r="CD90" s="107">
        <v>7.7067000000000005</v>
      </c>
      <c r="CE90" s="107">
        <v>5.9923999999999999</v>
      </c>
      <c r="CF90" s="107">
        <v>0.68837337371790464</v>
      </c>
      <c r="CG90" s="107">
        <v>1</v>
      </c>
      <c r="CH90" s="107">
        <v>6.319</v>
      </c>
      <c r="CI90" s="107">
        <v>6.3285</v>
      </c>
    </row>
    <row r="91" spans="1:167" x14ac:dyDescent="0.2">
      <c r="B91" s="9"/>
      <c r="BS91" s="106"/>
      <c r="BT91" s="102">
        <v>21</v>
      </c>
      <c r="BU91" s="75">
        <v>108.8</v>
      </c>
      <c r="BV91" s="75">
        <v>0.7072135785007071</v>
      </c>
      <c r="BW91" s="75">
        <v>0.93220000000000003</v>
      </c>
      <c r="BX91" s="75">
        <v>0.80392314494734307</v>
      </c>
      <c r="BY91" s="75">
        <v>1342.26</v>
      </c>
      <c r="BZ91" s="75">
        <v>17.231000000000002</v>
      </c>
      <c r="CA91" s="75">
        <v>1.2351778656126482</v>
      </c>
      <c r="CB91" s="75">
        <v>1.2278</v>
      </c>
      <c r="CC91" s="75">
        <v>7.8504000000000005</v>
      </c>
      <c r="CD91" s="75">
        <v>7.6990000000000007</v>
      </c>
      <c r="CE91" s="75">
        <v>5.9819000000000004</v>
      </c>
      <c r="CF91" s="107">
        <v>0.68720965392121824</v>
      </c>
      <c r="CG91" s="107">
        <v>1</v>
      </c>
      <c r="CH91" s="107">
        <v>6.2835000000000001</v>
      </c>
      <c r="CI91" s="107">
        <v>6.2968000000000002</v>
      </c>
    </row>
    <row r="92" spans="1:167" s="3" customFormat="1" x14ac:dyDescent="0.2">
      <c r="B92" s="85"/>
      <c r="BN92" s="86"/>
      <c r="BO92" s="86"/>
      <c r="BR92" s="90"/>
      <c r="BS92" s="106"/>
      <c r="BT92" s="102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11"/>
      <c r="CG92" s="112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</row>
    <row r="93" spans="1:167" s="3" customFormat="1" x14ac:dyDescent="0.2">
      <c r="B93" s="85"/>
      <c r="BN93" s="86"/>
      <c r="BO93" s="86"/>
      <c r="BR93" s="90"/>
      <c r="BS93" s="106"/>
      <c r="BT93" s="102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112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</row>
    <row r="94" spans="1:167" x14ac:dyDescent="0.2"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</row>
    <row r="95" spans="1:167" x14ac:dyDescent="0.2"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</row>
    <row r="97" spans="70:87" x14ac:dyDescent="0.2">
      <c r="BS97" s="98"/>
      <c r="BT97" s="98"/>
      <c r="BU97" s="113">
        <f>AVERAGE(BU71:BU91)</f>
        <v>110.83095238095237</v>
      </c>
      <c r="BV97" s="113">
        <f t="shared" ref="BV97:CI97" si="7">AVERAGE(BV71:BV91)</f>
        <v>0.7238705143783436</v>
      </c>
      <c r="BW97" s="113">
        <f t="shared" si="7"/>
        <v>0.96057142857142874</v>
      </c>
      <c r="BX97" s="113">
        <f t="shared" si="7"/>
        <v>0.81961768472298369</v>
      </c>
      <c r="BY97" s="113">
        <f t="shared" si="7"/>
        <v>1333.0233285714287</v>
      </c>
      <c r="BZ97" s="113">
        <f t="shared" si="7"/>
        <v>17.17885714285714</v>
      </c>
      <c r="CA97" s="113">
        <f t="shared" si="7"/>
        <v>1.2564135968528687</v>
      </c>
      <c r="CB97" s="113">
        <f t="shared" si="7"/>
        <v>1.2422238095238096</v>
      </c>
      <c r="CC97" s="113">
        <f t="shared" si="7"/>
        <v>8.045633333333333</v>
      </c>
      <c r="CD97" s="113">
        <f t="shared" si="7"/>
        <v>7.9004047619047633</v>
      </c>
      <c r="CE97" s="113">
        <f t="shared" si="7"/>
        <v>6.1014761904761903</v>
      </c>
      <c r="CF97" s="113">
        <f t="shared" si="7"/>
        <v>0.6958068955956056</v>
      </c>
      <c r="CG97" s="113">
        <f t="shared" si="7"/>
        <v>1</v>
      </c>
      <c r="CH97" s="113">
        <f t="shared" si="7"/>
        <v>6.4212285714285713</v>
      </c>
      <c r="CI97" s="113">
        <f t="shared" si="7"/>
        <v>6.4251952380952382</v>
      </c>
    </row>
    <row r="98" spans="70:87" x14ac:dyDescent="0.2">
      <c r="BS98" s="98"/>
      <c r="BT98" s="98"/>
      <c r="BU98" s="113">
        <v>110.83095238095237</v>
      </c>
      <c r="BV98" s="113">
        <v>0.7238705143783436</v>
      </c>
      <c r="BW98" s="113">
        <v>0.96057142857142874</v>
      </c>
      <c r="BX98" s="113">
        <v>0.81961768472298369</v>
      </c>
      <c r="BY98" s="113">
        <v>1333.0233285714287</v>
      </c>
      <c r="BZ98" s="113">
        <v>17.17885714285714</v>
      </c>
      <c r="CA98" s="113">
        <v>1.2564135968528687</v>
      </c>
      <c r="CB98" s="113">
        <v>1.2422238095238096</v>
      </c>
      <c r="CC98" s="113">
        <v>8.045633333333333</v>
      </c>
      <c r="CD98" s="113">
        <v>7.9004047619047633</v>
      </c>
      <c r="CE98" s="113">
        <v>6.1014761904761903</v>
      </c>
      <c r="CF98" s="113">
        <v>0.6958068955956056</v>
      </c>
      <c r="CG98" s="98">
        <v>1</v>
      </c>
      <c r="CH98" s="113">
        <v>6.4212285714285713</v>
      </c>
      <c r="CI98" s="113">
        <v>6.4251952380952382</v>
      </c>
    </row>
    <row r="99" spans="70:87" x14ac:dyDescent="0.2">
      <c r="BS99" s="112"/>
      <c r="BT99" s="110"/>
      <c r="BU99" s="110">
        <f t="shared" ref="BU99:CI99" si="8">BU98-BU97</f>
        <v>0</v>
      </c>
      <c r="BV99" s="110">
        <f t="shared" si="8"/>
        <v>0</v>
      </c>
      <c r="BW99" s="110">
        <f t="shared" si="8"/>
        <v>0</v>
      </c>
      <c r="BX99" s="110">
        <f t="shared" si="8"/>
        <v>0</v>
      </c>
      <c r="BY99" s="110">
        <f t="shared" si="8"/>
        <v>0</v>
      </c>
      <c r="BZ99" s="110">
        <f t="shared" si="8"/>
        <v>0</v>
      </c>
      <c r="CA99" s="110">
        <f t="shared" si="8"/>
        <v>0</v>
      </c>
      <c r="CB99" s="110">
        <f t="shared" si="8"/>
        <v>0</v>
      </c>
      <c r="CC99" s="110">
        <f t="shared" si="8"/>
        <v>0</v>
      </c>
      <c r="CD99" s="110">
        <f t="shared" si="8"/>
        <v>0</v>
      </c>
      <c r="CE99" s="110">
        <f t="shared" si="8"/>
        <v>0</v>
      </c>
      <c r="CF99" s="110">
        <f t="shared" si="8"/>
        <v>0</v>
      </c>
      <c r="CG99" s="110">
        <f t="shared" si="8"/>
        <v>0</v>
      </c>
      <c r="CH99" s="110">
        <f t="shared" si="8"/>
        <v>0</v>
      </c>
      <c r="CI99" s="110">
        <f t="shared" si="8"/>
        <v>0</v>
      </c>
    </row>
    <row r="100" spans="70:87" x14ac:dyDescent="0.2">
      <c r="BS100" s="90" t="s">
        <v>29</v>
      </c>
      <c r="BT100" s="90"/>
      <c r="BU100" s="113">
        <f>MAX(BU71:BU91)</f>
        <v>113.19</v>
      </c>
      <c r="BV100" s="113">
        <f t="shared" ref="BV100:CI100" si="9">MAX(BV71:BV91)</f>
        <v>0.74101519081141154</v>
      </c>
      <c r="BW100" s="113">
        <f t="shared" si="9"/>
        <v>0.98260000000000003</v>
      </c>
      <c r="BX100" s="113">
        <f t="shared" si="9"/>
        <v>0.83829323497359376</v>
      </c>
      <c r="BY100" s="113">
        <f t="shared" si="9"/>
        <v>1359.3600000000001</v>
      </c>
      <c r="BZ100" s="113">
        <f t="shared" si="9"/>
        <v>17.55</v>
      </c>
      <c r="CA100" s="113">
        <f t="shared" si="9"/>
        <v>1.2787723785166241</v>
      </c>
      <c r="CB100" s="113">
        <f t="shared" si="9"/>
        <v>1.2554000000000001</v>
      </c>
      <c r="CC100" s="113">
        <f t="shared" si="9"/>
        <v>8.2376000000000005</v>
      </c>
      <c r="CD100" s="113">
        <f t="shared" si="9"/>
        <v>8.1154000000000011</v>
      </c>
      <c r="CE100" s="113">
        <f t="shared" si="9"/>
        <v>6.242</v>
      </c>
      <c r="CF100" s="113">
        <f t="shared" si="9"/>
        <v>0.70343275182892517</v>
      </c>
      <c r="CG100" s="113">
        <f t="shared" si="9"/>
        <v>1</v>
      </c>
      <c r="CH100" s="113">
        <f t="shared" si="9"/>
        <v>6.5250000000000004</v>
      </c>
      <c r="CI100" s="113">
        <f t="shared" si="9"/>
        <v>6.5331000000000001</v>
      </c>
    </row>
    <row r="101" spans="70:87" x14ac:dyDescent="0.2">
      <c r="BS101" s="90" t="s">
        <v>30</v>
      </c>
      <c r="BT101" s="90"/>
      <c r="BU101" s="113">
        <f>MIN(BU71:BU91)</f>
        <v>108.56</v>
      </c>
      <c r="BV101" s="113">
        <f t="shared" ref="BV101:CI101" si="10">MIN(BV71:BV91)</f>
        <v>0.70150824272185197</v>
      </c>
      <c r="BW101" s="113">
        <f t="shared" si="10"/>
        <v>0.93220000000000003</v>
      </c>
      <c r="BX101" s="113">
        <f t="shared" si="10"/>
        <v>0.80237503008906363</v>
      </c>
      <c r="BY101" s="113">
        <f t="shared" si="10"/>
        <v>1313.3100000000002</v>
      </c>
      <c r="BZ101" s="113">
        <f t="shared" si="10"/>
        <v>17</v>
      </c>
      <c r="CA101" s="113">
        <f t="shared" si="10"/>
        <v>1.2351778656126482</v>
      </c>
      <c r="CB101" s="113">
        <f t="shared" si="10"/>
        <v>1.2278</v>
      </c>
      <c r="CC101" s="113">
        <f t="shared" si="10"/>
        <v>7.8504000000000005</v>
      </c>
      <c r="CD101" s="113">
        <f t="shared" si="10"/>
        <v>7.6817000000000002</v>
      </c>
      <c r="CE101" s="113">
        <f t="shared" si="10"/>
        <v>5.9721000000000002</v>
      </c>
      <c r="CF101" s="113">
        <f t="shared" si="10"/>
        <v>0.68699720392138008</v>
      </c>
      <c r="CG101" s="113">
        <f t="shared" si="10"/>
        <v>1</v>
      </c>
      <c r="CH101" s="113">
        <f t="shared" si="10"/>
        <v>6.2835000000000001</v>
      </c>
      <c r="CI101" s="113">
        <f t="shared" si="10"/>
        <v>6.2968000000000002</v>
      </c>
    </row>
    <row r="103" spans="70:87" x14ac:dyDescent="0.2">
      <c r="BU103" s="113">
        <f>BU100-BU101</f>
        <v>4.6299999999999955</v>
      </c>
      <c r="BV103" s="113">
        <f t="shared" ref="BV103:CI103" si="11">BV100-BV101</f>
        <v>3.9506948089559568E-2</v>
      </c>
      <c r="BW103" s="113">
        <f t="shared" si="11"/>
        <v>5.04E-2</v>
      </c>
      <c r="BX103" s="113">
        <f t="shared" si="11"/>
        <v>3.5918204884530125E-2</v>
      </c>
      <c r="BY103" s="113">
        <f t="shared" si="11"/>
        <v>46.049999999999955</v>
      </c>
      <c r="BZ103" s="113">
        <f t="shared" si="11"/>
        <v>0.55000000000000071</v>
      </c>
      <c r="CA103" s="113">
        <f t="shared" si="11"/>
        <v>4.3594512903975868E-2</v>
      </c>
      <c r="CB103" s="113">
        <f t="shared" si="11"/>
        <v>2.7600000000000069E-2</v>
      </c>
      <c r="CC103" s="113">
        <f t="shared" si="11"/>
        <v>0.38719999999999999</v>
      </c>
      <c r="CD103" s="113">
        <f t="shared" si="11"/>
        <v>0.43370000000000086</v>
      </c>
      <c r="CE103" s="113">
        <f t="shared" si="11"/>
        <v>0.26989999999999981</v>
      </c>
      <c r="CF103" s="113">
        <f t="shared" si="11"/>
        <v>1.6435547907545089E-2</v>
      </c>
      <c r="CG103" s="113">
        <f t="shared" si="11"/>
        <v>0</v>
      </c>
      <c r="CH103" s="113">
        <f t="shared" si="11"/>
        <v>0.24150000000000027</v>
      </c>
      <c r="CI103" s="113">
        <f t="shared" si="11"/>
        <v>0.23629999999999995</v>
      </c>
    </row>
    <row r="109" spans="70:87" x14ac:dyDescent="0.2">
      <c r="BR109" s="106"/>
    </row>
    <row r="110" spans="70:87" x14ac:dyDescent="0.2">
      <c r="BR110" s="106"/>
    </row>
    <row r="111" spans="70:87" x14ac:dyDescent="0.2">
      <c r="BR111" s="106"/>
    </row>
    <row r="112" spans="70:87" x14ac:dyDescent="0.2">
      <c r="BR112" s="106"/>
      <c r="BS112" s="102"/>
    </row>
    <row r="113" spans="70:71" x14ac:dyDescent="0.2">
      <c r="BR113" s="106"/>
      <c r="BS113" s="102"/>
    </row>
    <row r="114" spans="70:71" x14ac:dyDescent="0.2">
      <c r="BR114" s="106"/>
      <c r="BS114" s="102"/>
    </row>
    <row r="115" spans="70:71" x14ac:dyDescent="0.2">
      <c r="BR115" s="106"/>
      <c r="BS115" s="102"/>
    </row>
    <row r="116" spans="70:71" x14ac:dyDescent="0.2">
      <c r="BR116" s="106"/>
      <c r="BS116" s="102"/>
    </row>
    <row r="117" spans="70:71" x14ac:dyDescent="0.2">
      <c r="BR117" s="106"/>
      <c r="BS117" s="102"/>
    </row>
    <row r="118" spans="70:71" x14ac:dyDescent="0.2">
      <c r="BR118" s="106"/>
      <c r="BS118" s="102"/>
    </row>
    <row r="119" spans="70:71" x14ac:dyDescent="0.2">
      <c r="BR119" s="106"/>
      <c r="BS119" s="102"/>
    </row>
    <row r="120" spans="70:71" x14ac:dyDescent="0.2">
      <c r="BR120" s="106"/>
      <c r="BS120" s="102"/>
    </row>
    <row r="121" spans="70:71" x14ac:dyDescent="0.2">
      <c r="BR121" s="106"/>
      <c r="BS121" s="102"/>
    </row>
    <row r="122" spans="70:71" x14ac:dyDescent="0.2">
      <c r="BR122" s="106"/>
      <c r="BS122" s="102"/>
    </row>
    <row r="123" spans="70:71" x14ac:dyDescent="0.2">
      <c r="BR123" s="106"/>
      <c r="BS123" s="102"/>
    </row>
    <row r="124" spans="70:71" x14ac:dyDescent="0.2">
      <c r="BR124" s="106"/>
      <c r="BS124" s="102"/>
    </row>
    <row r="125" spans="70:71" x14ac:dyDescent="0.2">
      <c r="BR125" s="106"/>
      <c r="BS125" s="102"/>
    </row>
    <row r="126" spans="70:71" x14ac:dyDescent="0.2">
      <c r="BR126" s="106"/>
      <c r="BS126" s="102"/>
    </row>
    <row r="127" spans="70:71" x14ac:dyDescent="0.2">
      <c r="BR127" s="106"/>
      <c r="BS127" s="102"/>
    </row>
    <row r="128" spans="70:71" x14ac:dyDescent="0.2">
      <c r="BS128" s="102"/>
    </row>
    <row r="129" spans="71:86" x14ac:dyDescent="0.2">
      <c r="BS129" s="102"/>
    </row>
    <row r="130" spans="71:86" x14ac:dyDescent="0.2">
      <c r="BS130" s="102"/>
    </row>
    <row r="133" spans="71:86" x14ac:dyDescent="0.2">
      <c r="BS133" s="101"/>
      <c r="BT133" s="101"/>
      <c r="BU133" s="101"/>
      <c r="BV133" s="101"/>
      <c r="BW133" s="101"/>
      <c r="BX133" s="101"/>
      <c r="BY133" s="101"/>
      <c r="BZ133" s="102"/>
      <c r="CA133" s="102"/>
      <c r="CB133" s="102"/>
      <c r="CC133" s="102"/>
      <c r="CD133" s="102"/>
      <c r="CE133" s="102"/>
      <c r="CF133" s="103"/>
      <c r="CG133" s="104"/>
      <c r="CH133" s="92"/>
    </row>
    <row r="134" spans="71:86" x14ac:dyDescent="0.2">
      <c r="BS134" s="101"/>
      <c r="BT134" s="101"/>
      <c r="BU134" s="101"/>
      <c r="BV134" s="101"/>
      <c r="BW134" s="101"/>
      <c r="BX134" s="101"/>
      <c r="BY134" s="101"/>
      <c r="BZ134" s="102"/>
      <c r="CA134" s="102"/>
      <c r="CB134" s="102"/>
      <c r="CC134" s="102"/>
      <c r="CD134" s="102"/>
      <c r="CE134" s="102"/>
      <c r="CF134" s="103"/>
      <c r="CG134" s="104"/>
      <c r="CH134" s="92"/>
    </row>
    <row r="135" spans="71:86" x14ac:dyDescent="0.2">
      <c r="BS135" s="101"/>
      <c r="BT135" s="101"/>
      <c r="BU135" s="92"/>
      <c r="BV135" s="92"/>
      <c r="BW135" s="92"/>
      <c r="BX135" s="92"/>
      <c r="BY135" s="90"/>
      <c r="CH135" s="92"/>
    </row>
    <row r="136" spans="71:86" x14ac:dyDescent="0.2">
      <c r="BS136" s="106"/>
      <c r="BT136" s="102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8"/>
    </row>
    <row r="137" spans="71:86" x14ac:dyDescent="0.2">
      <c r="BS137" s="106"/>
      <c r="BT137" s="102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/>
    </row>
    <row r="138" spans="71:86" x14ac:dyDescent="0.2">
      <c r="BS138" s="106"/>
      <c r="BT138" s="102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8"/>
    </row>
    <row r="139" spans="71:86" x14ac:dyDescent="0.2">
      <c r="BS139" s="106"/>
      <c r="BT139" s="102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8"/>
    </row>
    <row r="140" spans="71:86" x14ac:dyDescent="0.2">
      <c r="BS140" s="106"/>
      <c r="BT140" s="102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8"/>
    </row>
    <row r="141" spans="71:86" x14ac:dyDescent="0.2">
      <c r="BS141" s="106"/>
      <c r="BT141" s="102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8"/>
    </row>
    <row r="142" spans="71:86" x14ac:dyDescent="0.2">
      <c r="BS142" s="106"/>
      <c r="BT142" s="102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8"/>
    </row>
    <row r="143" spans="71:86" x14ac:dyDescent="0.2">
      <c r="BS143" s="106"/>
      <c r="BT143" s="102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8"/>
    </row>
    <row r="144" spans="71:86" x14ac:dyDescent="0.2">
      <c r="BS144" s="106"/>
      <c r="BT144" s="102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8"/>
    </row>
    <row r="145" spans="71:86" x14ac:dyDescent="0.2">
      <c r="BS145" s="106"/>
      <c r="BT145" s="102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8"/>
    </row>
    <row r="146" spans="71:86" x14ac:dyDescent="0.2">
      <c r="BS146" s="106"/>
      <c r="BT146" s="102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8"/>
    </row>
    <row r="147" spans="71:86" x14ac:dyDescent="0.2">
      <c r="BS147" s="106"/>
      <c r="BT147" s="102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8"/>
    </row>
    <row r="148" spans="71:86" x14ac:dyDescent="0.2">
      <c r="BS148" s="106"/>
      <c r="BT148" s="102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8"/>
    </row>
    <row r="149" spans="71:86" x14ac:dyDescent="0.2">
      <c r="BS149" s="106"/>
      <c r="BT149" s="102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8"/>
    </row>
    <row r="150" spans="71:86" x14ac:dyDescent="0.2">
      <c r="BS150" s="106"/>
      <c r="BT150" s="102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8"/>
    </row>
    <row r="151" spans="71:86" x14ac:dyDescent="0.2">
      <c r="BS151" s="106"/>
      <c r="BT151" s="102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8"/>
    </row>
    <row r="152" spans="71:86" x14ac:dyDescent="0.2">
      <c r="BS152" s="106"/>
      <c r="BT152" s="102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8"/>
    </row>
    <row r="153" spans="71:86" x14ac:dyDescent="0.2">
      <c r="BS153" s="106"/>
      <c r="BT153" s="102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8"/>
    </row>
    <row r="154" spans="71:86" x14ac:dyDescent="0.2">
      <c r="BS154" s="106"/>
      <c r="BT154" s="102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8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58"/>
  <sheetViews>
    <sheetView zoomScale="70" zoomScaleNormal="70" workbookViewId="0">
      <pane xSplit="2" ySplit="13" topLeftCell="BN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RowHeight="12.75" x14ac:dyDescent="0.2"/>
  <cols>
    <col min="2" max="2" width="28.42578125" customWidth="1"/>
    <col min="3" max="3" width="20.140625" customWidth="1"/>
    <col min="4" max="4" width="14.28515625" customWidth="1"/>
    <col min="5" max="5" width="9.140625" customWidth="1"/>
    <col min="6" max="6" width="15" customWidth="1"/>
    <col min="7" max="7" width="15.85546875" customWidth="1"/>
    <col min="8" max="8" width="9.140625" customWidth="1"/>
    <col min="9" max="9" width="15" customWidth="1"/>
    <col min="10" max="10" width="12.7109375" bestFit="1" customWidth="1"/>
    <col min="11" max="11" width="9.140625" customWidth="1"/>
    <col min="12" max="12" width="15" customWidth="1"/>
    <col min="13" max="13" width="12.7109375" bestFit="1" customWidth="1"/>
    <col min="14" max="14" width="9.140625" customWidth="1"/>
    <col min="15" max="15" width="15" customWidth="1"/>
    <col min="16" max="16" width="12.7109375" bestFit="1" customWidth="1"/>
    <col min="17" max="17" width="9.140625" customWidth="1"/>
    <col min="18" max="18" width="15" customWidth="1"/>
    <col min="19" max="19" width="12.7109375" bestFit="1" customWidth="1"/>
    <col min="20" max="20" width="9.140625" customWidth="1"/>
    <col min="21" max="21" width="15" customWidth="1"/>
    <col min="22" max="22" width="12.7109375" bestFit="1" customWidth="1"/>
    <col min="23" max="23" width="9.140625" customWidth="1"/>
    <col min="24" max="24" width="15" customWidth="1"/>
    <col min="25" max="25" width="11.140625" customWidth="1"/>
    <col min="26" max="26" width="9.140625" customWidth="1"/>
    <col min="27" max="27" width="22.28515625" bestFit="1" customWidth="1"/>
    <col min="28" max="28" width="15.85546875" customWidth="1"/>
    <col min="29" max="29" width="9.140625" customWidth="1"/>
    <col min="30" max="30" width="22.28515625" bestFit="1" customWidth="1"/>
    <col min="31" max="31" width="14.85546875" customWidth="1"/>
    <col min="32" max="32" width="9.140625" customWidth="1"/>
    <col min="33" max="33" width="15" customWidth="1"/>
    <col min="34" max="34" width="16" customWidth="1"/>
    <col min="35" max="35" width="9.140625" customWidth="1"/>
    <col min="36" max="36" width="15" customWidth="1"/>
    <col min="37" max="37" width="12.7109375" bestFit="1" customWidth="1"/>
    <col min="38" max="38" width="9.140625" customWidth="1"/>
    <col min="39" max="39" width="22.28515625" bestFit="1" customWidth="1"/>
    <col min="40" max="40" width="18.7109375" bestFit="1" customWidth="1"/>
    <col min="41" max="41" width="9.140625" customWidth="1"/>
    <col min="42" max="43" width="22.28515625" bestFit="1" customWidth="1"/>
    <col min="44" max="44" width="9.140625" customWidth="1"/>
    <col min="45" max="46" width="22.28515625" bestFit="1" customWidth="1"/>
    <col min="47" max="47" width="9.140625" customWidth="1"/>
    <col min="48" max="48" width="15" customWidth="1"/>
    <col min="49" max="49" width="12.7109375" bestFit="1" customWidth="1"/>
    <col min="50" max="50" width="9.140625" customWidth="1"/>
    <col min="51" max="51" width="15" customWidth="1"/>
    <col min="52" max="52" width="12.7109375" bestFit="1" customWidth="1"/>
    <col min="53" max="53" width="9.140625" customWidth="1"/>
    <col min="54" max="54" width="15" customWidth="1"/>
    <col min="55" max="55" width="12.7109375" bestFit="1" customWidth="1"/>
    <col min="56" max="56" width="9.140625" customWidth="1"/>
    <col min="57" max="57" width="15" customWidth="1"/>
    <col min="58" max="58" width="12.7109375" bestFit="1" customWidth="1"/>
    <col min="59" max="64" width="12.7109375" customWidth="1"/>
    <col min="65" max="65" width="8.140625" customWidth="1"/>
    <col min="66" max="66" width="18.42578125" customWidth="1"/>
    <col min="67" max="67" width="15.42578125" customWidth="1"/>
    <col min="68" max="68" width="7.85546875" customWidth="1"/>
    <col min="69" max="69" width="16.28515625" customWidth="1"/>
    <col min="70" max="70" width="15.42578125" customWidth="1"/>
    <col min="71" max="71" width="6.5703125" customWidth="1"/>
    <col min="72" max="72" width="15.5703125" customWidth="1"/>
    <col min="73" max="73" width="15.42578125" customWidth="1"/>
    <col min="74" max="74" width="10.140625" bestFit="1" customWidth="1"/>
    <col min="75" max="75" width="20.42578125" style="9" customWidth="1"/>
    <col min="76" max="76" width="14.5703125" style="89" customWidth="1"/>
    <col min="77" max="77" width="14.140625" style="89" customWidth="1"/>
    <col min="78" max="78" width="23.42578125" style="89" customWidth="1"/>
    <col min="79" max="79" width="19.42578125" style="89" customWidth="1"/>
    <col min="80" max="80" width="11.5703125" style="89" customWidth="1"/>
    <col min="81" max="81" width="11.5703125" style="90" customWidth="1"/>
    <col min="82" max="82" width="11.140625" style="89" bestFit="1" customWidth="1"/>
    <col min="83" max="83" width="13.85546875" style="89" customWidth="1"/>
    <col min="84" max="87" width="11.5703125" style="89" customWidth="1"/>
    <col min="88" max="88" width="20.42578125" style="89" bestFit="1" customWidth="1"/>
    <col min="89" max="89" width="17" style="91" customWidth="1"/>
    <col min="90" max="90" width="11.5703125" style="90" customWidth="1"/>
    <col min="91" max="95" width="13.42578125" style="89" customWidth="1"/>
    <col min="96" max="109" width="13.42578125" style="10" customWidth="1"/>
  </cols>
  <sheetData>
    <row r="1" spans="1:109" x14ac:dyDescent="0.2">
      <c r="BX1" s="117"/>
      <c r="BY1" s="117"/>
      <c r="CC1" s="89"/>
      <c r="CE1" s="90"/>
      <c r="CK1" s="89"/>
      <c r="CL1" s="89"/>
      <c r="CM1" s="91"/>
      <c r="CN1" s="90"/>
    </row>
    <row r="2" spans="1:109" x14ac:dyDescent="0.2">
      <c r="BX2" s="117"/>
      <c r="BY2" s="117"/>
      <c r="CC2" s="89"/>
      <c r="CE2" s="90"/>
      <c r="CK2" s="89"/>
      <c r="CL2" s="89"/>
      <c r="CM2" s="91"/>
      <c r="CN2" s="90"/>
    </row>
    <row r="3" spans="1:109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0"/>
      <c r="BU3" s="20"/>
      <c r="BW3" s="10"/>
      <c r="CC3" s="89"/>
      <c r="CD3" s="90"/>
    </row>
    <row r="4" spans="1:109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0"/>
      <c r="BU4" s="20"/>
      <c r="BW4" s="10"/>
      <c r="CC4" s="89"/>
      <c r="CD4" s="90"/>
    </row>
    <row r="5" spans="1:109" x14ac:dyDescent="0.2">
      <c r="A5" s="28"/>
      <c r="B5" s="29" t="s">
        <v>271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30"/>
      <c r="BU5" s="30"/>
      <c r="BW5" s="31"/>
      <c r="BX5" s="93"/>
      <c r="BY5" s="92"/>
      <c r="BZ5" s="92"/>
      <c r="CA5" s="92"/>
      <c r="CC5" s="89"/>
      <c r="CD5" s="90"/>
    </row>
    <row r="6" spans="1:109" ht="13.5" thickBot="1" x14ac:dyDescent="0.25">
      <c r="A6" s="32" t="s">
        <v>1</v>
      </c>
      <c r="B6" s="33"/>
      <c r="C6" s="234" t="s">
        <v>272</v>
      </c>
      <c r="D6" s="234"/>
      <c r="E6" s="193"/>
      <c r="F6" s="234" t="s">
        <v>273</v>
      </c>
      <c r="G6" s="234"/>
      <c r="H6" s="34"/>
      <c r="I6" s="234" t="s">
        <v>274</v>
      </c>
      <c r="J6" s="234"/>
      <c r="K6" s="34"/>
      <c r="L6" s="234" t="s">
        <v>275</v>
      </c>
      <c r="M6" s="234"/>
      <c r="N6" s="35"/>
      <c r="O6" s="234" t="s">
        <v>276</v>
      </c>
      <c r="P6" s="234"/>
      <c r="Q6" s="193"/>
      <c r="R6" s="234" t="s">
        <v>277</v>
      </c>
      <c r="S6" s="234"/>
      <c r="T6" s="193"/>
      <c r="U6" s="234" t="s">
        <v>278</v>
      </c>
      <c r="V6" s="234"/>
      <c r="W6" s="34"/>
      <c r="X6" s="234" t="s">
        <v>279</v>
      </c>
      <c r="Y6" s="234"/>
      <c r="Z6" s="193"/>
      <c r="AA6" s="234" t="s">
        <v>280</v>
      </c>
      <c r="AB6" s="234"/>
      <c r="AC6" s="34"/>
      <c r="AD6" s="234" t="s">
        <v>281</v>
      </c>
      <c r="AE6" s="234"/>
      <c r="AF6" s="35"/>
      <c r="AG6" s="234" t="s">
        <v>282</v>
      </c>
      <c r="AH6" s="234"/>
      <c r="AI6" s="35"/>
      <c r="AJ6" s="234" t="s">
        <v>283</v>
      </c>
      <c r="AK6" s="234"/>
      <c r="AL6" s="34"/>
      <c r="AM6" s="234" t="s">
        <v>284</v>
      </c>
      <c r="AN6" s="234"/>
      <c r="AO6" s="34"/>
      <c r="AP6" s="234" t="s">
        <v>285</v>
      </c>
      <c r="AQ6" s="234"/>
      <c r="AR6" s="34"/>
      <c r="AS6" s="234" t="s">
        <v>286</v>
      </c>
      <c r="AT6" s="234"/>
      <c r="AU6" s="34"/>
      <c r="AV6" s="234" t="s">
        <v>287</v>
      </c>
      <c r="AW6" s="234"/>
      <c r="AX6" s="193"/>
      <c r="AY6" s="234" t="s">
        <v>288</v>
      </c>
      <c r="AZ6" s="234"/>
      <c r="BA6" s="34"/>
      <c r="BB6" s="234" t="s">
        <v>289</v>
      </c>
      <c r="BC6" s="234"/>
      <c r="BD6" s="34"/>
      <c r="BE6" s="234" t="s">
        <v>290</v>
      </c>
      <c r="BF6" s="234"/>
      <c r="BG6" s="194"/>
      <c r="BH6" s="234" t="s">
        <v>291</v>
      </c>
      <c r="BI6" s="234"/>
      <c r="BJ6" s="195"/>
      <c r="BK6" s="234" t="s">
        <v>292</v>
      </c>
      <c r="BL6" s="234"/>
      <c r="BM6" s="196"/>
      <c r="BN6" s="234" t="s">
        <v>293</v>
      </c>
      <c r="BO6" s="234"/>
      <c r="BP6" s="196"/>
      <c r="BQ6" s="234" t="s">
        <v>294</v>
      </c>
      <c r="BR6" s="234"/>
      <c r="BS6" s="34"/>
      <c r="BT6" s="234" t="s">
        <v>2</v>
      </c>
      <c r="BU6" s="234"/>
      <c r="BW6" s="36"/>
      <c r="BX6" s="121"/>
      <c r="BY6" s="93"/>
      <c r="BZ6" s="93"/>
      <c r="CA6" s="93"/>
      <c r="CB6" s="93"/>
      <c r="CC6" s="92"/>
      <c r="CD6" s="90"/>
    </row>
    <row r="7" spans="1:109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38"/>
      <c r="BU7" s="38"/>
      <c r="BW7" s="39"/>
      <c r="BX7" s="94"/>
      <c r="BY7" s="92"/>
      <c r="BZ7" s="92"/>
      <c r="CA7" s="92"/>
      <c r="CB7" s="92"/>
      <c r="CC7" s="92"/>
      <c r="CD7" s="90"/>
    </row>
    <row r="8" spans="1:109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38"/>
      <c r="BQ8" s="38"/>
      <c r="BR8" s="38" t="s">
        <v>3</v>
      </c>
      <c r="BS8" s="26"/>
      <c r="BT8" s="38"/>
      <c r="BU8" s="38" t="s">
        <v>3</v>
      </c>
      <c r="BW8" s="39"/>
      <c r="BX8" s="94"/>
      <c r="BY8" s="92"/>
      <c r="BZ8" s="92"/>
      <c r="CA8" s="92"/>
      <c r="CB8" s="92"/>
      <c r="CC8" s="92"/>
      <c r="CD8" s="90"/>
    </row>
    <row r="9" spans="1:109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S9" s="38"/>
      <c r="BT9" s="38" t="s">
        <v>3</v>
      </c>
      <c r="BU9" s="38" t="s">
        <v>19</v>
      </c>
      <c r="BW9" s="39"/>
      <c r="BX9" s="94"/>
      <c r="BY9" s="94"/>
      <c r="BZ9" s="94"/>
      <c r="CA9" s="94"/>
      <c r="CB9" s="94"/>
      <c r="CC9" s="94"/>
      <c r="CD9" s="90"/>
    </row>
    <row r="10" spans="1:109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23</v>
      </c>
      <c r="BR10" s="38" t="s">
        <v>21</v>
      </c>
      <c r="BS10" s="38"/>
      <c r="BT10" s="38" t="s">
        <v>24</v>
      </c>
      <c r="BU10" s="38" t="s">
        <v>21</v>
      </c>
      <c r="BW10" s="39"/>
      <c r="BX10" s="94"/>
      <c r="BY10" s="94"/>
      <c r="BZ10" s="94"/>
      <c r="CA10" s="94"/>
      <c r="CB10" s="94"/>
      <c r="CC10" s="94"/>
      <c r="CD10" s="90"/>
    </row>
    <row r="11" spans="1:109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S11" s="38"/>
      <c r="BT11" s="38"/>
      <c r="BU11" s="38" t="s">
        <v>22</v>
      </c>
      <c r="BW11" s="39"/>
      <c r="BX11" s="94"/>
      <c r="BY11" s="94"/>
      <c r="BZ11" s="94"/>
      <c r="CA11" s="94"/>
      <c r="CB11" s="94"/>
      <c r="CC11" s="94"/>
      <c r="CD11" s="95"/>
      <c r="CE11" s="96"/>
      <c r="CF11" s="96"/>
      <c r="CG11" s="96"/>
      <c r="CH11" s="96"/>
      <c r="CI11" s="96"/>
      <c r="CJ11" s="96"/>
      <c r="CK11" s="97"/>
      <c r="CL11" s="95"/>
      <c r="CM11" s="96"/>
      <c r="CN11" s="96"/>
      <c r="CO11" s="96"/>
      <c r="CP11" s="96"/>
      <c r="CQ11" s="96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</row>
    <row r="12" spans="1:109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S12" s="38"/>
      <c r="BT12" s="38"/>
      <c r="BU12" s="38" t="s">
        <v>4</v>
      </c>
      <c r="BW12" s="39"/>
      <c r="BX12" s="94"/>
      <c r="BY12" s="92"/>
      <c r="BZ12" s="94"/>
      <c r="CA12" s="94"/>
      <c r="CB12" s="94"/>
      <c r="CC12" s="94"/>
      <c r="CD12" s="98"/>
    </row>
    <row r="13" spans="1:109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W13" s="39"/>
      <c r="BX13" s="94"/>
      <c r="BY13" s="92"/>
      <c r="BZ13" s="92"/>
      <c r="CA13" s="92"/>
      <c r="CB13" s="92"/>
      <c r="CC13" s="92"/>
      <c r="CD13" s="90"/>
    </row>
    <row r="14" spans="1:109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50"/>
      <c r="BU14" s="52"/>
      <c r="BW14" s="39"/>
      <c r="BX14" s="94"/>
      <c r="BY14" s="92"/>
      <c r="BZ14" s="92"/>
      <c r="CA14" s="92"/>
      <c r="CB14" s="92"/>
      <c r="CC14" s="92"/>
      <c r="CD14" s="90"/>
    </row>
    <row r="15" spans="1:109" x14ac:dyDescent="0.2">
      <c r="A15" s="40">
        <v>1</v>
      </c>
      <c r="B15" s="49" t="s">
        <v>5</v>
      </c>
      <c r="C15" s="50">
        <v>113.9</v>
      </c>
      <c r="D15" s="51">
        <v>95.4</v>
      </c>
      <c r="E15" s="51"/>
      <c r="F15" s="50">
        <v>113.7</v>
      </c>
      <c r="G15" s="51">
        <v>96.11</v>
      </c>
      <c r="H15" s="26"/>
      <c r="I15" s="50">
        <v>113.82000000000001</v>
      </c>
      <c r="J15" s="51">
        <v>95.48</v>
      </c>
      <c r="K15" s="26"/>
      <c r="L15" s="50">
        <v>114.31</v>
      </c>
      <c r="M15" s="51">
        <v>95.56</v>
      </c>
      <c r="N15" s="26"/>
      <c r="O15" s="50">
        <v>113.84</v>
      </c>
      <c r="P15" s="51">
        <v>95.93</v>
      </c>
      <c r="Q15" s="51"/>
      <c r="R15" s="50">
        <v>113.33</v>
      </c>
      <c r="S15" s="51">
        <v>96.43</v>
      </c>
      <c r="T15" s="51"/>
      <c r="U15" s="50">
        <v>113.07000000000001</v>
      </c>
      <c r="V15" s="51">
        <v>96.72</v>
      </c>
      <c r="W15" s="26"/>
      <c r="X15" s="50">
        <v>113.22</v>
      </c>
      <c r="Y15" s="51">
        <v>96.34</v>
      </c>
      <c r="Z15" s="51"/>
      <c r="AA15" s="50">
        <v>112.21000000000001</v>
      </c>
      <c r="AB15" s="51">
        <v>96.68</v>
      </c>
      <c r="AC15" s="26"/>
      <c r="AD15" s="50">
        <v>112.32000000000001</v>
      </c>
      <c r="AE15" s="51">
        <v>96.27</v>
      </c>
      <c r="AF15" s="26"/>
      <c r="AG15" s="50">
        <v>111.74000000000001</v>
      </c>
      <c r="AH15" s="51">
        <v>96.82</v>
      </c>
      <c r="AI15" s="26"/>
      <c r="AJ15" s="50">
        <v>112.09</v>
      </c>
      <c r="AK15" s="51">
        <v>96.59</v>
      </c>
      <c r="AL15" s="26"/>
      <c r="AM15" s="50">
        <v>112.18</v>
      </c>
      <c r="AN15" s="51">
        <v>96.51</v>
      </c>
      <c r="AO15" s="26"/>
      <c r="AP15" s="50">
        <v>112.51</v>
      </c>
      <c r="AQ15" s="51">
        <v>96.57</v>
      </c>
      <c r="AR15" s="26"/>
      <c r="AS15" s="50">
        <v>112.39</v>
      </c>
      <c r="AT15" s="51">
        <v>97.2</v>
      </c>
      <c r="AU15" s="26"/>
      <c r="AV15" s="50">
        <v>112.85000000000001</v>
      </c>
      <c r="AW15" s="51">
        <v>96.22</v>
      </c>
      <c r="AX15" s="51"/>
      <c r="AY15" s="50">
        <v>112.25</v>
      </c>
      <c r="AZ15" s="51">
        <v>96.89</v>
      </c>
      <c r="BA15" s="26"/>
      <c r="BB15" s="50">
        <v>112.58</v>
      </c>
      <c r="BC15" s="51">
        <v>97.01</v>
      </c>
      <c r="BD15" s="26"/>
      <c r="BE15" s="26">
        <v>112.3</v>
      </c>
      <c r="BF15" s="26">
        <v>97.26</v>
      </c>
      <c r="BG15" s="26"/>
      <c r="BH15" s="197">
        <v>111.91</v>
      </c>
      <c r="BI15" s="133">
        <v>97.92</v>
      </c>
      <c r="BJ15" s="133"/>
      <c r="BK15" s="130">
        <v>112.22</v>
      </c>
      <c r="BL15" s="133">
        <v>97.35</v>
      </c>
      <c r="BM15" s="133"/>
      <c r="BN15" s="130">
        <v>112.84</v>
      </c>
      <c r="BO15" s="133">
        <v>97.32</v>
      </c>
      <c r="BP15" s="133"/>
      <c r="BQ15" s="133">
        <v>113.14</v>
      </c>
      <c r="BR15" s="133">
        <v>97.45</v>
      </c>
      <c r="BS15" s="133"/>
      <c r="BT15" s="133">
        <f>(C15+F15+I15+L15+O15+R15+U15+X15+AA15+AD15+AG15+AJ15+AM15+AP15+AS15+AV15+AY15+BB15+BE15+BH15+BK15+BN15+BQ15)/23</f>
        <v>112.81391304347825</v>
      </c>
      <c r="BU15" s="133">
        <f>(D15+G15+J15+M15+P15+S15+V15+Y15+AB15+AE15+AH15+AK15+AN15+AQ15+AT15+AW15+AZ15+BC15+BF15+BI15+BL15+BO15+BR15)/23</f>
        <v>96.609999999999985</v>
      </c>
      <c r="BV15" s="163"/>
      <c r="BW15" s="53"/>
      <c r="BX15" s="113"/>
      <c r="BY15" s="82"/>
      <c r="BZ15" s="82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</row>
    <row r="16" spans="1:109" x14ac:dyDescent="0.2">
      <c r="A16" s="40">
        <v>2</v>
      </c>
      <c r="B16" s="49" t="s">
        <v>6</v>
      </c>
      <c r="C16" s="50">
        <v>0.7662248103593593</v>
      </c>
      <c r="D16" s="51">
        <v>141.81</v>
      </c>
      <c r="E16" s="51"/>
      <c r="F16" s="50">
        <v>0.77148588180836286</v>
      </c>
      <c r="G16" s="51">
        <v>141.65</v>
      </c>
      <c r="H16" s="26"/>
      <c r="I16" s="50">
        <v>0.76911244423934777</v>
      </c>
      <c r="J16" s="51">
        <v>141.31</v>
      </c>
      <c r="K16" s="26"/>
      <c r="L16" s="50">
        <v>0.77047538331150311</v>
      </c>
      <c r="M16" s="51">
        <v>141.77000000000001</v>
      </c>
      <c r="N16" s="26"/>
      <c r="O16" s="50">
        <v>0.76740081344486222</v>
      </c>
      <c r="P16" s="51">
        <v>142.31</v>
      </c>
      <c r="Q16" s="51"/>
      <c r="R16" s="50">
        <v>0.76557954371459191</v>
      </c>
      <c r="S16" s="51">
        <v>142.74</v>
      </c>
      <c r="T16" s="51"/>
      <c r="U16" s="50">
        <v>0.76681236101525951</v>
      </c>
      <c r="V16" s="51">
        <v>142.62</v>
      </c>
      <c r="W16" s="26"/>
      <c r="X16" s="50">
        <v>0.76051410753669479</v>
      </c>
      <c r="Y16" s="51">
        <v>143.43</v>
      </c>
      <c r="Z16" s="51"/>
      <c r="AA16" s="50">
        <v>0.75797771545516557</v>
      </c>
      <c r="AB16" s="51">
        <v>143.13</v>
      </c>
      <c r="AC16" s="26"/>
      <c r="AD16" s="50">
        <v>0.75665859564164639</v>
      </c>
      <c r="AE16" s="51">
        <v>142.9</v>
      </c>
      <c r="AF16" s="26"/>
      <c r="AG16" s="50">
        <v>0.76045627376425851</v>
      </c>
      <c r="AH16" s="51">
        <v>142.27000000000001</v>
      </c>
      <c r="AI16" s="26"/>
      <c r="AJ16" s="50">
        <v>0.75786282682834405</v>
      </c>
      <c r="AK16" s="51">
        <v>142.86000000000001</v>
      </c>
      <c r="AL16" s="26"/>
      <c r="AM16" s="50">
        <v>0.76086129498592403</v>
      </c>
      <c r="AN16" s="51">
        <v>142.29</v>
      </c>
      <c r="AO16" s="26"/>
      <c r="AP16" s="50">
        <v>0.76266015863331293</v>
      </c>
      <c r="AQ16" s="51">
        <v>142.46</v>
      </c>
      <c r="AR16" s="26"/>
      <c r="AS16" s="50">
        <v>0.76775431861804222</v>
      </c>
      <c r="AT16" s="51">
        <v>142.29</v>
      </c>
      <c r="AU16" s="26"/>
      <c r="AV16" s="50">
        <v>0.76734192756292197</v>
      </c>
      <c r="AW16" s="51">
        <v>141.5</v>
      </c>
      <c r="AX16" s="51"/>
      <c r="AY16" s="50">
        <v>0.76982294072363344</v>
      </c>
      <c r="AZ16" s="51">
        <v>141.28</v>
      </c>
      <c r="BA16" s="26"/>
      <c r="BB16" s="50">
        <v>0.77357468863618783</v>
      </c>
      <c r="BC16" s="51">
        <v>141.18</v>
      </c>
      <c r="BD16" s="26"/>
      <c r="BE16" s="26">
        <v>0.77543424317617859</v>
      </c>
      <c r="BF16" s="26">
        <v>140.85</v>
      </c>
      <c r="BG16" s="26"/>
      <c r="BH16" s="197">
        <v>0.78112794875800651</v>
      </c>
      <c r="BI16" s="133">
        <v>140.28</v>
      </c>
      <c r="BJ16" s="133"/>
      <c r="BK16" s="130">
        <v>0.77911959485781057</v>
      </c>
      <c r="BL16" s="133">
        <v>140.22</v>
      </c>
      <c r="BM16" s="133"/>
      <c r="BN16" s="130">
        <v>0.78388335815630628</v>
      </c>
      <c r="BO16" s="133">
        <v>140.1</v>
      </c>
      <c r="BP16" s="133"/>
      <c r="BQ16" s="133">
        <v>0.78511423412106462</v>
      </c>
      <c r="BR16" s="133">
        <v>140.43</v>
      </c>
      <c r="BS16" s="133"/>
      <c r="BT16" s="133">
        <f t="shared" ref="BT16:BT30" si="0">(C16+F16+I16+L16+O16+R16+U16+X16+AA16+AD16+AG16+AJ16+AM16+AP16+AS16+AV16+AY16+BB16+BE16+BH16+BK16+BN16+BQ16)/23</f>
        <v>0.76857632458038194</v>
      </c>
      <c r="BU16" s="133">
        <f t="shared" ref="BU16:BU30" si="1">(D16+G16+J16+M16+P16+S16+V16+Y16+AB16+AE16+AH16+AK16+AN16+AQ16+AT16+AW16+AZ16+BC16+BF16+BI16+BL16+BO16+BR16)/23</f>
        <v>141.81217391304347</v>
      </c>
      <c r="BV16" s="163"/>
      <c r="BW16" s="53"/>
      <c r="BX16" s="113"/>
      <c r="BY16" s="82"/>
      <c r="BZ16" s="62"/>
      <c r="CA16" s="99"/>
      <c r="CB16" s="99"/>
      <c r="CC16" s="92"/>
      <c r="CD16" s="90"/>
    </row>
    <row r="17" spans="1:109" x14ac:dyDescent="0.2">
      <c r="A17" s="40">
        <v>3</v>
      </c>
      <c r="B17" s="49" t="s">
        <v>7</v>
      </c>
      <c r="C17" s="50">
        <v>0.9829</v>
      </c>
      <c r="D17" s="51">
        <v>110.55</v>
      </c>
      <c r="E17" s="51"/>
      <c r="F17" s="50">
        <v>0.9840000000000001</v>
      </c>
      <c r="G17" s="51">
        <v>111.06</v>
      </c>
      <c r="H17" s="26"/>
      <c r="I17" s="50">
        <v>0.98620000000000008</v>
      </c>
      <c r="J17" s="51">
        <v>110.2</v>
      </c>
      <c r="K17" s="26"/>
      <c r="L17" s="50">
        <v>0.99170000000000003</v>
      </c>
      <c r="M17" s="51">
        <v>110.14</v>
      </c>
      <c r="N17" s="26"/>
      <c r="O17" s="50">
        <v>0.99380000000000002</v>
      </c>
      <c r="P17" s="51">
        <v>109.89</v>
      </c>
      <c r="Q17" s="51"/>
      <c r="R17" s="50">
        <v>0.99199999999999999</v>
      </c>
      <c r="S17" s="51">
        <v>110.16</v>
      </c>
      <c r="T17" s="51"/>
      <c r="U17" s="50">
        <v>0.99399999999999999</v>
      </c>
      <c r="V17" s="51">
        <v>110.02</v>
      </c>
      <c r="W17" s="26"/>
      <c r="X17" s="50">
        <v>0.99260000000000004</v>
      </c>
      <c r="Y17" s="51">
        <v>109.89</v>
      </c>
      <c r="Z17" s="51"/>
      <c r="AA17" s="50">
        <v>0.98910000000000009</v>
      </c>
      <c r="AB17" s="51">
        <v>109.69</v>
      </c>
      <c r="AC17" s="26"/>
      <c r="AD17" s="50">
        <v>0.99140000000000006</v>
      </c>
      <c r="AE17" s="51">
        <v>109.07</v>
      </c>
      <c r="AF17" s="26"/>
      <c r="AG17" s="50">
        <v>0.98610000000000009</v>
      </c>
      <c r="AH17" s="51">
        <v>109.72</v>
      </c>
      <c r="AI17" s="26"/>
      <c r="AJ17" s="50">
        <v>0.98880000000000001</v>
      </c>
      <c r="AK17" s="51">
        <v>109.5</v>
      </c>
      <c r="AL17" s="26"/>
      <c r="AM17" s="50">
        <v>0.99170000000000003</v>
      </c>
      <c r="AN17" s="51">
        <v>109.17</v>
      </c>
      <c r="AO17" s="26"/>
      <c r="AP17" s="50">
        <v>0.99310000000000009</v>
      </c>
      <c r="AQ17" s="51">
        <v>109.4</v>
      </c>
      <c r="AR17" s="26"/>
      <c r="AS17" s="50">
        <v>0.9961000000000001</v>
      </c>
      <c r="AT17" s="51">
        <v>109.67</v>
      </c>
      <c r="AU17" s="26"/>
      <c r="AV17" s="50">
        <v>0.99730000000000008</v>
      </c>
      <c r="AW17" s="51">
        <v>108.87</v>
      </c>
      <c r="AX17" s="51"/>
      <c r="AY17" s="50">
        <v>0.99420000000000008</v>
      </c>
      <c r="AZ17" s="51">
        <v>109.39</v>
      </c>
      <c r="BA17" s="26"/>
      <c r="BB17" s="50">
        <v>0.99690000000000001</v>
      </c>
      <c r="BC17" s="51">
        <v>109.55</v>
      </c>
      <c r="BD17" s="26"/>
      <c r="BE17" s="26">
        <v>0.99770000000000003</v>
      </c>
      <c r="BF17" s="26">
        <v>109.47</v>
      </c>
      <c r="BG17" s="26"/>
      <c r="BH17" s="197">
        <v>1.0010000000000001</v>
      </c>
      <c r="BI17" s="133">
        <v>109.47</v>
      </c>
      <c r="BJ17" s="133"/>
      <c r="BK17" s="130">
        <v>0.99870000000000003</v>
      </c>
      <c r="BL17" s="133">
        <v>109.39</v>
      </c>
      <c r="BM17" s="133"/>
      <c r="BN17" s="130">
        <v>1.0026000000000002</v>
      </c>
      <c r="BO17" s="133">
        <v>109.54</v>
      </c>
      <c r="BP17" s="133"/>
      <c r="BQ17" s="133">
        <v>1.0056</v>
      </c>
      <c r="BR17" s="133">
        <v>109.64</v>
      </c>
      <c r="BS17" s="133"/>
      <c r="BT17" s="133">
        <f t="shared" si="0"/>
        <v>0.99336956521739128</v>
      </c>
      <c r="BU17" s="133">
        <f t="shared" si="1"/>
        <v>109.71521739130432</v>
      </c>
      <c r="BV17" s="163"/>
      <c r="BW17" s="53"/>
      <c r="BX17" s="113"/>
      <c r="BY17" s="82"/>
      <c r="BZ17" s="62"/>
      <c r="CA17" s="99"/>
      <c r="CB17" s="99"/>
      <c r="CC17" s="92"/>
      <c r="CD17" s="90"/>
    </row>
    <row r="18" spans="1:109" x14ac:dyDescent="0.2">
      <c r="A18" s="40">
        <v>4</v>
      </c>
      <c r="B18" s="49" t="s">
        <v>8</v>
      </c>
      <c r="C18" s="50">
        <v>0.86102979163079041</v>
      </c>
      <c r="D18" s="51">
        <v>126.22</v>
      </c>
      <c r="E18" s="51"/>
      <c r="F18" s="50">
        <v>0.86828167057393424</v>
      </c>
      <c r="G18" s="51">
        <v>125.91</v>
      </c>
      <c r="H18" s="26"/>
      <c r="I18" s="50">
        <v>0.86460314715545561</v>
      </c>
      <c r="J18" s="51">
        <v>125.7</v>
      </c>
      <c r="K18" s="26"/>
      <c r="L18" s="50">
        <v>0.86979211968339576</v>
      </c>
      <c r="M18" s="51">
        <v>125.6</v>
      </c>
      <c r="N18" s="26"/>
      <c r="O18" s="50">
        <v>0.87024627969715429</v>
      </c>
      <c r="P18" s="51">
        <v>125.54</v>
      </c>
      <c r="Q18" s="51"/>
      <c r="R18" s="50">
        <v>0.87092840968472385</v>
      </c>
      <c r="S18" s="51">
        <v>125.52</v>
      </c>
      <c r="T18" s="51"/>
      <c r="U18" s="50">
        <v>0.87221979938944605</v>
      </c>
      <c r="V18" s="51">
        <v>125.44</v>
      </c>
      <c r="W18" s="26"/>
      <c r="X18" s="50">
        <v>0.87077673284569834</v>
      </c>
      <c r="Y18" s="51">
        <v>125.26</v>
      </c>
      <c r="Z18" s="51"/>
      <c r="AA18" s="50">
        <v>0.86610081413476525</v>
      </c>
      <c r="AB18" s="51">
        <v>125.22</v>
      </c>
      <c r="AC18" s="26"/>
      <c r="AD18" s="50">
        <v>0.86333419666752997</v>
      </c>
      <c r="AE18" s="51">
        <v>125.23</v>
      </c>
      <c r="AF18" s="26"/>
      <c r="AG18" s="50">
        <v>0.86325966850828717</v>
      </c>
      <c r="AH18" s="51">
        <v>125.3</v>
      </c>
      <c r="AI18" s="26"/>
      <c r="AJ18" s="50">
        <v>0.86437894372893076</v>
      </c>
      <c r="AK18" s="51">
        <v>125.31</v>
      </c>
      <c r="AL18" s="26"/>
      <c r="AM18" s="50">
        <v>0.8642295393656555</v>
      </c>
      <c r="AN18" s="51">
        <v>125.25</v>
      </c>
      <c r="AO18" s="26"/>
      <c r="AP18" s="50">
        <v>0.86805555555555547</v>
      </c>
      <c r="AQ18" s="51">
        <v>125.16</v>
      </c>
      <c r="AR18" s="26"/>
      <c r="AS18" s="50">
        <v>0.87359133397396693</v>
      </c>
      <c r="AT18" s="51">
        <v>125.12</v>
      </c>
      <c r="AU18" s="26"/>
      <c r="AV18" s="50">
        <v>0.86873425419164274</v>
      </c>
      <c r="AW18" s="51">
        <v>125.04</v>
      </c>
      <c r="AX18" s="51"/>
      <c r="AY18" s="50">
        <v>0.87108013937282225</v>
      </c>
      <c r="AZ18" s="51">
        <v>124.83</v>
      </c>
      <c r="BA18" s="26"/>
      <c r="BB18" s="50">
        <v>0.87581012436503758</v>
      </c>
      <c r="BC18" s="51">
        <v>124.79</v>
      </c>
      <c r="BD18" s="26"/>
      <c r="BE18" s="26">
        <v>0.87642418930762489</v>
      </c>
      <c r="BF18" s="26">
        <v>124.64</v>
      </c>
      <c r="BG18" s="26"/>
      <c r="BH18" s="197">
        <v>0.88059175766114817</v>
      </c>
      <c r="BI18" s="133">
        <v>124.56</v>
      </c>
      <c r="BJ18" s="133"/>
      <c r="BK18" s="130">
        <v>0.87673154480098192</v>
      </c>
      <c r="BL18" s="133">
        <v>124.55</v>
      </c>
      <c r="BM18" s="133"/>
      <c r="BN18" s="130">
        <v>0.88051422030465776</v>
      </c>
      <c r="BO18" s="133">
        <v>124.77</v>
      </c>
      <c r="BP18" s="133"/>
      <c r="BQ18" s="133">
        <v>0.88253463948459976</v>
      </c>
      <c r="BR18" s="133">
        <v>124.94</v>
      </c>
      <c r="BS18" s="133"/>
      <c r="BT18" s="133">
        <f t="shared" si="0"/>
        <v>0.87057603791668714</v>
      </c>
      <c r="BU18" s="133">
        <f>(D18+G18+J18+M18+P18+S18+V18+Y18+AB18+AE18+AH18+AK18+AN18+AQ18+AT18+AW18+AZ18+BC18+BF18+BI18+BL18+BO18+BR18)/23</f>
        <v>125.21304347826086</v>
      </c>
      <c r="BV18" s="163"/>
      <c r="BW18" s="53"/>
      <c r="BX18" s="113"/>
      <c r="BY18" s="82"/>
      <c r="BZ18" s="51"/>
      <c r="CA18" s="51"/>
      <c r="CB18" s="51"/>
      <c r="CC18" s="51"/>
      <c r="CD18" s="54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</row>
    <row r="19" spans="1:109" x14ac:dyDescent="0.2">
      <c r="A19" s="40">
        <v>5</v>
      </c>
      <c r="B19" s="49" t="s">
        <v>9</v>
      </c>
      <c r="C19" s="50">
        <v>1185.79</v>
      </c>
      <c r="D19" s="54">
        <v>128847.94</v>
      </c>
      <c r="E19" s="54"/>
      <c r="F19" s="55">
        <v>1192.71</v>
      </c>
      <c r="G19" s="54">
        <v>130339.35</v>
      </c>
      <c r="H19" s="26"/>
      <c r="I19" s="50">
        <v>1203.92</v>
      </c>
      <c r="J19" s="54">
        <v>130842.03</v>
      </c>
      <c r="K19" s="26"/>
      <c r="L19" s="50">
        <v>1199.28</v>
      </c>
      <c r="M19" s="54">
        <v>130997.35</v>
      </c>
      <c r="N19" s="26"/>
      <c r="O19" s="50">
        <v>1201.3600000000001</v>
      </c>
      <c r="P19" s="54">
        <v>131200.53</v>
      </c>
      <c r="Q19" s="54"/>
      <c r="R19" s="55">
        <v>1194.21</v>
      </c>
      <c r="S19" s="54">
        <v>130503.27</v>
      </c>
      <c r="T19" s="54"/>
      <c r="U19" s="55">
        <v>1187.6600000000001</v>
      </c>
      <c r="V19" s="54">
        <v>129882.5</v>
      </c>
      <c r="W19" s="26"/>
      <c r="X19" s="50">
        <v>1186.79</v>
      </c>
      <c r="Y19" s="54">
        <v>129455.05</v>
      </c>
      <c r="Z19" s="54"/>
      <c r="AA19" s="50">
        <v>1201.06</v>
      </c>
      <c r="AB19" s="54">
        <v>130303</v>
      </c>
      <c r="AC19" s="26"/>
      <c r="AD19" s="50">
        <v>1219.1600000000001</v>
      </c>
      <c r="AE19" s="54">
        <v>131827.76999999999</v>
      </c>
      <c r="AF19" s="26"/>
      <c r="AG19" s="50">
        <v>1231.8500000000001</v>
      </c>
      <c r="AH19" s="54">
        <v>133273.85</v>
      </c>
      <c r="AI19" s="26"/>
      <c r="AJ19" s="50">
        <v>1227.9100000000001</v>
      </c>
      <c r="AK19" s="54">
        <v>132945.82</v>
      </c>
      <c r="AL19" s="26"/>
      <c r="AM19" s="50">
        <v>1227.3500000000001</v>
      </c>
      <c r="AN19" s="54">
        <v>132872.91</v>
      </c>
      <c r="AO19" s="26"/>
      <c r="AP19" s="50">
        <v>1223.52</v>
      </c>
      <c r="AQ19" s="54">
        <v>132935.45000000001</v>
      </c>
      <c r="AR19" s="26"/>
      <c r="AS19" s="50">
        <v>1227.98</v>
      </c>
      <c r="AT19" s="54">
        <v>134144.54</v>
      </c>
      <c r="AU19" s="26"/>
      <c r="AV19" s="50">
        <v>1222.98</v>
      </c>
      <c r="AW19" s="54">
        <v>132791.17000000001</v>
      </c>
      <c r="AX19" s="54"/>
      <c r="AY19" s="55">
        <v>1234.51</v>
      </c>
      <c r="AZ19" s="54">
        <v>134265.31</v>
      </c>
      <c r="BA19" s="26"/>
      <c r="BB19" s="50">
        <v>1230.6600000000001</v>
      </c>
      <c r="BC19" s="54">
        <v>134400.38</v>
      </c>
      <c r="BD19" s="26"/>
      <c r="BE19" s="26">
        <v>1232.1600000000001</v>
      </c>
      <c r="BF19" s="26">
        <v>134576.51999999999</v>
      </c>
      <c r="BG19" s="26"/>
      <c r="BH19" s="197">
        <v>1236.6600000000001</v>
      </c>
      <c r="BI19" s="133">
        <v>135513.20000000001</v>
      </c>
      <c r="BJ19" s="133"/>
      <c r="BK19" s="130">
        <v>1230.1100000000001</v>
      </c>
      <c r="BL19" s="133">
        <v>134389.51999999999</v>
      </c>
      <c r="BM19" s="133"/>
      <c r="BN19" s="130">
        <v>1220.46</v>
      </c>
      <c r="BO19" s="133">
        <v>134030.92000000001</v>
      </c>
      <c r="BP19" s="133"/>
      <c r="BQ19" s="133">
        <v>1217.1000000000001</v>
      </c>
      <c r="BR19" s="133">
        <v>134185.28</v>
      </c>
      <c r="BS19" s="133"/>
      <c r="BT19" s="133">
        <f t="shared" si="0"/>
        <v>1214.5734782608693</v>
      </c>
      <c r="BU19" s="133">
        <f t="shared" si="1"/>
        <v>132370.59391304347</v>
      </c>
      <c r="BV19" s="163"/>
      <c r="BW19" s="53"/>
      <c r="BX19" s="113"/>
      <c r="BY19" s="82"/>
      <c r="BZ19" s="183"/>
      <c r="CA19" s="99"/>
      <c r="CB19" s="99"/>
      <c r="CC19" s="92"/>
      <c r="CD19" s="90"/>
    </row>
    <row r="20" spans="1:109" x14ac:dyDescent="0.2">
      <c r="A20" s="40">
        <v>6</v>
      </c>
      <c r="B20" s="49" t="s">
        <v>10</v>
      </c>
      <c r="C20" s="50">
        <v>14.591000000000001</v>
      </c>
      <c r="D20" s="51">
        <v>1585.46</v>
      </c>
      <c r="E20" s="51"/>
      <c r="F20" s="50">
        <v>14.49</v>
      </c>
      <c r="G20" s="51">
        <v>1583.47</v>
      </c>
      <c r="H20" s="26"/>
      <c r="I20" s="50">
        <v>14.72</v>
      </c>
      <c r="J20" s="51">
        <v>1599.77</v>
      </c>
      <c r="K20" s="26"/>
      <c r="L20" s="50">
        <v>14.57</v>
      </c>
      <c r="M20" s="51">
        <v>1591.48</v>
      </c>
      <c r="N20" s="26"/>
      <c r="O20" s="50">
        <v>14.600000000000001</v>
      </c>
      <c r="P20" s="51">
        <v>1594.47</v>
      </c>
      <c r="Q20" s="51"/>
      <c r="R20" s="50">
        <v>14.444000000000001</v>
      </c>
      <c r="S20" s="51">
        <v>1578.44</v>
      </c>
      <c r="T20" s="51"/>
      <c r="U20" s="50">
        <v>14.350000000000001</v>
      </c>
      <c r="V20" s="51">
        <v>1569.32</v>
      </c>
      <c r="W20" s="26"/>
      <c r="X20" s="50">
        <v>14.3</v>
      </c>
      <c r="Y20" s="51">
        <v>1559.84</v>
      </c>
      <c r="Z20" s="51"/>
      <c r="AA20" s="50">
        <v>14.411000000000001</v>
      </c>
      <c r="AB20" s="51">
        <v>1563.45</v>
      </c>
      <c r="AC20" s="26"/>
      <c r="AD20" s="50">
        <v>14.581000000000001</v>
      </c>
      <c r="AE20" s="51">
        <v>1576.64</v>
      </c>
      <c r="AF20" s="26"/>
      <c r="AG20" s="50">
        <v>14.759</v>
      </c>
      <c r="AH20" s="51">
        <v>1596.78</v>
      </c>
      <c r="AI20" s="26"/>
      <c r="AJ20" s="50">
        <v>14.731</v>
      </c>
      <c r="AK20" s="51">
        <v>1594.93</v>
      </c>
      <c r="AL20" s="26"/>
      <c r="AM20" s="50">
        <v>14.703000000000001</v>
      </c>
      <c r="AN20" s="51">
        <v>1591.75</v>
      </c>
      <c r="AO20" s="26"/>
      <c r="AP20" s="50">
        <v>14.49</v>
      </c>
      <c r="AQ20" s="51">
        <v>1574.34</v>
      </c>
      <c r="AR20" s="26"/>
      <c r="AS20" s="50">
        <v>14.616000000000001</v>
      </c>
      <c r="AT20" s="51">
        <v>1596.65</v>
      </c>
      <c r="AU20" s="26"/>
      <c r="AV20" s="50">
        <v>14.59</v>
      </c>
      <c r="AW20" s="51">
        <v>1584.18</v>
      </c>
      <c r="AX20" s="51"/>
      <c r="AY20" s="50">
        <v>14.67</v>
      </c>
      <c r="AZ20" s="51">
        <v>1595.51</v>
      </c>
      <c r="BA20" s="26"/>
      <c r="BB20" s="50">
        <v>14.772</v>
      </c>
      <c r="BC20" s="51">
        <v>1613.25</v>
      </c>
      <c r="BD20" s="26"/>
      <c r="BE20" s="26">
        <v>14.690000000000001</v>
      </c>
      <c r="BF20" s="26">
        <v>1604.44</v>
      </c>
      <c r="BG20" s="26"/>
      <c r="BH20" s="197">
        <v>14.680000000000001</v>
      </c>
      <c r="BI20" s="133">
        <v>1608.63</v>
      </c>
      <c r="BJ20" s="133"/>
      <c r="BK20" s="130">
        <v>14.668000000000001</v>
      </c>
      <c r="BL20" s="133">
        <v>1602.48</v>
      </c>
      <c r="BM20" s="133"/>
      <c r="BN20" s="130">
        <v>14.402000000000001</v>
      </c>
      <c r="BO20" s="133">
        <v>1581.63</v>
      </c>
      <c r="BP20" s="133"/>
      <c r="BQ20" s="133">
        <v>14.31</v>
      </c>
      <c r="BR20" s="133">
        <v>1577.68</v>
      </c>
      <c r="BS20" s="133"/>
      <c r="BT20" s="133">
        <f t="shared" si="0"/>
        <v>14.571217391304346</v>
      </c>
      <c r="BU20" s="133">
        <f t="shared" si="1"/>
        <v>1588.0256521739129</v>
      </c>
      <c r="BV20" s="163"/>
      <c r="BW20" s="53"/>
      <c r="BX20" s="113"/>
      <c r="BY20" s="82"/>
      <c r="BZ20" s="62"/>
      <c r="CA20" s="99"/>
      <c r="CB20" s="99"/>
      <c r="CC20" s="92"/>
      <c r="CD20" s="90"/>
    </row>
    <row r="21" spans="1:109" x14ac:dyDescent="0.2">
      <c r="A21" s="40">
        <v>7</v>
      </c>
      <c r="B21" s="49" t="s">
        <v>25</v>
      </c>
      <c r="C21" s="50">
        <v>1.3850415512465373</v>
      </c>
      <c r="D21" s="51">
        <v>78.45</v>
      </c>
      <c r="E21" s="51"/>
      <c r="F21" s="50">
        <v>1.3943112102621305</v>
      </c>
      <c r="G21" s="51">
        <v>78.38</v>
      </c>
      <c r="H21" s="26"/>
      <c r="I21" s="50">
        <v>1.3982102908277403</v>
      </c>
      <c r="J21" s="51">
        <v>77.73</v>
      </c>
      <c r="K21" s="26"/>
      <c r="L21" s="50">
        <v>1.4126289023873426</v>
      </c>
      <c r="M21" s="51">
        <v>77.319999999999993</v>
      </c>
      <c r="N21" s="26"/>
      <c r="O21" s="50">
        <v>1.4158289678606824</v>
      </c>
      <c r="P21" s="51">
        <v>77.14</v>
      </c>
      <c r="Q21" s="51"/>
      <c r="R21" s="50">
        <v>1.4168319637291018</v>
      </c>
      <c r="S21" s="51">
        <v>77.13</v>
      </c>
      <c r="T21" s="51"/>
      <c r="U21" s="50">
        <v>1.4148273910582909</v>
      </c>
      <c r="V21" s="51">
        <v>77.3</v>
      </c>
      <c r="W21" s="26"/>
      <c r="X21" s="50">
        <v>1.4104372355430181</v>
      </c>
      <c r="Y21" s="51">
        <v>77.34</v>
      </c>
      <c r="Z21" s="51"/>
      <c r="AA21" s="50">
        <v>1.4114326040931544</v>
      </c>
      <c r="AB21" s="51">
        <v>76.87</v>
      </c>
      <c r="AC21" s="26"/>
      <c r="AD21" s="50">
        <v>1.4046916701783956</v>
      </c>
      <c r="AE21" s="51">
        <v>76.98</v>
      </c>
      <c r="AF21" s="26"/>
      <c r="AG21" s="50">
        <v>1.4011489421325487</v>
      </c>
      <c r="AH21" s="51">
        <v>77.22</v>
      </c>
      <c r="AI21" s="26"/>
      <c r="AJ21" s="50">
        <v>1.4039028499227852</v>
      </c>
      <c r="AK21" s="51">
        <v>77.12</v>
      </c>
      <c r="AL21" s="26"/>
      <c r="AM21" s="50">
        <v>1.3995801259622114</v>
      </c>
      <c r="AN21" s="51">
        <v>77.349999999999994</v>
      </c>
      <c r="AO21" s="26"/>
      <c r="AP21" s="50">
        <v>1.4001680201624194</v>
      </c>
      <c r="AQ21" s="51">
        <v>77.599999999999994</v>
      </c>
      <c r="AR21" s="26"/>
      <c r="AS21" s="50">
        <v>1.4058765640376774</v>
      </c>
      <c r="AT21" s="51">
        <v>77.7</v>
      </c>
      <c r="AU21" s="26"/>
      <c r="AV21" s="50">
        <v>1.4072614691809737</v>
      </c>
      <c r="AW21" s="51">
        <v>77.16</v>
      </c>
      <c r="AX21" s="51"/>
      <c r="AY21" s="50">
        <v>1.411631846414455</v>
      </c>
      <c r="AZ21" s="51">
        <v>77.05</v>
      </c>
      <c r="BA21" s="26"/>
      <c r="BB21" s="50">
        <v>1.4110342881332016</v>
      </c>
      <c r="BC21" s="51">
        <v>77.400000000000006</v>
      </c>
      <c r="BD21" s="26"/>
      <c r="BE21" s="26">
        <v>1.4128284826222097</v>
      </c>
      <c r="BF21" s="26">
        <v>77.31</v>
      </c>
      <c r="BG21" s="26"/>
      <c r="BH21" s="197">
        <v>1.4245014245014245</v>
      </c>
      <c r="BI21" s="133">
        <v>76.930000000000007</v>
      </c>
      <c r="BJ21" s="133"/>
      <c r="BK21" s="130">
        <v>1.4086491055078179</v>
      </c>
      <c r="BL21" s="133">
        <v>77.56</v>
      </c>
      <c r="BM21" s="133"/>
      <c r="BN21" s="130">
        <v>1.4112334180073385</v>
      </c>
      <c r="BO21" s="133">
        <v>77.819999999999993</v>
      </c>
      <c r="BP21" s="133"/>
      <c r="BQ21" s="133">
        <v>1.411631846414455</v>
      </c>
      <c r="BR21" s="133">
        <v>78.099999999999994</v>
      </c>
      <c r="BS21" s="133"/>
      <c r="BT21" s="133">
        <f t="shared" si="0"/>
        <v>1.4075517465298222</v>
      </c>
      <c r="BU21" s="133">
        <f t="shared" si="1"/>
        <v>77.433043478260871</v>
      </c>
      <c r="BV21" s="163"/>
      <c r="BW21" s="53"/>
      <c r="BX21" s="113"/>
      <c r="BY21" s="82"/>
      <c r="BZ21" s="62"/>
      <c r="CA21" s="99"/>
      <c r="CB21" s="99"/>
      <c r="CC21" s="92"/>
      <c r="CD21" s="90"/>
    </row>
    <row r="22" spans="1:109" x14ac:dyDescent="0.2">
      <c r="A22" s="40">
        <v>8</v>
      </c>
      <c r="B22" s="49" t="s">
        <v>26</v>
      </c>
      <c r="C22" s="50">
        <v>1.2805</v>
      </c>
      <c r="D22" s="51">
        <v>84.86</v>
      </c>
      <c r="E22" s="51"/>
      <c r="F22" s="50">
        <v>1.2832000000000001</v>
      </c>
      <c r="G22" s="51">
        <v>85.16</v>
      </c>
      <c r="H22" s="26"/>
      <c r="I22" s="50">
        <v>1.2837000000000001</v>
      </c>
      <c r="J22" s="51">
        <v>84.66</v>
      </c>
      <c r="K22" s="26"/>
      <c r="L22" s="50">
        <v>1.2876000000000001</v>
      </c>
      <c r="M22" s="51">
        <v>84.83</v>
      </c>
      <c r="N22" s="26"/>
      <c r="O22" s="50">
        <v>1.2932000000000001</v>
      </c>
      <c r="P22" s="51">
        <v>84.45</v>
      </c>
      <c r="Q22" s="51"/>
      <c r="R22" s="50">
        <v>1.3003</v>
      </c>
      <c r="S22" s="51">
        <v>84.04</v>
      </c>
      <c r="T22" s="51"/>
      <c r="U22" s="50">
        <v>1.2981</v>
      </c>
      <c r="V22" s="51">
        <v>84.25</v>
      </c>
      <c r="W22" s="26"/>
      <c r="X22" s="50">
        <v>1.2961</v>
      </c>
      <c r="Y22" s="51">
        <v>84.16</v>
      </c>
      <c r="Z22" s="51"/>
      <c r="AA22" s="50">
        <v>1.3048</v>
      </c>
      <c r="AB22" s="51">
        <v>83.15</v>
      </c>
      <c r="AC22" s="26"/>
      <c r="AD22" s="50">
        <v>1.3017000000000001</v>
      </c>
      <c r="AE22" s="51">
        <v>83.07</v>
      </c>
      <c r="AF22" s="26"/>
      <c r="AG22" s="50">
        <v>1.3011000000000001</v>
      </c>
      <c r="AH22" s="51">
        <v>83.15</v>
      </c>
      <c r="AI22" s="26"/>
      <c r="AJ22" s="50">
        <v>1.2976000000000001</v>
      </c>
      <c r="AK22" s="51">
        <v>83.44</v>
      </c>
      <c r="AL22" s="26"/>
      <c r="AM22" s="50">
        <v>1.2953000000000001</v>
      </c>
      <c r="AN22" s="51">
        <v>83.58</v>
      </c>
      <c r="AO22" s="26"/>
      <c r="AP22" s="50">
        <v>1.3031000000000001</v>
      </c>
      <c r="AQ22" s="51">
        <v>83.38</v>
      </c>
      <c r="AR22" s="26"/>
      <c r="AS22" s="50">
        <v>1.3051000000000001</v>
      </c>
      <c r="AT22" s="51">
        <v>83.7</v>
      </c>
      <c r="AU22" s="26"/>
      <c r="AV22" s="50">
        <v>1.3082</v>
      </c>
      <c r="AW22" s="51">
        <v>83</v>
      </c>
      <c r="AX22" s="51"/>
      <c r="AY22" s="50">
        <v>1.3096000000000001</v>
      </c>
      <c r="AZ22" s="51">
        <v>83.05</v>
      </c>
      <c r="BA22" s="26"/>
      <c r="BB22" s="50">
        <v>1.3087</v>
      </c>
      <c r="BC22" s="51">
        <v>83.45</v>
      </c>
      <c r="BD22" s="26"/>
      <c r="BE22" s="26">
        <v>1.3021</v>
      </c>
      <c r="BF22" s="26">
        <v>83.88</v>
      </c>
      <c r="BG22" s="26"/>
      <c r="BH22" s="197">
        <v>1.3150000000000002</v>
      </c>
      <c r="BI22" s="133">
        <v>83.33</v>
      </c>
      <c r="BJ22" s="133"/>
      <c r="BK22" s="130">
        <v>1.3083</v>
      </c>
      <c r="BL22" s="133">
        <v>83.51</v>
      </c>
      <c r="BM22" s="133"/>
      <c r="BN22" s="130">
        <v>1.3119000000000001</v>
      </c>
      <c r="BO22" s="133">
        <v>83.71</v>
      </c>
      <c r="BP22" s="133"/>
      <c r="BQ22" s="133">
        <v>1.3134000000000001</v>
      </c>
      <c r="BR22" s="133">
        <v>83.94</v>
      </c>
      <c r="BS22" s="133"/>
      <c r="BT22" s="133">
        <f t="shared" si="0"/>
        <v>1.3003739130434784</v>
      </c>
      <c r="BU22" s="133">
        <f t="shared" si="1"/>
        <v>83.815217391304344</v>
      </c>
      <c r="BV22" s="163"/>
      <c r="BW22" s="53"/>
      <c r="BX22" s="113"/>
      <c r="BY22" s="82"/>
      <c r="BZ22" s="62"/>
      <c r="CA22" s="99"/>
      <c r="CB22" s="99"/>
      <c r="CC22" s="92"/>
      <c r="CD22" s="90"/>
    </row>
    <row r="23" spans="1:109" x14ac:dyDescent="0.2">
      <c r="A23" s="40">
        <v>9</v>
      </c>
      <c r="B23" s="49" t="s">
        <v>13</v>
      </c>
      <c r="C23" s="50">
        <v>8.8824000000000005</v>
      </c>
      <c r="D23" s="51">
        <v>12.23</v>
      </c>
      <c r="E23" s="51"/>
      <c r="F23" s="50">
        <v>9.0120000000000005</v>
      </c>
      <c r="G23" s="51">
        <v>12.13</v>
      </c>
      <c r="H23" s="26"/>
      <c r="I23" s="50">
        <v>8.9824999999999999</v>
      </c>
      <c r="J23" s="51">
        <v>12.1</v>
      </c>
      <c r="K23" s="26"/>
      <c r="L23" s="50">
        <v>9.0341000000000005</v>
      </c>
      <c r="M23" s="51">
        <v>12.09</v>
      </c>
      <c r="N23" s="26"/>
      <c r="O23" s="50">
        <v>9.0869999999999997</v>
      </c>
      <c r="P23" s="51">
        <v>12.02</v>
      </c>
      <c r="Q23" s="51"/>
      <c r="R23" s="50">
        <v>9.1005000000000003</v>
      </c>
      <c r="S23" s="51">
        <v>12.01</v>
      </c>
      <c r="T23" s="51"/>
      <c r="U23" s="50">
        <v>9.0953999999999997</v>
      </c>
      <c r="V23" s="51">
        <v>12.02</v>
      </c>
      <c r="W23" s="26"/>
      <c r="X23" s="50">
        <v>9.0953999999999997</v>
      </c>
      <c r="Y23" s="51">
        <v>11.99</v>
      </c>
      <c r="Z23" s="51"/>
      <c r="AA23" s="50">
        <v>8.9960000000000004</v>
      </c>
      <c r="AB23" s="51">
        <v>12.06</v>
      </c>
      <c r="AC23" s="26"/>
      <c r="AD23" s="50">
        <v>8.9479000000000006</v>
      </c>
      <c r="AE23" s="51">
        <v>12.08</v>
      </c>
      <c r="AF23" s="26"/>
      <c r="AG23" s="50">
        <v>8.9644000000000013</v>
      </c>
      <c r="AH23" s="51">
        <v>12.07</v>
      </c>
      <c r="AI23" s="26"/>
      <c r="AJ23" s="50">
        <v>8.9157000000000011</v>
      </c>
      <c r="AK23" s="51">
        <v>12.14</v>
      </c>
      <c r="AL23" s="26"/>
      <c r="AM23" s="50">
        <v>8.8907000000000007</v>
      </c>
      <c r="AN23" s="51">
        <v>12.18</v>
      </c>
      <c r="AO23" s="26"/>
      <c r="AP23" s="50">
        <v>8.9536999999999995</v>
      </c>
      <c r="AQ23" s="51">
        <v>12.13</v>
      </c>
      <c r="AR23" s="26"/>
      <c r="AS23" s="50">
        <v>9.0366</v>
      </c>
      <c r="AT23" s="51">
        <v>12.09</v>
      </c>
      <c r="AU23" s="26"/>
      <c r="AV23" s="50">
        <v>8.9784000000000006</v>
      </c>
      <c r="AW23" s="51">
        <v>12.09</v>
      </c>
      <c r="AX23" s="51"/>
      <c r="AY23" s="50">
        <v>9.004900000000001</v>
      </c>
      <c r="AZ23" s="51">
        <v>12.08</v>
      </c>
      <c r="BA23" s="26"/>
      <c r="BB23" s="50">
        <v>9.0494000000000003</v>
      </c>
      <c r="BC23" s="51">
        <v>12.07</v>
      </c>
      <c r="BD23" s="26"/>
      <c r="BE23" s="26">
        <v>9.1121999999999996</v>
      </c>
      <c r="BF23" s="26">
        <v>11.99</v>
      </c>
      <c r="BG23" s="26"/>
      <c r="BH23" s="197">
        <v>9.1483000000000008</v>
      </c>
      <c r="BI23" s="133">
        <v>11.98</v>
      </c>
      <c r="BJ23" s="133"/>
      <c r="BK23" s="130">
        <v>9.1066000000000003</v>
      </c>
      <c r="BL23" s="133">
        <v>12</v>
      </c>
      <c r="BM23" s="133"/>
      <c r="BN23" s="130">
        <v>9.1683000000000003</v>
      </c>
      <c r="BO23" s="133">
        <v>11.98</v>
      </c>
      <c r="BP23" s="133"/>
      <c r="BQ23" s="133">
        <v>9.1834000000000007</v>
      </c>
      <c r="BR23" s="133">
        <v>12.01</v>
      </c>
      <c r="BS23" s="133"/>
      <c r="BT23" s="133">
        <f t="shared" si="0"/>
        <v>9.0324260869565212</v>
      </c>
      <c r="BU23" s="133">
        <f t="shared" si="1"/>
        <v>12.066956521739131</v>
      </c>
      <c r="BV23" s="163"/>
      <c r="BW23" s="53"/>
      <c r="BX23" s="113"/>
      <c r="BY23" s="82"/>
      <c r="BZ23" s="62"/>
      <c r="CA23" s="99"/>
      <c r="CB23" s="99"/>
      <c r="CC23" s="92"/>
      <c r="CD23" s="90"/>
    </row>
    <row r="24" spans="1:109" x14ac:dyDescent="0.2">
      <c r="A24" s="40">
        <v>10</v>
      </c>
      <c r="B24" s="49" t="s">
        <v>14</v>
      </c>
      <c r="C24" s="50">
        <v>8.1268000000000011</v>
      </c>
      <c r="D24" s="51">
        <v>13.37</v>
      </c>
      <c r="E24" s="51"/>
      <c r="F24" s="50">
        <v>8.1996000000000002</v>
      </c>
      <c r="G24" s="51">
        <v>13.33</v>
      </c>
      <c r="H24" s="26"/>
      <c r="I24" s="50">
        <v>8.1613000000000007</v>
      </c>
      <c r="J24" s="51">
        <v>13.32</v>
      </c>
      <c r="K24" s="26"/>
      <c r="L24" s="50">
        <v>8.2271999999999998</v>
      </c>
      <c r="M24" s="51">
        <v>13.28</v>
      </c>
      <c r="N24" s="26"/>
      <c r="O24" s="50">
        <v>8.273200000000001</v>
      </c>
      <c r="P24" s="51">
        <v>13.2</v>
      </c>
      <c r="Q24" s="51"/>
      <c r="R24" s="50">
        <v>8.2833000000000006</v>
      </c>
      <c r="S24" s="51">
        <v>13.19</v>
      </c>
      <c r="T24" s="51"/>
      <c r="U24" s="50">
        <v>8.2752999999999997</v>
      </c>
      <c r="V24" s="51">
        <v>13.22</v>
      </c>
      <c r="W24" s="26"/>
      <c r="X24" s="50">
        <v>8.2297000000000011</v>
      </c>
      <c r="Y24" s="51">
        <v>13.25</v>
      </c>
      <c r="Z24" s="51"/>
      <c r="AA24" s="50">
        <v>8.2205000000000013</v>
      </c>
      <c r="AB24" s="51">
        <v>13.2</v>
      </c>
      <c r="AC24" s="26"/>
      <c r="AD24" s="50">
        <v>8.1819000000000006</v>
      </c>
      <c r="AE24" s="51">
        <v>13.22</v>
      </c>
      <c r="AF24" s="26"/>
      <c r="AG24" s="50">
        <v>8.1529000000000007</v>
      </c>
      <c r="AH24" s="51">
        <v>13.27</v>
      </c>
      <c r="AI24" s="26"/>
      <c r="AJ24" s="50">
        <v>8.1478999999999999</v>
      </c>
      <c r="AK24" s="51">
        <v>13.29</v>
      </c>
      <c r="AL24" s="26"/>
      <c r="AM24" s="50">
        <v>8.1467000000000009</v>
      </c>
      <c r="AN24" s="51">
        <v>13.29</v>
      </c>
      <c r="AO24" s="26"/>
      <c r="AP24" s="50">
        <v>8.2103000000000002</v>
      </c>
      <c r="AQ24" s="51">
        <v>13.23</v>
      </c>
      <c r="AR24" s="26"/>
      <c r="AS24" s="50">
        <v>8.2557000000000009</v>
      </c>
      <c r="AT24" s="51">
        <v>13.23</v>
      </c>
      <c r="AU24" s="26"/>
      <c r="AV24" s="50">
        <v>8.2271999999999998</v>
      </c>
      <c r="AW24" s="51">
        <v>13.2</v>
      </c>
      <c r="AX24" s="51"/>
      <c r="AY24" s="50">
        <v>8.2740000000000009</v>
      </c>
      <c r="AZ24" s="51">
        <v>13.14</v>
      </c>
      <c r="BA24" s="26"/>
      <c r="BB24" s="50">
        <v>8.3121000000000009</v>
      </c>
      <c r="BC24" s="51">
        <v>13.14</v>
      </c>
      <c r="BD24" s="26"/>
      <c r="BE24" s="26">
        <v>8.3270999999999997</v>
      </c>
      <c r="BF24" s="26">
        <v>13.12</v>
      </c>
      <c r="BG24" s="26"/>
      <c r="BH24" s="197">
        <v>8.3791000000000011</v>
      </c>
      <c r="BI24" s="133">
        <v>13.08</v>
      </c>
      <c r="BJ24" s="133"/>
      <c r="BK24" s="130">
        <v>8.3314000000000004</v>
      </c>
      <c r="BL24" s="133">
        <v>13.11</v>
      </c>
      <c r="BM24" s="133"/>
      <c r="BN24" s="130">
        <v>8.3984000000000005</v>
      </c>
      <c r="BO24" s="133">
        <v>13.08</v>
      </c>
      <c r="BP24" s="133"/>
      <c r="BQ24" s="133">
        <v>8.4295000000000009</v>
      </c>
      <c r="BR24" s="133">
        <v>13.08</v>
      </c>
      <c r="BS24" s="133"/>
      <c r="BT24" s="133">
        <f t="shared" si="0"/>
        <v>8.2509173913043465</v>
      </c>
      <c r="BU24" s="133">
        <f t="shared" si="1"/>
        <v>13.210434782608692</v>
      </c>
      <c r="BV24" s="163"/>
      <c r="BW24" s="53"/>
      <c r="BX24" s="113"/>
      <c r="BY24" s="82"/>
      <c r="BZ24" s="62"/>
      <c r="CA24" s="99"/>
      <c r="CB24" s="99"/>
      <c r="CC24" s="92"/>
      <c r="CD24" s="90"/>
    </row>
    <row r="25" spans="1:109" x14ac:dyDescent="0.2">
      <c r="A25" s="40">
        <v>11</v>
      </c>
      <c r="B25" s="49" t="s">
        <v>15</v>
      </c>
      <c r="C25" s="50">
        <v>6.4183000000000003</v>
      </c>
      <c r="D25" s="51">
        <v>16.93</v>
      </c>
      <c r="E25" s="51"/>
      <c r="F25" s="50">
        <v>6.4728000000000003</v>
      </c>
      <c r="G25" s="51">
        <v>16.88</v>
      </c>
      <c r="H25" s="26"/>
      <c r="I25" s="50">
        <v>6.4459</v>
      </c>
      <c r="J25" s="51">
        <v>16.86</v>
      </c>
      <c r="K25" s="26"/>
      <c r="L25" s="50">
        <v>6.4846000000000004</v>
      </c>
      <c r="M25" s="51">
        <v>16.84</v>
      </c>
      <c r="N25" s="26"/>
      <c r="O25" s="50">
        <v>6.4901</v>
      </c>
      <c r="P25" s="51">
        <v>16.829999999999998</v>
      </c>
      <c r="Q25" s="51"/>
      <c r="R25" s="50">
        <v>6.4948000000000006</v>
      </c>
      <c r="S25" s="51">
        <v>16.829999999999998</v>
      </c>
      <c r="T25" s="51"/>
      <c r="U25" s="50">
        <v>6.5049999999999999</v>
      </c>
      <c r="V25" s="51">
        <v>16.809999999999999</v>
      </c>
      <c r="W25" s="26"/>
      <c r="X25" s="50">
        <v>6.4944000000000006</v>
      </c>
      <c r="Y25" s="51">
        <v>16.8</v>
      </c>
      <c r="Z25" s="51"/>
      <c r="AA25" s="50">
        <v>6.4599000000000002</v>
      </c>
      <c r="AB25" s="51">
        <v>16.79</v>
      </c>
      <c r="AC25" s="26"/>
      <c r="AD25" s="50">
        <v>6.4395000000000007</v>
      </c>
      <c r="AE25" s="51">
        <v>16.79</v>
      </c>
      <c r="AF25" s="26"/>
      <c r="AG25" s="50">
        <v>6.4390000000000001</v>
      </c>
      <c r="AH25" s="51">
        <v>16.8</v>
      </c>
      <c r="AI25" s="26"/>
      <c r="AJ25" s="50">
        <v>6.4474</v>
      </c>
      <c r="AK25" s="51">
        <v>16.79</v>
      </c>
      <c r="AL25" s="26"/>
      <c r="AM25" s="50">
        <v>6.4462000000000002</v>
      </c>
      <c r="AN25" s="51">
        <v>16.79</v>
      </c>
      <c r="AO25" s="26"/>
      <c r="AP25" s="50">
        <v>6.4753000000000007</v>
      </c>
      <c r="AQ25" s="51">
        <v>16.78</v>
      </c>
      <c r="AS25" s="50">
        <v>6.5165000000000006</v>
      </c>
      <c r="AT25" s="51">
        <v>16.760000000000002</v>
      </c>
      <c r="AU25" s="26"/>
      <c r="AV25" s="50">
        <v>6.4802</v>
      </c>
      <c r="AW25" s="51">
        <v>16.760000000000002</v>
      </c>
      <c r="AX25" s="51"/>
      <c r="AY25" s="50">
        <v>6.4977</v>
      </c>
      <c r="AZ25" s="51">
        <v>16.739999999999998</v>
      </c>
      <c r="BA25" s="26"/>
      <c r="BB25" s="50">
        <v>6.5330000000000004</v>
      </c>
      <c r="BC25" s="51">
        <v>16.72</v>
      </c>
      <c r="BD25" s="26"/>
      <c r="BE25" s="130">
        <v>6.5384000000000002</v>
      </c>
      <c r="BF25" s="133">
        <v>16.7</v>
      </c>
      <c r="BG25" s="133"/>
      <c r="BH25" s="197">
        <v>6.5684000000000005</v>
      </c>
      <c r="BI25" s="133">
        <v>16.68</v>
      </c>
      <c r="BJ25" s="133"/>
      <c r="BK25" s="130">
        <v>6.5401000000000007</v>
      </c>
      <c r="BL25" s="133">
        <v>16.7</v>
      </c>
      <c r="BM25" s="133"/>
      <c r="BN25" s="130">
        <v>6.5685000000000002</v>
      </c>
      <c r="BO25" s="133">
        <v>16.72</v>
      </c>
      <c r="BP25" s="133"/>
      <c r="BQ25" s="133">
        <v>6.5827</v>
      </c>
      <c r="BR25" s="133">
        <v>16.75</v>
      </c>
      <c r="BS25" s="133"/>
      <c r="BT25" s="133">
        <f t="shared" si="0"/>
        <v>6.4929869565217375</v>
      </c>
      <c r="BU25" s="133">
        <f t="shared" si="1"/>
        <v>16.78478260869565</v>
      </c>
      <c r="BV25" s="163"/>
      <c r="BW25" s="53"/>
      <c r="BX25" s="113"/>
      <c r="BY25" s="82"/>
      <c r="BZ25" s="62"/>
      <c r="CA25" s="99"/>
      <c r="CB25" s="99"/>
      <c r="CC25" s="92"/>
      <c r="CD25" s="90"/>
    </row>
    <row r="26" spans="1:109" s="138" customFormat="1" x14ac:dyDescent="0.2">
      <c r="A26" s="40">
        <v>12</v>
      </c>
      <c r="B26" s="49" t="s">
        <v>158</v>
      </c>
      <c r="C26" s="50">
        <v>5.9657</v>
      </c>
      <c r="D26" s="51">
        <v>18.21</v>
      </c>
      <c r="E26" s="51"/>
      <c r="F26" s="50">
        <v>6.0403000000000002</v>
      </c>
      <c r="G26" s="51">
        <v>18.09</v>
      </c>
      <c r="H26" s="26"/>
      <c r="I26" s="50">
        <v>6.0289999999999999</v>
      </c>
      <c r="J26" s="51">
        <v>18.03</v>
      </c>
      <c r="K26" s="26"/>
      <c r="L26" s="50">
        <v>6.1690000000000005</v>
      </c>
      <c r="M26" s="51">
        <v>17.71</v>
      </c>
      <c r="N26" s="26"/>
      <c r="O26" s="50">
        <v>6.1530000000000005</v>
      </c>
      <c r="P26" s="51">
        <v>17.75</v>
      </c>
      <c r="Q26" s="51"/>
      <c r="R26" s="50">
        <v>6.1588000000000003</v>
      </c>
      <c r="S26" s="51">
        <v>17.739999999999998</v>
      </c>
      <c r="T26" s="51"/>
      <c r="U26" s="50">
        <v>6.1180000000000003</v>
      </c>
      <c r="V26" s="51">
        <v>17.88</v>
      </c>
      <c r="W26" s="26"/>
      <c r="X26" s="50">
        <v>6.1152000000000006</v>
      </c>
      <c r="Y26" s="51">
        <v>17.84</v>
      </c>
      <c r="Z26" s="51"/>
      <c r="AA26" s="50">
        <v>5.9811000000000005</v>
      </c>
      <c r="AB26" s="51">
        <v>18.14</v>
      </c>
      <c r="AC26" s="26"/>
      <c r="AD26" s="50">
        <v>5.9192</v>
      </c>
      <c r="AE26" s="51">
        <v>18.27</v>
      </c>
      <c r="AF26" s="26"/>
      <c r="AG26" s="50">
        <v>5.8386000000000005</v>
      </c>
      <c r="AH26" s="51">
        <v>18.53</v>
      </c>
      <c r="AI26" s="26"/>
      <c r="AJ26" s="50">
        <v>5.7774999999999999</v>
      </c>
      <c r="AK26" s="51">
        <v>18.739999999999998</v>
      </c>
      <c r="AL26" s="26"/>
      <c r="AM26" s="50">
        <v>5.6759000000000004</v>
      </c>
      <c r="AN26" s="51">
        <v>19.07</v>
      </c>
      <c r="AO26" s="26"/>
      <c r="AP26" s="50">
        <v>5.5531000000000006</v>
      </c>
      <c r="AQ26" s="51">
        <v>19.57</v>
      </c>
      <c r="AR26" s="26"/>
      <c r="AS26" s="50">
        <v>5.6520999999999999</v>
      </c>
      <c r="AT26" s="51">
        <v>19.329999999999998</v>
      </c>
      <c r="AU26" s="26"/>
      <c r="AV26" s="50">
        <v>5.6370000000000005</v>
      </c>
      <c r="AW26" s="51">
        <v>19.260000000000002</v>
      </c>
      <c r="AX26" s="51"/>
      <c r="AY26" s="50">
        <v>5.7903000000000002</v>
      </c>
      <c r="AZ26" s="51">
        <v>18.78</v>
      </c>
      <c r="BA26" s="26"/>
      <c r="BB26" s="50">
        <v>5.7041000000000004</v>
      </c>
      <c r="BC26" s="51">
        <v>19.149999999999999</v>
      </c>
      <c r="BD26" s="26"/>
      <c r="BE26" s="130">
        <v>5.6840000000000002</v>
      </c>
      <c r="BF26" s="133">
        <v>19.22</v>
      </c>
      <c r="BG26" s="133"/>
      <c r="BH26" s="197">
        <v>5.6272000000000002</v>
      </c>
      <c r="BI26" s="133">
        <v>19.47</v>
      </c>
      <c r="BJ26" s="133"/>
      <c r="BK26" s="130">
        <v>5.5283000000000007</v>
      </c>
      <c r="BL26" s="133">
        <v>19.760000000000002</v>
      </c>
      <c r="BM26" s="133"/>
      <c r="BN26" s="130">
        <v>5.5264000000000006</v>
      </c>
      <c r="BO26" s="133">
        <v>19.87</v>
      </c>
      <c r="BP26" s="133"/>
      <c r="BQ26" s="133">
        <v>5.4965000000000002</v>
      </c>
      <c r="BR26" s="133">
        <v>20.059999999999999</v>
      </c>
      <c r="BS26" s="133"/>
      <c r="BT26" s="133">
        <f t="shared" si="0"/>
        <v>5.8321869565217392</v>
      </c>
      <c r="BU26" s="133">
        <f t="shared" si="1"/>
        <v>18.716086956521739</v>
      </c>
      <c r="BV26" s="163"/>
      <c r="BW26" s="53"/>
      <c r="BX26" s="113"/>
      <c r="BY26" s="82"/>
      <c r="BZ26" s="62"/>
      <c r="CA26" s="99"/>
      <c r="CB26" s="99"/>
      <c r="CC26" s="92"/>
      <c r="CD26" s="90"/>
      <c r="CE26" s="89"/>
      <c r="CF26" s="89"/>
      <c r="CG26" s="89"/>
      <c r="CH26" s="89"/>
      <c r="CI26" s="89"/>
      <c r="CJ26" s="89"/>
      <c r="CK26" s="91"/>
      <c r="CL26" s="90"/>
      <c r="CM26" s="89"/>
      <c r="CN26" s="89"/>
      <c r="CO26" s="89"/>
      <c r="CP26" s="89"/>
      <c r="CQ26" s="89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</row>
    <row r="27" spans="1:109" x14ac:dyDescent="0.2">
      <c r="A27" s="40">
        <v>13</v>
      </c>
      <c r="B27" s="49" t="s">
        <v>17</v>
      </c>
      <c r="C27" s="50">
        <v>1</v>
      </c>
      <c r="D27" s="51">
        <v>108.66</v>
      </c>
      <c r="E27" s="51"/>
      <c r="F27" s="50">
        <v>1</v>
      </c>
      <c r="G27" s="51">
        <v>109.28</v>
      </c>
      <c r="H27" s="51"/>
      <c r="I27" s="50">
        <v>1</v>
      </c>
      <c r="J27" s="51">
        <v>108.68</v>
      </c>
      <c r="K27" s="51"/>
      <c r="L27" s="50">
        <v>1</v>
      </c>
      <c r="M27" s="51">
        <v>109.23</v>
      </c>
      <c r="N27" s="51"/>
      <c r="O27" s="50">
        <v>1</v>
      </c>
      <c r="P27" s="51">
        <v>109.21</v>
      </c>
      <c r="Q27" s="51"/>
      <c r="R27" s="50">
        <v>1</v>
      </c>
      <c r="S27" s="51">
        <v>109.28</v>
      </c>
      <c r="T27" s="51"/>
      <c r="U27" s="50">
        <v>0.7188142440230596</v>
      </c>
      <c r="V27" s="51">
        <v>109.36</v>
      </c>
      <c r="W27" s="51"/>
      <c r="X27" s="50">
        <v>1</v>
      </c>
      <c r="Y27" s="51">
        <v>109.08</v>
      </c>
      <c r="Z27" s="51"/>
      <c r="AA27" s="50">
        <v>1</v>
      </c>
      <c r="AB27" s="51">
        <v>108.49</v>
      </c>
      <c r="AC27" s="51"/>
      <c r="AD27" s="50">
        <v>1</v>
      </c>
      <c r="AE27" s="51">
        <v>108.13</v>
      </c>
      <c r="AF27" s="51"/>
      <c r="AG27" s="50">
        <v>1</v>
      </c>
      <c r="AH27" s="51">
        <v>108.19</v>
      </c>
      <c r="AI27" s="51"/>
      <c r="AJ27" s="50">
        <v>1</v>
      </c>
      <c r="AK27" s="51">
        <v>108.27</v>
      </c>
      <c r="AL27" s="51"/>
      <c r="AM27" s="50">
        <v>1</v>
      </c>
      <c r="AN27" s="51">
        <v>108.26</v>
      </c>
      <c r="AO27" s="51"/>
      <c r="AP27" s="50">
        <v>1</v>
      </c>
      <c r="AQ27" s="51">
        <v>108.65</v>
      </c>
      <c r="AR27" s="51"/>
      <c r="AS27" s="50">
        <v>1</v>
      </c>
      <c r="AT27" s="51">
        <v>109.24</v>
      </c>
      <c r="AU27" s="51"/>
      <c r="AV27" s="50">
        <v>1</v>
      </c>
      <c r="AW27" s="51">
        <v>108.58</v>
      </c>
      <c r="AX27" s="51"/>
      <c r="AY27" s="50">
        <v>1</v>
      </c>
      <c r="AZ27" s="51">
        <v>108.76</v>
      </c>
      <c r="BA27" s="51"/>
      <c r="BB27" s="50">
        <v>1</v>
      </c>
      <c r="BC27" s="51">
        <v>109.21</v>
      </c>
      <c r="BD27" s="51"/>
      <c r="BE27" s="130">
        <v>1</v>
      </c>
      <c r="BF27" s="133">
        <v>109.22</v>
      </c>
      <c r="BG27" s="133"/>
      <c r="BH27" s="197">
        <v>1</v>
      </c>
      <c r="BI27" s="26">
        <v>109.58</v>
      </c>
      <c r="BJ27" s="133"/>
      <c r="BK27" s="130">
        <v>1</v>
      </c>
      <c r="BL27" s="26">
        <v>109.25</v>
      </c>
      <c r="BM27" s="133"/>
      <c r="BN27" s="130">
        <v>1</v>
      </c>
      <c r="BO27" s="134">
        <v>109.82</v>
      </c>
      <c r="BP27" s="133"/>
      <c r="BQ27" s="133">
        <v>1</v>
      </c>
      <c r="BR27" s="133">
        <v>110.25</v>
      </c>
      <c r="BS27" s="133"/>
      <c r="BT27" s="133">
        <f t="shared" si="0"/>
        <v>0.98777453234882862</v>
      </c>
      <c r="BU27" s="133">
        <f t="shared" si="1"/>
        <v>108.98608695652175</v>
      </c>
      <c r="BV27" s="163"/>
      <c r="BW27" s="53"/>
      <c r="BX27" s="113"/>
      <c r="BY27" s="82"/>
      <c r="BZ27" s="62"/>
      <c r="CA27" s="99"/>
      <c r="CB27" s="99"/>
      <c r="CC27" s="92"/>
      <c r="CD27" s="90"/>
    </row>
    <row r="28" spans="1:109" x14ac:dyDescent="0.2">
      <c r="A28" s="40">
        <v>14</v>
      </c>
      <c r="B28" s="49" t="s">
        <v>27</v>
      </c>
      <c r="C28" s="50">
        <v>0.71671743415158584</v>
      </c>
      <c r="D28" s="51">
        <v>151.61000000000001</v>
      </c>
      <c r="E28" s="51"/>
      <c r="F28" s="50">
        <v>0.71644528507357896</v>
      </c>
      <c r="G28" s="51">
        <v>152.53</v>
      </c>
      <c r="H28" s="51"/>
      <c r="I28" s="50">
        <v>0.71862311810570956</v>
      </c>
      <c r="J28" s="51">
        <v>151.22999999999999</v>
      </c>
      <c r="K28" s="51"/>
      <c r="L28" s="50">
        <v>0.71776173181550662</v>
      </c>
      <c r="M28" s="51">
        <v>152.18</v>
      </c>
      <c r="N28" s="51"/>
      <c r="O28" s="50">
        <v>0.7192640490250376</v>
      </c>
      <c r="P28" s="51">
        <v>151.84</v>
      </c>
      <c r="Q28" s="51"/>
      <c r="R28" s="50">
        <v>0.7188142440230596</v>
      </c>
      <c r="S28" s="51">
        <v>152.03</v>
      </c>
      <c r="T28" s="51"/>
      <c r="U28" s="50">
        <v>1</v>
      </c>
      <c r="V28" s="51">
        <v>152.13999999999999</v>
      </c>
      <c r="W28" s="51"/>
      <c r="X28" s="50">
        <v>0.71973513746941131</v>
      </c>
      <c r="Y28" s="51">
        <v>151.56</v>
      </c>
      <c r="Z28" s="51"/>
      <c r="AA28" s="50">
        <v>0.7181741141322302</v>
      </c>
      <c r="AB28" s="51">
        <v>151.06</v>
      </c>
      <c r="AC28" s="51"/>
      <c r="AD28" s="50">
        <v>0.71608615948670951</v>
      </c>
      <c r="AE28" s="51">
        <v>151</v>
      </c>
      <c r="AF28" s="51"/>
      <c r="AG28" s="50">
        <v>0.71568641484047357</v>
      </c>
      <c r="AH28" s="51">
        <v>151.16999999999999</v>
      </c>
      <c r="AI28" s="51"/>
      <c r="AJ28" s="50">
        <v>0.7153843402367922</v>
      </c>
      <c r="AK28" s="51">
        <v>151.35</v>
      </c>
      <c r="AL28" s="51"/>
      <c r="AM28" s="50">
        <v>0.7156915369475757</v>
      </c>
      <c r="AN28" s="51">
        <v>151.27000000000001</v>
      </c>
      <c r="AO28" s="51"/>
      <c r="AP28" s="50">
        <v>0.71693324634543276</v>
      </c>
      <c r="AQ28" s="51">
        <v>151.55000000000001</v>
      </c>
      <c r="AR28" s="51"/>
      <c r="AS28" s="50">
        <v>0.71779779636076524</v>
      </c>
      <c r="AT28" s="51">
        <v>152.19</v>
      </c>
      <c r="AU28" s="51"/>
      <c r="AV28" s="50">
        <v>0.7192692224699706</v>
      </c>
      <c r="AW28" s="51">
        <v>150.96</v>
      </c>
      <c r="AX28" s="51"/>
      <c r="AY28" s="50">
        <v>0.71879874353979634</v>
      </c>
      <c r="AZ28" s="51">
        <v>151.31</v>
      </c>
      <c r="BB28" s="50">
        <v>0.71940375816523272</v>
      </c>
      <c r="BC28" s="51">
        <v>151.81</v>
      </c>
      <c r="BD28" s="51"/>
      <c r="BE28" s="130">
        <v>0.72103251856658734</v>
      </c>
      <c r="BF28" s="134">
        <v>151.47999999999999</v>
      </c>
      <c r="BG28" s="134"/>
      <c r="BH28" s="197">
        <v>0.72114691204892267</v>
      </c>
      <c r="BI28" s="26">
        <v>151.94999999999999</v>
      </c>
      <c r="BJ28" s="134"/>
      <c r="BK28" s="130">
        <v>0.72269478431174161</v>
      </c>
      <c r="BL28" s="26">
        <v>151.16999999999999</v>
      </c>
      <c r="BM28" s="134"/>
      <c r="BN28" s="130">
        <v>0.72176630650527973</v>
      </c>
      <c r="BO28" s="133">
        <v>152.15</v>
      </c>
      <c r="BP28" s="134"/>
      <c r="BQ28" s="134">
        <v>0.72350523817792445</v>
      </c>
      <c r="BR28" s="134">
        <v>152.38</v>
      </c>
      <c r="BS28" s="133"/>
      <c r="BT28" s="133">
        <f t="shared" si="0"/>
        <v>0.73090139529562281</v>
      </c>
      <c r="BU28" s="133">
        <f t="shared" si="1"/>
        <v>151.64869565217393</v>
      </c>
      <c r="BV28" s="163"/>
      <c r="BW28" s="53"/>
      <c r="BX28" s="113"/>
      <c r="BY28" s="82"/>
      <c r="BZ28" s="62"/>
      <c r="CA28" s="99"/>
      <c r="CB28" s="99"/>
      <c r="CC28" s="92"/>
      <c r="CD28" s="90"/>
    </row>
    <row r="29" spans="1:109" x14ac:dyDescent="0.2">
      <c r="A29" s="40">
        <v>15</v>
      </c>
      <c r="B29" s="49" t="s">
        <v>32</v>
      </c>
      <c r="C29" s="50">
        <v>6.8680000000000003</v>
      </c>
      <c r="D29" s="51">
        <v>15.82</v>
      </c>
      <c r="E29" s="51"/>
      <c r="F29" s="50">
        <v>6.8680000000000003</v>
      </c>
      <c r="G29" s="51">
        <v>15.91</v>
      </c>
      <c r="H29" s="51"/>
      <c r="I29" s="50">
        <v>6.8680000000000003</v>
      </c>
      <c r="J29" s="51">
        <v>15.82</v>
      </c>
      <c r="K29" s="26"/>
      <c r="L29" s="50">
        <v>6.8680000000000003</v>
      </c>
      <c r="M29" s="51">
        <v>15.9</v>
      </c>
      <c r="N29" s="26"/>
      <c r="O29" s="50">
        <v>6.8680000000000003</v>
      </c>
      <c r="P29" s="51">
        <v>15.9</v>
      </c>
      <c r="Q29" s="51"/>
      <c r="R29" s="50">
        <v>6.9212000000000007</v>
      </c>
      <c r="S29" s="51">
        <v>15.79</v>
      </c>
      <c r="T29" s="51"/>
      <c r="U29" s="50">
        <v>6.9194000000000004</v>
      </c>
      <c r="V29" s="51">
        <v>15.8</v>
      </c>
      <c r="W29" s="26"/>
      <c r="X29" s="50">
        <v>6.9226000000000001</v>
      </c>
      <c r="Y29" s="51">
        <v>15.76</v>
      </c>
      <c r="Z29" s="51"/>
      <c r="AA29" s="50">
        <v>6.9279999999999999</v>
      </c>
      <c r="AB29" s="51">
        <v>15.66</v>
      </c>
      <c r="AC29" s="26"/>
      <c r="AD29" s="50">
        <v>6.9273000000000007</v>
      </c>
      <c r="AE29" s="51">
        <v>15.61</v>
      </c>
      <c r="AF29" s="51"/>
      <c r="AG29" s="50">
        <v>6.9207000000000001</v>
      </c>
      <c r="AH29" s="51">
        <v>15.63</v>
      </c>
      <c r="AI29" s="26"/>
      <c r="AJ29" s="50">
        <v>6.9193000000000007</v>
      </c>
      <c r="AK29" s="51">
        <v>15.65</v>
      </c>
      <c r="AL29" s="26"/>
      <c r="AM29" s="50">
        <v>6.9250000000000007</v>
      </c>
      <c r="AN29" s="51">
        <v>15.63</v>
      </c>
      <c r="AO29" s="26"/>
      <c r="AP29" s="50">
        <v>6.9368000000000007</v>
      </c>
      <c r="AQ29" s="51">
        <v>15.66</v>
      </c>
      <c r="AR29" s="26"/>
      <c r="AS29" s="50">
        <v>6.9318</v>
      </c>
      <c r="AT29" s="51">
        <v>15.76</v>
      </c>
      <c r="AU29" s="26"/>
      <c r="AV29" s="50">
        <v>6.9393000000000002</v>
      </c>
      <c r="AW29" s="51">
        <v>15.65</v>
      </c>
      <c r="AX29" s="51"/>
      <c r="AY29" s="50">
        <v>6.9358000000000004</v>
      </c>
      <c r="AZ29" s="51">
        <v>15.68</v>
      </c>
      <c r="BA29" s="26"/>
      <c r="BB29" s="50">
        <v>6.9397000000000002</v>
      </c>
      <c r="BC29" s="51">
        <v>15.74</v>
      </c>
      <c r="BD29" s="26"/>
      <c r="BE29" s="130">
        <v>6.9437000000000006</v>
      </c>
      <c r="BF29" s="133">
        <v>15.73</v>
      </c>
      <c r="BG29" s="133"/>
      <c r="BH29" s="197">
        <v>6.9453000000000005</v>
      </c>
      <c r="BI29" s="133">
        <v>15.78</v>
      </c>
      <c r="BJ29" s="133"/>
      <c r="BK29" s="130">
        <v>6.9548000000000005</v>
      </c>
      <c r="BL29" s="133">
        <v>15.71</v>
      </c>
      <c r="BM29" s="133"/>
      <c r="BN29" s="130">
        <v>6.9621000000000004</v>
      </c>
      <c r="BO29" s="133">
        <v>15.77</v>
      </c>
      <c r="BP29" s="133"/>
      <c r="BQ29" s="133">
        <v>6.9717000000000002</v>
      </c>
      <c r="BR29" s="133">
        <v>15.81</v>
      </c>
      <c r="BS29" s="133"/>
      <c r="BT29" s="133">
        <f t="shared" si="0"/>
        <v>6.9210652173913045</v>
      </c>
      <c r="BU29" s="133">
        <f t="shared" si="1"/>
        <v>15.746521739130431</v>
      </c>
      <c r="BV29" s="163"/>
      <c r="BW29" s="53"/>
      <c r="BX29" s="113"/>
      <c r="BY29" s="82"/>
      <c r="BZ29" s="62"/>
      <c r="CA29" s="99"/>
      <c r="CB29" s="99"/>
      <c r="CC29" s="92"/>
      <c r="CD29" s="90"/>
    </row>
    <row r="30" spans="1:109" ht="13.5" thickBot="1" x14ac:dyDescent="0.25">
      <c r="A30" s="56">
        <v>16</v>
      </c>
      <c r="B30" s="57" t="s">
        <v>33</v>
      </c>
      <c r="C30" s="58">
        <v>6.8818000000000001</v>
      </c>
      <c r="D30" s="59">
        <v>15.79</v>
      </c>
      <c r="E30" s="59"/>
      <c r="F30" s="58">
        <v>6.8907000000000007</v>
      </c>
      <c r="G30" s="59">
        <v>15.86</v>
      </c>
      <c r="H30" s="59"/>
      <c r="I30" s="58">
        <v>6.8874000000000004</v>
      </c>
      <c r="J30" s="59">
        <v>15.78</v>
      </c>
      <c r="K30" s="33"/>
      <c r="L30" s="58">
        <v>6.8975</v>
      </c>
      <c r="M30" s="59">
        <v>15.84</v>
      </c>
      <c r="N30" s="33"/>
      <c r="O30" s="58">
        <v>6.9029000000000007</v>
      </c>
      <c r="P30" s="59">
        <v>15.82</v>
      </c>
      <c r="Q30" s="59"/>
      <c r="R30" s="58">
        <v>6.9289000000000005</v>
      </c>
      <c r="S30" s="59">
        <v>15.77</v>
      </c>
      <c r="T30" s="59"/>
      <c r="U30" s="58">
        <v>6.9273000000000007</v>
      </c>
      <c r="V30" s="59">
        <v>15.79</v>
      </c>
      <c r="W30" s="33"/>
      <c r="X30" s="58">
        <v>6.9308000000000005</v>
      </c>
      <c r="Y30" s="59">
        <v>15.74</v>
      </c>
      <c r="Z30" s="59"/>
      <c r="AA30" s="58">
        <v>6.9358000000000004</v>
      </c>
      <c r="AB30" s="59">
        <v>15.64</v>
      </c>
      <c r="AC30" s="33"/>
      <c r="AD30" s="58">
        <v>6.9182000000000006</v>
      </c>
      <c r="AE30" s="59">
        <v>15.63</v>
      </c>
      <c r="AF30" s="59"/>
      <c r="AG30" s="58">
        <v>6.9214000000000002</v>
      </c>
      <c r="AH30" s="59">
        <v>15.63</v>
      </c>
      <c r="AI30" s="33"/>
      <c r="AJ30" s="58">
        <v>6.9171000000000005</v>
      </c>
      <c r="AK30" s="59">
        <v>15.65</v>
      </c>
      <c r="AL30" s="33"/>
      <c r="AM30" s="58">
        <v>6.9216000000000006</v>
      </c>
      <c r="AN30" s="59">
        <v>15.64</v>
      </c>
      <c r="AO30" s="33"/>
      <c r="AP30" s="58">
        <v>6.9388000000000005</v>
      </c>
      <c r="AQ30" s="59">
        <v>15.66</v>
      </c>
      <c r="AR30" s="33"/>
      <c r="AS30" s="58">
        <v>6.9365000000000006</v>
      </c>
      <c r="AT30" s="59">
        <v>15.75</v>
      </c>
      <c r="AU30" s="33"/>
      <c r="AV30" s="58">
        <v>6.9465000000000003</v>
      </c>
      <c r="AW30" s="59">
        <v>15.63</v>
      </c>
      <c r="AX30" s="59"/>
      <c r="AY30" s="58">
        <v>6.9435000000000002</v>
      </c>
      <c r="AZ30" s="59">
        <v>15.66</v>
      </c>
      <c r="BA30" s="33"/>
      <c r="BB30" s="58">
        <v>6.9461000000000004</v>
      </c>
      <c r="BC30" s="59">
        <v>15.72</v>
      </c>
      <c r="BD30" s="33"/>
      <c r="BE30" s="132">
        <v>6.9533000000000005</v>
      </c>
      <c r="BF30" s="135">
        <v>15.71</v>
      </c>
      <c r="BG30" s="135"/>
      <c r="BH30" s="198">
        <v>6.9611000000000001</v>
      </c>
      <c r="BI30" s="135">
        <v>15.74</v>
      </c>
      <c r="BJ30" s="135"/>
      <c r="BK30" s="132">
        <v>6.9590000000000005</v>
      </c>
      <c r="BL30" s="135">
        <v>15.7</v>
      </c>
      <c r="BM30" s="135"/>
      <c r="BN30" s="132">
        <v>6.9733000000000001</v>
      </c>
      <c r="BO30" s="135">
        <v>15.75</v>
      </c>
      <c r="BP30" s="135"/>
      <c r="BQ30" s="135">
        <v>6.9771000000000001</v>
      </c>
      <c r="BR30" s="135">
        <v>15.8</v>
      </c>
      <c r="BS30" s="200"/>
      <c r="BT30" s="135">
        <f t="shared" si="0"/>
        <v>6.9302869565217398</v>
      </c>
      <c r="BU30" s="135">
        <f t="shared" si="1"/>
        <v>15.726086956521739</v>
      </c>
      <c r="BV30" s="163"/>
      <c r="BW30" s="53"/>
      <c r="BX30" s="113"/>
      <c r="BY30" s="82"/>
      <c r="BZ30" s="62"/>
      <c r="CA30" s="99"/>
      <c r="CB30" s="99"/>
      <c r="CC30" s="92"/>
      <c r="CD30" s="90"/>
    </row>
    <row r="31" spans="1:109" s="168" customFormat="1" ht="13.5" thickTop="1" x14ac:dyDescent="0.2">
      <c r="BW31" s="169"/>
      <c r="BX31" s="169"/>
      <c r="BY31" s="170"/>
      <c r="BZ31" s="169"/>
      <c r="CA31" s="171"/>
      <c r="CB31" s="171"/>
      <c r="CC31" s="169"/>
      <c r="CD31" s="172"/>
      <c r="CE31" s="170"/>
      <c r="CF31" s="170"/>
      <c r="CG31" s="170"/>
      <c r="CH31" s="170"/>
      <c r="CI31" s="170"/>
      <c r="CJ31" s="170"/>
      <c r="CK31" s="173"/>
      <c r="CL31" s="172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</row>
    <row r="32" spans="1:109" s="168" customFormat="1" x14ac:dyDescent="0.2">
      <c r="BW32" s="169"/>
      <c r="BX32" s="169"/>
      <c r="BY32" s="170"/>
      <c r="BZ32" s="169"/>
      <c r="CA32" s="171"/>
      <c r="CB32" s="171"/>
      <c r="CC32" s="169"/>
      <c r="CD32" s="172"/>
      <c r="CE32" s="170"/>
      <c r="CF32" s="170"/>
      <c r="CG32" s="170"/>
      <c r="CH32" s="170"/>
      <c r="CI32" s="170"/>
      <c r="CJ32" s="170"/>
      <c r="CK32" s="173"/>
      <c r="CL32" s="172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</row>
    <row r="33" spans="2:109" s="152" customFormat="1" x14ac:dyDescent="0.2">
      <c r="BW33" s="117"/>
      <c r="BX33" s="117"/>
      <c r="BY33" s="89"/>
      <c r="BZ33" s="101"/>
      <c r="CA33" s="101"/>
      <c r="CB33" s="101"/>
      <c r="CC33" s="101"/>
      <c r="CD33" s="101"/>
      <c r="CE33" s="102"/>
      <c r="CF33" s="102"/>
      <c r="CG33" s="102"/>
      <c r="CH33" s="102"/>
      <c r="CI33" s="102"/>
      <c r="CJ33" s="102"/>
      <c r="CK33" s="103"/>
      <c r="CL33" s="165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</row>
    <row r="34" spans="2:109" s="152" customFormat="1" x14ac:dyDescent="0.2">
      <c r="BW34" s="117"/>
      <c r="BX34" s="117"/>
      <c r="BY34" s="89"/>
      <c r="BZ34" s="101"/>
      <c r="CA34" s="101"/>
      <c r="CB34" s="101"/>
      <c r="CC34" s="101"/>
      <c r="CD34" s="101"/>
      <c r="CE34" s="102"/>
      <c r="CF34" s="102"/>
      <c r="CG34" s="102"/>
      <c r="CH34" s="102"/>
      <c r="CI34" s="102"/>
      <c r="CJ34" s="102"/>
      <c r="CK34" s="103"/>
      <c r="CL34" s="104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</row>
    <row r="35" spans="2:109" s="165" customFormat="1" ht="17.25" customHeight="1" x14ac:dyDescent="0.2">
      <c r="AA35" s="184"/>
      <c r="AB35" s="184"/>
      <c r="AC35" s="184"/>
      <c r="AD35" s="184"/>
      <c r="AE35" s="184"/>
      <c r="AG35" s="184"/>
      <c r="AH35" s="184"/>
      <c r="AS35" s="184"/>
      <c r="AT35" s="184"/>
      <c r="AW35" s="184"/>
      <c r="BW35" s="102"/>
      <c r="BX35" s="102" t="s">
        <v>231</v>
      </c>
      <c r="BY35" s="89"/>
      <c r="BZ35" s="92" t="s">
        <v>5</v>
      </c>
      <c r="CA35" s="92" t="s">
        <v>6</v>
      </c>
      <c r="CB35" s="92" t="s">
        <v>7</v>
      </c>
      <c r="CC35" s="92" t="s">
        <v>8</v>
      </c>
      <c r="CD35" s="90" t="s">
        <v>9</v>
      </c>
      <c r="CE35" s="89" t="s">
        <v>10</v>
      </c>
      <c r="CF35" s="89" t="s">
        <v>25</v>
      </c>
      <c r="CG35" s="89" t="s">
        <v>26</v>
      </c>
      <c r="CH35" s="89" t="s">
        <v>13</v>
      </c>
      <c r="CI35" s="89" t="s">
        <v>14</v>
      </c>
      <c r="CJ35" s="89" t="s">
        <v>15</v>
      </c>
      <c r="CK35" s="165" t="s">
        <v>183</v>
      </c>
      <c r="CL35" s="90" t="s">
        <v>17</v>
      </c>
      <c r="CM35" s="91" t="s">
        <v>27</v>
      </c>
      <c r="CN35" s="105" t="s">
        <v>32</v>
      </c>
      <c r="CO35" s="105" t="s">
        <v>33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</row>
    <row r="36" spans="2:109" s="165" customFormat="1" x14ac:dyDescent="0.2">
      <c r="AA36" s="184"/>
      <c r="AB36" s="184"/>
      <c r="AC36" s="184"/>
      <c r="AD36" s="184"/>
      <c r="AE36" s="184"/>
      <c r="AG36" s="184"/>
      <c r="AH36" s="184"/>
      <c r="AS36" s="184"/>
      <c r="AT36" s="184"/>
      <c r="AW36" s="184"/>
      <c r="BW36" s="102"/>
      <c r="BX36" s="102">
        <v>1</v>
      </c>
      <c r="BY36" s="185" t="s">
        <v>295</v>
      </c>
      <c r="BZ36" s="153">
        <v>95.4</v>
      </c>
      <c r="CA36" s="188">
        <v>141.81</v>
      </c>
      <c r="CB36" s="153">
        <v>110.55</v>
      </c>
      <c r="CC36" s="153">
        <v>126.22</v>
      </c>
      <c r="CD36" s="166">
        <v>128847.94</v>
      </c>
      <c r="CE36" s="201">
        <v>1585.46</v>
      </c>
      <c r="CF36" s="201">
        <v>78.45</v>
      </c>
      <c r="CG36" s="201">
        <v>84.86</v>
      </c>
      <c r="CH36" s="201">
        <v>12.23</v>
      </c>
      <c r="CI36" s="201">
        <v>13.37</v>
      </c>
      <c r="CJ36" s="201">
        <v>16.93</v>
      </c>
      <c r="CK36" s="202">
        <v>18.21</v>
      </c>
      <c r="CL36" s="203">
        <v>108.66</v>
      </c>
      <c r="CM36" s="203">
        <v>151.61000000000001</v>
      </c>
      <c r="CN36" s="204">
        <v>15.82</v>
      </c>
      <c r="CO36" s="204">
        <v>15.79</v>
      </c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</row>
    <row r="37" spans="2:109" s="165" customFormat="1" x14ac:dyDescent="0.2">
      <c r="AA37" s="184"/>
      <c r="AB37" s="184"/>
      <c r="AC37" s="184"/>
      <c r="AD37" s="184"/>
      <c r="AE37" s="184"/>
      <c r="AG37" s="184"/>
      <c r="AH37" s="184"/>
      <c r="AS37" s="184"/>
      <c r="AT37" s="184"/>
      <c r="AW37" s="184"/>
      <c r="BW37" s="102"/>
      <c r="BX37" s="102">
        <v>2</v>
      </c>
      <c r="BY37" s="185" t="s">
        <v>296</v>
      </c>
      <c r="BZ37" s="156">
        <v>96.11</v>
      </c>
      <c r="CA37" s="189">
        <v>141.65</v>
      </c>
      <c r="CB37" s="156">
        <v>111.06</v>
      </c>
      <c r="CC37" s="156">
        <v>125.91</v>
      </c>
      <c r="CD37" s="205">
        <v>130339.35</v>
      </c>
      <c r="CE37" s="156">
        <v>1583.47</v>
      </c>
      <c r="CF37" s="156">
        <v>78.38</v>
      </c>
      <c r="CG37" s="156">
        <v>85.16</v>
      </c>
      <c r="CH37" s="156">
        <v>12.13</v>
      </c>
      <c r="CI37" s="156">
        <v>13.33</v>
      </c>
      <c r="CJ37" s="156">
        <v>16.88</v>
      </c>
      <c r="CK37" s="156">
        <v>18.09</v>
      </c>
      <c r="CL37" s="156">
        <v>109.28</v>
      </c>
      <c r="CM37" s="156">
        <v>152.53</v>
      </c>
      <c r="CN37" s="156">
        <v>15.91</v>
      </c>
      <c r="CO37" s="156">
        <v>15.86</v>
      </c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</row>
    <row r="38" spans="2:109" s="165" customFormat="1" x14ac:dyDescent="0.2">
      <c r="AA38" s="184"/>
      <c r="AB38" s="184"/>
      <c r="AC38" s="184"/>
      <c r="AD38" s="184"/>
      <c r="AE38" s="184"/>
      <c r="AG38" s="184"/>
      <c r="AH38" s="184"/>
      <c r="AS38" s="184"/>
      <c r="AT38" s="184"/>
      <c r="AW38" s="184"/>
      <c r="BW38" s="122"/>
      <c r="BX38" s="102">
        <v>3</v>
      </c>
      <c r="BY38" s="185" t="s">
        <v>298</v>
      </c>
      <c r="BZ38" s="156">
        <v>95.48</v>
      </c>
      <c r="CA38" s="189">
        <v>141.31</v>
      </c>
      <c r="CB38" s="156">
        <v>110.2</v>
      </c>
      <c r="CC38" s="156">
        <v>125.7</v>
      </c>
      <c r="CD38" s="205">
        <v>130842.03</v>
      </c>
      <c r="CE38" s="156">
        <v>1599.77</v>
      </c>
      <c r="CF38" s="156">
        <v>77.73</v>
      </c>
      <c r="CG38" s="156">
        <v>84.66</v>
      </c>
      <c r="CH38" s="156">
        <v>12.1</v>
      </c>
      <c r="CI38" s="156">
        <v>13.32</v>
      </c>
      <c r="CJ38" s="156">
        <v>16.86</v>
      </c>
      <c r="CK38" s="156">
        <v>18.03</v>
      </c>
      <c r="CL38" s="156">
        <v>108.68</v>
      </c>
      <c r="CM38" s="156">
        <v>151.22999999999999</v>
      </c>
      <c r="CN38" s="156">
        <v>15.82</v>
      </c>
      <c r="CO38" s="156">
        <v>15.78</v>
      </c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</row>
    <row r="39" spans="2:109" s="165" customFormat="1" x14ac:dyDescent="0.2">
      <c r="B39" s="165">
        <v>1</v>
      </c>
      <c r="AA39" s="184"/>
      <c r="AB39" s="184"/>
      <c r="AC39" s="184"/>
      <c r="AD39" s="184"/>
      <c r="AE39" s="184"/>
      <c r="AG39" s="184"/>
      <c r="AH39" s="184"/>
      <c r="AS39" s="184"/>
      <c r="AT39" s="184"/>
      <c r="AW39" s="184"/>
      <c r="BW39" s="122"/>
      <c r="BX39" s="102">
        <v>4</v>
      </c>
      <c r="BY39" s="185" t="s">
        <v>299</v>
      </c>
      <c r="BZ39" s="156">
        <v>95.56</v>
      </c>
      <c r="CA39" s="189">
        <v>141.77000000000001</v>
      </c>
      <c r="CB39" s="156">
        <v>110.14</v>
      </c>
      <c r="CC39" s="156">
        <v>125.6</v>
      </c>
      <c r="CD39" s="205">
        <v>130997.35</v>
      </c>
      <c r="CE39" s="156">
        <v>1591.48</v>
      </c>
      <c r="CF39" s="156">
        <v>77.319999999999993</v>
      </c>
      <c r="CG39" s="156">
        <v>84.83</v>
      </c>
      <c r="CH39" s="156">
        <v>12.09</v>
      </c>
      <c r="CI39" s="156">
        <v>13.28</v>
      </c>
      <c r="CJ39" s="156">
        <v>16.84</v>
      </c>
      <c r="CK39" s="156">
        <v>17.71</v>
      </c>
      <c r="CL39" s="156">
        <v>109.23</v>
      </c>
      <c r="CM39" s="156">
        <v>152.18</v>
      </c>
      <c r="CN39" s="156">
        <v>15.9</v>
      </c>
      <c r="CO39" s="156">
        <v>15.84</v>
      </c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</row>
    <row r="40" spans="2:109" s="165" customFormat="1" x14ac:dyDescent="0.2">
      <c r="B40" s="165">
        <v>2</v>
      </c>
      <c r="AA40" s="184"/>
      <c r="AB40" s="184"/>
      <c r="AC40" s="184"/>
      <c r="AD40" s="184"/>
      <c r="AE40" s="184"/>
      <c r="AG40" s="184"/>
      <c r="AH40" s="184"/>
      <c r="AS40" s="184"/>
      <c r="AT40" s="184"/>
      <c r="AW40" s="184"/>
      <c r="BO40" s="156"/>
      <c r="BW40" s="118"/>
      <c r="BX40" s="102">
        <v>5</v>
      </c>
      <c r="BY40" s="185" t="s">
        <v>300</v>
      </c>
      <c r="BZ40" s="156">
        <v>95.93</v>
      </c>
      <c r="CA40" s="189">
        <v>142.31</v>
      </c>
      <c r="CB40" s="156">
        <v>109.89</v>
      </c>
      <c r="CC40" s="156">
        <v>125.54</v>
      </c>
      <c r="CD40" s="205">
        <v>131200.53</v>
      </c>
      <c r="CE40" s="156">
        <v>1594.47</v>
      </c>
      <c r="CF40" s="156">
        <v>77.14</v>
      </c>
      <c r="CG40" s="156">
        <v>84.45</v>
      </c>
      <c r="CH40" s="156">
        <v>12.02</v>
      </c>
      <c r="CI40" s="156">
        <v>13.2</v>
      </c>
      <c r="CJ40" s="156">
        <v>16.829999999999998</v>
      </c>
      <c r="CK40" s="156">
        <v>17.75</v>
      </c>
      <c r="CL40" s="156">
        <v>109.21</v>
      </c>
      <c r="CM40" s="156">
        <v>151.84</v>
      </c>
      <c r="CN40" s="156">
        <v>15.9</v>
      </c>
      <c r="CO40" s="156">
        <v>15.82</v>
      </c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</row>
    <row r="41" spans="2:109" s="165" customFormat="1" x14ac:dyDescent="0.2">
      <c r="B41" s="165">
        <v>3</v>
      </c>
      <c r="AA41" s="184"/>
      <c r="AB41" s="184"/>
      <c r="AC41" s="184"/>
      <c r="AD41" s="184"/>
      <c r="AE41" s="184"/>
      <c r="AG41" s="184"/>
      <c r="AH41" s="184"/>
      <c r="AS41" s="184"/>
      <c r="AT41" s="184"/>
      <c r="AW41" s="184"/>
      <c r="BO41" s="153"/>
      <c r="BW41" s="118"/>
      <c r="BX41" s="102">
        <v>6</v>
      </c>
      <c r="BY41" s="185" t="s">
        <v>301</v>
      </c>
      <c r="BZ41" s="156">
        <v>96.43</v>
      </c>
      <c r="CA41" s="189">
        <v>142.74</v>
      </c>
      <c r="CB41" s="156">
        <v>110.16</v>
      </c>
      <c r="CC41" s="156">
        <v>125.52</v>
      </c>
      <c r="CD41" s="205">
        <v>130503.27</v>
      </c>
      <c r="CE41" s="156">
        <v>1578.44</v>
      </c>
      <c r="CF41" s="156">
        <v>77.13</v>
      </c>
      <c r="CG41" s="156">
        <v>84.04</v>
      </c>
      <c r="CH41" s="156">
        <v>12.01</v>
      </c>
      <c r="CI41" s="156">
        <v>13.19</v>
      </c>
      <c r="CJ41" s="156">
        <v>16.829999999999998</v>
      </c>
      <c r="CK41" s="156">
        <v>17.739999999999998</v>
      </c>
      <c r="CL41" s="156">
        <v>109.28</v>
      </c>
      <c r="CM41" s="156">
        <v>152.03</v>
      </c>
      <c r="CN41" s="156">
        <v>15.79</v>
      </c>
      <c r="CO41" s="156">
        <v>15.77</v>
      </c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</row>
    <row r="42" spans="2:109" s="165" customFormat="1" x14ac:dyDescent="0.2">
      <c r="AA42" s="184"/>
      <c r="AB42" s="184"/>
      <c r="AC42" s="184"/>
      <c r="AD42" s="184"/>
      <c r="AE42" s="184"/>
      <c r="AG42" s="184"/>
      <c r="AH42" s="184"/>
      <c r="AS42" s="184"/>
      <c r="AT42" s="184"/>
      <c r="AW42" s="184"/>
      <c r="BO42" s="153"/>
      <c r="BW42" s="118"/>
      <c r="BX42" s="102">
        <v>7</v>
      </c>
      <c r="BY42" s="185" t="s">
        <v>302</v>
      </c>
      <c r="BZ42" s="156">
        <v>96.72</v>
      </c>
      <c r="CA42" s="189">
        <v>142.62</v>
      </c>
      <c r="CB42" s="156">
        <v>110.02</v>
      </c>
      <c r="CC42" s="156">
        <v>125.44</v>
      </c>
      <c r="CD42" s="205">
        <v>129882.5</v>
      </c>
      <c r="CE42" s="156">
        <v>1569.32</v>
      </c>
      <c r="CF42" s="156">
        <v>77.3</v>
      </c>
      <c r="CG42" s="156">
        <v>84.25</v>
      </c>
      <c r="CH42" s="156">
        <v>12.02</v>
      </c>
      <c r="CI42" s="156">
        <v>13.22</v>
      </c>
      <c r="CJ42" s="156">
        <v>16.809999999999999</v>
      </c>
      <c r="CK42" s="156">
        <v>17.88</v>
      </c>
      <c r="CL42" s="156">
        <v>109.36</v>
      </c>
      <c r="CM42" s="156">
        <v>152.13999999999999</v>
      </c>
      <c r="CN42" s="156">
        <v>15.8</v>
      </c>
      <c r="CO42" s="156">
        <v>15.79</v>
      </c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</row>
    <row r="43" spans="2:109" s="165" customFormat="1" x14ac:dyDescent="0.2">
      <c r="B43" s="165">
        <v>4</v>
      </c>
      <c r="AA43" s="184"/>
      <c r="AB43" s="184"/>
      <c r="AC43" s="184"/>
      <c r="AD43" s="184"/>
      <c r="AE43" s="184"/>
      <c r="AG43" s="184"/>
      <c r="AH43" s="184"/>
      <c r="AS43" s="184"/>
      <c r="AT43" s="184"/>
      <c r="AW43" s="184"/>
      <c r="BW43" s="118"/>
      <c r="BX43" s="102">
        <v>8</v>
      </c>
      <c r="BY43" s="185" t="s">
        <v>303</v>
      </c>
      <c r="BZ43" s="156">
        <v>96.34</v>
      </c>
      <c r="CA43" s="189">
        <v>143.43</v>
      </c>
      <c r="CB43" s="156">
        <v>109.89</v>
      </c>
      <c r="CC43" s="156">
        <v>125.26</v>
      </c>
      <c r="CD43" s="205">
        <v>129455.05</v>
      </c>
      <c r="CE43" s="156">
        <v>1559.84</v>
      </c>
      <c r="CF43" s="156">
        <v>77.34</v>
      </c>
      <c r="CG43" s="156">
        <v>84.16</v>
      </c>
      <c r="CH43" s="156">
        <v>11.99</v>
      </c>
      <c r="CI43" s="156">
        <v>13.25</v>
      </c>
      <c r="CJ43" s="156">
        <v>16.8</v>
      </c>
      <c r="CK43" s="156">
        <v>17.84</v>
      </c>
      <c r="CL43" s="156">
        <v>109.08</v>
      </c>
      <c r="CM43" s="156">
        <v>151.56</v>
      </c>
      <c r="CN43" s="156">
        <v>15.76</v>
      </c>
      <c r="CO43" s="156">
        <v>15.74</v>
      </c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</row>
    <row r="44" spans="2:109" s="165" customFormat="1" x14ac:dyDescent="0.2">
      <c r="B44" s="165">
        <v>5</v>
      </c>
      <c r="AA44" s="184"/>
      <c r="AB44" s="184"/>
      <c r="AC44" s="184"/>
      <c r="AD44" s="184"/>
      <c r="AE44" s="184"/>
      <c r="AG44" s="184"/>
      <c r="AH44" s="184"/>
      <c r="AS44" s="184"/>
      <c r="AT44" s="184"/>
      <c r="AW44" s="184"/>
      <c r="BW44" s="118"/>
      <c r="BX44" s="102">
        <v>9</v>
      </c>
      <c r="BY44" s="185" t="s">
        <v>304</v>
      </c>
      <c r="BZ44" s="156">
        <v>96.68</v>
      </c>
      <c r="CA44" s="189">
        <v>143.13</v>
      </c>
      <c r="CB44" s="156">
        <v>109.69</v>
      </c>
      <c r="CC44" s="156">
        <v>125.22</v>
      </c>
      <c r="CD44" s="205">
        <v>130303</v>
      </c>
      <c r="CE44" s="156">
        <v>1563.45</v>
      </c>
      <c r="CF44" s="156">
        <v>76.87</v>
      </c>
      <c r="CG44" s="156">
        <v>83.15</v>
      </c>
      <c r="CH44" s="156">
        <v>12.06</v>
      </c>
      <c r="CI44" s="156">
        <v>13.2</v>
      </c>
      <c r="CJ44" s="156">
        <v>16.79</v>
      </c>
      <c r="CK44" s="156">
        <v>18.14</v>
      </c>
      <c r="CL44" s="156">
        <v>108.49</v>
      </c>
      <c r="CM44" s="156">
        <v>151.06</v>
      </c>
      <c r="CN44" s="156">
        <v>15.66</v>
      </c>
      <c r="CO44" s="156">
        <v>15.64</v>
      </c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</row>
    <row r="45" spans="2:109" s="165" customFormat="1" x14ac:dyDescent="0.2">
      <c r="B45" s="165">
        <v>6</v>
      </c>
      <c r="AA45" s="184"/>
      <c r="AB45" s="184"/>
      <c r="AC45" s="184"/>
      <c r="AD45" s="184"/>
      <c r="AE45" s="184"/>
      <c r="AG45" s="184"/>
      <c r="AH45" s="184"/>
      <c r="AS45" s="184"/>
      <c r="AT45" s="184"/>
      <c r="AW45" s="184"/>
      <c r="BW45" s="118"/>
      <c r="BX45" s="102">
        <v>10</v>
      </c>
      <c r="BY45" s="185" t="s">
        <v>305</v>
      </c>
      <c r="BZ45" s="156">
        <v>96.27</v>
      </c>
      <c r="CA45" s="189">
        <v>142.9</v>
      </c>
      <c r="CB45" s="156">
        <v>109.07</v>
      </c>
      <c r="CC45" s="156">
        <v>125.23</v>
      </c>
      <c r="CD45" s="205">
        <v>131827.76999999999</v>
      </c>
      <c r="CE45" s="156">
        <v>1576.64</v>
      </c>
      <c r="CF45" s="156">
        <v>76.98</v>
      </c>
      <c r="CG45" s="156">
        <v>83.07</v>
      </c>
      <c r="CH45" s="156">
        <v>12.08</v>
      </c>
      <c r="CI45" s="156">
        <v>13.22</v>
      </c>
      <c r="CJ45" s="156">
        <v>16.79</v>
      </c>
      <c r="CK45" s="156">
        <v>18.27</v>
      </c>
      <c r="CL45" s="156">
        <v>108.13</v>
      </c>
      <c r="CM45" s="156">
        <v>151</v>
      </c>
      <c r="CN45" s="156">
        <v>15.61</v>
      </c>
      <c r="CO45" s="156">
        <v>15.63</v>
      </c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</row>
    <row r="46" spans="2:109" s="165" customFormat="1" x14ac:dyDescent="0.2">
      <c r="B46" s="165">
        <v>7</v>
      </c>
      <c r="AA46" s="184"/>
      <c r="AB46" s="184"/>
      <c r="AC46" s="184"/>
      <c r="AD46" s="184"/>
      <c r="AE46" s="184"/>
      <c r="AG46" s="184"/>
      <c r="AH46" s="184"/>
      <c r="AS46" s="184"/>
      <c r="AT46" s="184"/>
      <c r="AW46" s="184"/>
      <c r="BW46" s="118"/>
      <c r="BX46" s="154">
        <v>11</v>
      </c>
      <c r="BY46" s="185" t="s">
        <v>297</v>
      </c>
      <c r="BZ46" s="156">
        <v>96.82</v>
      </c>
      <c r="CA46" s="189">
        <v>142.27000000000001</v>
      </c>
      <c r="CB46" s="156">
        <v>109.72</v>
      </c>
      <c r="CC46" s="156">
        <v>125.3</v>
      </c>
      <c r="CD46" s="205">
        <v>133273.85</v>
      </c>
      <c r="CE46" s="156">
        <v>1596.78</v>
      </c>
      <c r="CF46" s="156">
        <v>77.22</v>
      </c>
      <c r="CG46" s="156">
        <v>83.15</v>
      </c>
      <c r="CH46" s="156">
        <v>12.07</v>
      </c>
      <c r="CI46" s="156">
        <v>13.27</v>
      </c>
      <c r="CJ46" s="156">
        <v>16.8</v>
      </c>
      <c r="CK46" s="156">
        <v>18.53</v>
      </c>
      <c r="CL46" s="156">
        <v>108.19</v>
      </c>
      <c r="CM46" s="156">
        <v>151.16999999999999</v>
      </c>
      <c r="CN46" s="156">
        <v>15.63</v>
      </c>
      <c r="CO46" s="156">
        <v>15.63</v>
      </c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</row>
    <row r="47" spans="2:109" s="165" customFormat="1" x14ac:dyDescent="0.2">
      <c r="B47" s="165">
        <v>8</v>
      </c>
      <c r="AA47" s="184"/>
      <c r="AB47" s="184"/>
      <c r="AC47" s="184"/>
      <c r="AD47" s="184"/>
      <c r="AE47" s="184"/>
      <c r="AG47" s="184"/>
      <c r="AH47" s="184"/>
      <c r="AS47" s="184"/>
      <c r="AT47" s="184"/>
      <c r="AW47" s="184"/>
      <c r="BW47" s="118"/>
      <c r="BX47" s="154">
        <v>12</v>
      </c>
      <c r="BY47" s="185" t="s">
        <v>306</v>
      </c>
      <c r="BZ47" s="156">
        <v>96.59</v>
      </c>
      <c r="CA47" s="189">
        <v>142.86000000000001</v>
      </c>
      <c r="CB47" s="156">
        <v>109.5</v>
      </c>
      <c r="CC47" s="156">
        <v>125.31</v>
      </c>
      <c r="CD47" s="205">
        <v>132945.82</v>
      </c>
      <c r="CE47" s="156">
        <v>1594.93</v>
      </c>
      <c r="CF47" s="156">
        <v>77.12</v>
      </c>
      <c r="CG47" s="156">
        <v>83.44</v>
      </c>
      <c r="CH47" s="156">
        <v>12.14</v>
      </c>
      <c r="CI47" s="156">
        <v>13.29</v>
      </c>
      <c r="CJ47" s="156">
        <v>16.79</v>
      </c>
      <c r="CK47" s="156">
        <v>18.739999999999998</v>
      </c>
      <c r="CL47" s="156">
        <v>108.27</v>
      </c>
      <c r="CM47" s="156">
        <v>151.35</v>
      </c>
      <c r="CN47" s="156">
        <v>15.65</v>
      </c>
      <c r="CO47" s="156">
        <v>15.65</v>
      </c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</row>
    <row r="48" spans="2:109" s="165" customFormat="1" x14ac:dyDescent="0.2">
      <c r="B48" s="165">
        <v>9</v>
      </c>
      <c r="AA48" s="184"/>
      <c r="AB48" s="184"/>
      <c r="AC48" s="184"/>
      <c r="AD48" s="184"/>
      <c r="AE48" s="184"/>
      <c r="AG48" s="184"/>
      <c r="AH48" s="184"/>
      <c r="AS48" s="184"/>
      <c r="AT48" s="184"/>
      <c r="AW48" s="184"/>
      <c r="BW48" s="118"/>
      <c r="BX48" s="154">
        <v>13</v>
      </c>
      <c r="BY48" s="185" t="s">
        <v>307</v>
      </c>
      <c r="BZ48" s="156">
        <v>96.51</v>
      </c>
      <c r="CA48" s="189">
        <v>142.29</v>
      </c>
      <c r="CB48" s="156">
        <v>109.17</v>
      </c>
      <c r="CC48" s="156">
        <v>125.25</v>
      </c>
      <c r="CD48" s="205">
        <v>132872.91</v>
      </c>
      <c r="CE48" s="156">
        <v>1591.75</v>
      </c>
      <c r="CF48" s="156">
        <v>77.349999999999994</v>
      </c>
      <c r="CG48" s="156">
        <v>83.58</v>
      </c>
      <c r="CH48" s="156">
        <v>12.18</v>
      </c>
      <c r="CI48" s="156">
        <v>13.29</v>
      </c>
      <c r="CJ48" s="156">
        <v>16.79</v>
      </c>
      <c r="CK48" s="156">
        <v>19.07</v>
      </c>
      <c r="CL48" s="156">
        <v>108.26</v>
      </c>
      <c r="CM48" s="156">
        <v>151.27000000000001</v>
      </c>
      <c r="CN48" s="156">
        <v>15.63</v>
      </c>
      <c r="CO48" s="156">
        <v>15.64</v>
      </c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</row>
    <row r="49" spans="1:109" s="165" customFormat="1" x14ac:dyDescent="0.2">
      <c r="B49" s="165">
        <v>10</v>
      </c>
      <c r="AA49" s="184"/>
      <c r="AB49" s="184"/>
      <c r="AC49" s="184"/>
      <c r="AD49" s="184"/>
      <c r="AE49" s="184"/>
      <c r="AG49" s="184"/>
      <c r="AH49" s="184"/>
      <c r="AS49" s="184"/>
      <c r="AT49" s="184"/>
      <c r="AW49" s="184"/>
      <c r="BW49" s="118"/>
      <c r="BX49" s="154">
        <v>14</v>
      </c>
      <c r="BY49" s="185" t="s">
        <v>308</v>
      </c>
      <c r="BZ49" s="156">
        <v>96.57</v>
      </c>
      <c r="CA49" s="189">
        <v>142.46</v>
      </c>
      <c r="CB49" s="156">
        <v>109.4</v>
      </c>
      <c r="CC49" s="156">
        <v>125.16</v>
      </c>
      <c r="CD49" s="205">
        <v>132935.45000000001</v>
      </c>
      <c r="CE49" s="156">
        <v>1574.34</v>
      </c>
      <c r="CF49" s="156">
        <v>77.599999999999994</v>
      </c>
      <c r="CG49" s="156">
        <v>83.38</v>
      </c>
      <c r="CH49" s="156">
        <v>12.13</v>
      </c>
      <c r="CI49" s="156">
        <v>13.23</v>
      </c>
      <c r="CJ49" s="156">
        <v>16.78</v>
      </c>
      <c r="CK49" s="156">
        <v>19.57</v>
      </c>
      <c r="CL49" s="156">
        <v>108.65</v>
      </c>
      <c r="CM49" s="156">
        <v>151.55000000000001</v>
      </c>
      <c r="CN49" s="156">
        <v>15.66</v>
      </c>
      <c r="CO49" s="156">
        <v>15.66</v>
      </c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</row>
    <row r="50" spans="1:109" s="165" customFormat="1" x14ac:dyDescent="0.2">
      <c r="B50" s="165">
        <v>11</v>
      </c>
      <c r="AA50" s="184"/>
      <c r="AB50" s="184"/>
      <c r="AC50" s="184"/>
      <c r="AD50" s="184"/>
      <c r="AE50" s="184"/>
      <c r="AG50" s="184"/>
      <c r="AH50" s="184"/>
      <c r="AS50" s="184"/>
      <c r="AT50" s="184"/>
      <c r="AW50" s="184"/>
      <c r="BW50" s="118"/>
      <c r="BX50" s="154">
        <v>15</v>
      </c>
      <c r="BY50" s="185" t="s">
        <v>309</v>
      </c>
      <c r="BZ50" s="156">
        <v>97.2</v>
      </c>
      <c r="CA50" s="189">
        <v>142.29</v>
      </c>
      <c r="CB50" s="156">
        <v>109.67</v>
      </c>
      <c r="CC50" s="156">
        <v>125.12</v>
      </c>
      <c r="CD50" s="205">
        <v>134144.54</v>
      </c>
      <c r="CE50" s="156">
        <v>1596.65</v>
      </c>
      <c r="CF50" s="156">
        <v>77.7</v>
      </c>
      <c r="CG50" s="156">
        <v>83.7</v>
      </c>
      <c r="CH50" s="156">
        <v>12.09</v>
      </c>
      <c r="CI50" s="156">
        <v>13.23</v>
      </c>
      <c r="CJ50" s="156">
        <v>16.760000000000002</v>
      </c>
      <c r="CK50" s="156">
        <v>19.329999999999998</v>
      </c>
      <c r="CL50" s="156">
        <v>109.24</v>
      </c>
      <c r="CM50" s="156">
        <v>152.19</v>
      </c>
      <c r="CN50" s="156">
        <v>15.76</v>
      </c>
      <c r="CO50" s="156">
        <v>15.75</v>
      </c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</row>
    <row r="51" spans="1:109" s="165" customFormat="1" x14ac:dyDescent="0.2">
      <c r="B51" s="165">
        <v>12</v>
      </c>
      <c r="AA51" s="184"/>
      <c r="AB51" s="184"/>
      <c r="AC51" s="184"/>
      <c r="AD51" s="184"/>
      <c r="AE51" s="184"/>
      <c r="AG51" s="184"/>
      <c r="AH51" s="184"/>
      <c r="AS51" s="184"/>
      <c r="AT51" s="184"/>
      <c r="AW51" s="184"/>
      <c r="BW51" s="118"/>
      <c r="BX51" s="154">
        <v>16</v>
      </c>
      <c r="BY51" s="185" t="s">
        <v>310</v>
      </c>
      <c r="BZ51" s="156">
        <v>96.22</v>
      </c>
      <c r="CA51" s="189">
        <v>141.5</v>
      </c>
      <c r="CB51" s="156">
        <v>108.87</v>
      </c>
      <c r="CC51" s="156">
        <v>125.04</v>
      </c>
      <c r="CD51" s="205">
        <v>132791.17000000001</v>
      </c>
      <c r="CE51" s="156">
        <v>1584.18</v>
      </c>
      <c r="CF51" s="156">
        <v>77.16</v>
      </c>
      <c r="CG51" s="156">
        <v>83</v>
      </c>
      <c r="CH51" s="156">
        <v>12.09</v>
      </c>
      <c r="CI51" s="156">
        <v>13.2</v>
      </c>
      <c r="CJ51" s="156">
        <v>16.760000000000002</v>
      </c>
      <c r="CK51" s="156">
        <v>19.260000000000002</v>
      </c>
      <c r="CL51" s="156">
        <v>108.58</v>
      </c>
      <c r="CM51" s="156">
        <v>150.96</v>
      </c>
      <c r="CN51" s="156">
        <v>15.65</v>
      </c>
      <c r="CO51" s="156">
        <v>15.63</v>
      </c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</row>
    <row r="52" spans="1:109" s="165" customFormat="1" x14ac:dyDescent="0.2">
      <c r="B52" s="165">
        <v>13</v>
      </c>
      <c r="AA52" s="184"/>
      <c r="AB52" s="184"/>
      <c r="AC52" s="184"/>
      <c r="AD52" s="184"/>
      <c r="AE52" s="184"/>
      <c r="AG52" s="184"/>
      <c r="AH52" s="184"/>
      <c r="AS52" s="184"/>
      <c r="AT52" s="184"/>
      <c r="AW52" s="184"/>
      <c r="BW52" s="118"/>
      <c r="BX52" s="154">
        <v>17</v>
      </c>
      <c r="BY52" s="185" t="s">
        <v>311</v>
      </c>
      <c r="BZ52" s="156">
        <v>96.89</v>
      </c>
      <c r="CA52" s="189">
        <v>141.28</v>
      </c>
      <c r="CB52" s="156">
        <v>109.39</v>
      </c>
      <c r="CC52" s="156">
        <v>124.83</v>
      </c>
      <c r="CD52" s="205">
        <v>134265.31</v>
      </c>
      <c r="CE52" s="156">
        <v>1595.51</v>
      </c>
      <c r="CF52" s="156">
        <v>77.05</v>
      </c>
      <c r="CG52" s="156">
        <v>83.05</v>
      </c>
      <c r="CH52" s="156">
        <v>12.08</v>
      </c>
      <c r="CI52" s="156">
        <v>13.14</v>
      </c>
      <c r="CJ52" s="156">
        <v>16.739999999999998</v>
      </c>
      <c r="CK52" s="156">
        <v>18.78</v>
      </c>
      <c r="CL52" s="156">
        <v>108.76</v>
      </c>
      <c r="CM52" s="156">
        <v>151.31</v>
      </c>
      <c r="CN52" s="156">
        <v>15.68</v>
      </c>
      <c r="CO52" s="156">
        <v>15.66</v>
      </c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</row>
    <row r="53" spans="1:109" s="165" customFormat="1" x14ac:dyDescent="0.2">
      <c r="A53" s="206"/>
      <c r="B53" s="93"/>
      <c r="C53" s="75"/>
      <c r="D53" s="98"/>
      <c r="E53" s="98"/>
      <c r="F53" s="75"/>
      <c r="G53" s="98"/>
      <c r="H53" s="92"/>
      <c r="I53" s="75"/>
      <c r="J53" s="98"/>
      <c r="K53" s="92"/>
      <c r="L53" s="75"/>
      <c r="M53" s="98"/>
      <c r="N53" s="92"/>
      <c r="O53" s="75"/>
      <c r="P53" s="98"/>
      <c r="Q53" s="98"/>
      <c r="R53" s="75"/>
      <c r="S53" s="98"/>
      <c r="T53" s="98"/>
      <c r="U53" s="75"/>
      <c r="V53" s="98"/>
      <c r="W53" s="92"/>
      <c r="X53" s="75"/>
      <c r="Y53" s="98"/>
      <c r="Z53" s="98"/>
      <c r="AA53" s="75"/>
      <c r="AB53" s="98"/>
      <c r="AC53" s="92"/>
      <c r="AD53" s="75"/>
      <c r="AE53" s="98"/>
      <c r="AF53" s="92"/>
      <c r="AG53" s="75"/>
      <c r="AH53" s="98"/>
      <c r="AI53" s="92"/>
      <c r="AJ53" s="75"/>
      <c r="AK53" s="98"/>
      <c r="AL53" s="92"/>
      <c r="AM53" s="75"/>
      <c r="AN53" s="98"/>
      <c r="AO53" s="92"/>
      <c r="AP53" s="75"/>
      <c r="AQ53" s="98"/>
      <c r="AR53" s="92"/>
      <c r="AS53" s="75"/>
      <c r="AT53" s="98"/>
      <c r="AU53" s="92"/>
      <c r="AV53" s="75"/>
      <c r="AW53" s="98"/>
      <c r="AX53" s="98"/>
      <c r="AY53" s="75"/>
      <c r="AZ53" s="98"/>
      <c r="BA53" s="92"/>
      <c r="BB53" s="75"/>
      <c r="BC53" s="98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207"/>
      <c r="BW53" s="118"/>
      <c r="BX53" s="154">
        <v>18</v>
      </c>
      <c r="BY53" s="185" t="s">
        <v>312</v>
      </c>
      <c r="BZ53" s="156">
        <v>97.01</v>
      </c>
      <c r="CA53" s="189">
        <v>141.18</v>
      </c>
      <c r="CB53" s="156">
        <v>109.55</v>
      </c>
      <c r="CC53" s="156">
        <v>124.79</v>
      </c>
      <c r="CD53" s="205">
        <v>134400.38</v>
      </c>
      <c r="CE53" s="156">
        <v>1613.25</v>
      </c>
      <c r="CF53" s="156">
        <v>77.400000000000006</v>
      </c>
      <c r="CG53" s="156">
        <v>83.45</v>
      </c>
      <c r="CH53" s="156">
        <v>12.07</v>
      </c>
      <c r="CI53" s="156">
        <v>13.14</v>
      </c>
      <c r="CJ53" s="156">
        <v>16.72</v>
      </c>
      <c r="CK53" s="156">
        <v>19.149999999999999</v>
      </c>
      <c r="CL53" s="156">
        <v>109.21</v>
      </c>
      <c r="CM53" s="156">
        <v>151.81</v>
      </c>
      <c r="CN53" s="156">
        <v>15.74</v>
      </c>
      <c r="CO53" s="156">
        <v>15.72</v>
      </c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</row>
    <row r="54" spans="1:109" s="165" customFormat="1" x14ac:dyDescent="0.2">
      <c r="A54" s="206"/>
      <c r="B54" s="93"/>
      <c r="C54" s="75"/>
      <c r="D54" s="98"/>
      <c r="E54" s="98"/>
      <c r="F54" s="75"/>
      <c r="G54" s="98"/>
      <c r="H54" s="92"/>
      <c r="I54" s="75"/>
      <c r="J54" s="98"/>
      <c r="K54" s="92"/>
      <c r="L54" s="75"/>
      <c r="M54" s="98"/>
      <c r="N54" s="92"/>
      <c r="O54" s="75"/>
      <c r="P54" s="98"/>
      <c r="Q54" s="98"/>
      <c r="R54" s="75"/>
      <c r="S54" s="98"/>
      <c r="T54" s="98"/>
      <c r="U54" s="75"/>
      <c r="V54" s="98"/>
      <c r="W54" s="92"/>
      <c r="X54" s="75"/>
      <c r="Y54" s="98"/>
      <c r="Z54" s="98"/>
      <c r="AA54" s="75"/>
      <c r="AB54" s="98"/>
      <c r="AC54" s="92"/>
      <c r="AD54" s="75"/>
      <c r="AE54" s="98"/>
      <c r="AF54" s="92"/>
      <c r="AG54" s="75"/>
      <c r="AH54" s="98"/>
      <c r="AI54" s="92"/>
      <c r="AJ54" s="75"/>
      <c r="AK54" s="98"/>
      <c r="AL54" s="92"/>
      <c r="AM54" s="75"/>
      <c r="AN54" s="98"/>
      <c r="AO54" s="92"/>
      <c r="AP54" s="75"/>
      <c r="AQ54" s="98"/>
      <c r="AR54" s="92"/>
      <c r="AS54" s="75"/>
      <c r="AT54" s="98"/>
      <c r="AU54" s="92"/>
      <c r="AV54" s="75"/>
      <c r="AW54" s="98"/>
      <c r="AX54" s="98"/>
      <c r="AY54" s="75"/>
      <c r="AZ54" s="98"/>
      <c r="BA54" s="92"/>
      <c r="BB54" s="75"/>
      <c r="BC54" s="98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207"/>
      <c r="BW54" s="118"/>
      <c r="BX54" s="154">
        <v>19</v>
      </c>
      <c r="BY54" s="185" t="s">
        <v>313</v>
      </c>
      <c r="BZ54" s="156">
        <v>97.26</v>
      </c>
      <c r="CA54" s="188">
        <v>140.85</v>
      </c>
      <c r="CB54" s="153">
        <v>109.47</v>
      </c>
      <c r="CC54" s="153">
        <v>124.64</v>
      </c>
      <c r="CD54" s="208">
        <v>134576.51999999999</v>
      </c>
      <c r="CE54" s="153">
        <v>1604.44</v>
      </c>
      <c r="CF54" s="153">
        <v>77.31</v>
      </c>
      <c r="CG54" s="153">
        <v>83.88</v>
      </c>
      <c r="CH54" s="153">
        <v>11.99</v>
      </c>
      <c r="CI54" s="153">
        <v>13.12</v>
      </c>
      <c r="CJ54" s="153">
        <v>16.7</v>
      </c>
      <c r="CK54" s="153">
        <v>19.22</v>
      </c>
      <c r="CL54" s="153">
        <v>109.22</v>
      </c>
      <c r="CM54" s="156">
        <v>151.47999999999999</v>
      </c>
      <c r="CN54" s="153">
        <v>15.73</v>
      </c>
      <c r="CO54" s="153">
        <v>15.71</v>
      </c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</row>
    <row r="55" spans="1:109" s="165" customFormat="1" x14ac:dyDescent="0.2">
      <c r="A55" s="206"/>
      <c r="B55" s="93"/>
      <c r="C55" s="75"/>
      <c r="D55" s="98"/>
      <c r="E55" s="98"/>
      <c r="F55" s="75"/>
      <c r="G55" s="98"/>
      <c r="H55" s="92"/>
      <c r="I55" s="75"/>
      <c r="J55" s="98"/>
      <c r="K55" s="92"/>
      <c r="L55" s="75"/>
      <c r="M55" s="98"/>
      <c r="N55" s="92"/>
      <c r="O55" s="75"/>
      <c r="P55" s="98"/>
      <c r="Q55" s="98"/>
      <c r="R55" s="75"/>
      <c r="S55" s="98"/>
      <c r="T55" s="98"/>
      <c r="U55" s="75"/>
      <c r="V55" s="98"/>
      <c r="W55" s="92"/>
      <c r="X55" s="75"/>
      <c r="Y55" s="98"/>
      <c r="Z55" s="98"/>
      <c r="AA55" s="75"/>
      <c r="AB55" s="98"/>
      <c r="AC55" s="92"/>
      <c r="AD55" s="75"/>
      <c r="AE55" s="98"/>
      <c r="AF55" s="92"/>
      <c r="AG55" s="75"/>
      <c r="AH55" s="98"/>
      <c r="AI55" s="92"/>
      <c r="AJ55" s="75"/>
      <c r="AK55" s="98"/>
      <c r="AL55" s="92"/>
      <c r="AM55" s="75"/>
      <c r="AN55" s="98"/>
      <c r="AO55" s="92"/>
      <c r="AP55" s="75"/>
      <c r="AQ55" s="98"/>
      <c r="AR55" s="92"/>
      <c r="AS55" s="75"/>
      <c r="AT55" s="98"/>
      <c r="AU55" s="92"/>
      <c r="AV55" s="75"/>
      <c r="AW55" s="98"/>
      <c r="AX55" s="98"/>
      <c r="AY55" s="75"/>
      <c r="AZ55" s="98"/>
      <c r="BA55" s="92"/>
      <c r="BB55" s="75"/>
      <c r="BC55" s="98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207"/>
      <c r="BW55" s="118"/>
      <c r="BX55" s="154">
        <v>20</v>
      </c>
      <c r="BY55" s="185" t="s">
        <v>314</v>
      </c>
      <c r="BZ55" s="156">
        <v>97.92</v>
      </c>
      <c r="CA55" s="188">
        <v>140.28</v>
      </c>
      <c r="CB55" s="153">
        <v>109.47</v>
      </c>
      <c r="CC55" s="153">
        <v>124.56</v>
      </c>
      <c r="CD55" s="208">
        <v>135513.20000000001</v>
      </c>
      <c r="CE55" s="153">
        <v>1608.63</v>
      </c>
      <c r="CF55" s="153">
        <v>76.930000000000007</v>
      </c>
      <c r="CG55" s="153">
        <v>83.33</v>
      </c>
      <c r="CH55" s="153">
        <v>11.98</v>
      </c>
      <c r="CI55" s="153">
        <v>13.08</v>
      </c>
      <c r="CJ55" s="153">
        <v>16.68</v>
      </c>
      <c r="CK55" s="153">
        <v>19.47</v>
      </c>
      <c r="CL55" s="153">
        <v>109.58</v>
      </c>
      <c r="CM55" s="153">
        <v>151.94999999999999</v>
      </c>
      <c r="CN55" s="153">
        <v>15.78</v>
      </c>
      <c r="CO55" s="153">
        <v>15.74</v>
      </c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</row>
    <row r="56" spans="1:109" s="165" customFormat="1" x14ac:dyDescent="0.2">
      <c r="A56" s="206"/>
      <c r="B56" s="93"/>
      <c r="C56" s="75"/>
      <c r="D56" s="98"/>
      <c r="E56" s="98"/>
      <c r="F56" s="75"/>
      <c r="G56" s="98"/>
      <c r="H56" s="92"/>
      <c r="I56" s="75"/>
      <c r="J56" s="98"/>
      <c r="K56" s="92"/>
      <c r="L56" s="75"/>
      <c r="M56" s="98"/>
      <c r="N56" s="92"/>
      <c r="O56" s="75"/>
      <c r="P56" s="98"/>
      <c r="Q56" s="98"/>
      <c r="R56" s="75"/>
      <c r="S56" s="98"/>
      <c r="T56" s="98"/>
      <c r="U56" s="75"/>
      <c r="V56" s="98"/>
      <c r="W56" s="92"/>
      <c r="X56" s="75"/>
      <c r="Y56" s="98"/>
      <c r="Z56" s="98"/>
      <c r="AA56" s="75"/>
      <c r="AB56" s="98"/>
      <c r="AC56" s="92"/>
      <c r="AD56" s="75"/>
      <c r="AE56" s="98"/>
      <c r="AF56" s="92"/>
      <c r="AG56" s="75"/>
      <c r="AH56" s="98"/>
      <c r="AI56" s="92"/>
      <c r="AJ56" s="75"/>
      <c r="AK56" s="98"/>
      <c r="AL56" s="92"/>
      <c r="AM56" s="75"/>
      <c r="AN56" s="98"/>
      <c r="AO56" s="92"/>
      <c r="AP56" s="75"/>
      <c r="AQ56" s="98"/>
      <c r="AR56" s="92"/>
      <c r="AS56" s="75"/>
      <c r="AT56" s="98"/>
      <c r="AU56" s="92"/>
      <c r="AV56" s="75"/>
      <c r="AW56" s="98"/>
      <c r="AX56" s="98"/>
      <c r="AY56" s="75"/>
      <c r="AZ56" s="98"/>
      <c r="BA56" s="92"/>
      <c r="BB56" s="75"/>
      <c r="BC56" s="98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207"/>
      <c r="BW56" s="118"/>
      <c r="BX56" s="154">
        <v>21</v>
      </c>
      <c r="BY56" s="185" t="s">
        <v>315</v>
      </c>
      <c r="BZ56" s="153">
        <v>97.35</v>
      </c>
      <c r="CA56" s="188">
        <v>140.22</v>
      </c>
      <c r="CB56" s="153">
        <v>109.39</v>
      </c>
      <c r="CC56" s="153">
        <v>124.55</v>
      </c>
      <c r="CD56" s="208">
        <v>134389.51999999999</v>
      </c>
      <c r="CE56" s="153">
        <v>1602.48</v>
      </c>
      <c r="CF56" s="153">
        <v>77.56</v>
      </c>
      <c r="CG56" s="153">
        <v>83.51</v>
      </c>
      <c r="CH56" s="153">
        <v>12</v>
      </c>
      <c r="CI56" s="153">
        <v>13.11</v>
      </c>
      <c r="CJ56" s="153">
        <v>16.7</v>
      </c>
      <c r="CK56" s="153">
        <v>19.760000000000002</v>
      </c>
      <c r="CL56" s="153">
        <v>109.25</v>
      </c>
      <c r="CM56" s="153">
        <v>151.16999999999999</v>
      </c>
      <c r="CN56" s="153">
        <v>15.71</v>
      </c>
      <c r="CO56" s="153">
        <v>15.7</v>
      </c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</row>
    <row r="57" spans="1:109" s="165" customFormat="1" x14ac:dyDescent="0.2">
      <c r="A57" s="206"/>
      <c r="B57" s="93"/>
      <c r="C57" s="75"/>
      <c r="D57" s="155"/>
      <c r="E57" s="155"/>
      <c r="F57" s="157"/>
      <c r="G57" s="155"/>
      <c r="H57" s="92"/>
      <c r="I57" s="75"/>
      <c r="J57" s="155"/>
      <c r="K57" s="92"/>
      <c r="L57" s="75"/>
      <c r="M57" s="155"/>
      <c r="N57" s="92"/>
      <c r="O57" s="75"/>
      <c r="P57" s="155"/>
      <c r="Q57" s="155"/>
      <c r="R57" s="157"/>
      <c r="S57" s="155"/>
      <c r="T57" s="155"/>
      <c r="U57" s="157"/>
      <c r="V57" s="155"/>
      <c r="W57" s="92"/>
      <c r="X57" s="75"/>
      <c r="Y57" s="155"/>
      <c r="Z57" s="155"/>
      <c r="AA57" s="75"/>
      <c r="AB57" s="155"/>
      <c r="AC57" s="92"/>
      <c r="AD57" s="75"/>
      <c r="AE57" s="155"/>
      <c r="AF57" s="92"/>
      <c r="AG57" s="75"/>
      <c r="AH57" s="155"/>
      <c r="AI57" s="92"/>
      <c r="AJ57" s="75"/>
      <c r="AK57" s="155"/>
      <c r="AL57" s="92"/>
      <c r="AM57" s="75"/>
      <c r="AN57" s="155"/>
      <c r="AO57" s="92"/>
      <c r="AP57" s="75"/>
      <c r="AQ57" s="155"/>
      <c r="AR57" s="92"/>
      <c r="AS57" s="75"/>
      <c r="AT57" s="155"/>
      <c r="AU57" s="92"/>
      <c r="AV57" s="75"/>
      <c r="AW57" s="155"/>
      <c r="AX57" s="155"/>
      <c r="AY57" s="157"/>
      <c r="AZ57" s="155"/>
      <c r="BA57" s="92"/>
      <c r="BB57" s="75"/>
      <c r="BC57" s="155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207"/>
      <c r="BW57" s="118"/>
      <c r="BX57" s="154">
        <v>22</v>
      </c>
      <c r="BY57" s="185" t="s">
        <v>316</v>
      </c>
      <c r="BZ57" s="153">
        <v>97.32</v>
      </c>
      <c r="CA57" s="188">
        <v>140.1</v>
      </c>
      <c r="CB57" s="153">
        <v>109.54</v>
      </c>
      <c r="CC57" s="153">
        <v>124.77</v>
      </c>
      <c r="CD57" s="208">
        <v>134030.92000000001</v>
      </c>
      <c r="CE57" s="153">
        <v>1581.63</v>
      </c>
      <c r="CF57" s="153">
        <v>77.819999999999993</v>
      </c>
      <c r="CG57" s="153">
        <v>83.71</v>
      </c>
      <c r="CH57" s="153">
        <v>11.98</v>
      </c>
      <c r="CI57" s="153">
        <v>13.08</v>
      </c>
      <c r="CJ57" s="153">
        <v>16.72</v>
      </c>
      <c r="CK57" s="153">
        <v>19.87</v>
      </c>
      <c r="CL57" s="156">
        <v>109.82</v>
      </c>
      <c r="CM57" s="153">
        <v>152.15</v>
      </c>
      <c r="CN57" s="153">
        <v>15.77</v>
      </c>
      <c r="CO57" s="153">
        <v>15.75</v>
      </c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</row>
    <row r="58" spans="1:109" s="165" customFormat="1" x14ac:dyDescent="0.2">
      <c r="A58" s="206"/>
      <c r="B58" s="93"/>
      <c r="C58" s="75"/>
      <c r="D58" s="98"/>
      <c r="E58" s="98"/>
      <c r="F58" s="75"/>
      <c r="G58" s="98"/>
      <c r="H58" s="92"/>
      <c r="I58" s="75"/>
      <c r="J58" s="98"/>
      <c r="K58" s="92"/>
      <c r="L58" s="75"/>
      <c r="M58" s="98"/>
      <c r="N58" s="92"/>
      <c r="O58" s="75"/>
      <c r="P58" s="98"/>
      <c r="Q58" s="98"/>
      <c r="R58" s="75"/>
      <c r="S58" s="98"/>
      <c r="T58" s="98"/>
      <c r="U58" s="75"/>
      <c r="V58" s="98"/>
      <c r="W58" s="92"/>
      <c r="X58" s="75"/>
      <c r="Y58" s="98"/>
      <c r="Z58" s="98"/>
      <c r="AA58" s="75"/>
      <c r="AB58" s="98"/>
      <c r="AC58" s="92"/>
      <c r="AD58" s="75"/>
      <c r="AE58" s="98"/>
      <c r="AF58" s="92"/>
      <c r="AG58" s="75"/>
      <c r="AH58" s="98"/>
      <c r="AI58" s="92"/>
      <c r="AJ58" s="75"/>
      <c r="AK58" s="98"/>
      <c r="AL58" s="92"/>
      <c r="AM58" s="75"/>
      <c r="AN58" s="98"/>
      <c r="AO58" s="92"/>
      <c r="AP58" s="75"/>
      <c r="AQ58" s="98"/>
      <c r="AR58" s="92"/>
      <c r="AS58" s="75"/>
      <c r="AT58" s="98"/>
      <c r="AU58" s="92"/>
      <c r="AV58" s="75"/>
      <c r="AW58" s="98"/>
      <c r="AX58" s="98"/>
      <c r="AY58" s="75"/>
      <c r="AZ58" s="98"/>
      <c r="BA58" s="92"/>
      <c r="BB58" s="75"/>
      <c r="BC58" s="98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207"/>
      <c r="BW58" s="118"/>
      <c r="BX58" s="154">
        <v>23</v>
      </c>
      <c r="BY58" s="185" t="s">
        <v>317</v>
      </c>
      <c r="BZ58" s="92">
        <v>97.45</v>
      </c>
      <c r="CA58" s="92">
        <v>140.43</v>
      </c>
      <c r="CB58" s="92">
        <v>109.64</v>
      </c>
      <c r="CC58" s="92">
        <v>124.94</v>
      </c>
      <c r="CD58" s="92">
        <v>134185.28</v>
      </c>
      <c r="CE58" s="92">
        <v>1577.68</v>
      </c>
      <c r="CF58" s="92">
        <v>78.099999999999994</v>
      </c>
      <c r="CG58" s="92">
        <v>83.94</v>
      </c>
      <c r="CH58" s="92">
        <v>12.01</v>
      </c>
      <c r="CI58" s="92">
        <v>13.08</v>
      </c>
      <c r="CJ58" s="153">
        <v>16.75</v>
      </c>
      <c r="CK58" s="153">
        <v>20.059999999999999</v>
      </c>
      <c r="CL58" s="153">
        <v>110.25</v>
      </c>
      <c r="CM58" s="156">
        <v>152.38</v>
      </c>
      <c r="CN58" s="153">
        <v>15.81</v>
      </c>
      <c r="CO58" s="153">
        <v>15.8</v>
      </c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</row>
    <row r="59" spans="1:109" s="165" customFormat="1" x14ac:dyDescent="0.2">
      <c r="A59" s="206"/>
      <c r="B59" s="93"/>
      <c r="C59" s="75"/>
      <c r="D59" s="98"/>
      <c r="E59" s="98"/>
      <c r="F59" s="75"/>
      <c r="G59" s="98"/>
      <c r="H59" s="92"/>
      <c r="I59" s="75"/>
      <c r="J59" s="98"/>
      <c r="K59" s="92"/>
      <c r="L59" s="75"/>
      <c r="M59" s="98"/>
      <c r="N59" s="92"/>
      <c r="O59" s="75"/>
      <c r="P59" s="98"/>
      <c r="Q59" s="98"/>
      <c r="R59" s="75"/>
      <c r="S59" s="98"/>
      <c r="T59" s="98"/>
      <c r="U59" s="75"/>
      <c r="V59" s="98"/>
      <c r="W59" s="92"/>
      <c r="X59" s="75"/>
      <c r="Y59" s="98"/>
      <c r="Z59" s="98"/>
      <c r="AA59" s="75"/>
      <c r="AB59" s="98"/>
      <c r="AC59" s="92"/>
      <c r="AD59" s="75"/>
      <c r="AE59" s="98"/>
      <c r="AF59" s="92"/>
      <c r="AG59" s="75"/>
      <c r="AH59" s="98"/>
      <c r="AI59" s="92"/>
      <c r="AJ59" s="75"/>
      <c r="AK59" s="98"/>
      <c r="AL59" s="92"/>
      <c r="AM59" s="75"/>
      <c r="AN59" s="98"/>
      <c r="AO59" s="92"/>
      <c r="AP59" s="75"/>
      <c r="AQ59" s="98"/>
      <c r="AR59" s="92"/>
      <c r="AS59" s="75"/>
      <c r="AT59" s="98"/>
      <c r="AU59" s="92"/>
      <c r="AV59" s="75"/>
      <c r="AW59" s="98"/>
      <c r="AX59" s="98"/>
      <c r="AY59" s="75"/>
      <c r="AZ59" s="98"/>
      <c r="BA59" s="92"/>
      <c r="BB59" s="75"/>
      <c r="BC59" s="98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207"/>
      <c r="BW59" s="118"/>
      <c r="BX59" s="154"/>
      <c r="BY59" s="154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</row>
    <row r="60" spans="1:109" s="165" customFormat="1" x14ac:dyDescent="0.2">
      <c r="A60" s="206"/>
      <c r="B60" s="93"/>
      <c r="C60" s="75"/>
      <c r="D60" s="98"/>
      <c r="E60" s="98"/>
      <c r="F60" s="75"/>
      <c r="G60" s="98"/>
      <c r="H60" s="92"/>
      <c r="I60" s="75"/>
      <c r="J60" s="98"/>
      <c r="K60" s="92"/>
      <c r="L60" s="75"/>
      <c r="M60" s="98"/>
      <c r="N60" s="92"/>
      <c r="O60" s="75"/>
      <c r="P60" s="98"/>
      <c r="Q60" s="98"/>
      <c r="R60" s="75"/>
      <c r="S60" s="98"/>
      <c r="T60" s="98"/>
      <c r="U60" s="75"/>
      <c r="V60" s="98"/>
      <c r="W60" s="92"/>
      <c r="X60" s="75"/>
      <c r="Y60" s="98"/>
      <c r="Z60" s="98"/>
      <c r="AA60" s="75"/>
      <c r="AB60" s="98"/>
      <c r="AC60" s="92"/>
      <c r="AD60" s="75"/>
      <c r="AE60" s="98"/>
      <c r="AF60" s="92"/>
      <c r="AG60" s="75"/>
      <c r="AH60" s="98"/>
      <c r="AI60" s="92"/>
      <c r="AJ60" s="75"/>
      <c r="AK60" s="98"/>
      <c r="AL60" s="92"/>
      <c r="AM60" s="75"/>
      <c r="AN60" s="98"/>
      <c r="AO60" s="92"/>
      <c r="AP60" s="75"/>
      <c r="AQ60" s="98"/>
      <c r="AR60" s="92"/>
      <c r="AS60" s="75"/>
      <c r="AT60" s="98"/>
      <c r="AU60" s="92"/>
      <c r="AV60" s="75"/>
      <c r="AW60" s="98"/>
      <c r="AX60" s="98"/>
      <c r="AY60" s="75"/>
      <c r="AZ60" s="98"/>
      <c r="BA60" s="92"/>
      <c r="BB60" s="75"/>
      <c r="BC60" s="98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207"/>
      <c r="BW60" s="103"/>
      <c r="BX60" s="154"/>
      <c r="BY60" s="154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</row>
    <row r="61" spans="1:109" s="165" customFormat="1" x14ac:dyDescent="0.2">
      <c r="A61" s="206"/>
      <c r="B61" s="93"/>
      <c r="C61" s="75"/>
      <c r="D61" s="98"/>
      <c r="E61" s="98"/>
      <c r="F61" s="75"/>
      <c r="G61" s="98"/>
      <c r="H61" s="92"/>
      <c r="I61" s="75"/>
      <c r="J61" s="98"/>
      <c r="K61" s="92"/>
      <c r="L61" s="75"/>
      <c r="M61" s="98"/>
      <c r="N61" s="92"/>
      <c r="O61" s="75"/>
      <c r="P61" s="98"/>
      <c r="Q61" s="98"/>
      <c r="R61" s="75"/>
      <c r="S61" s="98"/>
      <c r="T61" s="98"/>
      <c r="U61" s="75"/>
      <c r="V61" s="98"/>
      <c r="W61" s="92"/>
      <c r="X61" s="75"/>
      <c r="Y61" s="98"/>
      <c r="Z61" s="98"/>
      <c r="AA61" s="75"/>
      <c r="AB61" s="98"/>
      <c r="AC61" s="92"/>
      <c r="AD61" s="75"/>
      <c r="AE61" s="98"/>
      <c r="AF61" s="92"/>
      <c r="AG61" s="75"/>
      <c r="AH61" s="98"/>
      <c r="AI61" s="92"/>
      <c r="AJ61" s="75"/>
      <c r="AK61" s="98"/>
      <c r="AL61" s="92"/>
      <c r="AM61" s="75"/>
      <c r="AN61" s="98"/>
      <c r="AO61" s="92"/>
      <c r="AP61" s="75"/>
      <c r="AQ61" s="98"/>
      <c r="AR61" s="92"/>
      <c r="AS61" s="75"/>
      <c r="AT61" s="98"/>
      <c r="AU61" s="92"/>
      <c r="AV61" s="75"/>
      <c r="AW61" s="98"/>
      <c r="AX61" s="98"/>
      <c r="AY61" s="75"/>
      <c r="AZ61" s="98"/>
      <c r="BA61" s="92"/>
      <c r="BB61" s="75"/>
      <c r="BC61" s="98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207"/>
      <c r="BW61" s="104"/>
      <c r="BX61" s="104"/>
      <c r="BY61" s="104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</row>
    <row r="62" spans="1:109" s="165" customFormat="1" x14ac:dyDescent="0.2">
      <c r="A62" s="206"/>
      <c r="B62" s="93"/>
      <c r="C62" s="75"/>
      <c r="D62" s="98"/>
      <c r="E62" s="98"/>
      <c r="F62" s="75"/>
      <c r="G62" s="98"/>
      <c r="H62" s="92"/>
      <c r="I62" s="75"/>
      <c r="J62" s="98"/>
      <c r="K62" s="92"/>
      <c r="L62" s="75"/>
      <c r="M62" s="98"/>
      <c r="N62" s="92"/>
      <c r="O62" s="75"/>
      <c r="P62" s="98"/>
      <c r="Q62" s="98"/>
      <c r="R62" s="75"/>
      <c r="S62" s="98"/>
      <c r="T62" s="98"/>
      <c r="U62" s="75"/>
      <c r="V62" s="98"/>
      <c r="W62" s="92"/>
      <c r="X62" s="75"/>
      <c r="Y62" s="98"/>
      <c r="Z62" s="98"/>
      <c r="AA62" s="75"/>
      <c r="AB62" s="98"/>
      <c r="AC62" s="92"/>
      <c r="AD62" s="75"/>
      <c r="AE62" s="98"/>
      <c r="AF62" s="92"/>
      <c r="AG62" s="75"/>
      <c r="AH62" s="98"/>
      <c r="AI62" s="92"/>
      <c r="AJ62" s="75"/>
      <c r="AK62" s="98"/>
      <c r="AL62" s="92"/>
      <c r="AM62" s="75"/>
      <c r="AN62" s="98"/>
      <c r="AO62" s="92"/>
      <c r="AP62" s="75"/>
      <c r="AQ62" s="98"/>
      <c r="AR62" s="92"/>
      <c r="AS62" s="75"/>
      <c r="AT62" s="98"/>
      <c r="AU62" s="92"/>
      <c r="AV62" s="75"/>
      <c r="AW62" s="98"/>
      <c r="AX62" s="98"/>
      <c r="AY62" s="75"/>
      <c r="AZ62" s="98"/>
      <c r="BA62" s="92"/>
      <c r="BB62" s="75"/>
      <c r="BC62" s="98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207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</row>
    <row r="63" spans="1:109" s="165" customFormat="1" x14ac:dyDescent="0.2">
      <c r="A63" s="206"/>
      <c r="B63" s="93"/>
      <c r="C63" s="75"/>
      <c r="D63" s="98"/>
      <c r="E63" s="98"/>
      <c r="F63" s="75"/>
      <c r="G63" s="98"/>
      <c r="H63" s="92"/>
      <c r="I63" s="75"/>
      <c r="J63" s="98"/>
      <c r="K63" s="92"/>
      <c r="L63" s="75"/>
      <c r="M63" s="98"/>
      <c r="N63" s="92"/>
      <c r="O63" s="75"/>
      <c r="P63" s="98"/>
      <c r="Q63" s="98"/>
      <c r="R63" s="75"/>
      <c r="S63" s="98"/>
      <c r="T63" s="98"/>
      <c r="U63" s="75"/>
      <c r="V63" s="98"/>
      <c r="W63" s="92"/>
      <c r="X63" s="75"/>
      <c r="Y63" s="98"/>
      <c r="Z63" s="98"/>
      <c r="AA63" s="75"/>
      <c r="AB63" s="98"/>
      <c r="AC63" s="92"/>
      <c r="AD63" s="75"/>
      <c r="AE63" s="98"/>
      <c r="AF63" s="92"/>
      <c r="AG63" s="75"/>
      <c r="AH63" s="98"/>
      <c r="AI63" s="92"/>
      <c r="AJ63" s="75"/>
      <c r="AK63" s="98"/>
      <c r="AL63" s="92"/>
      <c r="AM63" s="75"/>
      <c r="AN63" s="98"/>
      <c r="AO63" s="92"/>
      <c r="AP63" s="75"/>
      <c r="AQ63" s="98"/>
      <c r="AR63" s="209"/>
      <c r="AS63" s="75"/>
      <c r="AT63" s="98"/>
      <c r="AU63" s="92"/>
      <c r="AV63" s="75"/>
      <c r="AW63" s="98"/>
      <c r="AX63" s="98"/>
      <c r="AY63" s="75"/>
      <c r="AZ63" s="98"/>
      <c r="BA63" s="92"/>
      <c r="BB63" s="75"/>
      <c r="BC63" s="98"/>
      <c r="BD63" s="92"/>
      <c r="BE63" s="159"/>
      <c r="BF63" s="153"/>
      <c r="BG63" s="92"/>
      <c r="BH63" s="92"/>
      <c r="BI63" s="92"/>
      <c r="BJ63" s="92"/>
      <c r="BK63" s="92"/>
      <c r="BL63" s="92"/>
      <c r="BM63" s="92"/>
      <c r="BN63" s="92"/>
      <c r="BO63" s="207"/>
      <c r="BW63" s="109"/>
      <c r="BX63" s="109"/>
      <c r="BY63" s="109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</row>
    <row r="64" spans="1:109" s="165" customFormat="1" x14ac:dyDescent="0.2">
      <c r="A64" s="206"/>
      <c r="B64" s="93"/>
      <c r="C64" s="75"/>
      <c r="D64" s="98"/>
      <c r="E64" s="98"/>
      <c r="F64" s="75"/>
      <c r="G64" s="98"/>
      <c r="H64" s="92"/>
      <c r="I64" s="75"/>
      <c r="J64" s="98"/>
      <c r="K64" s="92"/>
      <c r="L64" s="75"/>
      <c r="M64" s="98"/>
      <c r="N64" s="92"/>
      <c r="O64" s="75"/>
      <c r="P64" s="98"/>
      <c r="Q64" s="98"/>
      <c r="R64" s="75"/>
      <c r="S64" s="98"/>
      <c r="T64" s="98"/>
      <c r="U64" s="75"/>
      <c r="V64" s="98"/>
      <c r="W64" s="92"/>
      <c r="X64" s="75"/>
      <c r="Y64" s="98"/>
      <c r="Z64" s="98"/>
      <c r="AA64" s="75"/>
      <c r="AB64" s="98"/>
      <c r="AC64" s="92"/>
      <c r="AD64" s="75"/>
      <c r="AE64" s="98"/>
      <c r="AF64" s="92"/>
      <c r="AG64" s="75"/>
      <c r="AH64" s="98"/>
      <c r="AI64" s="92"/>
      <c r="AJ64" s="75"/>
      <c r="AK64" s="98"/>
      <c r="AL64" s="92"/>
      <c r="AM64" s="75"/>
      <c r="AN64" s="98"/>
      <c r="AO64" s="92"/>
      <c r="AP64" s="75"/>
      <c r="AQ64" s="98"/>
      <c r="AR64" s="92"/>
      <c r="AS64" s="75"/>
      <c r="AT64" s="98"/>
      <c r="AU64" s="92"/>
      <c r="AV64" s="75"/>
      <c r="AW64" s="98"/>
      <c r="AX64" s="98"/>
      <c r="AY64" s="75"/>
      <c r="AZ64" s="98"/>
      <c r="BA64" s="92"/>
      <c r="BB64" s="75"/>
      <c r="BC64" s="98"/>
      <c r="BD64" s="92"/>
      <c r="BE64" s="159"/>
      <c r="BF64" s="153"/>
      <c r="BG64" s="92"/>
      <c r="BH64" s="92"/>
      <c r="BI64" s="92"/>
      <c r="BJ64" s="92"/>
      <c r="BK64" s="92"/>
      <c r="BL64" s="92"/>
      <c r="BM64" s="92"/>
      <c r="BN64" s="92"/>
      <c r="BO64" s="207"/>
      <c r="BW64" s="104"/>
      <c r="BX64" s="90"/>
      <c r="BY64" s="104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</row>
    <row r="65" spans="1:109" s="165" customFormat="1" x14ac:dyDescent="0.2">
      <c r="A65" s="206"/>
      <c r="B65" s="93"/>
      <c r="C65" s="75"/>
      <c r="D65" s="98"/>
      <c r="E65" s="98"/>
      <c r="F65" s="75"/>
      <c r="G65" s="98"/>
      <c r="H65" s="98"/>
      <c r="I65" s="75"/>
      <c r="J65" s="98"/>
      <c r="K65" s="98"/>
      <c r="L65" s="75"/>
      <c r="M65" s="98"/>
      <c r="N65" s="98"/>
      <c r="O65" s="75"/>
      <c r="P65" s="98"/>
      <c r="Q65" s="98"/>
      <c r="R65" s="75"/>
      <c r="S65" s="98"/>
      <c r="T65" s="98"/>
      <c r="U65" s="75"/>
      <c r="V65" s="98"/>
      <c r="W65" s="98"/>
      <c r="X65" s="75"/>
      <c r="Y65" s="98"/>
      <c r="Z65" s="98"/>
      <c r="AA65" s="75"/>
      <c r="AB65" s="98"/>
      <c r="AC65" s="98"/>
      <c r="AD65" s="75"/>
      <c r="AE65" s="98"/>
      <c r="AF65" s="98"/>
      <c r="AG65" s="75"/>
      <c r="AH65" s="98"/>
      <c r="AI65" s="98"/>
      <c r="AJ65" s="75"/>
      <c r="AK65" s="98"/>
      <c r="AL65" s="98"/>
      <c r="AM65" s="75"/>
      <c r="AN65" s="98"/>
      <c r="AO65" s="98"/>
      <c r="AP65" s="75"/>
      <c r="AQ65" s="98"/>
      <c r="AR65" s="98"/>
      <c r="AS65" s="75"/>
      <c r="AT65" s="98"/>
      <c r="AU65" s="98"/>
      <c r="AV65" s="75"/>
      <c r="AW65" s="98"/>
      <c r="AX65" s="98"/>
      <c r="AY65" s="75"/>
      <c r="AZ65" s="98"/>
      <c r="BA65" s="98"/>
      <c r="BB65" s="75"/>
      <c r="BC65" s="98"/>
      <c r="BD65" s="98"/>
      <c r="BE65" s="159"/>
      <c r="BF65" s="153"/>
      <c r="BG65" s="92"/>
      <c r="BH65" s="92"/>
      <c r="BI65" s="92"/>
      <c r="BJ65" s="92"/>
      <c r="BK65" s="92"/>
      <c r="BL65" s="92"/>
      <c r="BM65" s="92"/>
      <c r="BN65" s="92"/>
      <c r="BO65" s="207"/>
      <c r="BW65" s="104"/>
      <c r="BX65" s="90"/>
      <c r="BY65" s="104"/>
      <c r="BZ65" s="98">
        <f>AVERAGE(BZ36:BZ58)</f>
        <v>96.609999999999985</v>
      </c>
      <c r="CA65" s="98">
        <f t="shared" ref="CA65:CO65" si="2">AVERAGE(CA36:CA58)</f>
        <v>141.81217391304347</v>
      </c>
      <c r="CB65" s="98">
        <f t="shared" si="2"/>
        <v>109.71521739130432</v>
      </c>
      <c r="CC65" s="98">
        <f t="shared" si="2"/>
        <v>125.21304347826086</v>
      </c>
      <c r="CD65" s="98">
        <f t="shared" si="2"/>
        <v>132370.59391304347</v>
      </c>
      <c r="CE65" s="98">
        <f t="shared" si="2"/>
        <v>1588.0256521739129</v>
      </c>
      <c r="CF65" s="98">
        <f t="shared" si="2"/>
        <v>77.433043478260871</v>
      </c>
      <c r="CG65" s="98">
        <f t="shared" si="2"/>
        <v>83.815217391304344</v>
      </c>
      <c r="CH65" s="98">
        <f t="shared" si="2"/>
        <v>12.066956521739131</v>
      </c>
      <c r="CI65" s="98">
        <f t="shared" si="2"/>
        <v>13.210434782608692</v>
      </c>
      <c r="CJ65" s="98">
        <f t="shared" si="2"/>
        <v>16.78478260869565</v>
      </c>
      <c r="CK65" s="98">
        <f t="shared" si="2"/>
        <v>18.716086956521739</v>
      </c>
      <c r="CL65" s="98">
        <f t="shared" si="2"/>
        <v>108.98608695652175</v>
      </c>
      <c r="CM65" s="98">
        <f t="shared" si="2"/>
        <v>151.64869565217393</v>
      </c>
      <c r="CN65" s="98">
        <f t="shared" si="2"/>
        <v>15.746521739130431</v>
      </c>
      <c r="CO65" s="98">
        <f t="shared" si="2"/>
        <v>15.726086956521739</v>
      </c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</row>
    <row r="66" spans="1:109" s="165" customFormat="1" x14ac:dyDescent="0.2">
      <c r="A66" s="206"/>
      <c r="B66" s="93"/>
      <c r="C66" s="75"/>
      <c r="D66" s="98"/>
      <c r="E66" s="98"/>
      <c r="F66" s="75"/>
      <c r="G66" s="98"/>
      <c r="H66" s="209"/>
      <c r="I66" s="75"/>
      <c r="J66" s="98"/>
      <c r="K66" s="92"/>
      <c r="L66" s="75"/>
      <c r="M66" s="98"/>
      <c r="N66" s="92"/>
      <c r="O66" s="75"/>
      <c r="P66" s="98"/>
      <c r="Q66" s="209"/>
      <c r="R66" s="75"/>
      <c r="S66" s="98"/>
      <c r="T66" s="98"/>
      <c r="U66" s="75"/>
      <c r="V66" s="98"/>
      <c r="W66" s="209"/>
      <c r="X66" s="75"/>
      <c r="Y66" s="98"/>
      <c r="Z66" s="98"/>
      <c r="AA66" s="75"/>
      <c r="AB66" s="98"/>
      <c r="AC66" s="92"/>
      <c r="AD66" s="75"/>
      <c r="AE66" s="98"/>
      <c r="AF66" s="98"/>
      <c r="AG66" s="75"/>
      <c r="AH66" s="98"/>
      <c r="AI66" s="92"/>
      <c r="AJ66" s="75"/>
      <c r="AK66" s="98"/>
      <c r="AL66" s="92"/>
      <c r="AM66" s="75"/>
      <c r="AN66" s="98"/>
      <c r="AO66" s="92"/>
      <c r="AP66" s="75"/>
      <c r="AQ66" s="98"/>
      <c r="AR66" s="98"/>
      <c r="AS66" s="75"/>
      <c r="AT66" s="98"/>
      <c r="AU66" s="92"/>
      <c r="AV66" s="75"/>
      <c r="AW66" s="98"/>
      <c r="AX66" s="98"/>
      <c r="AY66" s="75"/>
      <c r="AZ66" s="98"/>
      <c r="BA66" s="92"/>
      <c r="BB66" s="75"/>
      <c r="BC66" s="98"/>
      <c r="BD66" s="92"/>
      <c r="BE66" s="160"/>
      <c r="BF66" s="156"/>
      <c r="BG66" s="92"/>
      <c r="BH66" s="92"/>
      <c r="BI66" s="92"/>
      <c r="BJ66" s="92"/>
      <c r="BK66" s="92"/>
      <c r="BL66" s="92"/>
      <c r="BM66" s="92"/>
      <c r="BN66" s="92"/>
      <c r="BO66" s="207"/>
      <c r="BW66" s="104"/>
      <c r="BX66" s="90"/>
      <c r="BY66" s="104"/>
      <c r="BZ66" s="92">
        <v>96.609999999999985</v>
      </c>
      <c r="CA66" s="92">
        <v>141.81217391304347</v>
      </c>
      <c r="CB66" s="98">
        <v>109.71521739130432</v>
      </c>
      <c r="CC66" s="100">
        <v>125.21304347826086</v>
      </c>
      <c r="CD66" s="92">
        <v>132370.59391304347</v>
      </c>
      <c r="CE66" s="92">
        <v>1588.0256521739129</v>
      </c>
      <c r="CF66" s="92">
        <v>77.433043478260871</v>
      </c>
      <c r="CG66" s="92">
        <v>83.815217391304344</v>
      </c>
      <c r="CH66" s="92">
        <v>12.066956521739131</v>
      </c>
      <c r="CI66" s="92">
        <v>13.210434782608692</v>
      </c>
      <c r="CJ66" s="92">
        <v>16.78478260869565</v>
      </c>
      <c r="CK66" s="92">
        <v>18.716086956521739</v>
      </c>
      <c r="CL66" s="92">
        <v>108.98608695652175</v>
      </c>
      <c r="CM66" s="92">
        <v>151.64869565217393</v>
      </c>
      <c r="CN66" s="92">
        <v>15.746521739130431</v>
      </c>
      <c r="CO66" s="92">
        <v>15.726086956521739</v>
      </c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</row>
    <row r="67" spans="1:109" s="165" customFormat="1" x14ac:dyDescent="0.2">
      <c r="A67" s="206"/>
      <c r="B67" s="93"/>
      <c r="C67" s="75"/>
      <c r="D67" s="98"/>
      <c r="E67" s="98"/>
      <c r="F67" s="75"/>
      <c r="G67" s="98"/>
      <c r="H67" s="98"/>
      <c r="I67" s="75"/>
      <c r="J67" s="98"/>
      <c r="K67" s="92"/>
      <c r="L67" s="75"/>
      <c r="M67" s="98"/>
      <c r="N67" s="92"/>
      <c r="O67" s="75"/>
      <c r="P67" s="98"/>
      <c r="Q67" s="98"/>
      <c r="R67" s="75"/>
      <c r="S67" s="98"/>
      <c r="T67" s="98"/>
      <c r="U67" s="75"/>
      <c r="V67" s="98"/>
      <c r="W67" s="92"/>
      <c r="X67" s="75"/>
      <c r="Y67" s="98"/>
      <c r="Z67" s="98"/>
      <c r="AA67" s="75"/>
      <c r="AB67" s="98"/>
      <c r="AC67" s="92"/>
      <c r="AD67" s="75"/>
      <c r="AE67" s="98"/>
      <c r="AF67" s="98"/>
      <c r="AG67" s="75"/>
      <c r="AH67" s="98"/>
      <c r="AI67" s="92"/>
      <c r="AJ67" s="75"/>
      <c r="AK67" s="98"/>
      <c r="AL67" s="92"/>
      <c r="AM67" s="75"/>
      <c r="AN67" s="98"/>
      <c r="AO67" s="92"/>
      <c r="AP67" s="75"/>
      <c r="AQ67" s="98"/>
      <c r="AR67" s="92"/>
      <c r="AS67" s="75"/>
      <c r="AT67" s="98"/>
      <c r="AU67" s="92"/>
      <c r="AV67" s="75"/>
      <c r="AW67" s="98"/>
      <c r="AX67" s="98"/>
      <c r="AY67" s="75"/>
      <c r="AZ67" s="98"/>
      <c r="BA67" s="92"/>
      <c r="BB67" s="75"/>
      <c r="BC67" s="98"/>
      <c r="BD67" s="92"/>
      <c r="BE67" s="159"/>
      <c r="BF67" s="153"/>
      <c r="BG67" s="92"/>
      <c r="BH67" s="92"/>
      <c r="BI67" s="92"/>
      <c r="BJ67" s="92"/>
      <c r="BK67" s="92"/>
      <c r="BL67" s="92"/>
      <c r="BM67" s="92"/>
      <c r="BN67" s="92"/>
      <c r="BO67" s="207"/>
      <c r="BW67" s="104"/>
      <c r="BX67" s="90"/>
      <c r="BY67" s="104"/>
      <c r="BZ67" s="110">
        <f>BZ66-BZ65</f>
        <v>0</v>
      </c>
      <c r="CA67" s="110">
        <f t="shared" ref="CA67:CO67" si="3">CA66-CA65</f>
        <v>0</v>
      </c>
      <c r="CB67" s="110">
        <f t="shared" si="3"/>
        <v>0</v>
      </c>
      <c r="CC67" s="110">
        <f t="shared" si="3"/>
        <v>0</v>
      </c>
      <c r="CD67" s="110">
        <f t="shared" si="3"/>
        <v>0</v>
      </c>
      <c r="CE67" s="110">
        <f t="shared" si="3"/>
        <v>0</v>
      </c>
      <c r="CF67" s="110">
        <f t="shared" si="3"/>
        <v>0</v>
      </c>
      <c r="CG67" s="110">
        <f t="shared" si="3"/>
        <v>0</v>
      </c>
      <c r="CH67" s="110">
        <f t="shared" si="3"/>
        <v>0</v>
      </c>
      <c r="CI67" s="110">
        <f t="shared" si="3"/>
        <v>0</v>
      </c>
      <c r="CJ67" s="110">
        <f t="shared" si="3"/>
        <v>0</v>
      </c>
      <c r="CK67" s="110">
        <f t="shared" si="3"/>
        <v>0</v>
      </c>
      <c r="CL67" s="110">
        <f t="shared" si="3"/>
        <v>0</v>
      </c>
      <c r="CM67" s="110">
        <f t="shared" si="3"/>
        <v>0</v>
      </c>
      <c r="CN67" s="110">
        <f t="shared" si="3"/>
        <v>0</v>
      </c>
      <c r="CO67" s="110">
        <f t="shared" si="3"/>
        <v>0</v>
      </c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</row>
    <row r="68" spans="1:109" s="165" customFormat="1" x14ac:dyDescent="0.2">
      <c r="A68" s="206"/>
      <c r="B68" s="93"/>
      <c r="C68" s="75"/>
      <c r="D68" s="98"/>
      <c r="E68" s="98"/>
      <c r="F68" s="75"/>
      <c r="G68" s="98"/>
      <c r="H68" s="98"/>
      <c r="I68" s="75"/>
      <c r="J68" s="98"/>
      <c r="K68" s="92"/>
      <c r="L68" s="75"/>
      <c r="M68" s="98"/>
      <c r="N68" s="92"/>
      <c r="O68" s="75"/>
      <c r="P68" s="98"/>
      <c r="Q68" s="98"/>
      <c r="R68" s="75"/>
      <c r="S68" s="98"/>
      <c r="T68" s="98"/>
      <c r="U68" s="75"/>
      <c r="V68" s="98"/>
      <c r="W68" s="92"/>
      <c r="X68" s="75"/>
      <c r="Y68" s="98"/>
      <c r="Z68" s="98"/>
      <c r="AA68" s="75"/>
      <c r="AB68" s="98"/>
      <c r="AC68" s="92"/>
      <c r="AD68" s="75"/>
      <c r="AE68" s="98"/>
      <c r="AF68" s="98"/>
      <c r="AG68" s="75"/>
      <c r="AH68" s="98"/>
      <c r="AI68" s="92"/>
      <c r="AJ68" s="75"/>
      <c r="AK68" s="98"/>
      <c r="AL68" s="92"/>
      <c r="AM68" s="75"/>
      <c r="AN68" s="98"/>
      <c r="AO68" s="92"/>
      <c r="AP68" s="75"/>
      <c r="AQ68" s="98"/>
      <c r="AR68" s="92"/>
      <c r="AS68" s="75"/>
      <c r="AT68" s="98"/>
      <c r="AU68" s="92"/>
      <c r="AV68" s="75"/>
      <c r="AW68" s="98"/>
      <c r="AX68" s="98"/>
      <c r="AY68" s="75"/>
      <c r="AZ68" s="98"/>
      <c r="BA68" s="92"/>
      <c r="BB68" s="75"/>
      <c r="BC68" s="98"/>
      <c r="BD68" s="92"/>
      <c r="BE68" s="159"/>
      <c r="BF68" s="153"/>
      <c r="BG68" s="75"/>
      <c r="BH68" s="75"/>
      <c r="BI68" s="75"/>
      <c r="BJ68" s="75"/>
      <c r="BK68" s="75"/>
      <c r="BL68" s="75"/>
      <c r="BM68" s="75"/>
      <c r="BN68" s="75"/>
      <c r="BO68" s="207"/>
      <c r="BW68" s="104"/>
      <c r="BX68" s="90"/>
      <c r="BY68" s="89" t="s">
        <v>29</v>
      </c>
      <c r="BZ68" s="90">
        <f>MAX(BZ36:BZ58)</f>
        <v>97.92</v>
      </c>
      <c r="CA68" s="90">
        <f t="shared" ref="CA68:CO68" si="4">MAX(CA36:CA58)</f>
        <v>143.43</v>
      </c>
      <c r="CB68" s="90">
        <f t="shared" si="4"/>
        <v>111.06</v>
      </c>
      <c r="CC68" s="90">
        <f t="shared" si="4"/>
        <v>126.22</v>
      </c>
      <c r="CD68" s="90">
        <f t="shared" si="4"/>
        <v>135513.20000000001</v>
      </c>
      <c r="CE68" s="90">
        <f t="shared" si="4"/>
        <v>1613.25</v>
      </c>
      <c r="CF68" s="90">
        <f t="shared" si="4"/>
        <v>78.45</v>
      </c>
      <c r="CG68" s="90">
        <f t="shared" si="4"/>
        <v>85.16</v>
      </c>
      <c r="CH68" s="90">
        <f t="shared" si="4"/>
        <v>12.23</v>
      </c>
      <c r="CI68" s="90">
        <f t="shared" si="4"/>
        <v>13.37</v>
      </c>
      <c r="CJ68" s="90">
        <f t="shared" si="4"/>
        <v>16.93</v>
      </c>
      <c r="CK68" s="90">
        <f t="shared" si="4"/>
        <v>20.059999999999999</v>
      </c>
      <c r="CL68" s="90">
        <f t="shared" si="4"/>
        <v>110.25</v>
      </c>
      <c r="CM68" s="90">
        <f t="shared" si="4"/>
        <v>152.53</v>
      </c>
      <c r="CN68" s="90">
        <f t="shared" si="4"/>
        <v>15.91</v>
      </c>
      <c r="CO68" s="90">
        <f t="shared" si="4"/>
        <v>15.86</v>
      </c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</row>
    <row r="69" spans="1:109" s="165" customFormat="1" x14ac:dyDescent="0.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10"/>
      <c r="AB69" s="210"/>
      <c r="AC69" s="207"/>
      <c r="AD69" s="210"/>
      <c r="AE69" s="210"/>
      <c r="AF69" s="207"/>
      <c r="AG69" s="211"/>
      <c r="AH69" s="211"/>
      <c r="AI69" s="207"/>
      <c r="AJ69" s="211"/>
      <c r="AK69" s="211"/>
      <c r="AL69" s="207"/>
      <c r="AM69" s="207"/>
      <c r="AN69" s="207"/>
      <c r="AO69" s="207"/>
      <c r="AP69" s="207"/>
      <c r="AQ69" s="207"/>
      <c r="AR69" s="207"/>
      <c r="AS69" s="212"/>
      <c r="AT69" s="212"/>
      <c r="AU69" s="207"/>
      <c r="AV69" s="212"/>
      <c r="AW69" s="212"/>
      <c r="AX69" s="207"/>
      <c r="AY69" s="211"/>
      <c r="AZ69" s="211"/>
      <c r="BA69" s="207"/>
      <c r="BB69" s="211"/>
      <c r="BC69" s="211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W69" s="117"/>
      <c r="BX69" s="89"/>
      <c r="BY69" s="89" t="s">
        <v>30</v>
      </c>
      <c r="BZ69" s="90">
        <f>MIN(BZ36:BZ58)</f>
        <v>95.4</v>
      </c>
      <c r="CA69" s="90">
        <f t="shared" ref="CA69:CO69" si="5">MIN(CA36:CA58)</f>
        <v>140.1</v>
      </c>
      <c r="CB69" s="90">
        <f t="shared" si="5"/>
        <v>108.87</v>
      </c>
      <c r="CC69" s="90">
        <f t="shared" si="5"/>
        <v>124.55</v>
      </c>
      <c r="CD69" s="90">
        <f t="shared" si="5"/>
        <v>128847.94</v>
      </c>
      <c r="CE69" s="90">
        <f t="shared" si="5"/>
        <v>1559.84</v>
      </c>
      <c r="CF69" s="90">
        <f t="shared" si="5"/>
        <v>76.87</v>
      </c>
      <c r="CG69" s="90">
        <f t="shared" si="5"/>
        <v>83</v>
      </c>
      <c r="CH69" s="90">
        <f t="shared" si="5"/>
        <v>11.98</v>
      </c>
      <c r="CI69" s="90">
        <f t="shared" si="5"/>
        <v>13.08</v>
      </c>
      <c r="CJ69" s="90">
        <f t="shared" si="5"/>
        <v>16.68</v>
      </c>
      <c r="CK69" s="90">
        <f t="shared" si="5"/>
        <v>17.71</v>
      </c>
      <c r="CL69" s="90">
        <f t="shared" si="5"/>
        <v>108.13</v>
      </c>
      <c r="CM69" s="90">
        <f t="shared" si="5"/>
        <v>150.96</v>
      </c>
      <c r="CN69" s="90">
        <f t="shared" si="5"/>
        <v>15.61</v>
      </c>
      <c r="CO69" s="90">
        <f t="shared" si="5"/>
        <v>15.63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</row>
    <row r="70" spans="1:109" s="165" customFormat="1" x14ac:dyDescent="0.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10"/>
      <c r="AB70" s="210"/>
      <c r="AC70" s="207"/>
      <c r="AD70" s="210"/>
      <c r="AE70" s="210"/>
      <c r="AF70" s="207"/>
      <c r="AG70" s="211"/>
      <c r="AH70" s="211"/>
      <c r="AI70" s="207"/>
      <c r="AJ70" s="211"/>
      <c r="AK70" s="211"/>
      <c r="AL70" s="207"/>
      <c r="AM70" s="207"/>
      <c r="AN70" s="207"/>
      <c r="AO70" s="207"/>
      <c r="AP70" s="207"/>
      <c r="AQ70" s="207"/>
      <c r="AR70" s="207"/>
      <c r="AS70" s="212"/>
      <c r="AT70" s="212"/>
      <c r="AU70" s="207"/>
      <c r="AV70" s="212"/>
      <c r="AW70" s="212"/>
      <c r="AX70" s="207"/>
      <c r="AY70" s="211"/>
      <c r="AZ70" s="211"/>
      <c r="BA70" s="207"/>
      <c r="BB70" s="211"/>
      <c r="BC70" s="211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W70" s="117"/>
      <c r="BX70" s="89"/>
      <c r="BY70" s="89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2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</row>
    <row r="71" spans="1:109" s="165" customFormat="1" x14ac:dyDescent="0.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10"/>
      <c r="AB71" s="210"/>
      <c r="AC71" s="207"/>
      <c r="AD71" s="210"/>
      <c r="AE71" s="210"/>
      <c r="AF71" s="207"/>
      <c r="AG71" s="211"/>
      <c r="AH71" s="211"/>
      <c r="AI71" s="207"/>
      <c r="AJ71" s="211"/>
      <c r="AK71" s="211"/>
      <c r="AL71" s="207"/>
      <c r="AM71" s="207"/>
      <c r="AN71" s="207"/>
      <c r="AO71" s="207"/>
      <c r="AP71" s="207"/>
      <c r="AQ71" s="207"/>
      <c r="AR71" s="207"/>
      <c r="AS71" s="212"/>
      <c r="AT71" s="212"/>
      <c r="AU71" s="207"/>
      <c r="AV71" s="212"/>
      <c r="AW71" s="212"/>
      <c r="AX71" s="207"/>
      <c r="AY71" s="211"/>
      <c r="AZ71" s="211"/>
      <c r="BA71" s="207"/>
      <c r="BB71" s="211"/>
      <c r="BC71" s="211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W71" s="117"/>
      <c r="BX71" s="89"/>
      <c r="BY71" s="89"/>
      <c r="BZ71" s="90">
        <f t="shared" ref="BZ71:CO71" si="6">BZ68-BZ69</f>
        <v>2.519999999999996</v>
      </c>
      <c r="CA71" s="90">
        <f t="shared" si="6"/>
        <v>3.3300000000000125</v>
      </c>
      <c r="CB71" s="90">
        <f t="shared" si="6"/>
        <v>2.1899999999999977</v>
      </c>
      <c r="CC71" s="90">
        <f t="shared" si="6"/>
        <v>1.6700000000000017</v>
      </c>
      <c r="CD71" s="90">
        <f t="shared" si="6"/>
        <v>6665.2600000000093</v>
      </c>
      <c r="CE71" s="90">
        <f t="shared" si="6"/>
        <v>53.410000000000082</v>
      </c>
      <c r="CF71" s="90">
        <f t="shared" si="6"/>
        <v>1.5799999999999983</v>
      </c>
      <c r="CG71" s="90">
        <f t="shared" si="6"/>
        <v>2.1599999999999966</v>
      </c>
      <c r="CH71" s="90">
        <f t="shared" si="6"/>
        <v>0.25</v>
      </c>
      <c r="CI71" s="90">
        <f t="shared" si="6"/>
        <v>0.28999999999999915</v>
      </c>
      <c r="CJ71" s="90">
        <f t="shared" si="6"/>
        <v>0.25</v>
      </c>
      <c r="CK71" s="90">
        <f t="shared" si="6"/>
        <v>2.3499999999999979</v>
      </c>
      <c r="CL71" s="90">
        <f t="shared" si="6"/>
        <v>2.1200000000000045</v>
      </c>
      <c r="CM71" s="90">
        <f t="shared" si="6"/>
        <v>1.5699999999999932</v>
      </c>
      <c r="CN71" s="90">
        <f t="shared" si="6"/>
        <v>0.30000000000000071</v>
      </c>
      <c r="CO71" s="90">
        <f t="shared" si="6"/>
        <v>0.22999999999999865</v>
      </c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</row>
    <row r="72" spans="1:109" s="165" customFormat="1" x14ac:dyDescent="0.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W72" s="117"/>
      <c r="BX72" s="89"/>
      <c r="BY72" s="89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108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</row>
    <row r="73" spans="1:109" s="165" customFormat="1" x14ac:dyDescent="0.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W73" s="117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108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</row>
    <row r="74" spans="1:109" s="165" customFormat="1" ht="12.75" customHeight="1" x14ac:dyDescent="0.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W74" s="117"/>
      <c r="BX74" s="89" t="s">
        <v>230</v>
      </c>
      <c r="BY74" s="89"/>
      <c r="BZ74" s="92" t="s">
        <v>5</v>
      </c>
      <c r="CA74" s="92" t="s">
        <v>6</v>
      </c>
      <c r="CB74" s="92" t="s">
        <v>7</v>
      </c>
      <c r="CC74" s="92" t="s">
        <v>8</v>
      </c>
      <c r="CD74" s="90" t="s">
        <v>9</v>
      </c>
      <c r="CE74" s="89" t="s">
        <v>10</v>
      </c>
      <c r="CF74" s="89" t="s">
        <v>11</v>
      </c>
      <c r="CG74" s="89" t="s">
        <v>12</v>
      </c>
      <c r="CH74" s="89" t="s">
        <v>13</v>
      </c>
      <c r="CI74" s="89" t="s">
        <v>14</v>
      </c>
      <c r="CJ74" s="89" t="s">
        <v>15</v>
      </c>
      <c r="CK74" s="165" t="s">
        <v>158</v>
      </c>
      <c r="CL74" s="91" t="s">
        <v>17</v>
      </c>
      <c r="CM74" s="90" t="s">
        <v>27</v>
      </c>
      <c r="CN74" s="105" t="s">
        <v>32</v>
      </c>
      <c r="CO74" s="105" t="s">
        <v>33</v>
      </c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</row>
    <row r="75" spans="1:109" s="165" customFormat="1" x14ac:dyDescent="0.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W75" s="117"/>
      <c r="BX75" s="154">
        <v>1</v>
      </c>
      <c r="BY75" s="191" t="s">
        <v>295</v>
      </c>
      <c r="BZ75" s="113">
        <v>113.9</v>
      </c>
      <c r="CA75" s="113">
        <v>0.7662248103593593</v>
      </c>
      <c r="CB75" s="113">
        <v>0.9829</v>
      </c>
      <c r="CC75" s="113">
        <v>0.86102979163079041</v>
      </c>
      <c r="CD75" s="113">
        <v>1185.79</v>
      </c>
      <c r="CE75" s="113">
        <v>14.591000000000001</v>
      </c>
      <c r="CF75" s="113">
        <v>1.3850415512465373</v>
      </c>
      <c r="CG75" s="113">
        <v>1.2805</v>
      </c>
      <c r="CH75" s="113">
        <v>8.8824000000000005</v>
      </c>
      <c r="CI75" s="113">
        <v>8.1268000000000011</v>
      </c>
      <c r="CJ75" s="113">
        <v>6.4183000000000003</v>
      </c>
      <c r="CK75" s="113">
        <v>5.9657</v>
      </c>
      <c r="CL75" s="113">
        <v>1</v>
      </c>
      <c r="CM75" s="113">
        <v>0.71671743415158584</v>
      </c>
      <c r="CN75" s="113">
        <v>6.8680000000000003</v>
      </c>
      <c r="CO75" s="113">
        <v>6.8818000000000001</v>
      </c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</row>
    <row r="76" spans="1:109" s="165" customFormat="1" x14ac:dyDescent="0.2">
      <c r="A76" s="207"/>
      <c r="B76" s="207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W76" s="117"/>
      <c r="BX76" s="154">
        <v>2</v>
      </c>
      <c r="BY76" s="191" t="s">
        <v>296</v>
      </c>
      <c r="BZ76" s="113">
        <v>113.7</v>
      </c>
      <c r="CA76" s="113">
        <v>0.77148588180836286</v>
      </c>
      <c r="CB76" s="113">
        <v>0.9840000000000001</v>
      </c>
      <c r="CC76" s="113">
        <v>0.86828167057393424</v>
      </c>
      <c r="CD76" s="205">
        <v>1192.71</v>
      </c>
      <c r="CE76" s="113">
        <v>14.49</v>
      </c>
      <c r="CF76" s="113">
        <v>1.3943112102621305</v>
      </c>
      <c r="CG76" s="113">
        <v>1.2832000000000001</v>
      </c>
      <c r="CH76" s="113">
        <v>9.0120000000000005</v>
      </c>
      <c r="CI76" s="113">
        <v>8.1996000000000002</v>
      </c>
      <c r="CJ76" s="113">
        <v>6.4728000000000003</v>
      </c>
      <c r="CK76" s="113">
        <v>6.0403000000000002</v>
      </c>
      <c r="CL76" s="113">
        <v>1</v>
      </c>
      <c r="CM76" s="113">
        <v>0.71644528507357896</v>
      </c>
      <c r="CN76" s="113">
        <v>6.8680000000000003</v>
      </c>
      <c r="CO76" s="113">
        <v>6.8907000000000007</v>
      </c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</row>
    <row r="77" spans="1:109" s="165" customFormat="1" x14ac:dyDescent="0.2">
      <c r="A77" s="207"/>
      <c r="B77" s="207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07"/>
      <c r="BN77" s="211"/>
      <c r="BO77" s="211"/>
      <c r="BW77" s="117"/>
      <c r="BX77" s="154">
        <v>3</v>
      </c>
      <c r="BY77" s="191" t="s">
        <v>298</v>
      </c>
      <c r="BZ77" s="113">
        <v>113.82000000000001</v>
      </c>
      <c r="CA77" s="113">
        <v>0.76911244423934777</v>
      </c>
      <c r="CB77" s="113">
        <v>0.98620000000000008</v>
      </c>
      <c r="CC77" s="113">
        <v>0.86460314715545561</v>
      </c>
      <c r="CD77" s="113">
        <v>1203.92</v>
      </c>
      <c r="CE77" s="113">
        <v>14.72</v>
      </c>
      <c r="CF77" s="113">
        <v>1.3982102908277403</v>
      </c>
      <c r="CG77" s="113">
        <v>1.2837000000000001</v>
      </c>
      <c r="CH77" s="113">
        <v>8.9824999999999999</v>
      </c>
      <c r="CI77" s="113">
        <v>8.1613000000000007</v>
      </c>
      <c r="CJ77" s="113">
        <v>6.4459</v>
      </c>
      <c r="CK77" s="113">
        <v>6.0289999999999999</v>
      </c>
      <c r="CL77" s="113">
        <v>1</v>
      </c>
      <c r="CM77" s="113">
        <v>0.71862311810570956</v>
      </c>
      <c r="CN77" s="113">
        <v>6.8680000000000003</v>
      </c>
      <c r="CO77" s="113">
        <v>6.8874000000000004</v>
      </c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</row>
    <row r="78" spans="1:109" s="165" customFormat="1" x14ac:dyDescent="0.2">
      <c r="A78" s="207"/>
      <c r="B78" s="207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07"/>
      <c r="BN78" s="211"/>
      <c r="BO78" s="211"/>
      <c r="BW78" s="117"/>
      <c r="BX78" s="154">
        <v>4</v>
      </c>
      <c r="BY78" s="191" t="s">
        <v>299</v>
      </c>
      <c r="BZ78" s="113">
        <v>114.31</v>
      </c>
      <c r="CA78" s="113">
        <v>0.77047538331150311</v>
      </c>
      <c r="CB78" s="113">
        <v>0.99170000000000003</v>
      </c>
      <c r="CC78" s="113">
        <v>0.86979211968339576</v>
      </c>
      <c r="CD78" s="113">
        <v>1199.28</v>
      </c>
      <c r="CE78" s="113">
        <v>14.57</v>
      </c>
      <c r="CF78" s="113">
        <v>1.4126289023873426</v>
      </c>
      <c r="CG78" s="113">
        <v>1.2876000000000001</v>
      </c>
      <c r="CH78" s="113">
        <v>9.0341000000000005</v>
      </c>
      <c r="CI78" s="113">
        <v>8.2271999999999998</v>
      </c>
      <c r="CJ78" s="113">
        <v>6.4846000000000004</v>
      </c>
      <c r="CK78" s="113">
        <v>6.1690000000000005</v>
      </c>
      <c r="CL78" s="113">
        <v>1</v>
      </c>
      <c r="CM78" s="113">
        <v>0.71776173181550662</v>
      </c>
      <c r="CN78" s="113">
        <v>6.8680000000000003</v>
      </c>
      <c r="CO78" s="113">
        <v>6.8975</v>
      </c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</row>
    <row r="79" spans="1:109" s="165" customFormat="1" x14ac:dyDescent="0.2">
      <c r="A79" s="207"/>
      <c r="B79" s="207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07"/>
      <c r="BN79" s="211"/>
      <c r="BO79" s="211"/>
      <c r="BW79" s="117"/>
      <c r="BX79" s="154">
        <v>5</v>
      </c>
      <c r="BY79" s="191" t="s">
        <v>300</v>
      </c>
      <c r="BZ79" s="113">
        <v>113.84</v>
      </c>
      <c r="CA79" s="113">
        <v>0.76740081344486222</v>
      </c>
      <c r="CB79" s="113">
        <v>0.99380000000000002</v>
      </c>
      <c r="CC79" s="113">
        <v>0.87024627969715429</v>
      </c>
      <c r="CD79" s="113">
        <v>1201.3600000000001</v>
      </c>
      <c r="CE79" s="113">
        <v>14.600000000000001</v>
      </c>
      <c r="CF79" s="113">
        <v>1.4158289678606824</v>
      </c>
      <c r="CG79" s="113">
        <v>1.2932000000000001</v>
      </c>
      <c r="CH79" s="113">
        <v>9.0869999999999997</v>
      </c>
      <c r="CI79" s="113">
        <v>8.273200000000001</v>
      </c>
      <c r="CJ79" s="113">
        <v>6.4901</v>
      </c>
      <c r="CK79" s="113">
        <v>6.1530000000000005</v>
      </c>
      <c r="CL79" s="113">
        <v>1</v>
      </c>
      <c r="CM79" s="113">
        <v>0.7192640490250376</v>
      </c>
      <c r="CN79" s="113">
        <v>6.8680000000000003</v>
      </c>
      <c r="CO79" s="113">
        <v>6.9029000000000007</v>
      </c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</row>
    <row r="80" spans="1:109" s="165" customFormat="1" x14ac:dyDescent="0.2">
      <c r="A80" s="207"/>
      <c r="B80" s="207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07"/>
      <c r="BN80" s="211"/>
      <c r="BO80" s="211"/>
      <c r="BW80" s="117"/>
      <c r="BX80" s="154">
        <v>6</v>
      </c>
      <c r="BY80" s="191" t="s">
        <v>301</v>
      </c>
      <c r="BZ80" s="113">
        <v>113.33</v>
      </c>
      <c r="CA80" s="113">
        <v>0.76557954371459191</v>
      </c>
      <c r="CB80" s="113">
        <v>0.99199999999999999</v>
      </c>
      <c r="CC80" s="113">
        <v>0.87092840968472385</v>
      </c>
      <c r="CD80" s="205">
        <v>1194.21</v>
      </c>
      <c r="CE80" s="113">
        <v>14.444000000000001</v>
      </c>
      <c r="CF80" s="113">
        <v>1.4168319637291018</v>
      </c>
      <c r="CG80" s="113">
        <v>1.3003</v>
      </c>
      <c r="CH80" s="113">
        <v>9.1005000000000003</v>
      </c>
      <c r="CI80" s="113">
        <v>8.2833000000000006</v>
      </c>
      <c r="CJ80" s="113">
        <v>6.4948000000000006</v>
      </c>
      <c r="CK80" s="113">
        <v>6.1588000000000003</v>
      </c>
      <c r="CL80" s="113">
        <v>1</v>
      </c>
      <c r="CM80" s="113">
        <v>0.7188142440230596</v>
      </c>
      <c r="CN80" s="113">
        <v>6.9212000000000007</v>
      </c>
      <c r="CO80" s="113">
        <v>6.9289000000000005</v>
      </c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</row>
    <row r="81" spans="1:109" s="165" customFormat="1" x14ac:dyDescent="0.2">
      <c r="A81" s="207"/>
      <c r="B81" s="207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07"/>
      <c r="BN81" s="211"/>
      <c r="BO81" s="211"/>
      <c r="BW81" s="117"/>
      <c r="BX81" s="154">
        <v>7</v>
      </c>
      <c r="BY81" s="191" t="s">
        <v>302</v>
      </c>
      <c r="BZ81" s="113">
        <v>113.07000000000001</v>
      </c>
      <c r="CA81" s="113">
        <v>0.76681236101525951</v>
      </c>
      <c r="CB81" s="113">
        <v>0.99399999999999999</v>
      </c>
      <c r="CC81" s="113">
        <v>0.87221979938944605</v>
      </c>
      <c r="CD81" s="205">
        <v>1187.6600000000001</v>
      </c>
      <c r="CE81" s="113">
        <v>14.350000000000001</v>
      </c>
      <c r="CF81" s="113">
        <v>1.4148273910582909</v>
      </c>
      <c r="CG81" s="113">
        <v>1.2981</v>
      </c>
      <c r="CH81" s="113">
        <v>9.0953999999999997</v>
      </c>
      <c r="CI81" s="113">
        <v>8.2752999999999997</v>
      </c>
      <c r="CJ81" s="113">
        <v>6.5049999999999999</v>
      </c>
      <c r="CK81" s="113">
        <v>6.1180000000000003</v>
      </c>
      <c r="CL81" s="113">
        <v>0.7188142440230596</v>
      </c>
      <c r="CM81" s="113">
        <v>1</v>
      </c>
      <c r="CN81" s="113">
        <v>6.9194000000000004</v>
      </c>
      <c r="CO81" s="113">
        <v>6.9273000000000007</v>
      </c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</row>
    <row r="82" spans="1:109" s="165" customFormat="1" x14ac:dyDescent="0.2">
      <c r="A82" s="207"/>
      <c r="B82" s="207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07"/>
      <c r="BN82" s="211"/>
      <c r="BO82" s="211"/>
      <c r="BW82" s="158"/>
      <c r="BX82" s="154">
        <v>8</v>
      </c>
      <c r="BY82" s="191" t="s">
        <v>303</v>
      </c>
      <c r="BZ82" s="113">
        <v>113.22</v>
      </c>
      <c r="CA82" s="113">
        <v>0.76051410753669479</v>
      </c>
      <c r="CB82" s="113">
        <v>0.99260000000000004</v>
      </c>
      <c r="CC82" s="113">
        <v>0.87077673284569834</v>
      </c>
      <c r="CD82" s="113">
        <v>1186.79</v>
      </c>
      <c r="CE82" s="113">
        <v>14.3</v>
      </c>
      <c r="CF82" s="113">
        <v>1.4104372355430181</v>
      </c>
      <c r="CG82" s="113">
        <v>1.2961</v>
      </c>
      <c r="CH82" s="113">
        <v>9.0953999999999997</v>
      </c>
      <c r="CI82" s="113">
        <v>8.2297000000000011</v>
      </c>
      <c r="CJ82" s="113">
        <v>6.4944000000000006</v>
      </c>
      <c r="CK82" s="113">
        <v>6.1152000000000006</v>
      </c>
      <c r="CL82" s="113">
        <v>1</v>
      </c>
      <c r="CM82" s="113">
        <v>0.71973513746941131</v>
      </c>
      <c r="CN82" s="113">
        <v>6.9226000000000001</v>
      </c>
      <c r="CO82" s="113">
        <v>6.9308000000000005</v>
      </c>
      <c r="CP82" s="120"/>
      <c r="CQ82" s="120"/>
      <c r="CR82" s="120"/>
      <c r="CS82" s="120"/>
      <c r="CT82" s="120"/>
      <c r="CU82" s="120"/>
      <c r="CV82" s="120"/>
      <c r="CW82" s="117"/>
      <c r="CX82" s="117"/>
      <c r="CY82" s="117"/>
      <c r="CZ82" s="117"/>
      <c r="DA82" s="117"/>
      <c r="DB82" s="117"/>
      <c r="DC82" s="117"/>
      <c r="DD82" s="117"/>
      <c r="DE82" s="117"/>
    </row>
    <row r="83" spans="1:109" s="165" customFormat="1" x14ac:dyDescent="0.2">
      <c r="A83" s="207"/>
      <c r="B83" s="207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07"/>
      <c r="BN83" s="211"/>
      <c r="BO83" s="211"/>
      <c r="BW83" s="117"/>
      <c r="BX83" s="154">
        <v>9</v>
      </c>
      <c r="BY83" s="191" t="s">
        <v>304</v>
      </c>
      <c r="BZ83" s="113">
        <v>112.21000000000001</v>
      </c>
      <c r="CA83" s="113">
        <v>0.75797771545516557</v>
      </c>
      <c r="CB83" s="113">
        <v>0.98910000000000009</v>
      </c>
      <c r="CC83" s="113">
        <v>0.86610081413476525</v>
      </c>
      <c r="CD83" s="113">
        <v>1201.06</v>
      </c>
      <c r="CE83" s="113">
        <v>14.411000000000001</v>
      </c>
      <c r="CF83" s="113">
        <v>1.4114326040931544</v>
      </c>
      <c r="CG83" s="113">
        <v>1.3048</v>
      </c>
      <c r="CH83" s="113">
        <v>8.9960000000000004</v>
      </c>
      <c r="CI83" s="113">
        <v>8.2205000000000013</v>
      </c>
      <c r="CJ83" s="113">
        <v>6.4599000000000002</v>
      </c>
      <c r="CK83" s="113">
        <v>5.9811000000000005</v>
      </c>
      <c r="CL83" s="113">
        <v>1</v>
      </c>
      <c r="CM83" s="113">
        <v>0.7181741141322302</v>
      </c>
      <c r="CN83" s="113">
        <v>6.9279999999999999</v>
      </c>
      <c r="CO83" s="113">
        <v>6.9358000000000004</v>
      </c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</row>
    <row r="84" spans="1:109" s="165" customFormat="1" x14ac:dyDescent="0.2">
      <c r="A84" s="207"/>
      <c r="B84" s="207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07"/>
      <c r="BN84" s="211"/>
      <c r="BO84" s="211"/>
      <c r="BW84" s="117"/>
      <c r="BX84" s="154">
        <v>10</v>
      </c>
      <c r="BY84" s="191" t="s">
        <v>305</v>
      </c>
      <c r="BZ84" s="113">
        <v>112.32000000000001</v>
      </c>
      <c r="CA84" s="113">
        <v>0.75665859564164639</v>
      </c>
      <c r="CB84" s="113">
        <v>0.99140000000000006</v>
      </c>
      <c r="CC84" s="113">
        <v>0.86333419666752997</v>
      </c>
      <c r="CD84" s="113">
        <v>1219.1600000000001</v>
      </c>
      <c r="CE84" s="113">
        <v>14.581000000000001</v>
      </c>
      <c r="CF84" s="113">
        <v>1.4046916701783956</v>
      </c>
      <c r="CG84" s="113">
        <v>1.3017000000000001</v>
      </c>
      <c r="CH84" s="113">
        <v>8.9479000000000006</v>
      </c>
      <c r="CI84" s="113">
        <v>8.1819000000000006</v>
      </c>
      <c r="CJ84" s="113">
        <v>6.4395000000000007</v>
      </c>
      <c r="CK84" s="113">
        <v>5.9192</v>
      </c>
      <c r="CL84" s="113">
        <v>1</v>
      </c>
      <c r="CM84" s="113">
        <v>0.71608615948670951</v>
      </c>
      <c r="CN84" s="113">
        <v>6.9273000000000007</v>
      </c>
      <c r="CO84" s="113">
        <v>6.9182000000000006</v>
      </c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</row>
    <row r="85" spans="1:109" s="165" customFormat="1" x14ac:dyDescent="0.2">
      <c r="A85" s="207"/>
      <c r="B85" s="207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07"/>
      <c r="BN85" s="211"/>
      <c r="BO85" s="211"/>
      <c r="BW85" s="117"/>
      <c r="BX85" s="154">
        <v>11</v>
      </c>
      <c r="BY85" s="191" t="s">
        <v>297</v>
      </c>
      <c r="BZ85" s="113">
        <v>111.74000000000001</v>
      </c>
      <c r="CA85" s="113">
        <v>0.76045627376425851</v>
      </c>
      <c r="CB85" s="113">
        <v>0.98610000000000009</v>
      </c>
      <c r="CC85" s="113">
        <v>0.86325966850828717</v>
      </c>
      <c r="CD85" s="113">
        <v>1231.8500000000001</v>
      </c>
      <c r="CE85" s="113">
        <v>14.759</v>
      </c>
      <c r="CF85" s="113">
        <v>1.4011489421325487</v>
      </c>
      <c r="CG85" s="113">
        <v>1.3011000000000001</v>
      </c>
      <c r="CH85" s="113">
        <v>8.9644000000000013</v>
      </c>
      <c r="CI85" s="113">
        <v>8.1529000000000007</v>
      </c>
      <c r="CJ85" s="113">
        <v>6.4390000000000001</v>
      </c>
      <c r="CK85" s="113">
        <v>5.8386000000000005</v>
      </c>
      <c r="CL85" s="113">
        <v>1</v>
      </c>
      <c r="CM85" s="113">
        <v>0.71568641484047357</v>
      </c>
      <c r="CN85" s="113">
        <v>6.9207000000000001</v>
      </c>
      <c r="CO85" s="113">
        <v>6.9214000000000002</v>
      </c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</row>
    <row r="86" spans="1:109" s="165" customFormat="1" x14ac:dyDescent="0.2">
      <c r="A86" s="207"/>
      <c r="B86" s="207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07"/>
      <c r="BN86" s="211"/>
      <c r="BO86" s="211"/>
      <c r="BW86" s="117"/>
      <c r="BX86" s="154">
        <v>12</v>
      </c>
      <c r="BY86" s="191" t="s">
        <v>306</v>
      </c>
      <c r="BZ86" s="113">
        <v>112.09</v>
      </c>
      <c r="CA86" s="113">
        <v>0.75786282682834405</v>
      </c>
      <c r="CB86" s="113">
        <v>0.98880000000000001</v>
      </c>
      <c r="CC86" s="113">
        <v>0.86437894372893076</v>
      </c>
      <c r="CD86" s="113">
        <v>1227.9100000000001</v>
      </c>
      <c r="CE86" s="113">
        <v>14.731</v>
      </c>
      <c r="CF86" s="113">
        <v>1.4039028499227852</v>
      </c>
      <c r="CG86" s="113">
        <v>1.2976000000000001</v>
      </c>
      <c r="CH86" s="113">
        <v>8.9157000000000011</v>
      </c>
      <c r="CI86" s="113">
        <v>8.1478999999999999</v>
      </c>
      <c r="CJ86" s="113">
        <v>6.4474</v>
      </c>
      <c r="CK86" s="113">
        <v>5.7774999999999999</v>
      </c>
      <c r="CL86" s="113">
        <v>1</v>
      </c>
      <c r="CM86" s="113">
        <v>0.7153843402367922</v>
      </c>
      <c r="CN86" s="113">
        <v>6.9193000000000007</v>
      </c>
      <c r="CO86" s="113">
        <v>6.9171000000000005</v>
      </c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</row>
    <row r="87" spans="1:109" s="165" customFormat="1" x14ac:dyDescent="0.2">
      <c r="A87" s="207"/>
      <c r="B87" s="207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07"/>
      <c r="BN87" s="211"/>
      <c r="BO87" s="211"/>
      <c r="BW87" s="117"/>
      <c r="BX87" s="154">
        <v>13</v>
      </c>
      <c r="BY87" s="191" t="s">
        <v>307</v>
      </c>
      <c r="BZ87" s="113">
        <v>112.18</v>
      </c>
      <c r="CA87" s="113">
        <v>0.76086129498592403</v>
      </c>
      <c r="CB87" s="113">
        <v>0.99170000000000003</v>
      </c>
      <c r="CC87" s="113">
        <v>0.8642295393656555</v>
      </c>
      <c r="CD87" s="113">
        <v>1227.3500000000001</v>
      </c>
      <c r="CE87" s="113">
        <v>14.703000000000001</v>
      </c>
      <c r="CF87" s="113">
        <v>1.3995801259622114</v>
      </c>
      <c r="CG87" s="113">
        <v>1.2953000000000001</v>
      </c>
      <c r="CH87" s="113">
        <v>8.8907000000000007</v>
      </c>
      <c r="CI87" s="113">
        <v>8.1467000000000009</v>
      </c>
      <c r="CJ87" s="113">
        <v>6.4462000000000002</v>
      </c>
      <c r="CK87" s="113">
        <v>5.6759000000000004</v>
      </c>
      <c r="CL87" s="113">
        <v>1</v>
      </c>
      <c r="CM87" s="113">
        <v>0.7156915369475757</v>
      </c>
      <c r="CN87" s="113">
        <v>6.9250000000000007</v>
      </c>
      <c r="CO87" s="113">
        <v>6.9216000000000006</v>
      </c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</row>
    <row r="88" spans="1:109" s="165" customFormat="1" x14ac:dyDescent="0.2">
      <c r="A88" s="207"/>
      <c r="B88" s="207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07"/>
      <c r="BN88" s="211"/>
      <c r="BO88" s="211"/>
      <c r="BW88" s="117"/>
      <c r="BX88" s="154">
        <v>14</v>
      </c>
      <c r="BY88" s="191" t="s">
        <v>308</v>
      </c>
      <c r="BZ88" s="113">
        <v>112.51</v>
      </c>
      <c r="CA88" s="113">
        <v>0.76266015863331293</v>
      </c>
      <c r="CB88" s="113">
        <v>0.99310000000000009</v>
      </c>
      <c r="CC88" s="113">
        <v>0.86805555555555547</v>
      </c>
      <c r="CD88" s="113">
        <v>1223.52</v>
      </c>
      <c r="CE88" s="113">
        <v>14.49</v>
      </c>
      <c r="CF88" s="113">
        <v>1.4001680201624194</v>
      </c>
      <c r="CG88" s="113">
        <v>1.3031000000000001</v>
      </c>
      <c r="CH88" s="113">
        <v>8.9536999999999995</v>
      </c>
      <c r="CI88" s="113">
        <v>8.2103000000000002</v>
      </c>
      <c r="CJ88" s="113">
        <v>6.4753000000000007</v>
      </c>
      <c r="CK88" s="113">
        <v>5.5531000000000006</v>
      </c>
      <c r="CL88" s="113">
        <v>1</v>
      </c>
      <c r="CM88" s="113">
        <v>0.71693324634543276</v>
      </c>
      <c r="CN88" s="113">
        <v>6.9368000000000007</v>
      </c>
      <c r="CO88" s="113">
        <v>6.9388000000000005</v>
      </c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</row>
    <row r="89" spans="1:109" s="165" customFormat="1" x14ac:dyDescent="0.2">
      <c r="A89" s="207"/>
      <c r="B89" s="207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07"/>
      <c r="BN89" s="211"/>
      <c r="BO89" s="211"/>
      <c r="BW89" s="117"/>
      <c r="BX89" s="154">
        <v>15</v>
      </c>
      <c r="BY89" s="191" t="s">
        <v>309</v>
      </c>
      <c r="BZ89" s="113">
        <v>112.39</v>
      </c>
      <c r="CA89" s="113">
        <v>0.76775431861804222</v>
      </c>
      <c r="CB89" s="113">
        <v>0.9961000000000001</v>
      </c>
      <c r="CC89" s="113">
        <v>0.87359133397396693</v>
      </c>
      <c r="CD89" s="113">
        <v>1227.98</v>
      </c>
      <c r="CE89" s="113">
        <v>14.616000000000001</v>
      </c>
      <c r="CF89" s="113">
        <v>1.4058765640376774</v>
      </c>
      <c r="CG89" s="113">
        <v>1.3051000000000001</v>
      </c>
      <c r="CH89" s="113">
        <v>9.0366</v>
      </c>
      <c r="CI89" s="113">
        <v>8.2557000000000009</v>
      </c>
      <c r="CJ89" s="113">
        <v>6.5165000000000006</v>
      </c>
      <c r="CK89" s="113">
        <v>5.6520999999999999</v>
      </c>
      <c r="CL89" s="113">
        <v>1</v>
      </c>
      <c r="CM89" s="113">
        <v>0.71779779636076524</v>
      </c>
      <c r="CN89" s="113">
        <v>6.9318</v>
      </c>
      <c r="CO89" s="113">
        <v>6.9365000000000006</v>
      </c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</row>
    <row r="90" spans="1:109" s="165" customFormat="1" x14ac:dyDescent="0.2">
      <c r="A90" s="207"/>
      <c r="B90" s="207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07"/>
      <c r="BN90" s="211"/>
      <c r="BO90" s="211"/>
      <c r="BW90" s="117"/>
      <c r="BX90" s="154">
        <v>16</v>
      </c>
      <c r="BY90" s="191" t="s">
        <v>310</v>
      </c>
      <c r="BZ90" s="113">
        <v>112.85000000000001</v>
      </c>
      <c r="CA90" s="113">
        <v>0.76734192756292197</v>
      </c>
      <c r="CB90" s="113">
        <v>0.99730000000000008</v>
      </c>
      <c r="CC90" s="113">
        <v>0.86873425419164274</v>
      </c>
      <c r="CD90" s="113">
        <v>1222.98</v>
      </c>
      <c r="CE90" s="113">
        <v>14.59</v>
      </c>
      <c r="CF90" s="113">
        <v>1.4072614691809737</v>
      </c>
      <c r="CG90" s="113">
        <v>1.3082</v>
      </c>
      <c r="CH90" s="113">
        <v>8.9784000000000006</v>
      </c>
      <c r="CI90" s="113">
        <v>8.2271999999999998</v>
      </c>
      <c r="CJ90" s="113">
        <v>6.4802</v>
      </c>
      <c r="CK90" s="113">
        <v>5.6370000000000005</v>
      </c>
      <c r="CL90" s="113">
        <v>1</v>
      </c>
      <c r="CM90" s="113">
        <v>0.7192692224699706</v>
      </c>
      <c r="CN90" s="113">
        <v>6.9393000000000002</v>
      </c>
      <c r="CO90" s="113">
        <v>6.9465000000000003</v>
      </c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</row>
    <row r="91" spans="1:109" s="165" customFormat="1" x14ac:dyDescent="0.2">
      <c r="A91" s="207"/>
      <c r="B91" s="207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07"/>
      <c r="BN91" s="211"/>
      <c r="BO91" s="211"/>
      <c r="BW91" s="117"/>
      <c r="BX91" s="154">
        <v>17</v>
      </c>
      <c r="BY91" s="191" t="s">
        <v>311</v>
      </c>
      <c r="BZ91" s="113">
        <v>112.25</v>
      </c>
      <c r="CA91" s="113">
        <v>0.76982294072363344</v>
      </c>
      <c r="CB91" s="113">
        <v>0.99420000000000008</v>
      </c>
      <c r="CC91" s="113">
        <v>0.87108013937282225</v>
      </c>
      <c r="CD91" s="205">
        <v>1234.51</v>
      </c>
      <c r="CE91" s="113">
        <v>14.67</v>
      </c>
      <c r="CF91" s="113">
        <v>1.411631846414455</v>
      </c>
      <c r="CG91" s="113">
        <v>1.3096000000000001</v>
      </c>
      <c r="CH91" s="113">
        <v>9.004900000000001</v>
      </c>
      <c r="CI91" s="113">
        <v>8.2740000000000009</v>
      </c>
      <c r="CJ91" s="113">
        <v>6.4977</v>
      </c>
      <c r="CK91" s="113">
        <v>5.7903000000000002</v>
      </c>
      <c r="CL91" s="113">
        <v>1</v>
      </c>
      <c r="CM91" s="113">
        <v>0.71879874353979634</v>
      </c>
      <c r="CN91" s="113">
        <v>6.9358000000000004</v>
      </c>
      <c r="CO91" s="113">
        <v>6.9435000000000002</v>
      </c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</row>
    <row r="92" spans="1:109" s="165" customFormat="1" x14ac:dyDescent="0.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W92" s="117"/>
      <c r="BX92" s="154">
        <v>18</v>
      </c>
      <c r="BY92" s="191" t="s">
        <v>312</v>
      </c>
      <c r="BZ92" s="113">
        <v>112.58</v>
      </c>
      <c r="CA92" s="113">
        <v>0.77357468863618783</v>
      </c>
      <c r="CB92" s="113">
        <v>0.99690000000000001</v>
      </c>
      <c r="CC92" s="113">
        <v>0.87581012436503758</v>
      </c>
      <c r="CD92" s="113">
        <v>1230.6600000000001</v>
      </c>
      <c r="CE92" s="113">
        <v>14.772</v>
      </c>
      <c r="CF92" s="113">
        <v>1.4110342881332016</v>
      </c>
      <c r="CG92" s="113">
        <v>1.3087</v>
      </c>
      <c r="CH92" s="113">
        <v>9.0494000000000003</v>
      </c>
      <c r="CI92" s="113">
        <v>8.3121000000000009</v>
      </c>
      <c r="CJ92" s="113">
        <v>6.5330000000000004</v>
      </c>
      <c r="CK92" s="113">
        <v>5.7041000000000004</v>
      </c>
      <c r="CL92" s="113">
        <v>1</v>
      </c>
      <c r="CM92" s="113">
        <v>0.71940375816523272</v>
      </c>
      <c r="CN92" s="113">
        <v>6.9397000000000002</v>
      </c>
      <c r="CO92" s="113">
        <v>6.9461000000000004</v>
      </c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</row>
    <row r="93" spans="1:109" s="165" customFormat="1" x14ac:dyDescent="0.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W93" s="117"/>
      <c r="BX93" s="154">
        <v>19</v>
      </c>
      <c r="BY93" s="191" t="s">
        <v>313</v>
      </c>
      <c r="BZ93" s="208">
        <v>112.3</v>
      </c>
      <c r="CA93" s="208">
        <v>0.77543424317617859</v>
      </c>
      <c r="CB93" s="208">
        <v>0.99770000000000003</v>
      </c>
      <c r="CC93" s="208">
        <v>0.87642418930762489</v>
      </c>
      <c r="CD93" s="208">
        <v>1232.1600000000001</v>
      </c>
      <c r="CE93" s="208">
        <v>14.690000000000001</v>
      </c>
      <c r="CF93" s="208">
        <v>1.4128284826222097</v>
      </c>
      <c r="CG93" s="208">
        <v>1.3021</v>
      </c>
      <c r="CH93" s="208">
        <v>9.1121999999999996</v>
      </c>
      <c r="CI93" s="208">
        <v>8.3270999999999997</v>
      </c>
      <c r="CJ93" s="208">
        <v>6.5384000000000002</v>
      </c>
      <c r="CK93" s="208">
        <v>5.6840000000000002</v>
      </c>
      <c r="CL93" s="208">
        <v>1</v>
      </c>
      <c r="CM93" s="208">
        <v>0.72103251856658734</v>
      </c>
      <c r="CN93" s="208">
        <v>6.9437000000000006</v>
      </c>
      <c r="CO93" s="208">
        <v>6.9533000000000005</v>
      </c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</row>
    <row r="94" spans="1:109" s="165" customFormat="1" x14ac:dyDescent="0.2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W94" s="117"/>
      <c r="BX94" s="213">
        <v>20</v>
      </c>
      <c r="BY94" s="191" t="s">
        <v>314</v>
      </c>
      <c r="BZ94" s="208">
        <v>111.91</v>
      </c>
      <c r="CA94" s="208">
        <v>0.78112794875800651</v>
      </c>
      <c r="CB94" s="208">
        <v>1.0010000000000001</v>
      </c>
      <c r="CC94" s="208">
        <v>0.88059175766114817</v>
      </c>
      <c r="CD94" s="208">
        <v>1236.6600000000001</v>
      </c>
      <c r="CE94" s="208">
        <v>14.680000000000001</v>
      </c>
      <c r="CF94" s="208">
        <v>1.4245014245014245</v>
      </c>
      <c r="CG94" s="208">
        <v>1.3150000000000002</v>
      </c>
      <c r="CH94" s="208">
        <v>9.1483000000000008</v>
      </c>
      <c r="CI94" s="208">
        <v>8.3791000000000011</v>
      </c>
      <c r="CJ94" s="208">
        <v>6.5684000000000005</v>
      </c>
      <c r="CK94" s="208">
        <v>5.6272000000000002</v>
      </c>
      <c r="CL94" s="208">
        <v>1</v>
      </c>
      <c r="CM94" s="208">
        <v>0.72114691204892267</v>
      </c>
      <c r="CN94" s="208">
        <v>6.9453000000000005</v>
      </c>
      <c r="CO94" s="208">
        <v>6.9611000000000001</v>
      </c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</row>
    <row r="95" spans="1:109" s="165" customFormat="1" x14ac:dyDescent="0.2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W95" s="117"/>
      <c r="BX95" s="213">
        <v>21</v>
      </c>
      <c r="BY95" s="191" t="s">
        <v>315</v>
      </c>
      <c r="BZ95" s="208">
        <v>112.22</v>
      </c>
      <c r="CA95" s="208">
        <v>0.77911959485781057</v>
      </c>
      <c r="CB95" s="208">
        <v>0.99870000000000003</v>
      </c>
      <c r="CC95" s="208">
        <v>0.87673154480098192</v>
      </c>
      <c r="CD95" s="208">
        <v>1230.1100000000001</v>
      </c>
      <c r="CE95" s="208">
        <v>14.668000000000001</v>
      </c>
      <c r="CF95" s="208">
        <v>1.4086491055078179</v>
      </c>
      <c r="CG95" s="208">
        <v>1.3083</v>
      </c>
      <c r="CH95" s="208">
        <v>9.1066000000000003</v>
      </c>
      <c r="CI95" s="208">
        <v>8.3314000000000004</v>
      </c>
      <c r="CJ95" s="208">
        <v>6.5401000000000007</v>
      </c>
      <c r="CK95" s="208">
        <v>5.5283000000000007</v>
      </c>
      <c r="CL95" s="208">
        <v>1</v>
      </c>
      <c r="CM95" s="208">
        <v>0.72269478431174161</v>
      </c>
      <c r="CN95" s="208">
        <v>6.9548000000000005</v>
      </c>
      <c r="CO95" s="208">
        <v>6.9590000000000005</v>
      </c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</row>
    <row r="96" spans="1:109" s="165" customFormat="1" x14ac:dyDescent="0.2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W96" s="104"/>
      <c r="BX96" s="214">
        <v>22</v>
      </c>
      <c r="BY96" s="191" t="s">
        <v>316</v>
      </c>
      <c r="BZ96" s="208">
        <v>112.84</v>
      </c>
      <c r="CA96" s="208">
        <v>0.78388335815630628</v>
      </c>
      <c r="CB96" s="208">
        <v>1.0026000000000002</v>
      </c>
      <c r="CC96" s="208">
        <v>0.88051422030465776</v>
      </c>
      <c r="CD96" s="208">
        <v>1220.46</v>
      </c>
      <c r="CE96" s="208">
        <v>14.402000000000001</v>
      </c>
      <c r="CF96" s="208">
        <v>1.4112334180073385</v>
      </c>
      <c r="CG96" s="208">
        <v>1.3119000000000001</v>
      </c>
      <c r="CH96" s="208">
        <v>9.1683000000000003</v>
      </c>
      <c r="CI96" s="208">
        <v>8.3984000000000005</v>
      </c>
      <c r="CJ96" s="208">
        <v>6.5685000000000002</v>
      </c>
      <c r="CK96" s="208">
        <v>5.5264000000000006</v>
      </c>
      <c r="CL96" s="208">
        <v>1</v>
      </c>
      <c r="CM96" s="208">
        <v>0.72176630650527973</v>
      </c>
      <c r="CN96" s="208">
        <v>6.9621000000000004</v>
      </c>
      <c r="CO96" s="208">
        <v>6.9733000000000001</v>
      </c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</row>
    <row r="97" spans="1:109" s="165" customFormat="1" x14ac:dyDescent="0.2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W97" s="104"/>
      <c r="BX97" s="214">
        <v>23</v>
      </c>
      <c r="BY97" s="191" t="s">
        <v>317</v>
      </c>
      <c r="BZ97" s="115">
        <v>113.14</v>
      </c>
      <c r="CA97" s="115">
        <v>0.78511423412106462</v>
      </c>
      <c r="CB97" s="115">
        <v>1.0056</v>
      </c>
      <c r="CC97" s="115">
        <v>0.88253463948459976</v>
      </c>
      <c r="CD97" s="115">
        <v>1217.1000000000001</v>
      </c>
      <c r="CE97" s="115">
        <v>14.31</v>
      </c>
      <c r="CF97" s="115">
        <v>1.411631846414455</v>
      </c>
      <c r="CG97" s="115">
        <v>1.3134000000000001</v>
      </c>
      <c r="CH97" s="115">
        <v>9.1834000000000007</v>
      </c>
      <c r="CI97" s="115">
        <v>8.4295000000000009</v>
      </c>
      <c r="CJ97" s="115">
        <v>6.5827</v>
      </c>
      <c r="CK97" s="115">
        <v>5.4965000000000002</v>
      </c>
      <c r="CL97" s="115">
        <v>1</v>
      </c>
      <c r="CM97" s="115">
        <v>0.72350523817792445</v>
      </c>
      <c r="CN97" s="115">
        <v>6.9717000000000002</v>
      </c>
      <c r="CO97" s="115">
        <v>6.9771000000000001</v>
      </c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</row>
    <row r="98" spans="1:109" s="165" customFormat="1" x14ac:dyDescent="0.2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W98" s="117"/>
      <c r="BX98" s="89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</row>
    <row r="99" spans="1:109" s="165" customFormat="1" x14ac:dyDescent="0.2">
      <c r="BW99" s="117"/>
      <c r="BX99" s="89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</row>
    <row r="100" spans="1:109" s="165" customFormat="1" x14ac:dyDescent="0.2">
      <c r="BW100" s="117"/>
      <c r="BX100" s="89"/>
      <c r="BY100" s="89"/>
      <c r="BZ100" s="89"/>
      <c r="CA100" s="89"/>
      <c r="CB100" s="89"/>
      <c r="CC100" s="90"/>
      <c r="CD100" s="89"/>
      <c r="CE100" s="89"/>
      <c r="CF100" s="89"/>
      <c r="CG100" s="89"/>
      <c r="CH100" s="89"/>
      <c r="CI100" s="89"/>
      <c r="CJ100" s="89"/>
      <c r="CK100" s="91"/>
      <c r="CL100" s="90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</row>
    <row r="101" spans="1:109" s="165" customFormat="1" x14ac:dyDescent="0.2">
      <c r="BW101" s="117"/>
      <c r="BX101" s="89"/>
      <c r="BY101" s="98"/>
      <c r="BZ101" s="113">
        <f>AVERAGE(BZ75:BZ97)</f>
        <v>112.81391304347825</v>
      </c>
      <c r="CA101" s="113">
        <f t="shared" ref="CA101:CO101" si="7">AVERAGE(CA75:CA97)</f>
        <v>0.76857632458038194</v>
      </c>
      <c r="CB101" s="113">
        <f t="shared" si="7"/>
        <v>0.99336956521739128</v>
      </c>
      <c r="CC101" s="113">
        <f t="shared" si="7"/>
        <v>0.87057603791668714</v>
      </c>
      <c r="CD101" s="113">
        <f t="shared" si="7"/>
        <v>1214.5734782608693</v>
      </c>
      <c r="CE101" s="113">
        <f t="shared" si="7"/>
        <v>14.571217391304346</v>
      </c>
      <c r="CF101" s="113">
        <f t="shared" si="7"/>
        <v>1.4075517465298222</v>
      </c>
      <c r="CG101" s="113">
        <f t="shared" si="7"/>
        <v>1.3003739130434784</v>
      </c>
      <c r="CH101" s="113">
        <f t="shared" si="7"/>
        <v>9.0324260869565212</v>
      </c>
      <c r="CI101" s="113">
        <f t="shared" si="7"/>
        <v>8.2509173913043465</v>
      </c>
      <c r="CJ101" s="113">
        <f t="shared" si="7"/>
        <v>6.4929869565217375</v>
      </c>
      <c r="CK101" s="113">
        <f t="shared" si="7"/>
        <v>5.8321869565217392</v>
      </c>
      <c r="CL101" s="113">
        <f t="shared" si="7"/>
        <v>0.98777453234882862</v>
      </c>
      <c r="CM101" s="113">
        <f t="shared" si="7"/>
        <v>0.73090139529562281</v>
      </c>
      <c r="CN101" s="113">
        <f t="shared" si="7"/>
        <v>6.9210652173913045</v>
      </c>
      <c r="CO101" s="113">
        <f t="shared" si="7"/>
        <v>6.9302869565217398</v>
      </c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</row>
    <row r="102" spans="1:109" s="165" customFormat="1" x14ac:dyDescent="0.2">
      <c r="BW102" s="117"/>
      <c r="BX102" s="89"/>
      <c r="BY102" s="98"/>
      <c r="BZ102" s="115">
        <v>112.81391304347825</v>
      </c>
      <c r="CA102" s="115">
        <v>0.76857632458038194</v>
      </c>
      <c r="CB102" s="115">
        <v>0.99336956521739128</v>
      </c>
      <c r="CC102" s="115">
        <v>0.87057603791668714</v>
      </c>
      <c r="CD102" s="115">
        <v>1214.5734782608693</v>
      </c>
      <c r="CE102" s="115">
        <v>14.571217391304346</v>
      </c>
      <c r="CF102" s="115">
        <v>1.4075517465298222</v>
      </c>
      <c r="CG102" s="115">
        <v>1.3003739130434784</v>
      </c>
      <c r="CH102" s="115">
        <v>9.0324260869565212</v>
      </c>
      <c r="CI102" s="115">
        <v>8.2509173913043465</v>
      </c>
      <c r="CJ102" s="115">
        <v>6.4929869565217375</v>
      </c>
      <c r="CK102" s="115">
        <v>5.8321869565217392</v>
      </c>
      <c r="CL102" s="115">
        <v>0.98777453234882862</v>
      </c>
      <c r="CM102" s="115">
        <v>0.73090139529562281</v>
      </c>
      <c r="CN102" s="115">
        <v>6.9210652173913045</v>
      </c>
      <c r="CO102" s="115">
        <v>6.9302869565217398</v>
      </c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</row>
    <row r="103" spans="1:109" s="165" customFormat="1" x14ac:dyDescent="0.2">
      <c r="BW103" s="117"/>
      <c r="BX103" s="89"/>
      <c r="BY103" s="115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</row>
    <row r="104" spans="1:109" s="165" customFormat="1" x14ac:dyDescent="0.2">
      <c r="BW104" s="117"/>
      <c r="BX104" s="89"/>
      <c r="BY104" s="90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</row>
    <row r="105" spans="1:109" s="165" customFormat="1" x14ac:dyDescent="0.2">
      <c r="BW105" s="117"/>
      <c r="BX105" s="89"/>
      <c r="BY105" s="90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</row>
    <row r="106" spans="1:109" s="165" customFormat="1" x14ac:dyDescent="0.2">
      <c r="BW106" s="117"/>
      <c r="BX106" s="89"/>
      <c r="BY106" s="89"/>
      <c r="BZ106" s="89"/>
      <c r="CA106" s="89"/>
      <c r="CB106" s="89"/>
      <c r="CC106" s="90"/>
      <c r="CD106" s="89"/>
      <c r="CE106" s="89"/>
      <c r="CF106" s="89"/>
      <c r="CG106" s="89"/>
      <c r="CH106" s="89"/>
      <c r="CI106" s="89"/>
      <c r="CJ106" s="89"/>
      <c r="CK106" s="91"/>
      <c r="CL106" s="90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</row>
    <row r="107" spans="1:109" s="165" customFormat="1" x14ac:dyDescent="0.2">
      <c r="BW107" s="117"/>
      <c r="BX107" s="89"/>
      <c r="BY107" s="89"/>
      <c r="BZ107" s="113">
        <f>BZ104-BZ105</f>
        <v>0</v>
      </c>
      <c r="CA107" s="113">
        <f t="shared" ref="CA107:CO107" si="8">CA104-CA105</f>
        <v>0</v>
      </c>
      <c r="CB107" s="113">
        <f t="shared" si="8"/>
        <v>0</v>
      </c>
      <c r="CC107" s="113">
        <f t="shared" si="8"/>
        <v>0</v>
      </c>
      <c r="CD107" s="113">
        <f t="shared" si="8"/>
        <v>0</v>
      </c>
      <c r="CE107" s="113">
        <f t="shared" si="8"/>
        <v>0</v>
      </c>
      <c r="CF107" s="113">
        <f t="shared" si="8"/>
        <v>0</v>
      </c>
      <c r="CG107" s="113">
        <f t="shared" si="8"/>
        <v>0</v>
      </c>
      <c r="CH107" s="113">
        <f t="shared" si="8"/>
        <v>0</v>
      </c>
      <c r="CI107" s="113">
        <f t="shared" si="8"/>
        <v>0</v>
      </c>
      <c r="CJ107" s="113">
        <f t="shared" si="8"/>
        <v>0</v>
      </c>
      <c r="CK107" s="113">
        <f t="shared" si="8"/>
        <v>0</v>
      </c>
      <c r="CL107" s="113">
        <f t="shared" si="8"/>
        <v>0</v>
      </c>
      <c r="CM107" s="113">
        <f t="shared" si="8"/>
        <v>0</v>
      </c>
      <c r="CN107" s="113">
        <f t="shared" si="8"/>
        <v>0</v>
      </c>
      <c r="CO107" s="113">
        <f t="shared" si="8"/>
        <v>0</v>
      </c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</row>
    <row r="108" spans="1:109" s="165" customFormat="1" x14ac:dyDescent="0.2">
      <c r="BW108" s="117"/>
      <c r="BX108" s="89"/>
      <c r="BY108" s="89"/>
      <c r="BZ108" s="89"/>
      <c r="CA108" s="89"/>
      <c r="CB108" s="89"/>
      <c r="CC108" s="90"/>
      <c r="CD108" s="89"/>
      <c r="CE108" s="89"/>
      <c r="CF108" s="89"/>
      <c r="CG108" s="89"/>
      <c r="CH108" s="89"/>
      <c r="CI108" s="89"/>
      <c r="CJ108" s="89"/>
      <c r="CK108" s="91"/>
      <c r="CL108" s="90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</row>
    <row r="109" spans="1:109" s="165" customFormat="1" x14ac:dyDescent="0.2">
      <c r="BW109" s="117"/>
      <c r="BX109" s="89"/>
      <c r="BY109" s="89"/>
      <c r="BZ109" s="89"/>
      <c r="CA109" s="89"/>
      <c r="CB109" s="89"/>
      <c r="CC109" s="90"/>
      <c r="CD109" s="89"/>
      <c r="CE109" s="89"/>
      <c r="CF109" s="89"/>
      <c r="CG109" s="89"/>
      <c r="CH109" s="89"/>
      <c r="CI109" s="89"/>
      <c r="CJ109" s="89"/>
      <c r="CK109" s="91"/>
      <c r="CL109" s="90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</row>
    <row r="110" spans="1:109" s="165" customFormat="1" x14ac:dyDescent="0.2">
      <c r="BW110" s="117"/>
      <c r="BX110" s="89"/>
      <c r="BY110" s="89"/>
      <c r="BZ110" s="89"/>
      <c r="CA110" s="89"/>
      <c r="CB110" s="89"/>
      <c r="CC110" s="90"/>
      <c r="CD110" s="89"/>
      <c r="CE110" s="89"/>
      <c r="CF110" s="89"/>
      <c r="CG110" s="89"/>
      <c r="CH110" s="89"/>
      <c r="CI110" s="89"/>
      <c r="CJ110" s="89"/>
      <c r="CK110" s="91"/>
      <c r="CL110" s="90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</row>
    <row r="111" spans="1:109" s="165" customFormat="1" x14ac:dyDescent="0.2">
      <c r="BW111" s="117"/>
      <c r="BX111" s="89"/>
      <c r="BY111" s="89"/>
      <c r="BZ111" s="89"/>
      <c r="CA111" s="89"/>
      <c r="CB111" s="89"/>
      <c r="CC111" s="90"/>
      <c r="CD111" s="89"/>
      <c r="CE111" s="89"/>
      <c r="CF111" s="89"/>
      <c r="CG111" s="89"/>
      <c r="CH111" s="89"/>
      <c r="CI111" s="89"/>
      <c r="CJ111" s="89"/>
      <c r="CK111" s="91"/>
      <c r="CL111" s="90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</row>
    <row r="112" spans="1:109" s="165" customFormat="1" x14ac:dyDescent="0.2">
      <c r="BW112" s="117"/>
      <c r="BX112" s="89"/>
      <c r="BY112" s="89"/>
      <c r="BZ112" s="89"/>
      <c r="CA112" s="89"/>
      <c r="CB112" s="89"/>
      <c r="CC112" s="90"/>
      <c r="CD112" s="89"/>
      <c r="CE112" s="89"/>
      <c r="CF112" s="89"/>
      <c r="CG112" s="89"/>
      <c r="CH112" s="89"/>
      <c r="CI112" s="89"/>
      <c r="CJ112" s="89"/>
      <c r="CK112" s="91"/>
      <c r="CL112" s="90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</row>
    <row r="113" spans="75:109" s="165" customFormat="1" x14ac:dyDescent="0.2">
      <c r="BW113" s="117"/>
      <c r="BX113" s="106"/>
      <c r="BY113" s="89"/>
      <c r="BZ113" s="89"/>
      <c r="CA113" s="89"/>
      <c r="CB113" s="89"/>
      <c r="CC113" s="90"/>
      <c r="CD113" s="89"/>
      <c r="CE113" s="89"/>
      <c r="CF113" s="89"/>
      <c r="CG113" s="89"/>
      <c r="CH113" s="89"/>
      <c r="CI113" s="89"/>
      <c r="CJ113" s="89"/>
      <c r="CK113" s="91"/>
      <c r="CL113" s="90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</row>
    <row r="114" spans="75:109" s="165" customFormat="1" x14ac:dyDescent="0.2">
      <c r="BW114" s="117"/>
      <c r="BX114" s="106"/>
      <c r="BY114" s="89"/>
      <c r="BZ114" s="89"/>
      <c r="CA114" s="89"/>
      <c r="CB114" s="89"/>
      <c r="CC114" s="90"/>
      <c r="CD114" s="89"/>
      <c r="CE114" s="89"/>
      <c r="CF114" s="89"/>
      <c r="CG114" s="89"/>
      <c r="CH114" s="89"/>
      <c r="CI114" s="89"/>
      <c r="CJ114" s="89"/>
      <c r="CK114" s="91"/>
      <c r="CL114" s="90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</row>
    <row r="115" spans="75:109" s="178" customFormat="1" x14ac:dyDescent="0.2">
      <c r="BW115" s="174"/>
      <c r="BX115" s="181"/>
      <c r="BY115" s="170"/>
      <c r="BZ115" s="170"/>
      <c r="CA115" s="170"/>
      <c r="CB115" s="170"/>
      <c r="CC115" s="172"/>
      <c r="CD115" s="170"/>
      <c r="CE115" s="170"/>
      <c r="CF115" s="170"/>
      <c r="CG115" s="170"/>
      <c r="CH115" s="170"/>
      <c r="CI115" s="170"/>
      <c r="CJ115" s="170"/>
      <c r="CK115" s="173"/>
      <c r="CL115" s="172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</row>
    <row r="116" spans="75:109" s="178" customFormat="1" x14ac:dyDescent="0.2">
      <c r="BW116" s="174"/>
      <c r="BX116" s="181"/>
      <c r="BY116" s="176"/>
      <c r="BZ116" s="170"/>
      <c r="CA116" s="170"/>
      <c r="CB116" s="170"/>
      <c r="CC116" s="172"/>
      <c r="CD116" s="170"/>
      <c r="CE116" s="170"/>
      <c r="CF116" s="170"/>
      <c r="CG116" s="170"/>
      <c r="CH116" s="170"/>
      <c r="CI116" s="170"/>
      <c r="CJ116" s="170"/>
      <c r="CK116" s="173"/>
      <c r="CL116" s="172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</row>
    <row r="117" spans="75:109" s="178" customFormat="1" x14ac:dyDescent="0.2">
      <c r="BW117" s="174"/>
      <c r="BX117" s="181"/>
      <c r="BY117" s="176"/>
      <c r="BZ117" s="170"/>
      <c r="CA117" s="170"/>
      <c r="CB117" s="170"/>
      <c r="CC117" s="172"/>
      <c r="CD117" s="170"/>
      <c r="CE117" s="170"/>
      <c r="CF117" s="170"/>
      <c r="CG117" s="170"/>
      <c r="CH117" s="170"/>
      <c r="CI117" s="170"/>
      <c r="CJ117" s="170"/>
      <c r="CK117" s="173"/>
      <c r="CL117" s="172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</row>
    <row r="118" spans="75:109" s="178" customFormat="1" x14ac:dyDescent="0.2">
      <c r="BW118" s="174"/>
      <c r="BX118" s="181"/>
      <c r="BY118" s="176"/>
      <c r="BZ118" s="170"/>
      <c r="CA118" s="170"/>
      <c r="CB118" s="170"/>
      <c r="CC118" s="172"/>
      <c r="CD118" s="170"/>
      <c r="CE118" s="170"/>
      <c r="CF118" s="170"/>
      <c r="CG118" s="170"/>
      <c r="CH118" s="170"/>
      <c r="CI118" s="170"/>
      <c r="CJ118" s="170"/>
      <c r="CK118" s="173"/>
      <c r="CL118" s="172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</row>
    <row r="119" spans="75:109" s="178" customFormat="1" x14ac:dyDescent="0.2">
      <c r="BW119" s="174"/>
      <c r="BX119" s="181"/>
      <c r="BY119" s="176"/>
      <c r="BZ119" s="170"/>
      <c r="CA119" s="170"/>
      <c r="CB119" s="170"/>
      <c r="CC119" s="172"/>
      <c r="CD119" s="170"/>
      <c r="CE119" s="170"/>
      <c r="CF119" s="170"/>
      <c r="CG119" s="170"/>
      <c r="CH119" s="170"/>
      <c r="CI119" s="170"/>
      <c r="CJ119" s="170"/>
      <c r="CK119" s="173"/>
      <c r="CL119" s="172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</row>
    <row r="120" spans="75:109" s="178" customFormat="1" x14ac:dyDescent="0.2">
      <c r="BW120" s="174"/>
      <c r="BX120" s="181"/>
      <c r="BY120" s="176"/>
      <c r="BZ120" s="170"/>
      <c r="CA120" s="170"/>
      <c r="CB120" s="170"/>
      <c r="CC120" s="172"/>
      <c r="CD120" s="170"/>
      <c r="CE120" s="170"/>
      <c r="CF120" s="170"/>
      <c r="CG120" s="170"/>
      <c r="CH120" s="170"/>
      <c r="CI120" s="170"/>
      <c r="CJ120" s="170"/>
      <c r="CK120" s="173"/>
      <c r="CL120" s="172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</row>
    <row r="121" spans="75:109" s="178" customFormat="1" x14ac:dyDescent="0.2">
      <c r="BW121" s="174"/>
      <c r="BX121" s="181"/>
      <c r="BY121" s="176"/>
      <c r="BZ121" s="170"/>
      <c r="CA121" s="170"/>
      <c r="CB121" s="170"/>
      <c r="CC121" s="172"/>
      <c r="CD121" s="170"/>
      <c r="CE121" s="170"/>
      <c r="CF121" s="170"/>
      <c r="CG121" s="170"/>
      <c r="CH121" s="170"/>
      <c r="CI121" s="170"/>
      <c r="CJ121" s="170"/>
      <c r="CK121" s="173"/>
      <c r="CL121" s="172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</row>
    <row r="122" spans="75:109" s="178" customFormat="1" x14ac:dyDescent="0.2">
      <c r="BW122" s="174"/>
      <c r="BX122" s="181"/>
      <c r="BY122" s="176"/>
      <c r="BZ122" s="170"/>
      <c r="CA122" s="170"/>
      <c r="CB122" s="170"/>
      <c r="CC122" s="172"/>
      <c r="CD122" s="170"/>
      <c r="CE122" s="170"/>
      <c r="CF122" s="170"/>
      <c r="CG122" s="170"/>
      <c r="CH122" s="170"/>
      <c r="CI122" s="170"/>
      <c r="CJ122" s="170"/>
      <c r="CK122" s="173"/>
      <c r="CL122" s="172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</row>
    <row r="123" spans="75:109" s="178" customFormat="1" x14ac:dyDescent="0.2">
      <c r="BW123" s="174"/>
      <c r="BX123" s="181"/>
      <c r="BY123" s="176"/>
      <c r="BZ123" s="170"/>
      <c r="CA123" s="170"/>
      <c r="CB123" s="170"/>
      <c r="CC123" s="172"/>
      <c r="CD123" s="170"/>
      <c r="CE123" s="170"/>
      <c r="CF123" s="170"/>
      <c r="CG123" s="170"/>
      <c r="CH123" s="170"/>
      <c r="CI123" s="170"/>
      <c r="CJ123" s="170"/>
      <c r="CK123" s="173"/>
      <c r="CL123" s="172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</row>
    <row r="124" spans="75:109" s="178" customFormat="1" x14ac:dyDescent="0.2">
      <c r="BW124" s="174"/>
      <c r="BX124" s="181"/>
      <c r="BY124" s="176"/>
      <c r="BZ124" s="170"/>
      <c r="CA124" s="170"/>
      <c r="CB124" s="170"/>
      <c r="CC124" s="172"/>
      <c r="CD124" s="170"/>
      <c r="CE124" s="170"/>
      <c r="CF124" s="170"/>
      <c r="CG124" s="170"/>
      <c r="CH124" s="170"/>
      <c r="CI124" s="170"/>
      <c r="CJ124" s="170"/>
      <c r="CK124" s="173"/>
      <c r="CL124" s="172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</row>
    <row r="125" spans="75:109" s="178" customFormat="1" x14ac:dyDescent="0.2">
      <c r="BW125" s="174"/>
      <c r="BX125" s="181"/>
      <c r="BY125" s="176"/>
      <c r="BZ125" s="170"/>
      <c r="CA125" s="170"/>
      <c r="CB125" s="170"/>
      <c r="CC125" s="172"/>
      <c r="CD125" s="170"/>
      <c r="CE125" s="170"/>
      <c r="CF125" s="170"/>
      <c r="CG125" s="170"/>
      <c r="CH125" s="170"/>
      <c r="CI125" s="170"/>
      <c r="CJ125" s="170"/>
      <c r="CK125" s="173"/>
      <c r="CL125" s="172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</row>
    <row r="126" spans="75:109" s="178" customFormat="1" x14ac:dyDescent="0.2">
      <c r="BW126" s="174"/>
      <c r="BX126" s="181"/>
      <c r="BY126" s="176"/>
      <c r="BZ126" s="170"/>
      <c r="CA126" s="170"/>
      <c r="CB126" s="170"/>
      <c r="CC126" s="172"/>
      <c r="CD126" s="170"/>
      <c r="CE126" s="170"/>
      <c r="CF126" s="170"/>
      <c r="CG126" s="170"/>
      <c r="CH126" s="170"/>
      <c r="CI126" s="170"/>
      <c r="CJ126" s="170"/>
      <c r="CK126" s="173"/>
      <c r="CL126" s="172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</row>
    <row r="127" spans="75:109" s="178" customFormat="1" x14ac:dyDescent="0.2">
      <c r="BW127" s="174"/>
      <c r="BX127" s="181"/>
      <c r="BY127" s="176"/>
      <c r="BZ127" s="170"/>
      <c r="CA127" s="170"/>
      <c r="CB127" s="170"/>
      <c r="CC127" s="172"/>
      <c r="CD127" s="170"/>
      <c r="CE127" s="170"/>
      <c r="CF127" s="170"/>
      <c r="CG127" s="170"/>
      <c r="CH127" s="170"/>
      <c r="CI127" s="170"/>
      <c r="CJ127" s="170"/>
      <c r="CK127" s="173"/>
      <c r="CL127" s="172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</row>
    <row r="128" spans="75:109" s="178" customFormat="1" x14ac:dyDescent="0.2">
      <c r="BW128" s="174"/>
      <c r="BX128" s="181"/>
      <c r="BY128" s="176"/>
      <c r="BZ128" s="170"/>
      <c r="CA128" s="170"/>
      <c r="CB128" s="170"/>
      <c r="CC128" s="172"/>
      <c r="CD128" s="170"/>
      <c r="CE128" s="170"/>
      <c r="CF128" s="170"/>
      <c r="CG128" s="170"/>
      <c r="CH128" s="170"/>
      <c r="CI128" s="170"/>
      <c r="CJ128" s="170"/>
      <c r="CK128" s="173"/>
      <c r="CL128" s="172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</row>
    <row r="129" spans="75:109" s="178" customFormat="1" x14ac:dyDescent="0.2">
      <c r="BW129" s="174"/>
      <c r="BX129" s="181"/>
      <c r="BY129" s="176"/>
      <c r="BZ129" s="170"/>
      <c r="CA129" s="170"/>
      <c r="CB129" s="170"/>
      <c r="CC129" s="172"/>
      <c r="CD129" s="170"/>
      <c r="CE129" s="170"/>
      <c r="CF129" s="170"/>
      <c r="CG129" s="170"/>
      <c r="CH129" s="170"/>
      <c r="CI129" s="170"/>
      <c r="CJ129" s="170"/>
      <c r="CK129" s="173"/>
      <c r="CL129" s="172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</row>
    <row r="130" spans="75:109" s="178" customFormat="1" x14ac:dyDescent="0.2">
      <c r="BW130" s="174"/>
      <c r="BX130" s="181"/>
      <c r="BY130" s="176"/>
      <c r="BZ130" s="170"/>
      <c r="CA130" s="170"/>
      <c r="CB130" s="170"/>
      <c r="CC130" s="172"/>
      <c r="CD130" s="170"/>
      <c r="CE130" s="170"/>
      <c r="CF130" s="170"/>
      <c r="CG130" s="170"/>
      <c r="CH130" s="170"/>
      <c r="CI130" s="170"/>
      <c r="CJ130" s="170"/>
      <c r="CK130" s="173"/>
      <c r="CL130" s="172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</row>
    <row r="131" spans="75:109" s="178" customFormat="1" x14ac:dyDescent="0.2">
      <c r="BW131" s="174"/>
      <c r="BX131" s="181"/>
      <c r="BY131" s="176"/>
      <c r="BZ131" s="170"/>
      <c r="CA131" s="170"/>
      <c r="CB131" s="170"/>
      <c r="CC131" s="172"/>
      <c r="CD131" s="170"/>
      <c r="CE131" s="170"/>
      <c r="CF131" s="170"/>
      <c r="CG131" s="170"/>
      <c r="CH131" s="170"/>
      <c r="CI131" s="170"/>
      <c r="CJ131" s="170"/>
      <c r="CK131" s="173"/>
      <c r="CL131" s="172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</row>
    <row r="132" spans="75:109" s="178" customFormat="1" x14ac:dyDescent="0.2">
      <c r="BW132" s="174"/>
      <c r="BX132" s="170"/>
      <c r="BY132" s="176"/>
      <c r="BZ132" s="170"/>
      <c r="CA132" s="170"/>
      <c r="CB132" s="170"/>
      <c r="CC132" s="172"/>
      <c r="CD132" s="170"/>
      <c r="CE132" s="170"/>
      <c r="CF132" s="170"/>
      <c r="CG132" s="170"/>
      <c r="CH132" s="170"/>
      <c r="CI132" s="170"/>
      <c r="CJ132" s="170"/>
      <c r="CK132" s="173"/>
      <c r="CL132" s="172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</row>
    <row r="133" spans="75:109" s="178" customFormat="1" x14ac:dyDescent="0.2">
      <c r="BW133" s="174"/>
      <c r="BX133" s="170"/>
      <c r="BY133" s="176"/>
      <c r="BZ133" s="170"/>
      <c r="CA133" s="170"/>
      <c r="CB133" s="170"/>
      <c r="CC133" s="172"/>
      <c r="CD133" s="170"/>
      <c r="CE133" s="170"/>
      <c r="CF133" s="170"/>
      <c r="CG133" s="170"/>
      <c r="CH133" s="170"/>
      <c r="CI133" s="170"/>
      <c r="CJ133" s="170"/>
      <c r="CK133" s="173"/>
      <c r="CL133" s="172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</row>
    <row r="134" spans="75:109" s="178" customFormat="1" x14ac:dyDescent="0.2">
      <c r="BW134" s="174"/>
      <c r="BX134" s="170"/>
      <c r="BY134" s="176"/>
      <c r="BZ134" s="170"/>
      <c r="CA134" s="170"/>
      <c r="CB134" s="170"/>
      <c r="CC134" s="172"/>
      <c r="CD134" s="170"/>
      <c r="CE134" s="170"/>
      <c r="CF134" s="170"/>
      <c r="CG134" s="170"/>
      <c r="CH134" s="170"/>
      <c r="CI134" s="170"/>
      <c r="CJ134" s="170"/>
      <c r="CK134" s="173"/>
      <c r="CL134" s="172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</row>
    <row r="135" spans="75:109" s="178" customFormat="1" x14ac:dyDescent="0.2">
      <c r="BW135" s="174"/>
      <c r="BX135" s="170"/>
      <c r="BY135" s="170"/>
      <c r="BZ135" s="170"/>
      <c r="CA135" s="170"/>
      <c r="CB135" s="170"/>
      <c r="CC135" s="172"/>
      <c r="CD135" s="170"/>
      <c r="CE135" s="170"/>
      <c r="CF135" s="170"/>
      <c r="CG135" s="170"/>
      <c r="CH135" s="170"/>
      <c r="CI135" s="170"/>
      <c r="CJ135" s="170"/>
      <c r="CK135" s="173"/>
      <c r="CL135" s="172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</row>
    <row r="136" spans="75:109" s="178" customFormat="1" x14ac:dyDescent="0.2">
      <c r="BW136" s="174"/>
      <c r="BX136" s="170"/>
      <c r="BY136" s="170"/>
      <c r="BZ136" s="170"/>
      <c r="CA136" s="170"/>
      <c r="CB136" s="170"/>
      <c r="CC136" s="172"/>
      <c r="CD136" s="170"/>
      <c r="CE136" s="170"/>
      <c r="CF136" s="170"/>
      <c r="CG136" s="170"/>
      <c r="CH136" s="170"/>
      <c r="CI136" s="170"/>
      <c r="CJ136" s="170"/>
      <c r="CK136" s="173"/>
      <c r="CL136" s="172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</row>
    <row r="137" spans="75:109" s="178" customFormat="1" x14ac:dyDescent="0.2">
      <c r="BW137" s="174"/>
      <c r="BX137" s="170"/>
      <c r="BY137" s="175"/>
      <c r="BZ137" s="175"/>
      <c r="CA137" s="175"/>
      <c r="CB137" s="175"/>
      <c r="CC137" s="175"/>
      <c r="CD137" s="175"/>
      <c r="CE137" s="176"/>
      <c r="CF137" s="176"/>
      <c r="CG137" s="176"/>
      <c r="CH137" s="176"/>
      <c r="CI137" s="176"/>
      <c r="CJ137" s="176"/>
      <c r="CK137" s="177"/>
      <c r="CL137" s="179"/>
      <c r="CM137" s="169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</row>
    <row r="138" spans="75:109" s="178" customFormat="1" x14ac:dyDescent="0.2">
      <c r="BW138" s="174"/>
      <c r="BX138" s="170"/>
      <c r="BY138" s="175"/>
      <c r="BZ138" s="175"/>
      <c r="CA138" s="175"/>
      <c r="CB138" s="175"/>
      <c r="CC138" s="175"/>
      <c r="CD138" s="175"/>
      <c r="CE138" s="176"/>
      <c r="CF138" s="176"/>
      <c r="CG138" s="176"/>
      <c r="CH138" s="176"/>
      <c r="CI138" s="176"/>
      <c r="CJ138" s="176"/>
      <c r="CK138" s="177"/>
      <c r="CL138" s="179"/>
      <c r="CM138" s="169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</row>
    <row r="139" spans="75:109" s="178" customFormat="1" x14ac:dyDescent="0.2">
      <c r="BW139" s="174"/>
      <c r="BX139" s="170"/>
      <c r="BY139" s="175"/>
      <c r="BZ139" s="169"/>
      <c r="CA139" s="169"/>
      <c r="CB139" s="169"/>
      <c r="CC139" s="169"/>
      <c r="CD139" s="172"/>
      <c r="CE139" s="170"/>
      <c r="CF139" s="170"/>
      <c r="CG139" s="170"/>
      <c r="CH139" s="170"/>
      <c r="CI139" s="170"/>
      <c r="CJ139" s="170"/>
      <c r="CK139" s="173"/>
      <c r="CL139" s="172"/>
      <c r="CM139" s="169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</row>
    <row r="140" spans="75:109" s="178" customFormat="1" x14ac:dyDescent="0.2">
      <c r="BW140" s="174"/>
      <c r="BX140" s="170"/>
      <c r="BY140" s="181"/>
      <c r="BZ140" s="182"/>
      <c r="CA140" s="182"/>
      <c r="CB140" s="182"/>
      <c r="CC140" s="182"/>
      <c r="CD140" s="182"/>
      <c r="CE140" s="182"/>
      <c r="CF140" s="182"/>
      <c r="CG140" s="182"/>
      <c r="CH140" s="182"/>
      <c r="CI140" s="182"/>
      <c r="CJ140" s="182"/>
      <c r="CK140" s="182"/>
      <c r="CL140" s="182"/>
      <c r="CM140" s="18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</row>
    <row r="141" spans="75:109" s="178" customFormat="1" x14ac:dyDescent="0.2">
      <c r="BW141" s="174"/>
      <c r="BX141" s="170"/>
      <c r="BY141" s="181"/>
      <c r="BZ141" s="182"/>
      <c r="CA141" s="182"/>
      <c r="CB141" s="182"/>
      <c r="CC141" s="182"/>
      <c r="CD141" s="182"/>
      <c r="CE141" s="182"/>
      <c r="CF141" s="182"/>
      <c r="CG141" s="182"/>
      <c r="CH141" s="182"/>
      <c r="CI141" s="182"/>
      <c r="CJ141" s="182"/>
      <c r="CK141" s="182"/>
      <c r="CL141" s="182"/>
      <c r="CM141" s="18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</row>
    <row r="142" spans="75:109" s="178" customFormat="1" x14ac:dyDescent="0.2">
      <c r="BW142" s="174"/>
      <c r="BX142" s="170"/>
      <c r="BY142" s="181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</row>
    <row r="143" spans="75:109" s="178" customFormat="1" x14ac:dyDescent="0.2">
      <c r="BW143" s="174"/>
      <c r="BX143" s="170"/>
      <c r="BY143" s="181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</row>
    <row r="144" spans="75:109" s="178" customFormat="1" x14ac:dyDescent="0.2">
      <c r="BW144" s="174"/>
      <c r="BX144" s="170"/>
      <c r="BY144" s="181"/>
      <c r="BZ144" s="182"/>
      <c r="CA144" s="182"/>
      <c r="CB144" s="182"/>
      <c r="CC144" s="182"/>
      <c r="CD144" s="182"/>
      <c r="CE144" s="182"/>
      <c r="CF144" s="182"/>
      <c r="CG144" s="182"/>
      <c r="CH144" s="182"/>
      <c r="CI144" s="182"/>
      <c r="CJ144" s="182"/>
      <c r="CK144" s="182"/>
      <c r="CL144" s="182"/>
      <c r="CM144" s="18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</row>
    <row r="145" spans="75:109" s="178" customFormat="1" x14ac:dyDescent="0.2">
      <c r="BW145" s="174"/>
      <c r="BX145" s="170"/>
      <c r="BY145" s="181"/>
      <c r="BZ145" s="182"/>
      <c r="CA145" s="182"/>
      <c r="CB145" s="182"/>
      <c r="CC145" s="182"/>
      <c r="CD145" s="182"/>
      <c r="CE145" s="182"/>
      <c r="CF145" s="182"/>
      <c r="CG145" s="182"/>
      <c r="CH145" s="182"/>
      <c r="CI145" s="182"/>
      <c r="CJ145" s="182"/>
      <c r="CK145" s="182"/>
      <c r="CL145" s="182"/>
      <c r="CM145" s="18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</row>
    <row r="146" spans="75:109" s="178" customFormat="1" x14ac:dyDescent="0.2">
      <c r="BW146" s="174"/>
      <c r="BX146" s="170"/>
      <c r="BY146" s="181"/>
      <c r="BZ146" s="182"/>
      <c r="CA146" s="182"/>
      <c r="CB146" s="182"/>
      <c r="CC146" s="182"/>
      <c r="CD146" s="182"/>
      <c r="CE146" s="182"/>
      <c r="CF146" s="182"/>
      <c r="CG146" s="182"/>
      <c r="CH146" s="182"/>
      <c r="CI146" s="182"/>
      <c r="CJ146" s="182"/>
      <c r="CK146" s="182"/>
      <c r="CL146" s="182"/>
      <c r="CM146" s="18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</row>
    <row r="147" spans="75:109" s="168" customFormat="1" x14ac:dyDescent="0.2">
      <c r="BW147" s="174"/>
      <c r="BX147" s="170"/>
      <c r="BY147" s="181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</row>
    <row r="148" spans="75:109" s="168" customFormat="1" x14ac:dyDescent="0.2">
      <c r="BW148" s="174"/>
      <c r="BX148" s="170"/>
      <c r="BY148" s="181"/>
      <c r="BZ148" s="182"/>
      <c r="CA148" s="182"/>
      <c r="CB148" s="182"/>
      <c r="CC148" s="182"/>
      <c r="CD148" s="182"/>
      <c r="CE148" s="182"/>
      <c r="CF148" s="182"/>
      <c r="CG148" s="182"/>
      <c r="CH148" s="182"/>
      <c r="CI148" s="182"/>
      <c r="CJ148" s="182"/>
      <c r="CK148" s="182"/>
      <c r="CL148" s="182"/>
      <c r="CM148" s="18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</row>
    <row r="149" spans="75:109" s="168" customFormat="1" x14ac:dyDescent="0.2">
      <c r="BW149" s="174"/>
      <c r="BX149" s="170"/>
      <c r="BY149" s="181"/>
      <c r="BZ149" s="182"/>
      <c r="CA149" s="182"/>
      <c r="CB149" s="182"/>
      <c r="CC149" s="182"/>
      <c r="CD149" s="182"/>
      <c r="CE149" s="182"/>
      <c r="CF149" s="182"/>
      <c r="CG149" s="182"/>
      <c r="CH149" s="182"/>
      <c r="CI149" s="182"/>
      <c r="CJ149" s="182"/>
      <c r="CK149" s="182"/>
      <c r="CL149" s="182"/>
      <c r="CM149" s="18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</row>
    <row r="150" spans="75:109" s="168" customFormat="1" x14ac:dyDescent="0.2">
      <c r="BW150" s="174"/>
      <c r="BX150" s="170"/>
      <c r="BY150" s="181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2"/>
      <c r="CL150" s="182"/>
      <c r="CM150" s="18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</row>
    <row r="151" spans="75:109" x14ac:dyDescent="0.2">
      <c r="BY151" s="106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8"/>
    </row>
    <row r="152" spans="75:109" x14ac:dyDescent="0.2">
      <c r="BY152" s="106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8"/>
    </row>
    <row r="153" spans="75:109" x14ac:dyDescent="0.2">
      <c r="BY153" s="106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8"/>
    </row>
    <row r="154" spans="75:109" x14ac:dyDescent="0.2">
      <c r="BY154" s="106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8"/>
    </row>
    <row r="155" spans="75:109" x14ac:dyDescent="0.2">
      <c r="BY155" s="106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8"/>
    </row>
    <row r="156" spans="75:109" x14ac:dyDescent="0.2">
      <c r="BY156" s="106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8"/>
    </row>
    <row r="157" spans="75:109" x14ac:dyDescent="0.2">
      <c r="BY157" s="106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8"/>
    </row>
    <row r="158" spans="75:109" x14ac:dyDescent="0.2">
      <c r="BY158" s="106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8"/>
    </row>
  </sheetData>
  <mergeCells count="24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T6:BU6"/>
    <mergeCell ref="AM6:AN6"/>
    <mergeCell ref="AP6:AQ6"/>
    <mergeCell ref="AS6:AT6"/>
    <mergeCell ref="AV6:AW6"/>
    <mergeCell ref="AY6:AZ6"/>
    <mergeCell ref="BB6:BC6"/>
    <mergeCell ref="BH6:BI6"/>
    <mergeCell ref="BK6:BL6"/>
    <mergeCell ref="BQ6:BR6"/>
    <mergeCell ref="BN6:BO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2"/>
  <sheetViews>
    <sheetView workbookViewId="0">
      <selection sqref="A1:XFD1048576"/>
    </sheetView>
  </sheetViews>
  <sheetFormatPr defaultRowHeight="12.75" x14ac:dyDescent="0.2"/>
  <cols>
    <col min="2" max="2" width="28.42578125" customWidth="1"/>
    <col min="3" max="3" width="20.140625" customWidth="1"/>
    <col min="4" max="4" width="14.28515625" customWidth="1"/>
    <col min="5" max="5" width="9.140625" customWidth="1"/>
    <col min="6" max="6" width="15" customWidth="1"/>
    <col min="7" max="7" width="15.85546875" customWidth="1"/>
    <col min="8" max="8" width="9.140625" customWidth="1"/>
    <col min="9" max="9" width="15" customWidth="1"/>
    <col min="10" max="10" width="12.7109375" bestFit="1" customWidth="1"/>
    <col min="11" max="11" width="9.140625" customWidth="1"/>
    <col min="12" max="12" width="15" customWidth="1"/>
    <col min="13" max="13" width="12.7109375" bestFit="1" customWidth="1"/>
    <col min="14" max="14" width="9.140625" customWidth="1"/>
    <col min="15" max="15" width="15" customWidth="1"/>
    <col min="16" max="16" width="12.7109375" bestFit="1" customWidth="1"/>
    <col min="17" max="17" width="9.140625" customWidth="1"/>
    <col min="18" max="18" width="15" customWidth="1"/>
    <col min="19" max="19" width="12.7109375" bestFit="1" customWidth="1"/>
    <col min="20" max="20" width="9.140625" customWidth="1"/>
    <col min="21" max="21" width="15" customWidth="1"/>
    <col min="22" max="22" width="12.7109375" bestFit="1" customWidth="1"/>
    <col min="23" max="23" width="9.140625" customWidth="1"/>
    <col min="24" max="24" width="15" customWidth="1"/>
    <col min="25" max="25" width="11.140625" customWidth="1"/>
    <col min="26" max="26" width="9.140625" customWidth="1"/>
    <col min="27" max="27" width="22.28515625" bestFit="1" customWidth="1"/>
    <col min="28" max="28" width="15.85546875" customWidth="1"/>
    <col min="29" max="29" width="9.140625" customWidth="1"/>
    <col min="30" max="30" width="22.28515625" bestFit="1" customWidth="1"/>
    <col min="31" max="31" width="14.85546875" customWidth="1"/>
    <col min="32" max="32" width="9.140625" customWidth="1"/>
    <col min="33" max="33" width="15" customWidth="1"/>
    <col min="34" max="34" width="16" customWidth="1"/>
    <col min="35" max="35" width="9.140625" customWidth="1"/>
    <col min="36" max="36" width="15" customWidth="1"/>
    <col min="37" max="37" width="12.7109375" bestFit="1" customWidth="1"/>
    <col min="38" max="38" width="9.140625" customWidth="1"/>
    <col min="39" max="39" width="22.28515625" bestFit="1" customWidth="1"/>
    <col min="40" max="40" width="18.7109375" bestFit="1" customWidth="1"/>
    <col min="41" max="41" width="9.140625" customWidth="1"/>
    <col min="42" max="43" width="22.28515625" bestFit="1" customWidth="1"/>
    <col min="44" max="44" width="9.140625" customWidth="1"/>
    <col min="45" max="46" width="22.28515625" bestFit="1" customWidth="1"/>
    <col min="47" max="47" width="9.140625" customWidth="1"/>
    <col min="48" max="48" width="15" customWidth="1"/>
    <col min="49" max="49" width="12.7109375" bestFit="1" customWidth="1"/>
    <col min="50" max="50" width="9.140625" customWidth="1"/>
    <col min="51" max="51" width="15" customWidth="1"/>
    <col min="52" max="52" width="12.7109375" bestFit="1" customWidth="1"/>
    <col min="53" max="53" width="9.140625" customWidth="1"/>
    <col min="54" max="54" width="15" customWidth="1"/>
    <col min="55" max="55" width="12.7109375" bestFit="1" customWidth="1"/>
    <col min="56" max="56" width="9.140625" customWidth="1"/>
    <col min="57" max="57" width="15" customWidth="1"/>
    <col min="58" max="58" width="12.7109375" bestFit="1" customWidth="1"/>
    <col min="59" max="59" width="12" customWidth="1"/>
    <col min="60" max="60" width="15.5703125" customWidth="1"/>
    <col min="61" max="61" width="15.42578125" customWidth="1"/>
    <col min="62" max="62" width="10.140625" bestFit="1" customWidth="1"/>
    <col min="63" max="63" width="20.42578125" style="9" customWidth="1"/>
    <col min="64" max="64" width="14.5703125" style="89" customWidth="1"/>
    <col min="65" max="65" width="14.140625" style="89" customWidth="1"/>
    <col min="66" max="66" width="23.42578125" style="89" customWidth="1"/>
    <col min="67" max="67" width="19.42578125" style="89" customWidth="1"/>
    <col min="68" max="68" width="11.5703125" style="89" customWidth="1"/>
    <col min="69" max="69" width="11.5703125" style="90" customWidth="1"/>
    <col min="70" max="70" width="11.140625" style="89" bestFit="1" customWidth="1"/>
    <col min="71" max="71" width="13.85546875" style="89" customWidth="1"/>
    <col min="72" max="75" width="11.5703125" style="89" customWidth="1"/>
    <col min="76" max="76" width="20.42578125" style="89" bestFit="1" customWidth="1"/>
    <col min="77" max="77" width="17" style="91" customWidth="1"/>
    <col min="78" max="78" width="11.5703125" style="90" customWidth="1"/>
    <col min="79" max="83" width="13.42578125" style="89" customWidth="1"/>
    <col min="84" max="97" width="13.42578125" style="10" customWidth="1"/>
  </cols>
  <sheetData>
    <row r="1" spans="1:97" x14ac:dyDescent="0.2">
      <c r="BL1" s="117"/>
      <c r="BM1" s="117"/>
      <c r="BQ1" s="89"/>
      <c r="BS1" s="90"/>
      <c r="BY1" s="89"/>
      <c r="BZ1" s="89"/>
      <c r="CA1" s="91"/>
      <c r="CB1" s="90"/>
    </row>
    <row r="2" spans="1:97" x14ac:dyDescent="0.2">
      <c r="BL2" s="117"/>
      <c r="BM2" s="117"/>
      <c r="BQ2" s="89"/>
      <c r="BS2" s="90"/>
      <c r="BY2" s="89"/>
      <c r="BZ2" s="89"/>
      <c r="CA2" s="91"/>
      <c r="CB2" s="90"/>
    </row>
    <row r="3" spans="1:9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K3" s="10"/>
      <c r="BQ3" s="89"/>
      <c r="BR3" s="90"/>
    </row>
    <row r="4" spans="1:9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K4" s="10"/>
      <c r="BQ4" s="89"/>
      <c r="BR4" s="90"/>
    </row>
    <row r="5" spans="1:97" x14ac:dyDescent="0.2">
      <c r="A5" s="28"/>
      <c r="B5" s="29" t="s">
        <v>356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K5" s="31"/>
      <c r="BL5" s="93"/>
      <c r="BM5" s="92"/>
      <c r="BN5" s="92"/>
      <c r="BO5" s="92"/>
      <c r="BQ5" s="89"/>
      <c r="BR5" s="90"/>
    </row>
    <row r="6" spans="1:97" ht="13.5" thickBot="1" x14ac:dyDescent="0.25">
      <c r="A6" s="32" t="s">
        <v>1</v>
      </c>
      <c r="B6" s="33"/>
      <c r="C6" s="234" t="s">
        <v>338</v>
      </c>
      <c r="D6" s="234"/>
      <c r="E6" s="199"/>
      <c r="F6" s="234" t="s">
        <v>337</v>
      </c>
      <c r="G6" s="234"/>
      <c r="H6" s="34"/>
      <c r="I6" s="234" t="s">
        <v>339</v>
      </c>
      <c r="J6" s="234"/>
      <c r="K6" s="34"/>
      <c r="L6" s="234" t="s">
        <v>340</v>
      </c>
      <c r="M6" s="234"/>
      <c r="N6" s="35"/>
      <c r="O6" s="234" t="s">
        <v>341</v>
      </c>
      <c r="P6" s="234"/>
      <c r="Q6" s="199"/>
      <c r="R6" s="234" t="s">
        <v>342</v>
      </c>
      <c r="S6" s="234"/>
      <c r="T6" s="199"/>
      <c r="U6" s="234" t="s">
        <v>343</v>
      </c>
      <c r="V6" s="234"/>
      <c r="W6" s="34"/>
      <c r="X6" s="234" t="s">
        <v>344</v>
      </c>
      <c r="Y6" s="234"/>
      <c r="Z6" s="199"/>
      <c r="AA6" s="234" t="s">
        <v>345</v>
      </c>
      <c r="AB6" s="234"/>
      <c r="AC6" s="34"/>
      <c r="AD6" s="234" t="s">
        <v>346</v>
      </c>
      <c r="AE6" s="234"/>
      <c r="AF6" s="35"/>
      <c r="AG6" s="234" t="s">
        <v>347</v>
      </c>
      <c r="AH6" s="234"/>
      <c r="AI6" s="35"/>
      <c r="AJ6" s="234" t="s">
        <v>350</v>
      </c>
      <c r="AK6" s="234"/>
      <c r="AL6" s="34"/>
      <c r="AM6" s="234" t="s">
        <v>349</v>
      </c>
      <c r="AN6" s="234"/>
      <c r="AO6" s="34"/>
      <c r="AP6" s="234" t="s">
        <v>348</v>
      </c>
      <c r="AQ6" s="234"/>
      <c r="AR6" s="34"/>
      <c r="AS6" s="234" t="s">
        <v>351</v>
      </c>
      <c r="AT6" s="234"/>
      <c r="AU6" s="34"/>
      <c r="AV6" s="234" t="s">
        <v>352</v>
      </c>
      <c r="AW6" s="234"/>
      <c r="AX6" s="199"/>
      <c r="AY6" s="234" t="s">
        <v>353</v>
      </c>
      <c r="AZ6" s="234"/>
      <c r="BA6" s="34"/>
      <c r="BB6" s="234" t="s">
        <v>354</v>
      </c>
      <c r="BC6" s="234"/>
      <c r="BD6" s="34"/>
      <c r="BE6" s="234" t="s">
        <v>355</v>
      </c>
      <c r="BF6" s="234"/>
      <c r="BG6" s="199"/>
      <c r="BH6" s="234" t="s">
        <v>2</v>
      </c>
      <c r="BI6" s="234"/>
      <c r="BK6" s="36"/>
      <c r="BL6" s="121"/>
      <c r="BM6" s="93"/>
      <c r="BN6" s="93"/>
      <c r="BO6" s="93"/>
      <c r="BP6" s="93"/>
      <c r="BQ6" s="92"/>
      <c r="BR6" s="90"/>
    </row>
    <row r="7" spans="1:9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K7" s="39"/>
      <c r="BL7" s="94"/>
      <c r="BM7" s="92"/>
      <c r="BN7" s="92"/>
      <c r="BO7" s="92"/>
      <c r="BP7" s="92"/>
      <c r="BQ7" s="92"/>
      <c r="BR7" s="90"/>
    </row>
    <row r="8" spans="1:9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K8" s="39"/>
      <c r="BL8" s="94"/>
      <c r="BM8" s="92"/>
      <c r="BN8" s="92"/>
      <c r="BO8" s="92"/>
      <c r="BP8" s="92"/>
      <c r="BQ8" s="92"/>
      <c r="BR8" s="90"/>
    </row>
    <row r="9" spans="1:9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K9" s="39"/>
      <c r="BL9" s="94"/>
      <c r="BM9" s="94"/>
      <c r="BN9" s="94"/>
      <c r="BO9" s="94"/>
      <c r="BP9" s="94"/>
      <c r="BQ9" s="94"/>
      <c r="BR9" s="90"/>
    </row>
    <row r="10" spans="1:9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K10" s="39"/>
      <c r="BL10" s="94"/>
      <c r="BM10" s="94"/>
      <c r="BN10" s="94"/>
      <c r="BO10" s="94"/>
      <c r="BP10" s="94"/>
      <c r="BQ10" s="94"/>
      <c r="BR10" s="90"/>
    </row>
    <row r="11" spans="1:97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K11" s="39"/>
      <c r="BL11" s="94"/>
      <c r="BM11" s="94"/>
      <c r="BN11" s="94"/>
      <c r="BO11" s="94"/>
      <c r="BP11" s="94"/>
      <c r="BQ11" s="94"/>
      <c r="BR11" s="95"/>
      <c r="BS11" s="96"/>
      <c r="BT11" s="96"/>
      <c r="BU11" s="96"/>
      <c r="BV11" s="96"/>
      <c r="BW11" s="96"/>
      <c r="BX11" s="96"/>
      <c r="BY11" s="97"/>
      <c r="BZ11" s="95"/>
      <c r="CA11" s="96"/>
      <c r="CB11" s="96"/>
      <c r="CC11" s="96"/>
      <c r="CD11" s="96"/>
      <c r="CE11" s="96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</row>
    <row r="12" spans="1:9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K12" s="39"/>
      <c r="BL12" s="94"/>
      <c r="BM12" s="92"/>
      <c r="BN12" s="94"/>
      <c r="BO12" s="94"/>
      <c r="BP12" s="94"/>
      <c r="BQ12" s="94"/>
      <c r="BR12" s="98"/>
    </row>
    <row r="13" spans="1:97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K13" s="39"/>
      <c r="BL13" s="94"/>
      <c r="BM13" s="92"/>
      <c r="BN13" s="92"/>
      <c r="BO13" s="92"/>
      <c r="BP13" s="92"/>
      <c r="BQ13" s="92"/>
      <c r="BR13" s="90"/>
    </row>
    <row r="14" spans="1:9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50"/>
      <c r="BI14" s="52"/>
      <c r="BK14" s="39"/>
      <c r="BL14" s="94"/>
      <c r="BM14" s="92"/>
      <c r="BN14" s="92"/>
      <c r="BO14" s="92"/>
      <c r="BP14" s="92"/>
      <c r="BQ14" s="92"/>
      <c r="BR14" s="90"/>
    </row>
    <row r="15" spans="1:97" x14ac:dyDescent="0.2">
      <c r="A15" s="40">
        <v>1</v>
      </c>
      <c r="B15" s="49" t="s">
        <v>5</v>
      </c>
      <c r="C15" s="50">
        <v>112.97</v>
      </c>
      <c r="D15" s="51">
        <v>97.34</v>
      </c>
      <c r="E15" s="51"/>
      <c r="F15" s="50">
        <v>112.8</v>
      </c>
      <c r="G15" s="51">
        <v>96.79</v>
      </c>
      <c r="H15" s="26"/>
      <c r="I15" s="50">
        <v>113.21000000000001</v>
      </c>
      <c r="J15" s="51">
        <v>96.73</v>
      </c>
      <c r="K15" s="26"/>
      <c r="L15" s="50">
        <v>113.12</v>
      </c>
      <c r="M15" s="51">
        <v>96.67</v>
      </c>
      <c r="N15" s="26"/>
      <c r="O15" s="50">
        <v>113.01</v>
      </c>
      <c r="P15" s="51">
        <v>96.16</v>
      </c>
      <c r="Q15" s="51"/>
      <c r="R15" s="50">
        <v>113.71000000000001</v>
      </c>
      <c r="S15" s="51">
        <v>96.06</v>
      </c>
      <c r="T15" s="51"/>
      <c r="U15" s="50">
        <v>113.85000000000001</v>
      </c>
      <c r="V15" s="51">
        <v>96.58</v>
      </c>
      <c r="W15" s="26"/>
      <c r="X15" s="50">
        <v>113.92</v>
      </c>
      <c r="Y15" s="51">
        <v>97.11</v>
      </c>
      <c r="Z15" s="51"/>
      <c r="AA15" s="50">
        <v>114.10000000000001</v>
      </c>
      <c r="AB15" s="51">
        <v>97.09</v>
      </c>
      <c r="AC15" s="26"/>
      <c r="AD15" s="50">
        <v>113.9</v>
      </c>
      <c r="AE15" s="51">
        <v>97.01</v>
      </c>
      <c r="AF15" s="26"/>
      <c r="AG15" s="50">
        <v>113.41</v>
      </c>
      <c r="AH15" s="51">
        <v>97.24</v>
      </c>
      <c r="AI15" s="26"/>
      <c r="AJ15" s="50">
        <v>113.3</v>
      </c>
      <c r="AK15" s="51">
        <v>96.95</v>
      </c>
      <c r="AL15" s="26"/>
      <c r="AM15" s="50">
        <v>112.7</v>
      </c>
      <c r="AN15" s="51">
        <v>96.8</v>
      </c>
      <c r="AO15" s="26"/>
      <c r="AP15" s="50">
        <v>112.44</v>
      </c>
      <c r="AQ15" s="51">
        <v>96.87</v>
      </c>
      <c r="AR15" s="26"/>
      <c r="AS15" s="50">
        <v>113.07000000000001</v>
      </c>
      <c r="AT15" s="51">
        <v>96.72</v>
      </c>
      <c r="AU15" s="26"/>
      <c r="AV15" s="50">
        <v>112.88</v>
      </c>
      <c r="AW15" s="51">
        <v>96.56</v>
      </c>
      <c r="AX15" s="51"/>
      <c r="AY15" s="50">
        <v>112.83</v>
      </c>
      <c r="AZ15" s="51">
        <v>97.04</v>
      </c>
      <c r="BA15" s="26"/>
      <c r="BB15" s="50">
        <v>113.21000000000001</v>
      </c>
      <c r="BC15" s="51">
        <v>96.71</v>
      </c>
      <c r="BD15" s="26"/>
      <c r="BE15" s="26">
        <v>113.59</v>
      </c>
      <c r="BF15" s="26">
        <v>96.71</v>
      </c>
      <c r="BG15" s="26"/>
      <c r="BH15" s="133">
        <f t="shared" ref="BH15:BH30" si="0">(C15+F15+I15+L15+O15+R15+U15+X15+AA15+AD15+AG15+AJ15+AM15+AP15+AS15+AV15+AY15+BB15+BE15)/19</f>
        <v>113.26421052631581</v>
      </c>
      <c r="BI15" s="133">
        <f t="shared" ref="BI15:BI30" si="1">(D15+G15+J15+M15+P15+S15+V15+Y15+AB15+AE15+AH15+AK15+AN15+AQ15+AT15+AW15+AZ15+BC15+BF15)/19</f>
        <v>96.796842105263167</v>
      </c>
      <c r="BJ15" s="163"/>
      <c r="BK15" s="53"/>
      <c r="BL15" s="53"/>
      <c r="BM15" s="82"/>
      <c r="BN15" s="82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</row>
    <row r="16" spans="1:97" x14ac:dyDescent="0.2">
      <c r="A16" s="40">
        <v>2</v>
      </c>
      <c r="B16" s="49" t="s">
        <v>6</v>
      </c>
      <c r="C16" s="50">
        <v>0.77639751552795033</v>
      </c>
      <c r="D16" s="51">
        <v>141.63999999999999</v>
      </c>
      <c r="E16" s="51"/>
      <c r="F16" s="50">
        <v>0.76740081344486222</v>
      </c>
      <c r="G16" s="51">
        <v>142.27000000000001</v>
      </c>
      <c r="H16" s="26"/>
      <c r="I16" s="50">
        <v>0.76804915514592931</v>
      </c>
      <c r="J16" s="51">
        <v>142.58000000000001</v>
      </c>
      <c r="K16" s="26"/>
      <c r="L16" s="50">
        <v>0.76745970836531074</v>
      </c>
      <c r="M16" s="51">
        <v>142.47999999999999</v>
      </c>
      <c r="N16" s="26"/>
      <c r="O16" s="50">
        <v>0.75953212820902327</v>
      </c>
      <c r="P16" s="51">
        <v>143.07</v>
      </c>
      <c r="Q16" s="51"/>
      <c r="R16" s="50">
        <v>0.76266015863331293</v>
      </c>
      <c r="S16" s="51">
        <v>143.22</v>
      </c>
      <c r="T16" s="51"/>
      <c r="U16" s="50">
        <v>0.76852136489394396</v>
      </c>
      <c r="V16" s="51">
        <v>143.08000000000001</v>
      </c>
      <c r="W16" s="26"/>
      <c r="X16" s="50">
        <v>0.778755548633284</v>
      </c>
      <c r="Y16" s="51">
        <v>142.06</v>
      </c>
      <c r="Z16" s="51"/>
      <c r="AA16" s="50">
        <v>0.77519379844961234</v>
      </c>
      <c r="AB16" s="51">
        <v>142.91</v>
      </c>
      <c r="AC16" s="26"/>
      <c r="AD16" s="50">
        <v>0.77202192542268189</v>
      </c>
      <c r="AE16" s="51">
        <v>143.13</v>
      </c>
      <c r="AF16" s="26"/>
      <c r="AG16" s="50">
        <v>0.78216660148611661</v>
      </c>
      <c r="AH16" s="51">
        <v>140.99</v>
      </c>
      <c r="AI16" s="26"/>
      <c r="AJ16" s="50">
        <v>0.78027465667915097</v>
      </c>
      <c r="AK16" s="51">
        <v>140.77000000000001</v>
      </c>
      <c r="AL16" s="26"/>
      <c r="AM16" s="50">
        <v>0.77766544832413098</v>
      </c>
      <c r="AN16" s="51">
        <v>140.28</v>
      </c>
      <c r="AO16" s="26"/>
      <c r="AP16" s="50">
        <v>0.77724234416291005</v>
      </c>
      <c r="AQ16" s="51">
        <v>140.13999999999999</v>
      </c>
      <c r="AR16" s="26"/>
      <c r="AS16" s="50">
        <v>0.78198310916484193</v>
      </c>
      <c r="AT16" s="51">
        <v>139.85</v>
      </c>
      <c r="AU16" s="26"/>
      <c r="AV16" s="50">
        <v>0.77423350882626196</v>
      </c>
      <c r="AW16" s="51">
        <v>140.78</v>
      </c>
      <c r="AX16" s="51"/>
      <c r="AY16" s="50">
        <v>0.778694907335306</v>
      </c>
      <c r="AZ16" s="51">
        <v>140.61000000000001</v>
      </c>
      <c r="BA16" s="26"/>
      <c r="BB16" s="50">
        <v>0.77845243655612639</v>
      </c>
      <c r="BC16" s="51">
        <v>140.63999999999999</v>
      </c>
      <c r="BD16" s="26"/>
      <c r="BE16" s="26">
        <v>0.7839448102853559</v>
      </c>
      <c r="BF16" s="26">
        <v>140.12</v>
      </c>
      <c r="BG16" s="26"/>
      <c r="BH16" s="133">
        <f t="shared" si="0"/>
        <v>0.77424473366032154</v>
      </c>
      <c r="BI16" s="133">
        <f t="shared" si="1"/>
        <v>141.61157894736843</v>
      </c>
      <c r="BJ16" s="163"/>
      <c r="BK16" s="53"/>
      <c r="BL16" s="53"/>
      <c r="BM16" s="82"/>
      <c r="BN16" s="62"/>
      <c r="BO16" s="99"/>
      <c r="BP16" s="99"/>
      <c r="BQ16" s="92"/>
      <c r="BR16" s="90"/>
    </row>
    <row r="17" spans="1:97" x14ac:dyDescent="0.2">
      <c r="A17" s="40">
        <v>3</v>
      </c>
      <c r="B17" s="49" t="s">
        <v>7</v>
      </c>
      <c r="C17" s="50">
        <v>1.0038</v>
      </c>
      <c r="D17" s="51">
        <v>109.55</v>
      </c>
      <c r="E17" s="51"/>
      <c r="F17" s="50">
        <v>0.99740000000000006</v>
      </c>
      <c r="G17" s="51">
        <v>109.46</v>
      </c>
      <c r="H17" s="26"/>
      <c r="I17" s="50">
        <v>1.0044999999999999</v>
      </c>
      <c r="J17" s="51">
        <v>109.02</v>
      </c>
      <c r="K17" s="26"/>
      <c r="L17" s="50">
        <v>1.0044999999999999</v>
      </c>
      <c r="M17" s="51">
        <v>108.86</v>
      </c>
      <c r="N17" s="26"/>
      <c r="O17" s="50">
        <v>0.99570000000000003</v>
      </c>
      <c r="P17" s="51">
        <v>109.14</v>
      </c>
      <c r="Q17" s="51"/>
      <c r="R17" s="50">
        <v>1.0026000000000002</v>
      </c>
      <c r="S17" s="51">
        <v>108.95</v>
      </c>
      <c r="T17" s="51"/>
      <c r="U17" s="50">
        <v>1.0074000000000001</v>
      </c>
      <c r="V17" s="51">
        <v>109.15</v>
      </c>
      <c r="W17" s="26"/>
      <c r="X17" s="50">
        <v>1.0097</v>
      </c>
      <c r="Y17" s="51">
        <v>109.57</v>
      </c>
      <c r="Z17" s="51"/>
      <c r="AA17" s="50">
        <v>1.0109000000000001</v>
      </c>
      <c r="AB17" s="51">
        <v>109.59</v>
      </c>
      <c r="AC17" s="26"/>
      <c r="AD17" s="50">
        <v>1.0099</v>
      </c>
      <c r="AE17" s="51">
        <v>109.42</v>
      </c>
      <c r="AF17" s="26"/>
      <c r="AG17" s="50">
        <v>1.0070000000000001</v>
      </c>
      <c r="AH17" s="51">
        <v>109.51</v>
      </c>
      <c r="AI17" s="26"/>
      <c r="AJ17" s="50">
        <v>1.0073000000000001</v>
      </c>
      <c r="AK17" s="51">
        <v>109.04</v>
      </c>
      <c r="AL17" s="26"/>
      <c r="AM17" s="50">
        <v>0.99680000000000002</v>
      </c>
      <c r="AN17" s="51">
        <v>109.44</v>
      </c>
      <c r="AO17" s="26"/>
      <c r="AP17" s="50">
        <v>0.99270000000000003</v>
      </c>
      <c r="AQ17" s="51">
        <v>109.72</v>
      </c>
      <c r="AR17" s="26"/>
      <c r="AS17" s="50">
        <v>0.99480000000000002</v>
      </c>
      <c r="AT17" s="51">
        <v>109.93</v>
      </c>
      <c r="AU17" s="26"/>
      <c r="AV17" s="50">
        <v>0.99260000000000004</v>
      </c>
      <c r="AW17" s="51">
        <v>109.81</v>
      </c>
      <c r="AX17" s="51"/>
      <c r="AY17" s="50">
        <v>0.99630000000000007</v>
      </c>
      <c r="AZ17" s="51">
        <v>109.9</v>
      </c>
      <c r="BA17" s="26"/>
      <c r="BB17" s="50">
        <v>0.99680000000000002</v>
      </c>
      <c r="BC17" s="51">
        <v>109.83</v>
      </c>
      <c r="BD17" s="26"/>
      <c r="BE17" s="26">
        <v>0.99940000000000007</v>
      </c>
      <c r="BF17" s="26">
        <v>109.92</v>
      </c>
      <c r="BG17" s="26"/>
      <c r="BH17" s="133">
        <f t="shared" si="0"/>
        <v>1.001584210526316</v>
      </c>
      <c r="BI17" s="133">
        <f t="shared" si="1"/>
        <v>109.46368421052631</v>
      </c>
      <c r="BJ17" s="163"/>
      <c r="BK17" s="53"/>
      <c r="BL17" s="53"/>
      <c r="BM17" s="82"/>
      <c r="BN17" s="62"/>
      <c r="BO17" s="99"/>
      <c r="BP17" s="99"/>
      <c r="BQ17" s="92"/>
      <c r="BR17" s="90"/>
    </row>
    <row r="18" spans="1:97" x14ac:dyDescent="0.2">
      <c r="A18" s="40">
        <v>4</v>
      </c>
      <c r="B18" s="49" t="s">
        <v>8</v>
      </c>
      <c r="C18" s="50">
        <v>0.87935279634189234</v>
      </c>
      <c r="D18" s="51">
        <v>125.06</v>
      </c>
      <c r="E18" s="51"/>
      <c r="F18" s="50">
        <v>0.87389670540942055</v>
      </c>
      <c r="G18" s="51">
        <v>124.93</v>
      </c>
      <c r="H18" s="26"/>
      <c r="I18" s="50">
        <v>0.87858021437357225</v>
      </c>
      <c r="J18" s="51">
        <v>124.69</v>
      </c>
      <c r="K18" s="26"/>
      <c r="L18" s="50">
        <v>0.87757788503729706</v>
      </c>
      <c r="M18" s="51">
        <v>124.69</v>
      </c>
      <c r="N18" s="26"/>
      <c r="O18" s="50">
        <v>0.87054931661878643</v>
      </c>
      <c r="P18" s="51">
        <v>124.8</v>
      </c>
      <c r="Q18" s="51"/>
      <c r="R18" s="50">
        <v>0.87558007179756581</v>
      </c>
      <c r="S18" s="51">
        <v>124.8</v>
      </c>
      <c r="T18" s="51"/>
      <c r="U18" s="50">
        <v>0.8823788934968676</v>
      </c>
      <c r="V18" s="51">
        <v>124.68</v>
      </c>
      <c r="W18" s="26"/>
      <c r="X18" s="50">
        <v>0.88809946714031962</v>
      </c>
      <c r="Y18" s="51">
        <v>124.57</v>
      </c>
      <c r="Z18" s="51"/>
      <c r="AA18" s="50">
        <v>0.88991723769689413</v>
      </c>
      <c r="AB18" s="51">
        <v>124.56</v>
      </c>
      <c r="AC18" s="26"/>
      <c r="AD18" s="50">
        <v>0.88731144631765746</v>
      </c>
      <c r="AE18" s="51">
        <v>124.55</v>
      </c>
      <c r="AF18" s="26"/>
      <c r="AG18" s="50">
        <v>0.8857395925597874</v>
      </c>
      <c r="AH18" s="51">
        <v>124.54</v>
      </c>
      <c r="AI18" s="26"/>
      <c r="AJ18" s="50">
        <v>0.88284629645978629</v>
      </c>
      <c r="AK18" s="51">
        <v>124.52</v>
      </c>
      <c r="AL18" s="26"/>
      <c r="AM18" s="50">
        <v>0.87581012436503758</v>
      </c>
      <c r="AN18" s="51">
        <v>124.56</v>
      </c>
      <c r="AO18" s="26"/>
      <c r="AP18" s="50">
        <v>0.87443161944735925</v>
      </c>
      <c r="AQ18" s="51">
        <v>124.55</v>
      </c>
      <c r="AR18" s="26"/>
      <c r="AS18" s="50">
        <v>0.87858021437357225</v>
      </c>
      <c r="AT18" s="51">
        <v>124.54</v>
      </c>
      <c r="AU18" s="26"/>
      <c r="AV18" s="50">
        <v>0.87504375218760932</v>
      </c>
      <c r="AW18" s="51">
        <v>124.53</v>
      </c>
      <c r="AX18" s="51"/>
      <c r="AY18" s="50">
        <v>0.88059175766114817</v>
      </c>
      <c r="AZ18" s="51">
        <v>124.48</v>
      </c>
      <c r="BA18" s="26"/>
      <c r="BB18" s="50">
        <v>0.88004928275983452</v>
      </c>
      <c r="BC18" s="51">
        <v>124.49</v>
      </c>
      <c r="BD18" s="26"/>
      <c r="BE18" s="26">
        <v>0.88378258948298727</v>
      </c>
      <c r="BF18" s="26">
        <v>124.33</v>
      </c>
      <c r="BG18" s="26"/>
      <c r="BH18" s="133">
        <f t="shared" si="0"/>
        <v>0.8800062770277578</v>
      </c>
      <c r="BI18" s="133">
        <f t="shared" si="1"/>
        <v>124.62473684210521</v>
      </c>
      <c r="BJ18" s="163"/>
      <c r="BK18" s="53"/>
      <c r="BL18" s="53"/>
      <c r="BM18" s="82"/>
      <c r="BN18" s="51"/>
      <c r="BO18" s="51"/>
      <c r="BP18" s="51"/>
      <c r="BQ18" s="51"/>
      <c r="BR18" s="54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97" x14ac:dyDescent="0.2">
      <c r="A19" s="40">
        <v>5</v>
      </c>
      <c r="B19" s="49" t="s">
        <v>9</v>
      </c>
      <c r="C19" s="50">
        <v>1223.55</v>
      </c>
      <c r="D19" s="54">
        <v>134553.79</v>
      </c>
      <c r="E19" s="54"/>
      <c r="F19" s="55">
        <v>1235.1500000000001</v>
      </c>
      <c r="G19" s="54">
        <v>134853.68</v>
      </c>
      <c r="H19" s="26"/>
      <c r="I19" s="50">
        <v>1232.01</v>
      </c>
      <c r="J19" s="54">
        <v>134917.42000000001</v>
      </c>
      <c r="K19" s="26"/>
      <c r="L19" s="50">
        <v>1235.0900000000001</v>
      </c>
      <c r="M19" s="54">
        <v>135057.09</v>
      </c>
      <c r="N19" s="26"/>
      <c r="O19" s="50">
        <v>1233.8600000000001</v>
      </c>
      <c r="P19" s="54">
        <v>134083.57</v>
      </c>
      <c r="Q19" s="54"/>
      <c r="R19" s="55">
        <v>1222.9399000000001</v>
      </c>
      <c r="S19" s="54">
        <v>133581.73000000001</v>
      </c>
      <c r="T19" s="54"/>
      <c r="U19" s="55">
        <v>1218.6300000000001</v>
      </c>
      <c r="V19" s="54">
        <v>134000.54999999999</v>
      </c>
      <c r="W19" s="26"/>
      <c r="X19" s="50">
        <v>1207.1000000000001</v>
      </c>
      <c r="Y19" s="54">
        <v>133541.47</v>
      </c>
      <c r="Z19" s="54"/>
      <c r="AA19" s="50">
        <v>1197.3600000000001</v>
      </c>
      <c r="AB19" s="54">
        <v>132643.54</v>
      </c>
      <c r="AC19" s="26"/>
      <c r="AD19" s="50">
        <v>1200.3199</v>
      </c>
      <c r="AE19" s="54">
        <v>132635.35</v>
      </c>
      <c r="AF19" s="26"/>
      <c r="AG19" s="50">
        <v>1210.5</v>
      </c>
      <c r="AH19" s="54">
        <v>133493.94</v>
      </c>
      <c r="AI19" s="26"/>
      <c r="AJ19" s="50">
        <v>1215.48</v>
      </c>
      <c r="AK19" s="54">
        <v>133508.32</v>
      </c>
      <c r="AL19" s="26"/>
      <c r="AM19" s="50">
        <v>1221.8700000000001</v>
      </c>
      <c r="AN19" s="54">
        <v>133293.79999999999</v>
      </c>
      <c r="AO19" s="26"/>
      <c r="AP19" s="50">
        <v>1223.21</v>
      </c>
      <c r="AQ19" s="54">
        <v>133232.03</v>
      </c>
      <c r="AR19" s="26"/>
      <c r="AS19" s="50">
        <v>1223.6500000000001</v>
      </c>
      <c r="AT19" s="54">
        <v>133818.35999999999</v>
      </c>
      <c r="AU19" s="26"/>
      <c r="AV19" s="50">
        <v>1227.54</v>
      </c>
      <c r="AW19" s="54">
        <v>133801.85999999999</v>
      </c>
      <c r="AX19" s="54"/>
      <c r="AY19" s="55">
        <v>1222.23</v>
      </c>
      <c r="AZ19" s="54">
        <v>133821.96</v>
      </c>
      <c r="BA19" s="26"/>
      <c r="BB19" s="50">
        <v>1226.6400000000001</v>
      </c>
      <c r="BC19" s="54">
        <v>134292.54999999999</v>
      </c>
      <c r="BD19" s="26"/>
      <c r="BE19" s="26">
        <v>1223.97</v>
      </c>
      <c r="BF19" s="26">
        <v>134453.1</v>
      </c>
      <c r="BG19" s="26"/>
      <c r="BH19" s="133">
        <f t="shared" si="0"/>
        <v>1221.1105157894738</v>
      </c>
      <c r="BI19" s="133">
        <f t="shared" si="1"/>
        <v>133872.84789473683</v>
      </c>
      <c r="BJ19" s="163"/>
      <c r="BK19" s="53"/>
      <c r="BL19" s="53"/>
      <c r="BM19" s="82"/>
      <c r="BN19" s="183"/>
      <c r="BO19" s="99"/>
      <c r="BP19" s="99"/>
      <c r="BQ19" s="92"/>
      <c r="BR19" s="90"/>
    </row>
    <row r="20" spans="1:97" x14ac:dyDescent="0.2">
      <c r="A20" s="40">
        <v>6</v>
      </c>
      <c r="B20" s="49" t="s">
        <v>10</v>
      </c>
      <c r="C20" s="50">
        <v>14.41</v>
      </c>
      <c r="D20" s="51">
        <v>1584.67</v>
      </c>
      <c r="E20" s="51"/>
      <c r="F20" s="50">
        <v>14.801</v>
      </c>
      <c r="G20" s="51">
        <v>1615.97</v>
      </c>
      <c r="H20" s="26"/>
      <c r="I20" s="50">
        <v>14.74</v>
      </c>
      <c r="J20" s="51">
        <v>1614.18</v>
      </c>
      <c r="K20" s="26"/>
      <c r="L20" s="50">
        <v>14.673</v>
      </c>
      <c r="M20" s="51">
        <v>1604.49</v>
      </c>
      <c r="N20" s="26"/>
      <c r="O20" s="50">
        <v>14.691000000000001</v>
      </c>
      <c r="P20" s="51">
        <v>1596.47</v>
      </c>
      <c r="Q20" s="51"/>
      <c r="R20" s="50">
        <v>14.440000000000001</v>
      </c>
      <c r="S20" s="51">
        <v>1577.28</v>
      </c>
      <c r="T20" s="51"/>
      <c r="U20" s="50">
        <v>14.337000000000002</v>
      </c>
      <c r="V20" s="51">
        <v>1576.5</v>
      </c>
      <c r="W20" s="26"/>
      <c r="X20" s="50">
        <v>14.165000000000001</v>
      </c>
      <c r="Y20" s="51">
        <v>1567.07</v>
      </c>
      <c r="Z20" s="51"/>
      <c r="AA20" s="50">
        <v>13.97</v>
      </c>
      <c r="AB20" s="51">
        <v>1547.6</v>
      </c>
      <c r="AC20" s="26"/>
      <c r="AD20" s="50">
        <v>13.944000000000001</v>
      </c>
      <c r="AE20" s="51">
        <v>1540.81</v>
      </c>
      <c r="AF20" s="26"/>
      <c r="AG20" s="50">
        <v>14.139000000000001</v>
      </c>
      <c r="AH20" s="51">
        <v>1559.25</v>
      </c>
      <c r="AI20" s="26"/>
      <c r="AJ20" s="50">
        <v>14.291</v>
      </c>
      <c r="AK20" s="51">
        <v>1569.72</v>
      </c>
      <c r="AL20" s="26"/>
      <c r="AM20" s="50">
        <v>14.398000000000001</v>
      </c>
      <c r="AN20" s="51">
        <v>1570.68</v>
      </c>
      <c r="AO20" s="26"/>
      <c r="AP20" s="50">
        <v>14.39</v>
      </c>
      <c r="AQ20" s="51">
        <v>1567.36</v>
      </c>
      <c r="AR20" s="26"/>
      <c r="AS20" s="50">
        <v>14.404</v>
      </c>
      <c r="AT20" s="51">
        <v>1575.22</v>
      </c>
      <c r="AU20" s="26"/>
      <c r="AV20" s="50">
        <v>14.49</v>
      </c>
      <c r="AW20" s="51">
        <v>1579.41</v>
      </c>
      <c r="AX20" s="51"/>
      <c r="AY20" s="50">
        <v>14.23</v>
      </c>
      <c r="AZ20" s="51">
        <v>1558.04</v>
      </c>
      <c r="BA20" s="26"/>
      <c r="BB20" s="50">
        <v>14.38</v>
      </c>
      <c r="BC20" s="51">
        <v>1574.32</v>
      </c>
      <c r="BD20" s="26"/>
      <c r="BE20" s="26">
        <v>14.260000000000002</v>
      </c>
      <c r="BF20" s="26">
        <v>1566.46</v>
      </c>
      <c r="BG20" s="26"/>
      <c r="BH20" s="133">
        <f t="shared" si="0"/>
        <v>14.376473684210527</v>
      </c>
      <c r="BI20" s="133">
        <f t="shared" si="1"/>
        <v>1576.0789473684213</v>
      </c>
      <c r="BJ20" s="163"/>
      <c r="BK20" s="53"/>
      <c r="BL20" s="53"/>
      <c r="BM20" s="82"/>
      <c r="BN20" s="62"/>
      <c r="BO20" s="99"/>
      <c r="BP20" s="99"/>
      <c r="BQ20" s="92"/>
      <c r="BR20" s="90"/>
    </row>
    <row r="21" spans="1:97" x14ac:dyDescent="0.2">
      <c r="A21" s="40">
        <v>7</v>
      </c>
      <c r="B21" s="49" t="s">
        <v>25</v>
      </c>
      <c r="C21" s="50">
        <v>1.397233477714126</v>
      </c>
      <c r="D21" s="51">
        <v>78.709999999999994</v>
      </c>
      <c r="E21" s="51"/>
      <c r="F21" s="50">
        <v>1.3793103448275861</v>
      </c>
      <c r="G21" s="51">
        <v>79.16</v>
      </c>
      <c r="H21" s="26"/>
      <c r="I21" s="50">
        <v>1.3900472616068946</v>
      </c>
      <c r="J21" s="51">
        <v>78.78</v>
      </c>
      <c r="K21" s="26"/>
      <c r="L21" s="50">
        <v>1.3827433628318584</v>
      </c>
      <c r="M21" s="51">
        <v>79.08</v>
      </c>
      <c r="N21" s="26"/>
      <c r="O21" s="50">
        <v>1.3730605519703418</v>
      </c>
      <c r="P21" s="51">
        <v>79.14</v>
      </c>
      <c r="Q21" s="51"/>
      <c r="R21" s="50">
        <v>1.3732491073880801</v>
      </c>
      <c r="S21" s="51">
        <v>79.540000000000006</v>
      </c>
      <c r="T21" s="51"/>
      <c r="U21" s="50">
        <v>1.381406271584473</v>
      </c>
      <c r="V21" s="51">
        <v>79.599999999999994</v>
      </c>
      <c r="W21" s="26"/>
      <c r="X21" s="50">
        <v>1.3886960144424385</v>
      </c>
      <c r="Y21" s="51">
        <v>79.66</v>
      </c>
      <c r="Z21" s="51"/>
      <c r="AA21" s="50">
        <v>1.3894678338196471</v>
      </c>
      <c r="AB21" s="51">
        <v>79.73</v>
      </c>
      <c r="AC21" s="26"/>
      <c r="AD21" s="50">
        <v>1.389854065323141</v>
      </c>
      <c r="AE21" s="51">
        <v>79.5</v>
      </c>
      <c r="AF21" s="26"/>
      <c r="AG21" s="50">
        <v>1.3776002204160354</v>
      </c>
      <c r="AH21" s="51">
        <v>80.05</v>
      </c>
      <c r="AI21" s="26"/>
      <c r="AJ21" s="50">
        <v>1.3785497656465397</v>
      </c>
      <c r="AK21" s="51">
        <v>79.680000000000007</v>
      </c>
      <c r="AL21" s="26"/>
      <c r="AM21" s="50">
        <v>1.3689253935660506</v>
      </c>
      <c r="AN21" s="51">
        <v>79.69</v>
      </c>
      <c r="AO21" s="26"/>
      <c r="AP21" s="50">
        <v>1.3772207684891886</v>
      </c>
      <c r="AQ21" s="51">
        <v>79.09</v>
      </c>
      <c r="AR21" s="26"/>
      <c r="AS21" s="50">
        <v>1.3827433628318584</v>
      </c>
      <c r="AT21" s="51">
        <v>79.09</v>
      </c>
      <c r="AU21" s="26"/>
      <c r="AV21" s="50">
        <v>1.3783597518952446</v>
      </c>
      <c r="AW21" s="51">
        <v>79.08</v>
      </c>
      <c r="AX21" s="51"/>
      <c r="AY21" s="50">
        <v>1.383891502906172</v>
      </c>
      <c r="AZ21" s="51">
        <v>79.12</v>
      </c>
      <c r="BA21" s="26"/>
      <c r="BB21" s="50">
        <v>1.3762730525736306</v>
      </c>
      <c r="BC21" s="51">
        <v>79.55</v>
      </c>
      <c r="BD21" s="26"/>
      <c r="BE21" s="26">
        <v>1.3819789939192924</v>
      </c>
      <c r="BF21" s="26">
        <v>79.489999999999995</v>
      </c>
      <c r="BG21" s="26"/>
      <c r="BH21" s="133">
        <f t="shared" si="0"/>
        <v>1.3816111107238211</v>
      </c>
      <c r="BI21" s="133">
        <f t="shared" si="1"/>
        <v>79.354736842105254</v>
      </c>
      <c r="BJ21" s="163"/>
      <c r="BK21" s="53"/>
      <c r="BL21" s="53"/>
      <c r="BM21" s="82"/>
      <c r="BN21" s="62"/>
      <c r="BO21" s="99"/>
      <c r="BP21" s="99"/>
      <c r="BQ21" s="92"/>
      <c r="BR21" s="90"/>
    </row>
    <row r="22" spans="1:97" x14ac:dyDescent="0.2">
      <c r="A22" s="40">
        <v>8</v>
      </c>
      <c r="B22" s="49" t="s">
        <v>26</v>
      </c>
      <c r="C22" s="50">
        <v>1.31</v>
      </c>
      <c r="D22" s="51">
        <v>83.95</v>
      </c>
      <c r="E22" s="51"/>
      <c r="F22" s="50">
        <v>1.3052000000000001</v>
      </c>
      <c r="G22" s="51">
        <v>83.65</v>
      </c>
      <c r="H22" s="26"/>
      <c r="I22" s="50">
        <v>1.3098000000000001</v>
      </c>
      <c r="J22" s="51">
        <v>83.61</v>
      </c>
      <c r="K22" s="26"/>
      <c r="L22" s="50">
        <v>1.3123</v>
      </c>
      <c r="M22" s="51">
        <v>83.33</v>
      </c>
      <c r="N22" s="26"/>
      <c r="O22" s="50">
        <v>1.3075000000000001</v>
      </c>
      <c r="P22" s="51">
        <v>83.11</v>
      </c>
      <c r="Q22" s="51"/>
      <c r="R22" s="50">
        <v>1.3095000000000001</v>
      </c>
      <c r="S22" s="51">
        <v>83.41</v>
      </c>
      <c r="T22" s="51"/>
      <c r="U22" s="50">
        <v>1.3194000000000001</v>
      </c>
      <c r="V22" s="51">
        <v>83.34</v>
      </c>
      <c r="W22" s="26"/>
      <c r="X22" s="50">
        <v>1.32</v>
      </c>
      <c r="Y22" s="51">
        <v>83.81</v>
      </c>
      <c r="Z22" s="51"/>
      <c r="AA22" s="50">
        <v>1.3234000000000001</v>
      </c>
      <c r="AB22" s="51">
        <v>83.71</v>
      </c>
      <c r="AC22" s="26"/>
      <c r="AD22" s="50">
        <v>1.323</v>
      </c>
      <c r="AE22" s="51">
        <v>83.52</v>
      </c>
      <c r="AF22" s="26"/>
      <c r="AG22" s="50">
        <v>1.3227</v>
      </c>
      <c r="AH22" s="51">
        <v>83.37</v>
      </c>
      <c r="AI22" s="26"/>
      <c r="AJ22" s="50">
        <v>1.3164</v>
      </c>
      <c r="AK22" s="51">
        <v>83.44</v>
      </c>
      <c r="AL22" s="26"/>
      <c r="AM22" s="50">
        <v>1.3166</v>
      </c>
      <c r="AN22" s="51">
        <v>82.86</v>
      </c>
      <c r="AO22" s="26"/>
      <c r="AP22" s="50">
        <v>1.3181</v>
      </c>
      <c r="AQ22" s="51">
        <v>82.63</v>
      </c>
      <c r="AR22" s="26"/>
      <c r="AS22" s="50">
        <v>1.329</v>
      </c>
      <c r="AT22" s="51">
        <v>82.29</v>
      </c>
      <c r="AU22" s="26"/>
      <c r="AV22" s="50">
        <v>1.3221000000000001</v>
      </c>
      <c r="AW22" s="51">
        <v>82.44</v>
      </c>
      <c r="AX22" s="51"/>
      <c r="AY22" s="50">
        <v>1.3234000000000001</v>
      </c>
      <c r="AZ22" s="51">
        <v>82.73</v>
      </c>
      <c r="BA22" s="26"/>
      <c r="BB22" s="50">
        <v>1.3197000000000001</v>
      </c>
      <c r="BC22" s="51">
        <v>82.96</v>
      </c>
      <c r="BD22" s="26"/>
      <c r="BE22" s="26">
        <v>1.3253000000000001</v>
      </c>
      <c r="BF22" s="26">
        <v>82.89</v>
      </c>
      <c r="BG22" s="26"/>
      <c r="BH22" s="133">
        <f t="shared" si="0"/>
        <v>1.3175473684210526</v>
      </c>
      <c r="BI22" s="133">
        <f t="shared" si="1"/>
        <v>83.213157894736838</v>
      </c>
      <c r="BJ22" s="163"/>
      <c r="BK22" s="53"/>
      <c r="BL22" s="53"/>
      <c r="BM22" s="82"/>
      <c r="BN22" s="62"/>
      <c r="BO22" s="99"/>
      <c r="BP22" s="99"/>
      <c r="BQ22" s="92"/>
      <c r="BR22" s="90"/>
    </row>
    <row r="23" spans="1:97" x14ac:dyDescent="0.2">
      <c r="A23" s="40">
        <v>9</v>
      </c>
      <c r="B23" s="49" t="s">
        <v>13</v>
      </c>
      <c r="C23" s="50">
        <v>9.0722000000000005</v>
      </c>
      <c r="D23" s="51">
        <v>12.12</v>
      </c>
      <c r="E23" s="51"/>
      <c r="F23" s="50">
        <v>9.0091000000000001</v>
      </c>
      <c r="G23" s="51">
        <v>12.12</v>
      </c>
      <c r="H23" s="26"/>
      <c r="I23" s="50">
        <v>9.0742000000000012</v>
      </c>
      <c r="J23" s="51">
        <v>12.07</v>
      </c>
      <c r="K23" s="26"/>
      <c r="L23" s="50">
        <v>9.067400000000001</v>
      </c>
      <c r="M23" s="51">
        <v>12.06</v>
      </c>
      <c r="N23" s="26"/>
      <c r="O23" s="50">
        <v>8.99</v>
      </c>
      <c r="P23" s="51">
        <v>12.09</v>
      </c>
      <c r="Q23" s="51"/>
      <c r="R23" s="50">
        <v>8.9822000000000006</v>
      </c>
      <c r="S23" s="51">
        <v>12.16</v>
      </c>
      <c r="T23" s="51"/>
      <c r="U23" s="50">
        <v>9.0654000000000003</v>
      </c>
      <c r="V23" s="51">
        <v>12.13</v>
      </c>
      <c r="W23" s="26"/>
      <c r="X23" s="50">
        <v>9.1217000000000006</v>
      </c>
      <c r="Y23" s="51">
        <v>12.13</v>
      </c>
      <c r="Z23" s="51"/>
      <c r="AA23" s="50">
        <v>9.1043000000000003</v>
      </c>
      <c r="AB23" s="51">
        <v>12.17</v>
      </c>
      <c r="AC23" s="26"/>
      <c r="AD23" s="50">
        <v>9.1191000000000013</v>
      </c>
      <c r="AE23" s="51">
        <v>12.12</v>
      </c>
      <c r="AF23" s="26"/>
      <c r="AG23" s="50">
        <v>9.0974000000000004</v>
      </c>
      <c r="AH23" s="51">
        <v>12.12</v>
      </c>
      <c r="AI23" s="26"/>
      <c r="AJ23" s="50">
        <v>9.0591000000000008</v>
      </c>
      <c r="AK23" s="51">
        <v>12.12</v>
      </c>
      <c r="AL23" s="26"/>
      <c r="AM23" s="50">
        <v>9.0023</v>
      </c>
      <c r="AN23" s="51">
        <v>12.12</v>
      </c>
      <c r="AO23" s="26"/>
      <c r="AP23" s="50">
        <v>9.0156000000000009</v>
      </c>
      <c r="AQ23" s="51">
        <v>12.08</v>
      </c>
      <c r="AR23" s="26"/>
      <c r="AS23" s="50">
        <v>9.0699000000000005</v>
      </c>
      <c r="AT23" s="51">
        <v>12.06</v>
      </c>
      <c r="AU23" s="26"/>
      <c r="AV23" s="50">
        <v>9.0247000000000011</v>
      </c>
      <c r="AW23" s="51">
        <v>12.08</v>
      </c>
      <c r="AX23" s="51"/>
      <c r="AY23" s="50">
        <v>9.0757000000000012</v>
      </c>
      <c r="AZ23" s="51">
        <v>12.06</v>
      </c>
      <c r="BA23" s="26"/>
      <c r="BB23" s="50">
        <v>9.0492000000000008</v>
      </c>
      <c r="BC23" s="51">
        <v>12.1</v>
      </c>
      <c r="BD23" s="26"/>
      <c r="BE23" s="26">
        <v>9.0883000000000003</v>
      </c>
      <c r="BF23" s="26">
        <v>12.09</v>
      </c>
      <c r="BG23" s="26"/>
      <c r="BH23" s="133">
        <f t="shared" si="0"/>
        <v>9.0572526315789492</v>
      </c>
      <c r="BI23" s="133">
        <f t="shared" si="1"/>
        <v>12.105263157894738</v>
      </c>
      <c r="BJ23" s="163"/>
      <c r="BK23" s="53"/>
      <c r="BL23" s="53"/>
      <c r="BM23" s="82"/>
      <c r="BN23" s="62"/>
      <c r="BO23" s="99"/>
      <c r="BP23" s="99"/>
      <c r="BQ23" s="92"/>
      <c r="BR23" s="90"/>
    </row>
    <row r="24" spans="1:97" x14ac:dyDescent="0.2">
      <c r="A24" s="40">
        <v>10</v>
      </c>
      <c r="B24" s="49" t="s">
        <v>14</v>
      </c>
      <c r="C24" s="50">
        <v>8.3679000000000006</v>
      </c>
      <c r="D24" s="51">
        <v>13.14</v>
      </c>
      <c r="E24" s="51"/>
      <c r="F24" s="50">
        <v>8.3120000000000012</v>
      </c>
      <c r="G24" s="51">
        <v>13.14</v>
      </c>
      <c r="H24" s="26"/>
      <c r="I24" s="50">
        <v>8.3743999999999996</v>
      </c>
      <c r="J24" s="51">
        <v>13.08</v>
      </c>
      <c r="K24" s="26"/>
      <c r="L24" s="50">
        <v>8.3596000000000004</v>
      </c>
      <c r="M24" s="51">
        <v>13.08</v>
      </c>
      <c r="N24" s="26"/>
      <c r="O24" s="50">
        <v>8.2993000000000006</v>
      </c>
      <c r="P24" s="51">
        <v>13.09</v>
      </c>
      <c r="Q24" s="51"/>
      <c r="R24" s="50">
        <v>8.3367000000000004</v>
      </c>
      <c r="S24" s="51">
        <v>13.1</v>
      </c>
      <c r="T24" s="51"/>
      <c r="U24" s="50">
        <v>8.4375999999999998</v>
      </c>
      <c r="V24" s="51">
        <v>13.03</v>
      </c>
      <c r="W24" s="26"/>
      <c r="X24" s="50">
        <v>8.4695999999999998</v>
      </c>
      <c r="Y24" s="51">
        <v>13.06</v>
      </c>
      <c r="Z24" s="51"/>
      <c r="AA24" s="50">
        <v>8.5061999999999998</v>
      </c>
      <c r="AB24" s="51">
        <v>13.02</v>
      </c>
      <c r="AC24" s="26"/>
      <c r="AD24" s="50">
        <v>8.5266000000000002</v>
      </c>
      <c r="AE24" s="51">
        <v>12.96</v>
      </c>
      <c r="AF24" s="26"/>
      <c r="AG24" s="50">
        <v>8.5103000000000009</v>
      </c>
      <c r="AH24" s="51">
        <v>12.96</v>
      </c>
      <c r="AI24" s="26"/>
      <c r="AJ24" s="50">
        <v>8.4843000000000011</v>
      </c>
      <c r="AK24" s="51">
        <v>12.95</v>
      </c>
      <c r="AL24" s="26"/>
      <c r="AM24" s="50">
        <v>8.4479000000000006</v>
      </c>
      <c r="AN24" s="51">
        <v>12.91</v>
      </c>
      <c r="AO24" s="26"/>
      <c r="AP24" s="50">
        <v>8.4883000000000006</v>
      </c>
      <c r="AQ24" s="51">
        <v>12.83</v>
      </c>
      <c r="AR24" s="26"/>
      <c r="AS24" s="50">
        <v>8.5435999999999996</v>
      </c>
      <c r="AT24" s="51">
        <v>12.8</v>
      </c>
      <c r="AU24" s="26"/>
      <c r="AV24" s="50">
        <v>8.5251999999999999</v>
      </c>
      <c r="AW24" s="51">
        <v>12.79</v>
      </c>
      <c r="AX24" s="51"/>
      <c r="AY24" s="50">
        <v>8.5747</v>
      </c>
      <c r="AZ24" s="51">
        <v>12.77</v>
      </c>
      <c r="BA24" s="26"/>
      <c r="BB24" s="50">
        <v>8.5603999999999996</v>
      </c>
      <c r="BC24" s="51">
        <v>12.79</v>
      </c>
      <c r="BD24" s="26"/>
      <c r="BE24" s="26">
        <v>8.5934000000000008</v>
      </c>
      <c r="BF24" s="26">
        <v>12.78</v>
      </c>
      <c r="BG24" s="26"/>
      <c r="BH24" s="133">
        <f t="shared" si="0"/>
        <v>8.4588421052631588</v>
      </c>
      <c r="BI24" s="133">
        <f t="shared" si="1"/>
        <v>12.962105263157895</v>
      </c>
      <c r="BJ24" s="163"/>
      <c r="BK24" s="53"/>
      <c r="BL24" s="53"/>
      <c r="BM24" s="82"/>
      <c r="BN24" s="62"/>
      <c r="BO24" s="99"/>
      <c r="BP24" s="99"/>
      <c r="BQ24" s="92"/>
      <c r="BR24" s="90"/>
    </row>
    <row r="25" spans="1:97" x14ac:dyDescent="0.2">
      <c r="A25" s="40">
        <v>11</v>
      </c>
      <c r="B25" s="49" t="s">
        <v>15</v>
      </c>
      <c r="C25" s="50">
        <v>6.5594000000000001</v>
      </c>
      <c r="D25" s="51">
        <v>16.77</v>
      </c>
      <c r="E25" s="51"/>
      <c r="F25" s="50">
        <v>6.5180000000000007</v>
      </c>
      <c r="G25" s="51">
        <v>16.75</v>
      </c>
      <c r="H25" s="26"/>
      <c r="I25" s="50">
        <v>6.5527000000000006</v>
      </c>
      <c r="J25" s="51">
        <v>16.71</v>
      </c>
      <c r="K25" s="26"/>
      <c r="L25" s="50">
        <v>6.5444000000000004</v>
      </c>
      <c r="M25" s="51">
        <v>16.71</v>
      </c>
      <c r="N25" s="26"/>
      <c r="O25" s="50">
        <v>6.4932000000000007</v>
      </c>
      <c r="P25" s="51">
        <v>16.739999999999998</v>
      </c>
      <c r="Q25" s="51"/>
      <c r="R25" s="50">
        <v>6.5310000000000006</v>
      </c>
      <c r="S25" s="51">
        <v>16.72</v>
      </c>
      <c r="T25" s="51"/>
      <c r="U25" s="50">
        <v>6.5802000000000005</v>
      </c>
      <c r="V25" s="51">
        <v>16.71</v>
      </c>
      <c r="W25" s="26"/>
      <c r="X25" s="50">
        <v>6.6238000000000001</v>
      </c>
      <c r="Y25" s="51">
        <v>16.7</v>
      </c>
      <c r="Z25" s="51"/>
      <c r="AA25" s="50">
        <v>6.6384000000000007</v>
      </c>
      <c r="AB25" s="51">
        <v>16.690000000000001</v>
      </c>
      <c r="AC25" s="26"/>
      <c r="AD25" s="50">
        <v>6.6200999999999999</v>
      </c>
      <c r="AE25" s="51">
        <v>16.690000000000001</v>
      </c>
      <c r="AF25" s="26"/>
      <c r="AG25" s="50">
        <v>6.6082000000000001</v>
      </c>
      <c r="AH25" s="51">
        <v>16.690000000000001</v>
      </c>
      <c r="AI25" s="26"/>
      <c r="AJ25" s="50">
        <v>6.5874000000000006</v>
      </c>
      <c r="AK25" s="51">
        <v>16.670000000000002</v>
      </c>
      <c r="AL25" s="26"/>
      <c r="AM25" s="50">
        <v>6.5350999999999999</v>
      </c>
      <c r="AN25" s="51">
        <v>16.690000000000001</v>
      </c>
      <c r="AO25" s="26"/>
      <c r="AP25" s="50">
        <v>6.5247999999999999</v>
      </c>
      <c r="AQ25" s="51">
        <v>16.690000000000001</v>
      </c>
      <c r="AS25" s="50">
        <v>6.5559000000000003</v>
      </c>
      <c r="AT25" s="51">
        <v>16.68</v>
      </c>
      <c r="AU25" s="26"/>
      <c r="AV25" s="50">
        <v>6.5284000000000004</v>
      </c>
      <c r="AW25" s="51">
        <v>16.7</v>
      </c>
      <c r="AX25" s="51"/>
      <c r="AY25" s="50">
        <v>6.5693999999999999</v>
      </c>
      <c r="AZ25" s="51">
        <v>16.670000000000002</v>
      </c>
      <c r="BA25" s="26"/>
      <c r="BB25" s="50">
        <v>6.5644</v>
      </c>
      <c r="BC25" s="51">
        <v>16.68</v>
      </c>
      <c r="BD25" s="26"/>
      <c r="BE25" s="130">
        <v>6.5923000000000007</v>
      </c>
      <c r="BF25" s="133">
        <v>16.66</v>
      </c>
      <c r="BG25" s="133"/>
      <c r="BH25" s="133">
        <f t="shared" si="0"/>
        <v>6.5645842105263155</v>
      </c>
      <c r="BI25" s="133">
        <f t="shared" si="1"/>
        <v>16.701052631578946</v>
      </c>
      <c r="BJ25" s="163"/>
      <c r="BK25" s="53"/>
      <c r="BL25" s="53"/>
      <c r="BM25" s="82"/>
      <c r="BN25" s="62"/>
      <c r="BO25" s="99"/>
      <c r="BP25" s="99"/>
      <c r="BQ25" s="92"/>
      <c r="BR25" s="90"/>
    </row>
    <row r="26" spans="1:97" s="138" customFormat="1" x14ac:dyDescent="0.2">
      <c r="A26" s="40">
        <v>12</v>
      </c>
      <c r="B26" s="49" t="s">
        <v>158</v>
      </c>
      <c r="C26" s="50">
        <v>5.5665000000000004</v>
      </c>
      <c r="D26" s="51">
        <v>19.760000000000002</v>
      </c>
      <c r="E26" s="51"/>
      <c r="F26" s="50">
        <v>5.4686000000000003</v>
      </c>
      <c r="G26" s="51">
        <v>19.96</v>
      </c>
      <c r="H26" s="26"/>
      <c r="I26" s="50">
        <v>5.452</v>
      </c>
      <c r="J26" s="51">
        <v>20.09</v>
      </c>
      <c r="K26" s="26"/>
      <c r="L26" s="50">
        <v>5.3410000000000002</v>
      </c>
      <c r="M26" s="51">
        <v>20.47</v>
      </c>
      <c r="N26" s="26"/>
      <c r="O26" s="50">
        <v>5.3395999999999999</v>
      </c>
      <c r="P26" s="51">
        <v>20.350000000000001</v>
      </c>
      <c r="Q26" s="51"/>
      <c r="R26" s="50">
        <v>5.4409000000000001</v>
      </c>
      <c r="S26" s="51">
        <v>20.079999999999998</v>
      </c>
      <c r="T26" s="51"/>
      <c r="U26" s="50">
        <v>5.5254000000000003</v>
      </c>
      <c r="V26" s="51">
        <v>19.899999999999999</v>
      </c>
      <c r="W26" s="26"/>
      <c r="X26" s="50">
        <v>5.4782999999999999</v>
      </c>
      <c r="Y26" s="51">
        <v>20.190000000000001</v>
      </c>
      <c r="Z26" s="51"/>
      <c r="AA26" s="50">
        <v>5.5007999999999999</v>
      </c>
      <c r="AB26" s="51">
        <v>20.14</v>
      </c>
      <c r="AC26" s="26"/>
      <c r="AD26" s="50">
        <v>5.4634</v>
      </c>
      <c r="AE26" s="51">
        <v>20.23</v>
      </c>
      <c r="AF26" s="26"/>
      <c r="AG26" s="50">
        <v>5.4276</v>
      </c>
      <c r="AH26" s="51">
        <v>20.32</v>
      </c>
      <c r="AI26" s="26"/>
      <c r="AJ26" s="50">
        <v>5.3546000000000005</v>
      </c>
      <c r="AK26" s="51">
        <v>20.51</v>
      </c>
      <c r="AL26" s="26"/>
      <c r="AM26" s="50">
        <v>5.3083</v>
      </c>
      <c r="AN26" s="51">
        <v>20.55</v>
      </c>
      <c r="AO26" s="26"/>
      <c r="AP26" s="50">
        <v>5.3561000000000005</v>
      </c>
      <c r="AQ26" s="51">
        <v>20.34</v>
      </c>
      <c r="AR26" s="26"/>
      <c r="AS26" s="50">
        <v>5.3447000000000005</v>
      </c>
      <c r="AT26" s="51">
        <v>20.46</v>
      </c>
      <c r="AU26" s="26"/>
      <c r="AV26" s="50">
        <v>5.2933000000000003</v>
      </c>
      <c r="AW26" s="51">
        <v>20.59</v>
      </c>
      <c r="AX26" s="51"/>
      <c r="AY26" s="50">
        <v>5.2863000000000007</v>
      </c>
      <c r="AZ26" s="51">
        <v>20.71</v>
      </c>
      <c r="BA26" s="26"/>
      <c r="BB26" s="50">
        <v>5.2442000000000002</v>
      </c>
      <c r="BC26" s="51">
        <v>20.88</v>
      </c>
      <c r="BD26" s="26"/>
      <c r="BE26" s="130">
        <v>5.2412999999999998</v>
      </c>
      <c r="BF26" s="133">
        <v>20.96</v>
      </c>
      <c r="BG26" s="133"/>
      <c r="BH26" s="133">
        <f t="shared" si="0"/>
        <v>5.3912052631578948</v>
      </c>
      <c r="BI26" s="133">
        <f t="shared" si="1"/>
        <v>20.341578947368411</v>
      </c>
      <c r="BJ26" s="163"/>
      <c r="BK26" s="53"/>
      <c r="BL26" s="53"/>
      <c r="BM26" s="82"/>
      <c r="BN26" s="62"/>
      <c r="BO26" s="99"/>
      <c r="BP26" s="99"/>
      <c r="BQ26" s="92"/>
      <c r="BR26" s="90"/>
      <c r="BS26" s="89"/>
      <c r="BT26" s="89"/>
      <c r="BU26" s="89"/>
      <c r="BV26" s="89"/>
      <c r="BW26" s="89"/>
      <c r="BX26" s="89"/>
      <c r="BY26" s="91"/>
      <c r="BZ26" s="90"/>
      <c r="CA26" s="89"/>
      <c r="CB26" s="89"/>
      <c r="CC26" s="89"/>
      <c r="CD26" s="89"/>
      <c r="CE26" s="8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x14ac:dyDescent="0.2">
      <c r="A27" s="40">
        <v>13</v>
      </c>
      <c r="B27" s="49" t="s">
        <v>17</v>
      </c>
      <c r="C27" s="50">
        <v>1</v>
      </c>
      <c r="D27" s="51">
        <v>109.97</v>
      </c>
      <c r="E27" s="51"/>
      <c r="F27" s="50">
        <v>1</v>
      </c>
      <c r="G27" s="51">
        <v>109.18</v>
      </c>
      <c r="H27" s="51"/>
      <c r="I27" s="50">
        <v>1</v>
      </c>
      <c r="J27" s="51">
        <v>109.51</v>
      </c>
      <c r="K27" s="51"/>
      <c r="L27" s="50">
        <v>1</v>
      </c>
      <c r="M27" s="51">
        <v>109.35</v>
      </c>
      <c r="N27" s="51"/>
      <c r="O27" s="50">
        <v>1</v>
      </c>
      <c r="P27" s="51">
        <v>108.67</v>
      </c>
      <c r="Q27" s="51"/>
      <c r="R27" s="50">
        <v>1</v>
      </c>
      <c r="S27" s="51">
        <v>109.23</v>
      </c>
      <c r="T27" s="51"/>
      <c r="U27" s="50">
        <v>1</v>
      </c>
      <c r="V27" s="51">
        <v>109.96</v>
      </c>
      <c r="W27" s="51"/>
      <c r="X27" s="50">
        <v>1</v>
      </c>
      <c r="Y27" s="51">
        <v>110.63</v>
      </c>
      <c r="Z27" s="51"/>
      <c r="AA27" s="50">
        <v>1</v>
      </c>
      <c r="AB27" s="51">
        <v>110.78</v>
      </c>
      <c r="AC27" s="51"/>
      <c r="AD27" s="50">
        <v>1</v>
      </c>
      <c r="AE27" s="51">
        <v>110.5</v>
      </c>
      <c r="AF27" s="51"/>
      <c r="AG27" s="50">
        <v>1</v>
      </c>
      <c r="AH27" s="51">
        <v>110.28</v>
      </c>
      <c r="AI27" s="51"/>
      <c r="AJ27" s="50">
        <v>1</v>
      </c>
      <c r="AK27" s="51">
        <v>109.84</v>
      </c>
      <c r="AL27" s="51"/>
      <c r="AM27" s="50">
        <v>1</v>
      </c>
      <c r="AN27" s="51">
        <v>109.09</v>
      </c>
      <c r="AO27" s="51"/>
      <c r="AP27" s="50">
        <v>1</v>
      </c>
      <c r="AQ27" s="51">
        <v>108.92</v>
      </c>
      <c r="AR27" s="51"/>
      <c r="AS27" s="50">
        <v>1</v>
      </c>
      <c r="AT27" s="51">
        <v>109.36</v>
      </c>
      <c r="AU27" s="51"/>
      <c r="AV27" s="50">
        <v>1</v>
      </c>
      <c r="AW27" s="51">
        <v>109</v>
      </c>
      <c r="AX27" s="51"/>
      <c r="AY27" s="50">
        <v>1</v>
      </c>
      <c r="AZ27" s="51">
        <v>109.49</v>
      </c>
      <c r="BA27" s="51"/>
      <c r="BB27" s="50">
        <v>1</v>
      </c>
      <c r="BC27" s="51">
        <v>109.48</v>
      </c>
      <c r="BD27" s="51"/>
      <c r="BE27" s="130">
        <v>1</v>
      </c>
      <c r="BF27" s="133">
        <v>109.85</v>
      </c>
      <c r="BG27" s="133"/>
      <c r="BH27" s="133">
        <f t="shared" si="0"/>
        <v>1</v>
      </c>
      <c r="BI27" s="133">
        <f t="shared" si="1"/>
        <v>109.63631578947367</v>
      </c>
      <c r="BJ27" s="163"/>
      <c r="BK27" s="53"/>
      <c r="BL27" s="53"/>
      <c r="BM27" s="82"/>
      <c r="BN27" s="62"/>
      <c r="BO27" s="99"/>
      <c r="BP27" s="99"/>
      <c r="BQ27" s="92"/>
      <c r="BR27" s="90"/>
    </row>
    <row r="28" spans="1:97" x14ac:dyDescent="0.2">
      <c r="A28" s="40">
        <v>14</v>
      </c>
      <c r="B28" s="49" t="s">
        <v>27</v>
      </c>
      <c r="C28" s="50">
        <v>0.72352094231367536</v>
      </c>
      <c r="D28" s="51">
        <v>151.99</v>
      </c>
      <c r="E28" s="51"/>
      <c r="F28" s="50">
        <v>0.72142785000072152</v>
      </c>
      <c r="G28" s="51">
        <v>151.34</v>
      </c>
      <c r="H28" s="51"/>
      <c r="I28" s="50">
        <v>0.71904683152013693</v>
      </c>
      <c r="J28" s="51">
        <v>152.30000000000001</v>
      </c>
      <c r="K28" s="51"/>
      <c r="L28" s="50">
        <v>0.72149031038513156</v>
      </c>
      <c r="M28" s="51">
        <v>151.56</v>
      </c>
      <c r="N28" s="51"/>
      <c r="O28" s="50">
        <v>0.72035729721942088</v>
      </c>
      <c r="P28" s="51">
        <v>150.86000000000001</v>
      </c>
      <c r="Q28" s="51"/>
      <c r="R28" s="50">
        <v>0.71823601235365953</v>
      </c>
      <c r="S28" s="51">
        <v>152.08000000000001</v>
      </c>
      <c r="T28" s="51"/>
      <c r="U28" s="50">
        <v>0.72045590449636532</v>
      </c>
      <c r="V28" s="51">
        <v>152.63</v>
      </c>
      <c r="W28" s="51"/>
      <c r="X28" s="50">
        <v>0.72221981482283948</v>
      </c>
      <c r="Y28" s="51">
        <v>153.18</v>
      </c>
      <c r="Z28" s="51"/>
      <c r="AA28" s="50">
        <v>0.72504223371011367</v>
      </c>
      <c r="AB28" s="51">
        <v>152.79</v>
      </c>
      <c r="AC28" s="51"/>
      <c r="AD28" s="50">
        <v>0.72494236708181703</v>
      </c>
      <c r="AE28" s="51">
        <v>152.43</v>
      </c>
      <c r="AF28" s="51"/>
      <c r="AG28" s="50">
        <v>0.72436473212992203</v>
      </c>
      <c r="AH28" s="51">
        <v>152.24</v>
      </c>
      <c r="AI28" s="51"/>
      <c r="AJ28" s="50">
        <v>0.7237618244588071</v>
      </c>
      <c r="AK28" s="51">
        <v>151.76</v>
      </c>
      <c r="AL28" s="51"/>
      <c r="AM28" s="50">
        <v>0.72342149429943858</v>
      </c>
      <c r="AN28" s="51">
        <v>150.80000000000001</v>
      </c>
      <c r="AO28" s="51"/>
      <c r="AP28" s="50">
        <v>0.72115731325631371</v>
      </c>
      <c r="AQ28" s="51">
        <v>151.04</v>
      </c>
      <c r="AR28" s="51"/>
      <c r="AS28" s="50">
        <v>0.72074669357454335</v>
      </c>
      <c r="AT28" s="51">
        <v>151.72999999999999</v>
      </c>
      <c r="AU28" s="51"/>
      <c r="AV28" s="50">
        <v>0.72171421560490479</v>
      </c>
      <c r="AW28" s="51">
        <v>151.03</v>
      </c>
      <c r="AX28" s="51"/>
      <c r="AY28" s="50">
        <v>0.72171421560490479</v>
      </c>
      <c r="AZ28" s="51">
        <v>151.71</v>
      </c>
      <c r="BB28" s="50">
        <v>0.72171421560490479</v>
      </c>
      <c r="BC28" s="51">
        <v>151.69</v>
      </c>
      <c r="BD28" s="51"/>
      <c r="BE28" s="130">
        <v>0.72232415018563734</v>
      </c>
      <c r="BF28" s="134">
        <v>152.08000000000001</v>
      </c>
      <c r="BG28" s="134"/>
      <c r="BH28" s="133">
        <f t="shared" si="0"/>
        <v>0.72198202203280304</v>
      </c>
      <c r="BI28" s="133">
        <f t="shared" si="1"/>
        <v>151.8547368421053</v>
      </c>
      <c r="BJ28" s="163"/>
      <c r="BK28" s="53"/>
      <c r="BL28" s="53"/>
      <c r="BM28" s="82"/>
      <c r="BN28" s="62"/>
      <c r="BO28" s="99"/>
      <c r="BP28" s="99"/>
      <c r="BQ28" s="92"/>
      <c r="BR28" s="90"/>
    </row>
    <row r="29" spans="1:97" x14ac:dyDescent="0.2">
      <c r="A29" s="40">
        <v>15</v>
      </c>
      <c r="B29" s="49" t="s">
        <v>32</v>
      </c>
      <c r="C29" s="50">
        <v>6.9447000000000001</v>
      </c>
      <c r="D29" s="51">
        <v>15.84</v>
      </c>
      <c r="E29" s="51"/>
      <c r="F29" s="50">
        <v>6.8730000000000002</v>
      </c>
      <c r="G29" s="51">
        <v>15.89</v>
      </c>
      <c r="H29" s="51"/>
      <c r="I29" s="50">
        <v>6.9246000000000008</v>
      </c>
      <c r="J29" s="51">
        <v>15.81</v>
      </c>
      <c r="K29" s="26"/>
      <c r="L29" s="50">
        <v>6.9177</v>
      </c>
      <c r="M29" s="51">
        <v>15.81</v>
      </c>
      <c r="N29" s="26"/>
      <c r="O29" s="50">
        <v>6.9140000000000006</v>
      </c>
      <c r="P29" s="51">
        <v>15.72</v>
      </c>
      <c r="Q29" s="51"/>
      <c r="R29" s="50">
        <v>6.9309000000000003</v>
      </c>
      <c r="S29" s="51">
        <v>15.76</v>
      </c>
      <c r="T29" s="51"/>
      <c r="U29" s="50">
        <v>6.9466000000000001</v>
      </c>
      <c r="V29" s="51">
        <v>15.83</v>
      </c>
      <c r="W29" s="26"/>
      <c r="X29" s="50">
        <v>6.9637000000000002</v>
      </c>
      <c r="Y29" s="51">
        <v>15.89</v>
      </c>
      <c r="Z29" s="51"/>
      <c r="AA29" s="50">
        <v>6.9574000000000007</v>
      </c>
      <c r="AB29" s="51">
        <v>15.92</v>
      </c>
      <c r="AC29" s="26"/>
      <c r="AD29" s="50">
        <v>6.9533000000000005</v>
      </c>
      <c r="AE29" s="51">
        <v>15.89</v>
      </c>
      <c r="AF29" s="51"/>
      <c r="AG29" s="50">
        <v>6.94</v>
      </c>
      <c r="AH29" s="51">
        <v>15.89</v>
      </c>
      <c r="AI29" s="26"/>
      <c r="AJ29" s="50">
        <v>6.9503000000000004</v>
      </c>
      <c r="AK29" s="51">
        <v>15.8</v>
      </c>
      <c r="AL29" s="26"/>
      <c r="AM29" s="50">
        <v>6.9424000000000001</v>
      </c>
      <c r="AN29" s="51">
        <v>15.71</v>
      </c>
      <c r="AO29" s="26"/>
      <c r="AP29" s="50">
        <v>6.9423000000000004</v>
      </c>
      <c r="AQ29" s="51">
        <v>15.69</v>
      </c>
      <c r="AR29" s="26"/>
      <c r="AS29" s="50">
        <v>6.9379</v>
      </c>
      <c r="AT29" s="51">
        <v>15.76</v>
      </c>
      <c r="AU29" s="26"/>
      <c r="AV29" s="50">
        <v>6.9313000000000002</v>
      </c>
      <c r="AW29" s="51">
        <v>15.73</v>
      </c>
      <c r="AX29" s="51"/>
      <c r="AY29" s="50">
        <v>6.9459</v>
      </c>
      <c r="AZ29" s="51">
        <v>15.76</v>
      </c>
      <c r="BA29" s="26"/>
      <c r="BB29" s="50">
        <v>6.9382999999999999</v>
      </c>
      <c r="BC29" s="51">
        <v>15.78</v>
      </c>
      <c r="BD29" s="26"/>
      <c r="BE29" s="130">
        <v>6.9481000000000002</v>
      </c>
      <c r="BF29" s="133">
        <v>15.81</v>
      </c>
      <c r="BG29" s="133"/>
      <c r="BH29" s="133">
        <f t="shared" si="0"/>
        <v>6.9369684210526321</v>
      </c>
      <c r="BI29" s="133">
        <f t="shared" si="1"/>
        <v>15.804736842105262</v>
      </c>
      <c r="BJ29" s="163"/>
      <c r="BK29" s="53"/>
      <c r="BL29" s="53"/>
      <c r="BM29" s="82"/>
      <c r="BN29" s="62"/>
      <c r="BO29" s="99"/>
      <c r="BP29" s="99"/>
      <c r="BQ29" s="92"/>
      <c r="BR29" s="90"/>
    </row>
    <row r="30" spans="1:97" ht="13.5" thickBot="1" x14ac:dyDescent="0.25">
      <c r="A30" s="56">
        <v>16</v>
      </c>
      <c r="B30" s="57" t="s">
        <v>33</v>
      </c>
      <c r="C30" s="58">
        <v>6.9434000000000005</v>
      </c>
      <c r="D30" s="59">
        <v>15.84</v>
      </c>
      <c r="E30" s="59"/>
      <c r="F30" s="58">
        <v>6.8619000000000003</v>
      </c>
      <c r="G30" s="59">
        <v>15.91</v>
      </c>
      <c r="H30" s="59"/>
      <c r="I30" s="58">
        <v>6.9213000000000005</v>
      </c>
      <c r="J30" s="59">
        <v>15.82</v>
      </c>
      <c r="K30" s="33"/>
      <c r="L30" s="58">
        <v>6.9183000000000003</v>
      </c>
      <c r="M30" s="59">
        <v>15.81</v>
      </c>
      <c r="N30" s="33"/>
      <c r="O30" s="58">
        <v>6.9138999999999999</v>
      </c>
      <c r="P30" s="59">
        <v>15.72</v>
      </c>
      <c r="Q30" s="59"/>
      <c r="R30" s="58">
        <v>6.9275000000000002</v>
      </c>
      <c r="S30" s="59">
        <v>15.77</v>
      </c>
      <c r="T30" s="59"/>
      <c r="U30" s="58">
        <v>6.9429000000000007</v>
      </c>
      <c r="V30" s="59">
        <v>15.84</v>
      </c>
      <c r="W30" s="33"/>
      <c r="X30" s="58">
        <v>6.9575000000000005</v>
      </c>
      <c r="Y30" s="59">
        <v>15.9</v>
      </c>
      <c r="Z30" s="59"/>
      <c r="AA30" s="58">
        <v>6.9532000000000007</v>
      </c>
      <c r="AB30" s="59">
        <v>15.93</v>
      </c>
      <c r="AC30" s="33"/>
      <c r="AD30" s="58">
        <v>6.9504999999999999</v>
      </c>
      <c r="AE30" s="59">
        <v>15.9</v>
      </c>
      <c r="AF30" s="59"/>
      <c r="AG30" s="58">
        <v>6.9375</v>
      </c>
      <c r="AH30" s="59">
        <v>15.9</v>
      </c>
      <c r="AI30" s="33"/>
      <c r="AJ30" s="58">
        <v>6.9416000000000002</v>
      </c>
      <c r="AK30" s="59">
        <v>15.82</v>
      </c>
      <c r="AL30" s="33"/>
      <c r="AM30" s="58">
        <v>6.9352</v>
      </c>
      <c r="AN30" s="59">
        <v>15.73</v>
      </c>
      <c r="AO30" s="33"/>
      <c r="AP30" s="58">
        <v>6.9392000000000005</v>
      </c>
      <c r="AQ30" s="59">
        <v>15.7</v>
      </c>
      <c r="AR30" s="33"/>
      <c r="AS30" s="58">
        <v>6.9351000000000003</v>
      </c>
      <c r="AT30" s="59">
        <v>15.77</v>
      </c>
      <c r="AU30" s="33"/>
      <c r="AV30" s="58">
        <v>6.9237000000000002</v>
      </c>
      <c r="AW30" s="59">
        <v>15.74</v>
      </c>
      <c r="AX30" s="59"/>
      <c r="AY30" s="58">
        <v>6.9431000000000003</v>
      </c>
      <c r="AZ30" s="59">
        <v>15.77</v>
      </c>
      <c r="BA30" s="33"/>
      <c r="BB30" s="58">
        <v>6.9347000000000003</v>
      </c>
      <c r="BC30" s="59">
        <v>15.79</v>
      </c>
      <c r="BD30" s="33"/>
      <c r="BE30" s="132">
        <v>6.9458000000000002</v>
      </c>
      <c r="BF30" s="135">
        <v>15.82</v>
      </c>
      <c r="BG30" s="135"/>
      <c r="BH30" s="135">
        <f t="shared" si="0"/>
        <v>6.9329631578947373</v>
      </c>
      <c r="BI30" s="135">
        <f t="shared" si="1"/>
        <v>15.814736842105264</v>
      </c>
      <c r="BJ30" s="163"/>
      <c r="BK30" s="53"/>
      <c r="BL30" s="53"/>
      <c r="BM30" s="82"/>
      <c r="BN30" s="62"/>
      <c r="BO30" s="99"/>
      <c r="BP30" s="99"/>
      <c r="BQ30" s="92"/>
      <c r="BR30" s="90"/>
    </row>
    <row r="31" spans="1:97" s="168" customFormat="1" ht="13.5" thickTop="1" x14ac:dyDescent="0.2">
      <c r="BK31" s="169"/>
      <c r="BL31" s="169"/>
      <c r="BM31" s="170"/>
      <c r="BN31" s="169"/>
      <c r="BO31" s="171"/>
      <c r="BP31" s="171"/>
      <c r="BQ31" s="169"/>
      <c r="BR31" s="172"/>
      <c r="BS31" s="170"/>
      <c r="BT31" s="170"/>
      <c r="BU31" s="170"/>
      <c r="BV31" s="170"/>
      <c r="BW31" s="170"/>
      <c r="BX31" s="170"/>
      <c r="BY31" s="173"/>
      <c r="BZ31" s="172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</row>
    <row r="32" spans="1:97" s="215" customFormat="1" x14ac:dyDescent="0.2">
      <c r="BK32" s="216"/>
      <c r="BL32" s="216"/>
      <c r="BM32" s="217"/>
      <c r="BN32" s="216"/>
      <c r="BO32" s="218"/>
      <c r="BP32" s="218"/>
      <c r="BQ32" s="216"/>
      <c r="BR32" s="219"/>
      <c r="BS32" s="217"/>
      <c r="BT32" s="217"/>
      <c r="BU32" s="217"/>
      <c r="BV32" s="217"/>
      <c r="BW32" s="217"/>
      <c r="BX32" s="217"/>
      <c r="BY32" s="220"/>
      <c r="BZ32" s="219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</row>
    <row r="33" spans="2:97" s="140" customFormat="1" x14ac:dyDescent="0.2">
      <c r="BK33" s="146"/>
      <c r="BL33" s="146"/>
      <c r="BM33" s="142"/>
      <c r="BN33" s="147"/>
      <c r="BO33" s="147"/>
      <c r="BP33" s="147"/>
      <c r="BQ33" s="147"/>
      <c r="BR33" s="147"/>
      <c r="BS33" s="148"/>
      <c r="BT33" s="148"/>
      <c r="BU33" s="148"/>
      <c r="BV33" s="148"/>
      <c r="BW33" s="148"/>
      <c r="BX33" s="148"/>
      <c r="BY33" s="149"/>
      <c r="BZ33" s="22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</row>
    <row r="34" spans="2:97" s="152" customFormat="1" x14ac:dyDescent="0.2">
      <c r="BK34" s="117"/>
      <c r="BL34" s="117"/>
      <c r="BM34" s="89"/>
      <c r="BN34" s="101"/>
      <c r="BO34" s="101"/>
      <c r="BP34" s="101"/>
      <c r="BQ34" s="101"/>
      <c r="BR34" s="101"/>
      <c r="BS34" s="102"/>
      <c r="BT34" s="102"/>
      <c r="BU34" s="102"/>
      <c r="BV34" s="102"/>
      <c r="BW34" s="102"/>
      <c r="BX34" s="102"/>
      <c r="BY34" s="103"/>
      <c r="BZ34" s="104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</row>
    <row r="35" spans="2:97" s="165" customFormat="1" ht="23.25" customHeight="1" x14ac:dyDescent="0.2">
      <c r="AA35" s="184"/>
      <c r="AB35" s="184"/>
      <c r="AC35" s="184"/>
      <c r="AD35" s="184"/>
      <c r="AE35" s="184"/>
      <c r="AG35" s="184"/>
      <c r="AH35" s="184"/>
      <c r="AS35" s="184"/>
      <c r="AT35" s="184"/>
      <c r="AW35" s="184"/>
      <c r="BK35" s="102"/>
      <c r="BL35" s="102" t="s">
        <v>231</v>
      </c>
      <c r="BM35" s="89"/>
      <c r="BN35" s="92" t="s">
        <v>5</v>
      </c>
      <c r="BO35" s="92" t="s">
        <v>6</v>
      </c>
      <c r="BP35" s="92" t="s">
        <v>7</v>
      </c>
      <c r="BQ35" s="92" t="s">
        <v>8</v>
      </c>
      <c r="BR35" s="90" t="s">
        <v>9</v>
      </c>
      <c r="BS35" s="89" t="s">
        <v>10</v>
      </c>
      <c r="BT35" s="89" t="s">
        <v>25</v>
      </c>
      <c r="BU35" s="89" t="s">
        <v>26</v>
      </c>
      <c r="BV35" s="89" t="s">
        <v>13</v>
      </c>
      <c r="BW35" s="89" t="s">
        <v>14</v>
      </c>
      <c r="BX35" s="89" t="s">
        <v>15</v>
      </c>
      <c r="BY35" s="165" t="s">
        <v>183</v>
      </c>
      <c r="BZ35" s="90" t="s">
        <v>17</v>
      </c>
      <c r="CA35" s="91" t="s">
        <v>27</v>
      </c>
      <c r="CB35" s="105" t="s">
        <v>32</v>
      </c>
      <c r="CC35" s="105" t="s">
        <v>33</v>
      </c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</row>
    <row r="36" spans="2:97" s="165" customFormat="1" x14ac:dyDescent="0.2">
      <c r="AA36" s="184"/>
      <c r="AB36" s="184"/>
      <c r="AC36" s="184"/>
      <c r="AD36" s="184"/>
      <c r="AE36" s="184"/>
      <c r="AG36" s="184"/>
      <c r="AH36" s="184"/>
      <c r="AS36" s="184"/>
      <c r="AT36" s="184"/>
      <c r="AW36" s="184"/>
      <c r="BK36" s="102"/>
      <c r="BL36" s="102">
        <v>1</v>
      </c>
      <c r="BM36" s="225" t="s">
        <v>318</v>
      </c>
      <c r="BN36" s="226">
        <v>97.34</v>
      </c>
      <c r="BO36" s="226">
        <v>141.63999999999999</v>
      </c>
      <c r="BP36" s="226">
        <v>109.55</v>
      </c>
      <c r="BQ36" s="226">
        <v>125.06</v>
      </c>
      <c r="BR36" s="226">
        <v>134553.79</v>
      </c>
      <c r="BS36" s="226">
        <v>1584.67</v>
      </c>
      <c r="BT36" s="226">
        <v>78.709999999999994</v>
      </c>
      <c r="BU36" s="226">
        <v>83.95</v>
      </c>
      <c r="BV36" s="226">
        <v>12.12</v>
      </c>
      <c r="BW36" s="226">
        <v>13.14</v>
      </c>
      <c r="BX36" s="226">
        <v>16.77</v>
      </c>
      <c r="BY36" s="226">
        <v>19.760000000000002</v>
      </c>
      <c r="BZ36" s="226">
        <v>109.97</v>
      </c>
      <c r="CA36" s="226">
        <v>151.99</v>
      </c>
      <c r="CB36" s="226">
        <v>15.84</v>
      </c>
      <c r="CC36" s="226">
        <v>15.84</v>
      </c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</row>
    <row r="37" spans="2:97" s="165" customFormat="1" x14ac:dyDescent="0.2">
      <c r="AA37" s="184"/>
      <c r="AB37" s="184"/>
      <c r="AC37" s="184"/>
      <c r="AD37" s="184"/>
      <c r="AE37" s="184"/>
      <c r="AG37" s="184"/>
      <c r="AH37" s="184"/>
      <c r="AS37" s="184"/>
      <c r="AT37" s="184"/>
      <c r="AW37" s="184"/>
      <c r="BK37" s="102"/>
      <c r="BL37" s="102">
        <v>2</v>
      </c>
      <c r="BM37" s="225" t="s">
        <v>319</v>
      </c>
      <c r="BN37" s="226">
        <v>96.79</v>
      </c>
      <c r="BO37" s="226">
        <v>142.27000000000001</v>
      </c>
      <c r="BP37" s="226">
        <v>109.46</v>
      </c>
      <c r="BQ37" s="226">
        <v>124.93</v>
      </c>
      <c r="BR37" s="226">
        <v>134853.68</v>
      </c>
      <c r="BS37" s="226">
        <v>1615.97</v>
      </c>
      <c r="BT37" s="226">
        <v>79.16</v>
      </c>
      <c r="BU37" s="226">
        <v>83.65</v>
      </c>
      <c r="BV37" s="226">
        <v>12.12</v>
      </c>
      <c r="BW37" s="226">
        <v>13.14</v>
      </c>
      <c r="BX37" s="226">
        <v>16.75</v>
      </c>
      <c r="BY37" s="226">
        <v>19.96</v>
      </c>
      <c r="BZ37" s="226">
        <v>109.18</v>
      </c>
      <c r="CA37" s="226">
        <v>151.34</v>
      </c>
      <c r="CB37" s="226">
        <v>15.89</v>
      </c>
      <c r="CC37" s="226">
        <v>15.91</v>
      </c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</row>
    <row r="38" spans="2:97" s="165" customFormat="1" x14ac:dyDescent="0.2">
      <c r="B38" s="165">
        <v>1</v>
      </c>
      <c r="AA38" s="184"/>
      <c r="AB38" s="184"/>
      <c r="AC38" s="184"/>
      <c r="AD38" s="184"/>
      <c r="AE38" s="184"/>
      <c r="AG38" s="184"/>
      <c r="AH38" s="184"/>
      <c r="AS38" s="184"/>
      <c r="AT38" s="184"/>
      <c r="AW38" s="184"/>
      <c r="BK38" s="122"/>
      <c r="BL38" s="102">
        <v>3</v>
      </c>
      <c r="BM38" s="225" t="s">
        <v>320</v>
      </c>
      <c r="BN38" s="226">
        <v>96.73</v>
      </c>
      <c r="BO38" s="226">
        <v>142.58000000000001</v>
      </c>
      <c r="BP38" s="226">
        <v>109.02</v>
      </c>
      <c r="BQ38" s="226">
        <v>124.69</v>
      </c>
      <c r="BR38" s="226">
        <v>134917.42000000001</v>
      </c>
      <c r="BS38" s="226">
        <v>1614.18</v>
      </c>
      <c r="BT38" s="226">
        <v>78.78</v>
      </c>
      <c r="BU38" s="226">
        <v>83.61</v>
      </c>
      <c r="BV38" s="226">
        <v>12.07</v>
      </c>
      <c r="BW38" s="226">
        <v>13.08</v>
      </c>
      <c r="BX38" s="226">
        <v>16.71</v>
      </c>
      <c r="BY38" s="226">
        <v>20.09</v>
      </c>
      <c r="BZ38" s="226">
        <v>109.51</v>
      </c>
      <c r="CA38" s="226">
        <v>152.30000000000001</v>
      </c>
      <c r="CB38" s="226">
        <v>15.81</v>
      </c>
      <c r="CC38" s="226">
        <v>15.82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</row>
    <row r="39" spans="2:97" s="165" customFormat="1" x14ac:dyDescent="0.2">
      <c r="B39" s="165">
        <f>B38+1</f>
        <v>2</v>
      </c>
      <c r="AA39" s="184"/>
      <c r="AB39" s="184"/>
      <c r="AC39" s="184"/>
      <c r="AD39" s="184"/>
      <c r="AE39" s="184"/>
      <c r="AG39" s="184"/>
      <c r="AH39" s="184"/>
      <c r="AS39" s="184"/>
      <c r="AT39" s="184"/>
      <c r="AW39" s="184"/>
      <c r="BK39" s="122"/>
      <c r="BL39" s="102">
        <v>4</v>
      </c>
      <c r="BM39" s="225" t="s">
        <v>321</v>
      </c>
      <c r="BN39" s="226">
        <v>96.67</v>
      </c>
      <c r="BO39" s="226">
        <v>142.47999999999999</v>
      </c>
      <c r="BP39" s="226">
        <v>108.86</v>
      </c>
      <c r="BQ39" s="226">
        <v>124.69</v>
      </c>
      <c r="BR39" s="226">
        <v>135057.09</v>
      </c>
      <c r="BS39" s="226">
        <v>1604.49</v>
      </c>
      <c r="BT39" s="226">
        <v>79.08</v>
      </c>
      <c r="BU39" s="226">
        <v>83.33</v>
      </c>
      <c r="BV39" s="226">
        <v>12.06</v>
      </c>
      <c r="BW39" s="226">
        <v>13.08</v>
      </c>
      <c r="BX39" s="226">
        <v>16.71</v>
      </c>
      <c r="BY39" s="226">
        <v>20.47</v>
      </c>
      <c r="BZ39" s="226">
        <v>109.35</v>
      </c>
      <c r="CA39" s="226">
        <v>151.56</v>
      </c>
      <c r="CB39" s="226">
        <v>15.81</v>
      </c>
      <c r="CC39" s="226">
        <v>15.81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</row>
    <row r="40" spans="2:97" s="165" customFormat="1" x14ac:dyDescent="0.2">
      <c r="B40" s="165">
        <f t="shared" ref="B40:B56" si="2">B39+1</f>
        <v>3</v>
      </c>
      <c r="AA40" s="184"/>
      <c r="AB40" s="184"/>
      <c r="AC40" s="184"/>
      <c r="AD40" s="184"/>
      <c r="AE40" s="184"/>
      <c r="AG40" s="184"/>
      <c r="AH40" s="184"/>
      <c r="AS40" s="184"/>
      <c r="AT40" s="184"/>
      <c r="AW40" s="184"/>
      <c r="BK40" s="118"/>
      <c r="BL40" s="102">
        <v>5</v>
      </c>
      <c r="BM40" s="225" t="s">
        <v>322</v>
      </c>
      <c r="BN40" s="226">
        <v>96.16</v>
      </c>
      <c r="BO40" s="226">
        <v>143.07</v>
      </c>
      <c r="BP40" s="226">
        <v>109.14</v>
      </c>
      <c r="BQ40" s="226">
        <v>124.8</v>
      </c>
      <c r="BR40" s="226">
        <v>134083.57</v>
      </c>
      <c r="BS40" s="226">
        <v>1596.47</v>
      </c>
      <c r="BT40" s="226">
        <v>79.14</v>
      </c>
      <c r="BU40" s="226">
        <v>83.11</v>
      </c>
      <c r="BV40" s="226">
        <v>12.09</v>
      </c>
      <c r="BW40" s="226">
        <v>13.09</v>
      </c>
      <c r="BX40" s="226">
        <v>16.739999999999998</v>
      </c>
      <c r="BY40" s="226">
        <v>20.350000000000001</v>
      </c>
      <c r="BZ40" s="226">
        <v>108.67</v>
      </c>
      <c r="CA40" s="226">
        <v>150.86000000000001</v>
      </c>
      <c r="CB40" s="226">
        <v>15.72</v>
      </c>
      <c r="CC40" s="226">
        <v>15.72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</row>
    <row r="41" spans="2:97" s="165" customFormat="1" x14ac:dyDescent="0.2">
      <c r="B41" s="165">
        <f t="shared" si="2"/>
        <v>4</v>
      </c>
      <c r="AA41" s="184"/>
      <c r="AB41" s="184"/>
      <c r="AC41" s="184"/>
      <c r="AD41" s="184"/>
      <c r="AE41" s="184"/>
      <c r="AG41" s="184"/>
      <c r="AH41" s="184"/>
      <c r="AS41" s="184"/>
      <c r="AT41" s="184"/>
      <c r="AW41" s="184"/>
      <c r="BK41" s="118"/>
      <c r="BL41" s="102">
        <v>6</v>
      </c>
      <c r="BM41" s="225" t="s">
        <v>323</v>
      </c>
      <c r="BN41" s="226">
        <v>96.06</v>
      </c>
      <c r="BO41" s="226">
        <v>143.22</v>
      </c>
      <c r="BP41" s="226">
        <v>108.95</v>
      </c>
      <c r="BQ41" s="226">
        <v>124.8</v>
      </c>
      <c r="BR41" s="226">
        <v>133581.73000000001</v>
      </c>
      <c r="BS41" s="226">
        <v>1577.28</v>
      </c>
      <c r="BT41" s="226">
        <v>79.540000000000006</v>
      </c>
      <c r="BU41" s="226">
        <v>83.41</v>
      </c>
      <c r="BV41" s="226">
        <v>12.16</v>
      </c>
      <c r="BW41" s="226">
        <v>13.1</v>
      </c>
      <c r="BX41" s="226">
        <v>16.72</v>
      </c>
      <c r="BY41" s="226">
        <v>20.079999999999998</v>
      </c>
      <c r="BZ41" s="226">
        <v>109.23</v>
      </c>
      <c r="CA41" s="226">
        <v>152.08000000000001</v>
      </c>
      <c r="CB41" s="226">
        <v>15.76</v>
      </c>
      <c r="CC41" s="226">
        <v>15.77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</row>
    <row r="42" spans="2:97" s="165" customFormat="1" x14ac:dyDescent="0.2">
      <c r="B42" s="165">
        <f t="shared" si="2"/>
        <v>5</v>
      </c>
      <c r="AA42" s="184"/>
      <c r="AB42" s="184"/>
      <c r="AC42" s="184"/>
      <c r="AD42" s="184"/>
      <c r="AE42" s="184"/>
      <c r="AG42" s="184"/>
      <c r="AH42" s="184"/>
      <c r="AS42" s="184"/>
      <c r="AT42" s="184"/>
      <c r="AW42" s="184"/>
      <c r="BK42" s="118"/>
      <c r="BL42" s="102">
        <v>7</v>
      </c>
      <c r="BM42" s="225" t="s">
        <v>324</v>
      </c>
      <c r="BN42" s="226">
        <v>96.58</v>
      </c>
      <c r="BO42" s="226">
        <v>143.08000000000001</v>
      </c>
      <c r="BP42" s="226">
        <v>109.15</v>
      </c>
      <c r="BQ42" s="226">
        <v>124.68</v>
      </c>
      <c r="BR42" s="226">
        <v>134000.54999999999</v>
      </c>
      <c r="BS42" s="226">
        <v>1576.5</v>
      </c>
      <c r="BT42" s="226">
        <v>79.599999999999994</v>
      </c>
      <c r="BU42" s="226">
        <v>83.34</v>
      </c>
      <c r="BV42" s="226">
        <v>12.13</v>
      </c>
      <c r="BW42" s="226">
        <v>13.03</v>
      </c>
      <c r="BX42" s="226">
        <v>16.71</v>
      </c>
      <c r="BY42" s="226">
        <v>19.899999999999999</v>
      </c>
      <c r="BZ42" s="226">
        <v>109.96</v>
      </c>
      <c r="CA42" s="226">
        <v>152.63</v>
      </c>
      <c r="CB42" s="226">
        <v>15.83</v>
      </c>
      <c r="CC42" s="226">
        <v>15.84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</row>
    <row r="43" spans="2:97" s="165" customFormat="1" x14ac:dyDescent="0.2">
      <c r="B43" s="165">
        <f t="shared" si="2"/>
        <v>6</v>
      </c>
      <c r="AA43" s="184"/>
      <c r="AB43" s="184"/>
      <c r="AC43" s="184"/>
      <c r="AD43" s="184"/>
      <c r="AE43" s="184"/>
      <c r="AG43" s="184"/>
      <c r="AH43" s="184"/>
      <c r="AS43" s="184"/>
      <c r="AT43" s="184"/>
      <c r="AW43" s="184"/>
      <c r="BK43" s="118"/>
      <c r="BL43" s="102">
        <v>8</v>
      </c>
      <c r="BM43" s="225" t="s">
        <v>325</v>
      </c>
      <c r="BN43" s="226">
        <v>97.11</v>
      </c>
      <c r="BO43" s="226">
        <v>142.06</v>
      </c>
      <c r="BP43" s="226">
        <v>109.57</v>
      </c>
      <c r="BQ43" s="226">
        <v>124.57</v>
      </c>
      <c r="BR43" s="226">
        <v>133541.47</v>
      </c>
      <c r="BS43" s="226">
        <v>1567.07</v>
      </c>
      <c r="BT43" s="226">
        <v>79.66</v>
      </c>
      <c r="BU43" s="226">
        <v>83.81</v>
      </c>
      <c r="BV43" s="226">
        <v>12.13</v>
      </c>
      <c r="BW43" s="226">
        <v>13.06</v>
      </c>
      <c r="BX43" s="226">
        <v>16.7</v>
      </c>
      <c r="BY43" s="226">
        <v>20.190000000000001</v>
      </c>
      <c r="BZ43" s="226">
        <v>110.63</v>
      </c>
      <c r="CA43" s="226">
        <v>153.18</v>
      </c>
      <c r="CB43" s="226">
        <v>15.89</v>
      </c>
      <c r="CC43" s="226">
        <v>15.9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</row>
    <row r="44" spans="2:97" s="165" customFormat="1" x14ac:dyDescent="0.2">
      <c r="B44" s="165">
        <f t="shared" si="2"/>
        <v>7</v>
      </c>
      <c r="AA44" s="184"/>
      <c r="AB44" s="184"/>
      <c r="AC44" s="184"/>
      <c r="AD44" s="184"/>
      <c r="AE44" s="184"/>
      <c r="AG44" s="184"/>
      <c r="AH44" s="184"/>
      <c r="AS44" s="184"/>
      <c r="AT44" s="184"/>
      <c r="AW44" s="184"/>
      <c r="BK44" s="118"/>
      <c r="BL44" s="102">
        <v>9</v>
      </c>
      <c r="BM44" s="225" t="s">
        <v>326</v>
      </c>
      <c r="BN44" s="226">
        <v>97.09</v>
      </c>
      <c r="BO44" s="226">
        <v>142.91</v>
      </c>
      <c r="BP44" s="226">
        <v>109.59</v>
      </c>
      <c r="BQ44" s="226">
        <v>124.56</v>
      </c>
      <c r="BR44" s="226">
        <v>132643.54</v>
      </c>
      <c r="BS44" s="226">
        <v>1547.6</v>
      </c>
      <c r="BT44" s="226">
        <v>79.73</v>
      </c>
      <c r="BU44" s="226">
        <v>83.71</v>
      </c>
      <c r="BV44" s="226">
        <v>12.17</v>
      </c>
      <c r="BW44" s="226">
        <v>13.02</v>
      </c>
      <c r="BX44" s="226">
        <v>16.690000000000001</v>
      </c>
      <c r="BY44" s="226">
        <v>20.14</v>
      </c>
      <c r="BZ44" s="226">
        <v>110.78</v>
      </c>
      <c r="CA44" s="226">
        <v>152.79</v>
      </c>
      <c r="CB44" s="226">
        <v>15.92</v>
      </c>
      <c r="CC44" s="226">
        <v>15.93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</row>
    <row r="45" spans="2:97" s="165" customFormat="1" x14ac:dyDescent="0.2">
      <c r="B45" s="165">
        <f t="shared" si="2"/>
        <v>8</v>
      </c>
      <c r="AA45" s="184"/>
      <c r="AB45" s="184"/>
      <c r="AC45" s="184"/>
      <c r="AD45" s="184"/>
      <c r="AE45" s="184"/>
      <c r="AG45" s="184"/>
      <c r="AH45" s="184"/>
      <c r="AS45" s="184"/>
      <c r="AT45" s="184"/>
      <c r="AW45" s="184"/>
      <c r="BK45" s="118"/>
      <c r="BL45" s="154">
        <v>10</v>
      </c>
      <c r="BM45" s="225" t="s">
        <v>327</v>
      </c>
      <c r="BN45" s="226">
        <v>97.01</v>
      </c>
      <c r="BO45" s="226">
        <v>143.13</v>
      </c>
      <c r="BP45" s="226">
        <v>109.42</v>
      </c>
      <c r="BQ45" s="226">
        <v>124.55</v>
      </c>
      <c r="BR45" s="226">
        <v>132635.35</v>
      </c>
      <c r="BS45" s="226">
        <v>1540.81</v>
      </c>
      <c r="BT45" s="226">
        <v>79.5</v>
      </c>
      <c r="BU45" s="226">
        <v>83.52</v>
      </c>
      <c r="BV45" s="226">
        <v>12.12</v>
      </c>
      <c r="BW45" s="226">
        <v>12.96</v>
      </c>
      <c r="BX45" s="226">
        <v>16.690000000000001</v>
      </c>
      <c r="BY45" s="226">
        <v>20.23</v>
      </c>
      <c r="BZ45" s="226">
        <v>110.5</v>
      </c>
      <c r="CA45" s="226">
        <v>152.43</v>
      </c>
      <c r="CB45" s="226">
        <v>15.89</v>
      </c>
      <c r="CC45" s="226">
        <v>15.9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</row>
    <row r="46" spans="2:97" s="165" customFormat="1" x14ac:dyDescent="0.2">
      <c r="B46" s="165">
        <f t="shared" si="2"/>
        <v>9</v>
      </c>
      <c r="AA46" s="184"/>
      <c r="AB46" s="184"/>
      <c r="AC46" s="184"/>
      <c r="AD46" s="184"/>
      <c r="AE46" s="184"/>
      <c r="AG46" s="184"/>
      <c r="AH46" s="184"/>
      <c r="AS46" s="184"/>
      <c r="AT46" s="184"/>
      <c r="AW46" s="184"/>
      <c r="BK46" s="118"/>
      <c r="BL46" s="154">
        <v>11</v>
      </c>
      <c r="BM46" s="225" t="s">
        <v>328</v>
      </c>
      <c r="BN46" s="226">
        <v>97.24</v>
      </c>
      <c r="BO46" s="226">
        <v>140.99</v>
      </c>
      <c r="BP46" s="226">
        <v>109.51</v>
      </c>
      <c r="BQ46" s="226">
        <v>124.54</v>
      </c>
      <c r="BR46" s="226">
        <v>133493.94</v>
      </c>
      <c r="BS46" s="226">
        <v>1559.25</v>
      </c>
      <c r="BT46" s="226">
        <v>80.05</v>
      </c>
      <c r="BU46" s="226">
        <v>83.37</v>
      </c>
      <c r="BV46" s="226">
        <v>12.12</v>
      </c>
      <c r="BW46" s="226">
        <v>12.96</v>
      </c>
      <c r="BX46" s="226">
        <v>16.690000000000001</v>
      </c>
      <c r="BY46" s="226">
        <v>20.32</v>
      </c>
      <c r="BZ46" s="226">
        <v>110.28</v>
      </c>
      <c r="CA46" s="226">
        <v>152.24</v>
      </c>
      <c r="CB46" s="226">
        <v>15.89</v>
      </c>
      <c r="CC46" s="226">
        <v>15.9</v>
      </c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</row>
    <row r="47" spans="2:97" s="165" customFormat="1" x14ac:dyDescent="0.2">
      <c r="B47" s="165">
        <f t="shared" si="2"/>
        <v>10</v>
      </c>
      <c r="AA47" s="184"/>
      <c r="AB47" s="184"/>
      <c r="AC47" s="184"/>
      <c r="AD47" s="184"/>
      <c r="AE47" s="184"/>
      <c r="AG47" s="184"/>
      <c r="AH47" s="184"/>
      <c r="AS47" s="184"/>
      <c r="AT47" s="184"/>
      <c r="AW47" s="184"/>
      <c r="BK47" s="118"/>
      <c r="BL47" s="154">
        <v>12</v>
      </c>
      <c r="BM47" s="225" t="s">
        <v>329</v>
      </c>
      <c r="BN47" s="226">
        <v>96.95</v>
      </c>
      <c r="BO47" s="226">
        <v>140.77000000000001</v>
      </c>
      <c r="BP47" s="226">
        <v>109.04</v>
      </c>
      <c r="BQ47" s="226">
        <v>124.52</v>
      </c>
      <c r="BR47" s="226">
        <v>133508.32</v>
      </c>
      <c r="BS47" s="226">
        <v>1569.72</v>
      </c>
      <c r="BT47" s="226">
        <v>79.680000000000007</v>
      </c>
      <c r="BU47" s="226">
        <v>83.44</v>
      </c>
      <c r="BV47" s="226">
        <v>12.12</v>
      </c>
      <c r="BW47" s="226">
        <v>12.95</v>
      </c>
      <c r="BX47" s="226">
        <v>16.670000000000002</v>
      </c>
      <c r="BY47" s="226">
        <v>20.51</v>
      </c>
      <c r="BZ47" s="226">
        <v>109.84</v>
      </c>
      <c r="CA47" s="226">
        <v>151.76</v>
      </c>
      <c r="CB47" s="226">
        <v>15.8</v>
      </c>
      <c r="CC47" s="226">
        <v>15.82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</row>
    <row r="48" spans="2:97" s="165" customFormat="1" x14ac:dyDescent="0.2">
      <c r="B48" s="165">
        <f t="shared" si="2"/>
        <v>11</v>
      </c>
      <c r="AA48" s="184"/>
      <c r="AB48" s="184"/>
      <c r="AC48" s="184"/>
      <c r="AD48" s="184"/>
      <c r="AE48" s="184"/>
      <c r="AG48" s="184"/>
      <c r="AH48" s="184"/>
      <c r="AS48" s="184"/>
      <c r="AT48" s="184"/>
      <c r="AW48" s="184"/>
      <c r="BK48" s="118"/>
      <c r="BL48" s="154">
        <v>13</v>
      </c>
      <c r="BM48" s="225" t="s">
        <v>330</v>
      </c>
      <c r="BN48" s="226">
        <v>96.8</v>
      </c>
      <c r="BO48" s="226">
        <v>140.28</v>
      </c>
      <c r="BP48" s="226">
        <v>109.44</v>
      </c>
      <c r="BQ48" s="226">
        <v>124.56</v>
      </c>
      <c r="BR48" s="226">
        <v>133293.79999999999</v>
      </c>
      <c r="BS48" s="226">
        <v>1570.68</v>
      </c>
      <c r="BT48" s="226">
        <v>79.69</v>
      </c>
      <c r="BU48" s="226">
        <v>82.86</v>
      </c>
      <c r="BV48" s="226">
        <v>12.12</v>
      </c>
      <c r="BW48" s="226">
        <v>12.91</v>
      </c>
      <c r="BX48" s="226">
        <v>16.690000000000001</v>
      </c>
      <c r="BY48" s="226">
        <v>20.55</v>
      </c>
      <c r="BZ48" s="226">
        <v>109.09</v>
      </c>
      <c r="CA48" s="226">
        <v>150.80000000000001</v>
      </c>
      <c r="CB48" s="226">
        <v>15.71</v>
      </c>
      <c r="CC48" s="226">
        <v>15.73</v>
      </c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</row>
    <row r="49" spans="1:97" s="165" customFormat="1" x14ac:dyDescent="0.2">
      <c r="B49" s="165">
        <f t="shared" si="2"/>
        <v>12</v>
      </c>
      <c r="AA49" s="184"/>
      <c r="AB49" s="184"/>
      <c r="AC49" s="184"/>
      <c r="AD49" s="184"/>
      <c r="AE49" s="184"/>
      <c r="AG49" s="184"/>
      <c r="AH49" s="184"/>
      <c r="AS49" s="184"/>
      <c r="AT49" s="184"/>
      <c r="AW49" s="184"/>
      <c r="BK49" s="118"/>
      <c r="BL49" s="154">
        <v>14</v>
      </c>
      <c r="BM49" s="225" t="s">
        <v>331</v>
      </c>
      <c r="BN49" s="226">
        <v>96.87</v>
      </c>
      <c r="BO49" s="226">
        <v>140.13999999999999</v>
      </c>
      <c r="BP49" s="226">
        <v>109.72</v>
      </c>
      <c r="BQ49" s="226">
        <v>124.55</v>
      </c>
      <c r="BR49" s="226">
        <v>133232.03</v>
      </c>
      <c r="BS49" s="226">
        <v>1567.36</v>
      </c>
      <c r="BT49" s="226">
        <v>79.09</v>
      </c>
      <c r="BU49" s="226">
        <v>82.63</v>
      </c>
      <c r="BV49" s="226">
        <v>12.08</v>
      </c>
      <c r="BW49" s="226">
        <v>12.83</v>
      </c>
      <c r="BX49" s="226">
        <v>16.690000000000001</v>
      </c>
      <c r="BY49" s="226">
        <v>20.34</v>
      </c>
      <c r="BZ49" s="226">
        <v>108.92</v>
      </c>
      <c r="CA49" s="226">
        <v>151.04</v>
      </c>
      <c r="CB49" s="226">
        <v>15.69</v>
      </c>
      <c r="CC49" s="226">
        <v>15.7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</row>
    <row r="50" spans="1:97" s="165" customFormat="1" x14ac:dyDescent="0.2">
      <c r="B50" s="165">
        <f t="shared" si="2"/>
        <v>13</v>
      </c>
      <c r="AA50" s="184"/>
      <c r="AB50" s="184"/>
      <c r="AC50" s="184"/>
      <c r="AD50" s="184"/>
      <c r="AE50" s="184"/>
      <c r="AG50" s="184"/>
      <c r="AH50" s="184"/>
      <c r="AS50" s="184"/>
      <c r="AT50" s="184"/>
      <c r="AW50" s="184"/>
      <c r="BK50" s="118"/>
      <c r="BL50" s="154">
        <v>15</v>
      </c>
      <c r="BM50" s="225" t="s">
        <v>332</v>
      </c>
      <c r="BN50" s="226">
        <v>96.72</v>
      </c>
      <c r="BO50" s="226">
        <v>139.85</v>
      </c>
      <c r="BP50" s="226">
        <v>109.93</v>
      </c>
      <c r="BQ50" s="226">
        <v>124.54</v>
      </c>
      <c r="BR50" s="226">
        <v>133818.35999999999</v>
      </c>
      <c r="BS50" s="226">
        <v>1575.22</v>
      </c>
      <c r="BT50" s="226">
        <v>79.09</v>
      </c>
      <c r="BU50" s="226">
        <v>82.29</v>
      </c>
      <c r="BV50" s="226">
        <v>12.06</v>
      </c>
      <c r="BW50" s="226">
        <v>12.8</v>
      </c>
      <c r="BX50" s="226">
        <v>16.68</v>
      </c>
      <c r="BY50" s="226">
        <v>20.46</v>
      </c>
      <c r="BZ50" s="226">
        <v>109.36</v>
      </c>
      <c r="CA50" s="226">
        <v>151.72999999999999</v>
      </c>
      <c r="CB50" s="226">
        <v>15.76</v>
      </c>
      <c r="CC50" s="226">
        <v>15.77</v>
      </c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</row>
    <row r="51" spans="1:97" s="165" customFormat="1" x14ac:dyDescent="0.2">
      <c r="B51" s="165">
        <f t="shared" si="2"/>
        <v>14</v>
      </c>
      <c r="AA51" s="184"/>
      <c r="AB51" s="184"/>
      <c r="AC51" s="184"/>
      <c r="AD51" s="184"/>
      <c r="AE51" s="184"/>
      <c r="AG51" s="184"/>
      <c r="AH51" s="184"/>
      <c r="AS51" s="184"/>
      <c r="AT51" s="184"/>
      <c r="AW51" s="184"/>
      <c r="BK51" s="118"/>
      <c r="BL51" s="154">
        <v>16</v>
      </c>
      <c r="BM51" s="225" t="s">
        <v>333</v>
      </c>
      <c r="BN51" s="226">
        <v>96.56</v>
      </c>
      <c r="BO51" s="226">
        <v>140.78</v>
      </c>
      <c r="BP51" s="226">
        <v>109.81</v>
      </c>
      <c r="BQ51" s="226">
        <v>124.53</v>
      </c>
      <c r="BR51" s="226">
        <v>133801.85999999999</v>
      </c>
      <c r="BS51" s="226">
        <v>1579.41</v>
      </c>
      <c r="BT51" s="226">
        <v>79.08</v>
      </c>
      <c r="BU51" s="226">
        <v>82.44</v>
      </c>
      <c r="BV51" s="226">
        <v>12.08</v>
      </c>
      <c r="BW51" s="226">
        <v>12.79</v>
      </c>
      <c r="BX51" s="226">
        <v>16.7</v>
      </c>
      <c r="BY51" s="226">
        <v>20.59</v>
      </c>
      <c r="BZ51" s="226">
        <v>109</v>
      </c>
      <c r="CA51" s="226">
        <v>151.03</v>
      </c>
      <c r="CB51" s="226">
        <v>15.73</v>
      </c>
      <c r="CC51" s="226">
        <v>15.74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</row>
    <row r="52" spans="1:97" s="165" customFormat="1" x14ac:dyDescent="0.2">
      <c r="B52" s="165">
        <f t="shared" si="2"/>
        <v>15</v>
      </c>
      <c r="AA52" s="184"/>
      <c r="AB52" s="184"/>
      <c r="AC52" s="184"/>
      <c r="AD52" s="184"/>
      <c r="AE52" s="184"/>
      <c r="AG52" s="184"/>
      <c r="AH52" s="184"/>
      <c r="AS52" s="184"/>
      <c r="AT52" s="184"/>
      <c r="AW52" s="184"/>
      <c r="BK52" s="118"/>
      <c r="BL52" s="154">
        <v>17</v>
      </c>
      <c r="BM52" s="225" t="s">
        <v>334</v>
      </c>
      <c r="BN52" s="226">
        <v>97.04</v>
      </c>
      <c r="BO52" s="226">
        <v>140.61000000000001</v>
      </c>
      <c r="BP52" s="226">
        <v>109.9</v>
      </c>
      <c r="BQ52" s="226">
        <v>124.48</v>
      </c>
      <c r="BR52" s="226">
        <v>133821.96</v>
      </c>
      <c r="BS52" s="226">
        <v>1558.04</v>
      </c>
      <c r="BT52" s="226">
        <v>79.12</v>
      </c>
      <c r="BU52" s="226">
        <v>82.73</v>
      </c>
      <c r="BV52" s="226">
        <v>12.06</v>
      </c>
      <c r="BW52" s="226">
        <v>12.77</v>
      </c>
      <c r="BX52" s="226">
        <v>16.670000000000002</v>
      </c>
      <c r="BY52" s="226">
        <v>20.71</v>
      </c>
      <c r="BZ52" s="226">
        <v>109.49</v>
      </c>
      <c r="CA52" s="226">
        <v>151.71</v>
      </c>
      <c r="CB52" s="226">
        <v>15.76</v>
      </c>
      <c r="CC52" s="226">
        <v>15.77</v>
      </c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</row>
    <row r="53" spans="1:97" s="165" customFormat="1" x14ac:dyDescent="0.2">
      <c r="A53" s="206"/>
      <c r="B53" s="165">
        <f t="shared" si="2"/>
        <v>16</v>
      </c>
      <c r="D53" s="98"/>
      <c r="E53" s="98"/>
      <c r="F53" s="75"/>
      <c r="G53" s="98"/>
      <c r="H53" s="92"/>
      <c r="I53" s="75"/>
      <c r="J53" s="98"/>
      <c r="K53" s="92"/>
      <c r="L53" s="75"/>
      <c r="M53" s="98"/>
      <c r="N53" s="92"/>
      <c r="O53" s="75"/>
      <c r="P53" s="98"/>
      <c r="Q53" s="98"/>
      <c r="R53" s="75"/>
      <c r="S53" s="98"/>
      <c r="T53" s="98"/>
      <c r="U53" s="75"/>
      <c r="V53" s="98"/>
      <c r="W53" s="92"/>
      <c r="X53" s="75"/>
      <c r="Y53" s="98"/>
      <c r="Z53" s="98"/>
      <c r="AA53" s="75"/>
      <c r="AB53" s="98"/>
      <c r="AC53" s="92"/>
      <c r="AD53" s="75"/>
      <c r="AE53" s="98"/>
      <c r="AF53" s="92"/>
      <c r="AG53" s="75"/>
      <c r="AH53" s="98"/>
      <c r="AI53" s="92"/>
      <c r="AJ53" s="75"/>
      <c r="AK53" s="98"/>
      <c r="AL53" s="92"/>
      <c r="AM53" s="75"/>
      <c r="AN53" s="98"/>
      <c r="AO53" s="92"/>
      <c r="AP53" s="75"/>
      <c r="AQ53" s="98"/>
      <c r="AR53" s="92"/>
      <c r="AS53" s="75"/>
      <c r="AT53" s="98"/>
      <c r="AU53" s="92"/>
      <c r="AV53" s="75"/>
      <c r="AW53" s="98"/>
      <c r="AX53" s="98"/>
      <c r="AY53" s="75"/>
      <c r="AZ53" s="98"/>
      <c r="BA53" s="92"/>
      <c r="BB53" s="75"/>
      <c r="BC53" s="98"/>
      <c r="BD53" s="92"/>
      <c r="BE53" s="92"/>
      <c r="BF53" s="92"/>
      <c r="BG53" s="92"/>
      <c r="BK53" s="118"/>
      <c r="BL53" s="154">
        <v>18</v>
      </c>
      <c r="BM53" s="225" t="s">
        <v>335</v>
      </c>
      <c r="BN53" s="226">
        <v>96.71</v>
      </c>
      <c r="BO53" s="226">
        <v>140.63999999999999</v>
      </c>
      <c r="BP53" s="226">
        <v>109.83</v>
      </c>
      <c r="BQ53" s="226">
        <v>124.49</v>
      </c>
      <c r="BR53" s="226">
        <v>134292.54999999999</v>
      </c>
      <c r="BS53" s="226">
        <v>1574.32</v>
      </c>
      <c r="BT53" s="226">
        <v>79.55</v>
      </c>
      <c r="BU53" s="226">
        <v>82.96</v>
      </c>
      <c r="BV53" s="226">
        <v>12.1</v>
      </c>
      <c r="BW53" s="226">
        <v>12.79</v>
      </c>
      <c r="BX53" s="226">
        <v>16.68</v>
      </c>
      <c r="BY53" s="226">
        <v>20.88</v>
      </c>
      <c r="BZ53" s="226">
        <v>109.48</v>
      </c>
      <c r="CA53" s="226">
        <v>151.69</v>
      </c>
      <c r="CB53" s="226">
        <v>15.78</v>
      </c>
      <c r="CC53" s="226">
        <v>15.79</v>
      </c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</row>
    <row r="54" spans="1:97" s="165" customFormat="1" x14ac:dyDescent="0.2">
      <c r="A54" s="206"/>
      <c r="B54" s="165">
        <f t="shared" si="2"/>
        <v>17</v>
      </c>
      <c r="D54" s="98"/>
      <c r="E54" s="98"/>
      <c r="F54" s="75"/>
      <c r="G54" s="98"/>
      <c r="H54" s="92"/>
      <c r="I54" s="75"/>
      <c r="J54" s="98"/>
      <c r="K54" s="92"/>
      <c r="L54" s="75"/>
      <c r="M54" s="98"/>
      <c r="N54" s="92"/>
      <c r="O54" s="75"/>
      <c r="P54" s="98"/>
      <c r="Q54" s="98"/>
      <c r="R54" s="75"/>
      <c r="S54" s="98"/>
      <c r="T54" s="98"/>
      <c r="U54" s="75"/>
      <c r="V54" s="98"/>
      <c r="W54" s="92"/>
      <c r="X54" s="75"/>
      <c r="Y54" s="98"/>
      <c r="Z54" s="98"/>
      <c r="AA54" s="75"/>
      <c r="AB54" s="98"/>
      <c r="AC54" s="92"/>
      <c r="AD54" s="75"/>
      <c r="AE54" s="98"/>
      <c r="AF54" s="92"/>
      <c r="AG54" s="75"/>
      <c r="AH54" s="98"/>
      <c r="AI54" s="92"/>
      <c r="AJ54" s="75"/>
      <c r="AK54" s="98"/>
      <c r="AL54" s="92"/>
      <c r="AM54" s="75"/>
      <c r="AN54" s="98"/>
      <c r="AO54" s="92"/>
      <c r="AP54" s="75"/>
      <c r="AQ54" s="98"/>
      <c r="AR54" s="92"/>
      <c r="AS54" s="75"/>
      <c r="AT54" s="98"/>
      <c r="AU54" s="92"/>
      <c r="AV54" s="75"/>
      <c r="AW54" s="98"/>
      <c r="AX54" s="98"/>
      <c r="AY54" s="75"/>
      <c r="AZ54" s="98"/>
      <c r="BA54" s="92"/>
      <c r="BB54" s="75"/>
      <c r="BC54" s="98"/>
      <c r="BD54" s="92"/>
      <c r="BE54" s="92"/>
      <c r="BF54" s="92"/>
      <c r="BG54" s="92"/>
      <c r="BK54" s="118"/>
      <c r="BL54" s="154">
        <v>19</v>
      </c>
      <c r="BM54" s="225" t="s">
        <v>336</v>
      </c>
      <c r="BN54" s="226">
        <v>96.71</v>
      </c>
      <c r="BO54" s="226">
        <v>140.12</v>
      </c>
      <c r="BP54" s="226">
        <v>109.92</v>
      </c>
      <c r="BQ54" s="226">
        <v>124.33</v>
      </c>
      <c r="BR54" s="226">
        <v>134453.1</v>
      </c>
      <c r="BS54" s="226">
        <v>1566.46</v>
      </c>
      <c r="BT54" s="226">
        <v>79.489999999999995</v>
      </c>
      <c r="BU54" s="226">
        <v>82.89</v>
      </c>
      <c r="BV54" s="226">
        <v>12.09</v>
      </c>
      <c r="BW54" s="226">
        <v>12.78</v>
      </c>
      <c r="BX54" s="226">
        <v>16.66</v>
      </c>
      <c r="BY54" s="226">
        <v>20.96</v>
      </c>
      <c r="BZ54" s="226">
        <v>109.85</v>
      </c>
      <c r="CA54" s="226">
        <v>152.08000000000001</v>
      </c>
      <c r="CB54" s="226">
        <v>15.81</v>
      </c>
      <c r="CC54" s="226">
        <v>15.82</v>
      </c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</row>
    <row r="55" spans="1:97" s="165" customFormat="1" x14ac:dyDescent="0.2">
      <c r="A55" s="206"/>
      <c r="B55" s="165">
        <f t="shared" si="2"/>
        <v>18</v>
      </c>
      <c r="D55" s="98"/>
      <c r="E55" s="98"/>
      <c r="F55" s="75"/>
      <c r="G55" s="98"/>
      <c r="H55" s="92"/>
      <c r="I55" s="75"/>
      <c r="J55" s="98"/>
      <c r="K55" s="92"/>
      <c r="L55" s="75"/>
      <c r="M55" s="98"/>
      <c r="N55" s="92"/>
      <c r="O55" s="75"/>
      <c r="P55" s="98"/>
      <c r="Q55" s="98"/>
      <c r="R55" s="75"/>
      <c r="S55" s="98"/>
      <c r="T55" s="98"/>
      <c r="U55" s="75"/>
      <c r="V55" s="98"/>
      <c r="W55" s="92"/>
      <c r="X55" s="75"/>
      <c r="Y55" s="98"/>
      <c r="Z55" s="98"/>
      <c r="AA55" s="75"/>
      <c r="AB55" s="98"/>
      <c r="AC55" s="92"/>
      <c r="AD55" s="75"/>
      <c r="AE55" s="98"/>
      <c r="AF55" s="92"/>
      <c r="AG55" s="75"/>
      <c r="AH55" s="98"/>
      <c r="AI55" s="92"/>
      <c r="AJ55" s="75"/>
      <c r="AK55" s="98"/>
      <c r="AL55" s="92"/>
      <c r="AM55" s="75"/>
      <c r="AN55" s="98"/>
      <c r="AO55" s="92"/>
      <c r="AP55" s="75"/>
      <c r="AQ55" s="98"/>
      <c r="AR55" s="92"/>
      <c r="AS55" s="75"/>
      <c r="AT55" s="98"/>
      <c r="AU55" s="92"/>
      <c r="AV55" s="75"/>
      <c r="AW55" s="98"/>
      <c r="AX55" s="98"/>
      <c r="AY55" s="75"/>
      <c r="AZ55" s="98"/>
      <c r="BA55" s="92"/>
      <c r="BB55" s="75"/>
      <c r="BC55" s="98"/>
      <c r="BD55" s="92"/>
      <c r="BE55" s="92"/>
      <c r="BF55" s="92"/>
      <c r="BG55" s="92"/>
      <c r="BK55" s="118"/>
      <c r="BL55" s="154"/>
      <c r="BM55" s="185"/>
      <c r="BN55" s="156"/>
      <c r="BO55" s="188"/>
      <c r="BP55" s="153"/>
      <c r="BQ55" s="153"/>
      <c r="BR55" s="208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</row>
    <row r="56" spans="1:97" s="165" customFormat="1" x14ac:dyDescent="0.2">
      <c r="A56" s="206"/>
      <c r="B56" s="165">
        <f t="shared" si="2"/>
        <v>19</v>
      </c>
      <c r="D56" s="98"/>
      <c r="E56" s="98"/>
      <c r="F56" s="75"/>
      <c r="G56" s="98"/>
      <c r="H56" s="92"/>
      <c r="I56" s="75"/>
      <c r="J56" s="98"/>
      <c r="K56" s="92"/>
      <c r="L56" s="75"/>
      <c r="M56" s="98"/>
      <c r="N56" s="92"/>
      <c r="O56" s="75"/>
      <c r="P56" s="98"/>
      <c r="Q56" s="98"/>
      <c r="R56" s="75"/>
      <c r="S56" s="98"/>
      <c r="T56" s="98"/>
      <c r="U56" s="75"/>
      <c r="V56" s="98"/>
      <c r="W56" s="92"/>
      <c r="X56" s="75"/>
      <c r="Y56" s="98"/>
      <c r="Z56" s="98"/>
      <c r="AA56" s="75"/>
      <c r="AB56" s="98"/>
      <c r="AC56" s="92"/>
      <c r="AD56" s="75"/>
      <c r="AE56" s="98"/>
      <c r="AF56" s="92"/>
      <c r="AG56" s="75"/>
      <c r="AH56" s="98"/>
      <c r="AI56" s="92"/>
      <c r="AJ56" s="75"/>
      <c r="AK56" s="98"/>
      <c r="AL56" s="92"/>
      <c r="AM56" s="75"/>
      <c r="AN56" s="98"/>
      <c r="AO56" s="92"/>
      <c r="AP56" s="75"/>
      <c r="AQ56" s="98"/>
      <c r="AR56" s="92"/>
      <c r="AS56" s="75"/>
      <c r="AT56" s="98"/>
      <c r="AU56" s="92"/>
      <c r="AV56" s="75"/>
      <c r="AW56" s="98"/>
      <c r="AX56" s="98"/>
      <c r="AY56" s="75"/>
      <c r="AZ56" s="98"/>
      <c r="BA56" s="92"/>
      <c r="BB56" s="75"/>
      <c r="BC56" s="98"/>
      <c r="BD56" s="92"/>
      <c r="BE56" s="92"/>
      <c r="BF56" s="92"/>
      <c r="BG56" s="92"/>
      <c r="BK56" s="118"/>
      <c r="BL56" s="154"/>
      <c r="BM56" s="185"/>
      <c r="BN56" s="153"/>
      <c r="BO56" s="188"/>
      <c r="BP56" s="153"/>
      <c r="BQ56" s="153"/>
      <c r="BR56" s="208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</row>
    <row r="57" spans="1:97" s="165" customFormat="1" x14ac:dyDescent="0.2">
      <c r="A57" s="206"/>
      <c r="B57" s="93"/>
      <c r="C57" s="93"/>
      <c r="D57" s="155"/>
      <c r="E57" s="155"/>
      <c r="F57" s="157"/>
      <c r="G57" s="155"/>
      <c r="H57" s="92"/>
      <c r="I57" s="75"/>
      <c r="J57" s="155"/>
      <c r="K57" s="92"/>
      <c r="L57" s="75"/>
      <c r="M57" s="155"/>
      <c r="N57" s="92"/>
      <c r="O57" s="75"/>
      <c r="P57" s="155"/>
      <c r="Q57" s="155"/>
      <c r="R57" s="157"/>
      <c r="S57" s="155"/>
      <c r="T57" s="155"/>
      <c r="U57" s="157"/>
      <c r="V57" s="155"/>
      <c r="W57" s="92"/>
      <c r="X57" s="75"/>
      <c r="Y57" s="155"/>
      <c r="Z57" s="155"/>
      <c r="AA57" s="75"/>
      <c r="AB57" s="155"/>
      <c r="AC57" s="92"/>
      <c r="AD57" s="75"/>
      <c r="AE57" s="155"/>
      <c r="AF57" s="92"/>
      <c r="AG57" s="75"/>
      <c r="AH57" s="155"/>
      <c r="AI57" s="92"/>
      <c r="AJ57" s="75"/>
      <c r="AK57" s="155"/>
      <c r="AL57" s="92"/>
      <c r="AM57" s="75"/>
      <c r="AN57" s="155"/>
      <c r="AO57" s="92"/>
      <c r="AP57" s="75"/>
      <c r="AQ57" s="155"/>
      <c r="AR57" s="92"/>
      <c r="AS57" s="75"/>
      <c r="AT57" s="155"/>
      <c r="AU57" s="92"/>
      <c r="AV57" s="75"/>
      <c r="AW57" s="155"/>
      <c r="AX57" s="155"/>
      <c r="AY57" s="157"/>
      <c r="AZ57" s="155"/>
      <c r="BA57" s="92"/>
      <c r="BB57" s="75"/>
      <c r="BC57" s="155"/>
      <c r="BD57" s="92"/>
      <c r="BE57" s="92"/>
      <c r="BF57" s="92"/>
      <c r="BG57" s="92"/>
      <c r="BK57" s="118"/>
      <c r="BL57" s="154"/>
      <c r="BM57" s="185"/>
      <c r="BN57" s="153"/>
      <c r="BO57" s="188"/>
      <c r="BP57" s="153"/>
      <c r="BQ57" s="153"/>
      <c r="BR57" s="208"/>
      <c r="BS57" s="153"/>
      <c r="BT57" s="153"/>
      <c r="BU57" s="153"/>
      <c r="BV57" s="153"/>
      <c r="BW57" s="153"/>
      <c r="BX57" s="153"/>
      <c r="BY57" s="153"/>
      <c r="BZ57" s="156"/>
      <c r="CA57" s="153"/>
      <c r="CB57" s="153"/>
      <c r="CC57" s="153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</row>
    <row r="58" spans="1:97" s="165" customFormat="1" x14ac:dyDescent="0.2">
      <c r="A58" s="206"/>
      <c r="B58" s="93"/>
      <c r="C58" s="93"/>
      <c r="D58" s="98"/>
      <c r="E58" s="98"/>
      <c r="F58" s="75"/>
      <c r="G58" s="98"/>
      <c r="H58" s="92"/>
      <c r="I58" s="75"/>
      <c r="J58" s="98"/>
      <c r="K58" s="92"/>
      <c r="L58" s="75"/>
      <c r="M58" s="98"/>
      <c r="N58" s="92"/>
      <c r="O58" s="75"/>
      <c r="P58" s="98"/>
      <c r="Q58" s="98"/>
      <c r="R58" s="75"/>
      <c r="S58" s="98"/>
      <c r="T58" s="98"/>
      <c r="U58" s="75"/>
      <c r="V58" s="98"/>
      <c r="W58" s="92"/>
      <c r="X58" s="75"/>
      <c r="Y58" s="98"/>
      <c r="Z58" s="98"/>
      <c r="AA58" s="75"/>
      <c r="AB58" s="98"/>
      <c r="AC58" s="92"/>
      <c r="AD58" s="75"/>
      <c r="AE58" s="98"/>
      <c r="AF58" s="92"/>
      <c r="AG58" s="75"/>
      <c r="AH58" s="98"/>
      <c r="AI58" s="92"/>
      <c r="AJ58" s="75"/>
      <c r="AK58" s="98"/>
      <c r="AL58" s="92"/>
      <c r="AM58" s="75"/>
      <c r="AN58" s="98"/>
      <c r="AO58" s="92"/>
      <c r="AP58" s="75"/>
      <c r="AQ58" s="98"/>
      <c r="AR58" s="92"/>
      <c r="AS58" s="75"/>
      <c r="AT58" s="98"/>
      <c r="AU58" s="92"/>
      <c r="AV58" s="75"/>
      <c r="AW58" s="98"/>
      <c r="AX58" s="98"/>
      <c r="AY58" s="75"/>
      <c r="AZ58" s="98"/>
      <c r="BA58" s="92"/>
      <c r="BB58" s="75"/>
      <c r="BC58" s="98"/>
      <c r="BD58" s="92"/>
      <c r="BE58" s="92"/>
      <c r="BF58" s="92"/>
      <c r="BG58" s="92"/>
      <c r="BK58" s="118"/>
      <c r="BL58" s="154"/>
      <c r="BM58" s="185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153"/>
      <c r="BY58" s="153"/>
      <c r="BZ58" s="153"/>
      <c r="CA58" s="156"/>
      <c r="CB58" s="153"/>
      <c r="CC58" s="153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</row>
    <row r="59" spans="1:97" s="165" customFormat="1" x14ac:dyDescent="0.2">
      <c r="A59" s="206"/>
      <c r="B59" s="93"/>
      <c r="C59" s="93"/>
      <c r="D59" s="98"/>
      <c r="E59" s="98"/>
      <c r="F59" s="75"/>
      <c r="G59" s="98"/>
      <c r="H59" s="92"/>
      <c r="I59" s="75"/>
      <c r="J59" s="98"/>
      <c r="K59" s="92"/>
      <c r="L59" s="75"/>
      <c r="M59" s="98"/>
      <c r="N59" s="92"/>
      <c r="O59" s="75"/>
      <c r="P59" s="98"/>
      <c r="Q59" s="98"/>
      <c r="R59" s="75"/>
      <c r="S59" s="98"/>
      <c r="T59" s="98"/>
      <c r="U59" s="75"/>
      <c r="V59" s="98"/>
      <c r="W59" s="92"/>
      <c r="X59" s="75"/>
      <c r="Y59" s="98"/>
      <c r="Z59" s="98"/>
      <c r="AA59" s="75"/>
      <c r="AB59" s="98"/>
      <c r="AC59" s="92"/>
      <c r="AD59" s="75"/>
      <c r="AE59" s="98"/>
      <c r="AF59" s="92"/>
      <c r="AG59" s="75"/>
      <c r="AH59" s="98"/>
      <c r="AI59" s="92"/>
      <c r="AJ59" s="75"/>
      <c r="AK59" s="98"/>
      <c r="AL59" s="92"/>
      <c r="AM59" s="75"/>
      <c r="AN59" s="98"/>
      <c r="AO59" s="92"/>
      <c r="AP59" s="75"/>
      <c r="AQ59" s="98"/>
      <c r="AR59" s="92"/>
      <c r="AS59" s="75"/>
      <c r="AT59" s="98"/>
      <c r="AU59" s="92"/>
      <c r="AV59" s="75"/>
      <c r="AW59" s="98"/>
      <c r="AX59" s="98"/>
      <c r="AY59" s="75"/>
      <c r="AZ59" s="98"/>
      <c r="BA59" s="92"/>
      <c r="BB59" s="75"/>
      <c r="BC59" s="98"/>
      <c r="BD59" s="92"/>
      <c r="BE59" s="92"/>
      <c r="BF59" s="92"/>
      <c r="BG59" s="92"/>
      <c r="BK59" s="118"/>
      <c r="BL59" s="154"/>
      <c r="BM59" s="154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</row>
    <row r="60" spans="1:97" s="165" customFormat="1" x14ac:dyDescent="0.2">
      <c r="A60" s="206"/>
      <c r="B60" s="93"/>
      <c r="C60" s="93"/>
      <c r="D60" s="98"/>
      <c r="E60" s="98"/>
      <c r="F60" s="75"/>
      <c r="G60" s="98"/>
      <c r="H60" s="92"/>
      <c r="I60" s="75"/>
      <c r="J60" s="98"/>
      <c r="K60" s="92"/>
      <c r="L60" s="75"/>
      <c r="M60" s="98"/>
      <c r="N60" s="92"/>
      <c r="O60" s="75"/>
      <c r="P60" s="98"/>
      <c r="Q60" s="98"/>
      <c r="R60" s="75"/>
      <c r="S60" s="98"/>
      <c r="T60" s="98"/>
      <c r="U60" s="75"/>
      <c r="V60" s="98"/>
      <c r="W60" s="92"/>
      <c r="X60" s="75"/>
      <c r="Y60" s="98"/>
      <c r="Z60" s="98"/>
      <c r="AA60" s="75"/>
      <c r="AB60" s="98"/>
      <c r="AC60" s="92"/>
      <c r="AD60" s="75"/>
      <c r="AE60" s="98"/>
      <c r="AF60" s="92"/>
      <c r="AG60" s="75"/>
      <c r="AH60" s="98"/>
      <c r="AI60" s="92"/>
      <c r="AJ60" s="75"/>
      <c r="AK60" s="98"/>
      <c r="AL60" s="92"/>
      <c r="AM60" s="75"/>
      <c r="AN60" s="98"/>
      <c r="AO60" s="92"/>
      <c r="AP60" s="75"/>
      <c r="AQ60" s="98"/>
      <c r="AR60" s="92"/>
      <c r="AS60" s="75"/>
      <c r="AT60" s="98"/>
      <c r="AU60" s="92"/>
      <c r="AV60" s="75"/>
      <c r="AW60" s="98"/>
      <c r="AX60" s="98"/>
      <c r="AY60" s="75"/>
      <c r="AZ60" s="98"/>
      <c r="BA60" s="92"/>
      <c r="BB60" s="75"/>
      <c r="BC60" s="98"/>
      <c r="BD60" s="92"/>
      <c r="BE60" s="92"/>
      <c r="BF60" s="92"/>
      <c r="BG60" s="92"/>
      <c r="BK60" s="103"/>
      <c r="BL60" s="154"/>
      <c r="BM60" s="154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</row>
    <row r="61" spans="1:97" s="165" customFormat="1" x14ac:dyDescent="0.2">
      <c r="A61" s="206"/>
      <c r="B61" s="93"/>
      <c r="C61" s="227"/>
      <c r="D61" s="98"/>
      <c r="E61" s="98"/>
      <c r="F61" s="75"/>
      <c r="G61" s="98"/>
      <c r="H61" s="92"/>
      <c r="I61" s="75"/>
      <c r="J61" s="98"/>
      <c r="K61" s="92"/>
      <c r="L61" s="75"/>
      <c r="M61" s="98"/>
      <c r="N61" s="92"/>
      <c r="O61" s="75"/>
      <c r="P61" s="98"/>
      <c r="Q61" s="98"/>
      <c r="R61" s="75"/>
      <c r="S61" s="98"/>
      <c r="T61" s="98"/>
      <c r="U61" s="75"/>
      <c r="V61" s="98"/>
      <c r="W61" s="92"/>
      <c r="X61" s="75"/>
      <c r="Y61" s="98"/>
      <c r="Z61" s="98"/>
      <c r="AA61" s="75"/>
      <c r="AB61" s="98"/>
      <c r="AC61" s="92"/>
      <c r="AD61" s="75"/>
      <c r="AE61" s="98"/>
      <c r="AF61" s="92"/>
      <c r="AG61" s="75"/>
      <c r="AH61" s="98"/>
      <c r="AI61" s="92"/>
      <c r="AJ61" s="75"/>
      <c r="AK61" s="98"/>
      <c r="AL61" s="92"/>
      <c r="AM61" s="75"/>
      <c r="AN61" s="98"/>
      <c r="AO61" s="92"/>
      <c r="AP61" s="75"/>
      <c r="AQ61" s="98"/>
      <c r="AR61" s="92"/>
      <c r="AS61" s="75"/>
      <c r="AT61" s="98"/>
      <c r="AU61" s="92"/>
      <c r="AV61" s="75"/>
      <c r="AW61" s="98"/>
      <c r="AX61" s="98"/>
      <c r="AY61" s="75"/>
      <c r="AZ61" s="98"/>
      <c r="BA61" s="92"/>
      <c r="BB61" s="75"/>
      <c r="BC61" s="98"/>
      <c r="BD61" s="92"/>
      <c r="BE61" s="92"/>
      <c r="BF61" s="92"/>
      <c r="BG61" s="92"/>
      <c r="BK61" s="104"/>
      <c r="BL61" s="104"/>
      <c r="BM61" s="104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</row>
    <row r="62" spans="1:97" s="165" customFormat="1" x14ac:dyDescent="0.2">
      <c r="A62" s="206"/>
      <c r="B62" s="93"/>
      <c r="C62" s="211"/>
      <c r="D62" s="98"/>
      <c r="E62" s="98"/>
      <c r="F62" s="75"/>
      <c r="G62" s="98"/>
      <c r="H62" s="92"/>
      <c r="I62" s="75"/>
      <c r="J62" s="98"/>
      <c r="K62" s="92"/>
      <c r="L62" s="75"/>
      <c r="M62" s="98"/>
      <c r="N62" s="92"/>
      <c r="O62" s="75"/>
      <c r="P62" s="98"/>
      <c r="Q62" s="98"/>
      <c r="R62" s="75"/>
      <c r="S62" s="98"/>
      <c r="T62" s="98"/>
      <c r="U62" s="75"/>
      <c r="V62" s="98"/>
      <c r="W62" s="92"/>
      <c r="X62" s="75"/>
      <c r="Y62" s="98"/>
      <c r="Z62" s="98"/>
      <c r="AA62" s="75"/>
      <c r="AB62" s="98"/>
      <c r="AC62" s="92"/>
      <c r="AD62" s="75"/>
      <c r="AE62" s="98"/>
      <c r="AF62" s="92"/>
      <c r="AG62" s="75"/>
      <c r="AH62" s="98"/>
      <c r="AI62" s="92"/>
      <c r="AJ62" s="75"/>
      <c r="AK62" s="98"/>
      <c r="AL62" s="92"/>
      <c r="AM62" s="75"/>
      <c r="AN62" s="98"/>
      <c r="AO62" s="92"/>
      <c r="AP62" s="75"/>
      <c r="AQ62" s="98"/>
      <c r="AR62" s="92"/>
      <c r="AS62" s="75"/>
      <c r="AT62" s="98"/>
      <c r="AU62" s="92"/>
      <c r="AV62" s="75"/>
      <c r="AW62" s="98"/>
      <c r="AX62" s="98"/>
      <c r="AY62" s="75"/>
      <c r="AZ62" s="98"/>
      <c r="BA62" s="92"/>
      <c r="BB62" s="75"/>
      <c r="BC62" s="98"/>
      <c r="BD62" s="92"/>
      <c r="BE62" s="92"/>
      <c r="BF62" s="92"/>
      <c r="BG62" s="92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</row>
    <row r="63" spans="1:97" s="165" customFormat="1" x14ac:dyDescent="0.2">
      <c r="A63" s="206"/>
      <c r="B63" s="93"/>
      <c r="C63" s="211"/>
      <c r="D63" s="98"/>
      <c r="E63" s="98"/>
      <c r="F63" s="75"/>
      <c r="G63" s="98"/>
      <c r="H63" s="92"/>
      <c r="I63" s="75"/>
      <c r="J63" s="98"/>
      <c r="K63" s="92"/>
      <c r="L63" s="75"/>
      <c r="M63" s="98"/>
      <c r="N63" s="92"/>
      <c r="O63" s="75"/>
      <c r="P63" s="98"/>
      <c r="Q63" s="98"/>
      <c r="R63" s="75"/>
      <c r="S63" s="98"/>
      <c r="T63" s="98"/>
      <c r="U63" s="75"/>
      <c r="V63" s="98"/>
      <c r="W63" s="92"/>
      <c r="X63" s="75"/>
      <c r="Y63" s="98"/>
      <c r="Z63" s="98"/>
      <c r="AA63" s="75"/>
      <c r="AB63" s="98"/>
      <c r="AC63" s="92"/>
      <c r="AD63" s="75"/>
      <c r="AE63" s="98"/>
      <c r="AF63" s="92"/>
      <c r="AG63" s="75"/>
      <c r="AH63" s="98"/>
      <c r="AI63" s="92"/>
      <c r="AJ63" s="75"/>
      <c r="AK63" s="98"/>
      <c r="AL63" s="92"/>
      <c r="AM63" s="75"/>
      <c r="AN63" s="98"/>
      <c r="AO63" s="92"/>
      <c r="AP63" s="75"/>
      <c r="AQ63" s="98"/>
      <c r="AR63" s="209"/>
      <c r="AS63" s="75"/>
      <c r="AT63" s="98"/>
      <c r="AU63" s="92"/>
      <c r="AV63" s="75"/>
      <c r="AW63" s="98"/>
      <c r="AX63" s="98"/>
      <c r="AY63" s="75"/>
      <c r="AZ63" s="98"/>
      <c r="BA63" s="92"/>
      <c r="BB63" s="75"/>
      <c r="BC63" s="98"/>
      <c r="BD63" s="92"/>
      <c r="BE63" s="159"/>
      <c r="BF63" s="153"/>
      <c r="BG63" s="92"/>
      <c r="BK63" s="109"/>
      <c r="BL63" s="109"/>
      <c r="BM63" s="109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</row>
    <row r="64" spans="1:97" s="165" customFormat="1" x14ac:dyDescent="0.2">
      <c r="A64" s="206"/>
      <c r="B64" s="93"/>
      <c r="C64" s="211"/>
      <c r="D64" s="98"/>
      <c r="E64" s="98"/>
      <c r="F64" s="75"/>
      <c r="G64" s="98"/>
      <c r="H64" s="92"/>
      <c r="I64" s="75"/>
      <c r="J64" s="98"/>
      <c r="K64" s="92"/>
      <c r="L64" s="75"/>
      <c r="M64" s="98"/>
      <c r="N64" s="92"/>
      <c r="O64" s="75"/>
      <c r="P64" s="98"/>
      <c r="Q64" s="98"/>
      <c r="R64" s="75"/>
      <c r="S64" s="98"/>
      <c r="T64" s="98"/>
      <c r="U64" s="75"/>
      <c r="V64" s="98"/>
      <c r="W64" s="92"/>
      <c r="X64" s="75"/>
      <c r="Y64" s="98"/>
      <c r="Z64" s="98"/>
      <c r="AA64" s="75"/>
      <c r="AB64" s="98"/>
      <c r="AC64" s="92"/>
      <c r="AD64" s="75"/>
      <c r="AE64" s="98"/>
      <c r="AF64" s="92"/>
      <c r="AG64" s="75"/>
      <c r="AH64" s="98"/>
      <c r="AI64" s="92"/>
      <c r="AJ64" s="75"/>
      <c r="AK64" s="98"/>
      <c r="AL64" s="92"/>
      <c r="AM64" s="75"/>
      <c r="AN64" s="98"/>
      <c r="AO64" s="92"/>
      <c r="AP64" s="75"/>
      <c r="AQ64" s="98"/>
      <c r="AR64" s="92"/>
      <c r="AS64" s="75"/>
      <c r="AT64" s="98"/>
      <c r="AU64" s="92"/>
      <c r="AV64" s="75"/>
      <c r="AW64" s="98"/>
      <c r="AX64" s="98"/>
      <c r="AY64" s="75"/>
      <c r="AZ64" s="98"/>
      <c r="BA64" s="92"/>
      <c r="BB64" s="75"/>
      <c r="BC64" s="98"/>
      <c r="BD64" s="92"/>
      <c r="BE64" s="159"/>
      <c r="BF64" s="153"/>
      <c r="BG64" s="92"/>
      <c r="BK64" s="104"/>
      <c r="BL64" s="90"/>
      <c r="BM64" s="104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</row>
    <row r="65" spans="1:97" s="165" customFormat="1" x14ac:dyDescent="0.2">
      <c r="A65" s="206"/>
      <c r="B65" s="93"/>
      <c r="C65" s="211"/>
      <c r="D65" s="98"/>
      <c r="E65" s="98"/>
      <c r="F65" s="75"/>
      <c r="G65" s="98"/>
      <c r="H65" s="98"/>
      <c r="I65" s="75"/>
      <c r="J65" s="98"/>
      <c r="K65" s="98"/>
      <c r="L65" s="75"/>
      <c r="M65" s="98"/>
      <c r="N65" s="98"/>
      <c r="O65" s="75"/>
      <c r="P65" s="98"/>
      <c r="Q65" s="98"/>
      <c r="R65" s="75"/>
      <c r="S65" s="98"/>
      <c r="T65" s="98"/>
      <c r="U65" s="75"/>
      <c r="V65" s="98"/>
      <c r="W65" s="98"/>
      <c r="X65" s="75"/>
      <c r="Y65" s="98"/>
      <c r="Z65" s="98"/>
      <c r="AA65" s="75"/>
      <c r="AB65" s="98"/>
      <c r="AC65" s="98"/>
      <c r="AD65" s="75"/>
      <c r="AE65" s="98"/>
      <c r="AF65" s="98"/>
      <c r="AG65" s="75"/>
      <c r="AH65" s="98"/>
      <c r="AI65" s="98"/>
      <c r="AJ65" s="75"/>
      <c r="AK65" s="98"/>
      <c r="AL65" s="98"/>
      <c r="AM65" s="75"/>
      <c r="AN65" s="98"/>
      <c r="AO65" s="98"/>
      <c r="AP65" s="75"/>
      <c r="AQ65" s="98"/>
      <c r="AR65" s="98"/>
      <c r="AS65" s="75"/>
      <c r="AT65" s="98"/>
      <c r="AU65" s="98"/>
      <c r="AV65" s="75"/>
      <c r="AW65" s="98"/>
      <c r="AX65" s="98"/>
      <c r="AY65" s="75"/>
      <c r="AZ65" s="98"/>
      <c r="BA65" s="98"/>
      <c r="BB65" s="75"/>
      <c r="BC65" s="98"/>
      <c r="BD65" s="98"/>
      <c r="BE65" s="159"/>
      <c r="BF65" s="153"/>
      <c r="BG65" s="92"/>
      <c r="BK65" s="104"/>
      <c r="BL65" s="90"/>
      <c r="BM65" s="104"/>
      <c r="BN65" s="98">
        <f>AVERAGE(BN36:BN54)</f>
        <v>96.796842105263167</v>
      </c>
      <c r="BO65" s="98">
        <f t="shared" ref="BO65:CC65" si="3">AVERAGE(BO36:BO54)</f>
        <v>141.61157894736843</v>
      </c>
      <c r="BP65" s="98">
        <f t="shared" si="3"/>
        <v>109.46368421052631</v>
      </c>
      <c r="BQ65" s="98">
        <f t="shared" si="3"/>
        <v>124.62473684210521</v>
      </c>
      <c r="BR65" s="98">
        <f t="shared" si="3"/>
        <v>133872.84789473683</v>
      </c>
      <c r="BS65" s="98">
        <f t="shared" si="3"/>
        <v>1576.0789473684213</v>
      </c>
      <c r="BT65" s="98">
        <f t="shared" si="3"/>
        <v>79.354736842105254</v>
      </c>
      <c r="BU65" s="98">
        <f t="shared" si="3"/>
        <v>83.213157894736838</v>
      </c>
      <c r="BV65" s="98">
        <f t="shared" si="3"/>
        <v>12.105263157894738</v>
      </c>
      <c r="BW65" s="98">
        <f t="shared" si="3"/>
        <v>12.962105263157895</v>
      </c>
      <c r="BX65" s="98">
        <f t="shared" si="3"/>
        <v>16.701052631578946</v>
      </c>
      <c r="BY65" s="98">
        <f t="shared" si="3"/>
        <v>20.341578947368411</v>
      </c>
      <c r="BZ65" s="98">
        <f t="shared" si="3"/>
        <v>109.63631578947367</v>
      </c>
      <c r="CA65" s="98">
        <f t="shared" si="3"/>
        <v>151.8547368421053</v>
      </c>
      <c r="CB65" s="98">
        <f t="shared" si="3"/>
        <v>15.804736842105262</v>
      </c>
      <c r="CC65" s="98">
        <f t="shared" si="3"/>
        <v>15.814736842105264</v>
      </c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</row>
    <row r="66" spans="1:97" s="165" customFormat="1" x14ac:dyDescent="0.2">
      <c r="A66" s="206"/>
      <c r="B66" s="93"/>
      <c r="C66" s="211"/>
      <c r="D66" s="98"/>
      <c r="E66" s="98"/>
      <c r="F66" s="75"/>
      <c r="G66" s="98"/>
      <c r="H66" s="209"/>
      <c r="I66" s="75"/>
      <c r="J66" s="98"/>
      <c r="K66" s="92"/>
      <c r="L66" s="75"/>
      <c r="M66" s="98"/>
      <c r="N66" s="92"/>
      <c r="O66" s="75"/>
      <c r="P66" s="98"/>
      <c r="Q66" s="209"/>
      <c r="R66" s="75"/>
      <c r="S66" s="98"/>
      <c r="T66" s="98"/>
      <c r="U66" s="75"/>
      <c r="V66" s="98"/>
      <c r="W66" s="209"/>
      <c r="X66" s="75"/>
      <c r="Y66" s="98"/>
      <c r="Z66" s="98"/>
      <c r="AA66" s="75"/>
      <c r="AB66" s="98"/>
      <c r="AC66" s="92"/>
      <c r="AD66" s="75"/>
      <c r="AE66" s="98"/>
      <c r="AF66" s="98"/>
      <c r="AG66" s="75"/>
      <c r="AH66" s="98"/>
      <c r="AI66" s="92"/>
      <c r="AJ66" s="75"/>
      <c r="AK66" s="98"/>
      <c r="AL66" s="92"/>
      <c r="AM66" s="75"/>
      <c r="AN66" s="98"/>
      <c r="AO66" s="92"/>
      <c r="AP66" s="75"/>
      <c r="AQ66" s="98"/>
      <c r="AR66" s="98"/>
      <c r="AS66" s="75"/>
      <c r="AT66" s="98"/>
      <c r="AU66" s="92"/>
      <c r="AV66" s="75"/>
      <c r="AW66" s="98"/>
      <c r="AX66" s="98"/>
      <c r="AY66" s="75"/>
      <c r="AZ66" s="98"/>
      <c r="BA66" s="92"/>
      <c r="BB66" s="75"/>
      <c r="BC66" s="98"/>
      <c r="BD66" s="92"/>
      <c r="BE66" s="160"/>
      <c r="BF66" s="156"/>
      <c r="BG66" s="92"/>
      <c r="BK66" s="104"/>
      <c r="BL66" s="90"/>
      <c r="BM66" s="104"/>
      <c r="BN66" s="115">
        <v>96.796842105263167</v>
      </c>
      <c r="BO66" s="115">
        <v>141.61157894736843</v>
      </c>
      <c r="BP66" s="115">
        <v>109.46368421052631</v>
      </c>
      <c r="BQ66" s="115">
        <v>124.62473684210521</v>
      </c>
      <c r="BR66" s="115">
        <v>133872.84789473683</v>
      </c>
      <c r="BS66" s="115">
        <v>1576.0789473684213</v>
      </c>
      <c r="BT66" s="115">
        <v>79.354736842105254</v>
      </c>
      <c r="BU66" s="115">
        <v>83.213157894736838</v>
      </c>
      <c r="BV66" s="115">
        <v>12.105263157894738</v>
      </c>
      <c r="BW66" s="115">
        <v>12.962105263157895</v>
      </c>
      <c r="BX66" s="115">
        <v>16.701052631578946</v>
      </c>
      <c r="BY66" s="115">
        <v>20.341578947368411</v>
      </c>
      <c r="BZ66" s="115">
        <v>109.63631578947367</v>
      </c>
      <c r="CA66" s="115">
        <v>151.8547368421053</v>
      </c>
      <c r="CB66" s="115">
        <v>15.804736842105262</v>
      </c>
      <c r="CC66" s="115">
        <v>15.814736842105264</v>
      </c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</row>
    <row r="67" spans="1:97" s="165" customFormat="1" x14ac:dyDescent="0.2">
      <c r="A67" s="206"/>
      <c r="B67" s="93"/>
      <c r="C67" s="211"/>
      <c r="D67" s="98"/>
      <c r="E67" s="98"/>
      <c r="F67" s="75"/>
      <c r="G67" s="98"/>
      <c r="H67" s="98"/>
      <c r="I67" s="75"/>
      <c r="J67" s="98"/>
      <c r="K67" s="92"/>
      <c r="L67" s="75"/>
      <c r="M67" s="98"/>
      <c r="N67" s="92"/>
      <c r="O67" s="75"/>
      <c r="P67" s="98"/>
      <c r="Q67" s="98"/>
      <c r="R67" s="75"/>
      <c r="S67" s="98"/>
      <c r="T67" s="98"/>
      <c r="U67" s="75"/>
      <c r="V67" s="98"/>
      <c r="W67" s="92"/>
      <c r="X67" s="75"/>
      <c r="Y67" s="98"/>
      <c r="Z67" s="98"/>
      <c r="AA67" s="75"/>
      <c r="AB67" s="98"/>
      <c r="AC67" s="92"/>
      <c r="AD67" s="75"/>
      <c r="AE67" s="98"/>
      <c r="AF67" s="98"/>
      <c r="AG67" s="75"/>
      <c r="AH67" s="98"/>
      <c r="AI67" s="92"/>
      <c r="AJ67" s="75"/>
      <c r="AK67" s="98"/>
      <c r="AL67" s="92"/>
      <c r="AM67" s="75"/>
      <c r="AN67" s="98"/>
      <c r="AO67" s="92"/>
      <c r="AP67" s="75"/>
      <c r="AQ67" s="98"/>
      <c r="AR67" s="92"/>
      <c r="AS67" s="75"/>
      <c r="AT67" s="98"/>
      <c r="AU67" s="92"/>
      <c r="AV67" s="75"/>
      <c r="AW67" s="98"/>
      <c r="AX67" s="98"/>
      <c r="AY67" s="75"/>
      <c r="AZ67" s="98"/>
      <c r="BA67" s="92"/>
      <c r="BB67" s="75"/>
      <c r="BC67" s="98"/>
      <c r="BD67" s="92"/>
      <c r="BE67" s="159"/>
      <c r="BF67" s="153"/>
      <c r="BG67" s="92"/>
      <c r="BK67" s="104"/>
      <c r="BL67" s="90"/>
      <c r="BM67" s="104"/>
      <c r="BN67" s="110">
        <f>BN66-BN65</f>
        <v>0</v>
      </c>
      <c r="BO67" s="110">
        <f t="shared" ref="BO67:CC67" si="4">BO66-BO65</f>
        <v>0</v>
      </c>
      <c r="BP67" s="110">
        <f t="shared" si="4"/>
        <v>0</v>
      </c>
      <c r="BQ67" s="110">
        <f t="shared" si="4"/>
        <v>0</v>
      </c>
      <c r="BR67" s="110">
        <f t="shared" si="4"/>
        <v>0</v>
      </c>
      <c r="BS67" s="110">
        <f t="shared" si="4"/>
        <v>0</v>
      </c>
      <c r="BT67" s="110">
        <f t="shared" si="4"/>
        <v>0</v>
      </c>
      <c r="BU67" s="110">
        <f t="shared" si="4"/>
        <v>0</v>
      </c>
      <c r="BV67" s="110">
        <f t="shared" si="4"/>
        <v>0</v>
      </c>
      <c r="BW67" s="110">
        <f t="shared" si="4"/>
        <v>0</v>
      </c>
      <c r="BX67" s="110">
        <f t="shared" si="4"/>
        <v>0</v>
      </c>
      <c r="BY67" s="110">
        <f t="shared" si="4"/>
        <v>0</v>
      </c>
      <c r="BZ67" s="110">
        <f t="shared" si="4"/>
        <v>0</v>
      </c>
      <c r="CA67" s="110">
        <f t="shared" si="4"/>
        <v>0</v>
      </c>
      <c r="CB67" s="110">
        <f t="shared" si="4"/>
        <v>0</v>
      </c>
      <c r="CC67" s="110">
        <f t="shared" si="4"/>
        <v>0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</row>
    <row r="68" spans="1:97" s="165" customFormat="1" x14ac:dyDescent="0.2">
      <c r="A68" s="206"/>
      <c r="B68" s="93"/>
      <c r="C68" s="211"/>
      <c r="D68" s="98"/>
      <c r="E68" s="98"/>
      <c r="F68" s="75"/>
      <c r="G68" s="98"/>
      <c r="H68" s="98"/>
      <c r="I68" s="75"/>
      <c r="J68" s="98"/>
      <c r="K68" s="92"/>
      <c r="L68" s="75"/>
      <c r="M68" s="98"/>
      <c r="N68" s="92"/>
      <c r="O68" s="75"/>
      <c r="P68" s="98"/>
      <c r="Q68" s="98"/>
      <c r="R68" s="75"/>
      <c r="S68" s="98"/>
      <c r="T68" s="98"/>
      <c r="U68" s="75"/>
      <c r="V68" s="98"/>
      <c r="W68" s="92"/>
      <c r="X68" s="75"/>
      <c r="Y68" s="98"/>
      <c r="Z68" s="98"/>
      <c r="AA68" s="75"/>
      <c r="AB68" s="98"/>
      <c r="AC68" s="92"/>
      <c r="AD68" s="75"/>
      <c r="AE68" s="98"/>
      <c r="AF68" s="98"/>
      <c r="AG68" s="75"/>
      <c r="AH68" s="98"/>
      <c r="AI68" s="92"/>
      <c r="AJ68" s="75"/>
      <c r="AK68" s="98"/>
      <c r="AL68" s="92"/>
      <c r="AM68" s="75"/>
      <c r="AN68" s="98"/>
      <c r="AO68" s="92"/>
      <c r="AP68" s="75"/>
      <c r="AQ68" s="98"/>
      <c r="AR68" s="92"/>
      <c r="AS68" s="75"/>
      <c r="AT68" s="98"/>
      <c r="AU68" s="92"/>
      <c r="AV68" s="75"/>
      <c r="AW68" s="98"/>
      <c r="AX68" s="98"/>
      <c r="AY68" s="75"/>
      <c r="AZ68" s="98"/>
      <c r="BA68" s="92"/>
      <c r="BB68" s="75"/>
      <c r="BC68" s="98"/>
      <c r="BD68" s="92"/>
      <c r="BE68" s="159"/>
      <c r="BF68" s="153"/>
      <c r="BG68" s="75"/>
      <c r="BK68" s="104"/>
      <c r="BL68" s="90"/>
      <c r="BM68" s="89" t="s">
        <v>29</v>
      </c>
      <c r="BN68" s="90">
        <f>MAX(BN36:BN54)</f>
        <v>97.34</v>
      </c>
      <c r="BO68" s="90">
        <f t="shared" ref="BO68:CC68" si="5">MAX(BO36:BO54)</f>
        <v>143.22</v>
      </c>
      <c r="BP68" s="90">
        <f t="shared" si="5"/>
        <v>109.93</v>
      </c>
      <c r="BQ68" s="90">
        <f t="shared" si="5"/>
        <v>125.06</v>
      </c>
      <c r="BR68" s="90">
        <f t="shared" si="5"/>
        <v>135057.09</v>
      </c>
      <c r="BS68" s="90">
        <f t="shared" si="5"/>
        <v>1615.97</v>
      </c>
      <c r="BT68" s="90">
        <f t="shared" si="5"/>
        <v>80.05</v>
      </c>
      <c r="BU68" s="90">
        <f t="shared" si="5"/>
        <v>83.95</v>
      </c>
      <c r="BV68" s="90">
        <f t="shared" si="5"/>
        <v>12.17</v>
      </c>
      <c r="BW68" s="90">
        <f t="shared" si="5"/>
        <v>13.14</v>
      </c>
      <c r="BX68" s="90">
        <f t="shared" si="5"/>
        <v>16.77</v>
      </c>
      <c r="BY68" s="90">
        <f t="shared" si="5"/>
        <v>20.96</v>
      </c>
      <c r="BZ68" s="90">
        <f t="shared" si="5"/>
        <v>110.78</v>
      </c>
      <c r="CA68" s="90">
        <f t="shared" si="5"/>
        <v>153.18</v>
      </c>
      <c r="CB68" s="90">
        <f t="shared" si="5"/>
        <v>15.92</v>
      </c>
      <c r="CC68" s="90">
        <f t="shared" si="5"/>
        <v>15.93</v>
      </c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</row>
    <row r="69" spans="1:97" s="165" customFormat="1" x14ac:dyDescent="0.2">
      <c r="A69" s="207"/>
      <c r="B69" s="207"/>
      <c r="C69" s="211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10"/>
      <c r="AB69" s="210"/>
      <c r="AC69" s="207"/>
      <c r="AD69" s="210"/>
      <c r="AE69" s="210"/>
      <c r="AF69" s="207"/>
      <c r="AG69" s="211"/>
      <c r="AH69" s="211"/>
      <c r="AI69" s="207"/>
      <c r="AJ69" s="211"/>
      <c r="AK69" s="211"/>
      <c r="AL69" s="207"/>
      <c r="AM69" s="207"/>
      <c r="AN69" s="207"/>
      <c r="AO69" s="207"/>
      <c r="AP69" s="207"/>
      <c r="AQ69" s="207"/>
      <c r="AR69" s="207"/>
      <c r="AS69" s="212"/>
      <c r="AT69" s="212"/>
      <c r="AU69" s="207"/>
      <c r="AV69" s="212"/>
      <c r="AW69" s="212"/>
      <c r="AX69" s="207"/>
      <c r="AY69" s="211"/>
      <c r="AZ69" s="211"/>
      <c r="BA69" s="207"/>
      <c r="BB69" s="211"/>
      <c r="BC69" s="211"/>
      <c r="BD69" s="207"/>
      <c r="BE69" s="207"/>
      <c r="BF69" s="207"/>
      <c r="BG69" s="207"/>
      <c r="BK69" s="117"/>
      <c r="BL69" s="89"/>
      <c r="BM69" s="89" t="s">
        <v>30</v>
      </c>
      <c r="BN69" s="90">
        <f t="shared" ref="BN69:CC69" si="6">MIN(BN36:BN58)</f>
        <v>96.06</v>
      </c>
      <c r="BO69" s="90">
        <f t="shared" si="6"/>
        <v>139.85</v>
      </c>
      <c r="BP69" s="90">
        <f t="shared" si="6"/>
        <v>108.86</v>
      </c>
      <c r="BQ69" s="90">
        <f t="shared" si="6"/>
        <v>124.33</v>
      </c>
      <c r="BR69" s="90">
        <f t="shared" si="6"/>
        <v>132635.35</v>
      </c>
      <c r="BS69" s="90">
        <f t="shared" si="6"/>
        <v>1540.81</v>
      </c>
      <c r="BT69" s="90">
        <f t="shared" si="6"/>
        <v>78.709999999999994</v>
      </c>
      <c r="BU69" s="90">
        <f t="shared" si="6"/>
        <v>82.29</v>
      </c>
      <c r="BV69" s="90">
        <f t="shared" si="6"/>
        <v>12.06</v>
      </c>
      <c r="BW69" s="90">
        <f t="shared" si="6"/>
        <v>12.77</v>
      </c>
      <c r="BX69" s="90">
        <f t="shared" si="6"/>
        <v>16.66</v>
      </c>
      <c r="BY69" s="90">
        <f t="shared" si="6"/>
        <v>19.760000000000002</v>
      </c>
      <c r="BZ69" s="90">
        <f t="shared" si="6"/>
        <v>108.67</v>
      </c>
      <c r="CA69" s="90">
        <f t="shared" si="6"/>
        <v>150.80000000000001</v>
      </c>
      <c r="CB69" s="90">
        <f t="shared" si="6"/>
        <v>15.69</v>
      </c>
      <c r="CC69" s="90">
        <f t="shared" si="6"/>
        <v>15.7</v>
      </c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</row>
    <row r="70" spans="1:97" s="165" customFormat="1" x14ac:dyDescent="0.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10"/>
      <c r="AB70" s="210"/>
      <c r="AC70" s="207"/>
      <c r="AD70" s="210"/>
      <c r="AE70" s="210"/>
      <c r="AF70" s="207"/>
      <c r="AG70" s="211"/>
      <c r="AH70" s="211"/>
      <c r="AI70" s="207"/>
      <c r="AJ70" s="211"/>
      <c r="AK70" s="211"/>
      <c r="AL70" s="207"/>
      <c r="AM70" s="207"/>
      <c r="AN70" s="207"/>
      <c r="AO70" s="207"/>
      <c r="AP70" s="207"/>
      <c r="AQ70" s="207"/>
      <c r="AR70" s="207"/>
      <c r="AS70" s="212"/>
      <c r="AT70" s="212"/>
      <c r="AU70" s="207"/>
      <c r="AV70" s="212"/>
      <c r="AW70" s="212"/>
      <c r="AX70" s="207"/>
      <c r="AY70" s="211"/>
      <c r="AZ70" s="211"/>
      <c r="BA70" s="207"/>
      <c r="BB70" s="211"/>
      <c r="BC70" s="211"/>
      <c r="BD70" s="207"/>
      <c r="BE70" s="207"/>
      <c r="BF70" s="207"/>
      <c r="BG70" s="207"/>
      <c r="BK70" s="117"/>
      <c r="BL70" s="89"/>
      <c r="BM70" s="89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2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</row>
    <row r="71" spans="1:97" s="165" customFormat="1" x14ac:dyDescent="0.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10"/>
      <c r="AB71" s="210"/>
      <c r="AC71" s="207"/>
      <c r="AD71" s="210"/>
      <c r="AE71" s="210"/>
      <c r="AF71" s="207"/>
      <c r="AG71" s="211"/>
      <c r="AH71" s="211"/>
      <c r="AI71" s="207"/>
      <c r="AJ71" s="211"/>
      <c r="AK71" s="211"/>
      <c r="AL71" s="207"/>
      <c r="AM71" s="207"/>
      <c r="AN71" s="207"/>
      <c r="AO71" s="207"/>
      <c r="AP71" s="207"/>
      <c r="AQ71" s="207"/>
      <c r="AR71" s="207"/>
      <c r="AS71" s="212"/>
      <c r="AT71" s="212"/>
      <c r="AU71" s="207"/>
      <c r="AV71" s="212"/>
      <c r="AW71" s="212"/>
      <c r="AX71" s="207"/>
      <c r="AY71" s="211"/>
      <c r="AZ71" s="211"/>
      <c r="BA71" s="207"/>
      <c r="BB71" s="211"/>
      <c r="BC71" s="211"/>
      <c r="BD71" s="207"/>
      <c r="BE71" s="207"/>
      <c r="BF71" s="207"/>
      <c r="BG71" s="207"/>
      <c r="BK71" s="117"/>
      <c r="BL71" s="89"/>
      <c r="BM71" s="89"/>
      <c r="BN71" s="90">
        <f t="shared" ref="BN71:CC71" si="7">BN68-BN69</f>
        <v>1.2800000000000011</v>
      </c>
      <c r="BO71" s="90">
        <f t="shared" si="7"/>
        <v>3.3700000000000045</v>
      </c>
      <c r="BP71" s="90">
        <f t="shared" si="7"/>
        <v>1.0700000000000074</v>
      </c>
      <c r="BQ71" s="90">
        <f t="shared" si="7"/>
        <v>0.73000000000000398</v>
      </c>
      <c r="BR71" s="90">
        <f t="shared" si="7"/>
        <v>2421.7399999999907</v>
      </c>
      <c r="BS71" s="90">
        <f t="shared" si="7"/>
        <v>75.160000000000082</v>
      </c>
      <c r="BT71" s="90">
        <f t="shared" si="7"/>
        <v>1.3400000000000034</v>
      </c>
      <c r="BU71" s="90">
        <f t="shared" si="7"/>
        <v>1.6599999999999966</v>
      </c>
      <c r="BV71" s="90">
        <f t="shared" si="7"/>
        <v>0.10999999999999943</v>
      </c>
      <c r="BW71" s="90">
        <f t="shared" si="7"/>
        <v>0.37000000000000099</v>
      </c>
      <c r="BX71" s="90">
        <f t="shared" si="7"/>
        <v>0.10999999999999943</v>
      </c>
      <c r="BY71" s="90">
        <f t="shared" si="7"/>
        <v>1.1999999999999993</v>
      </c>
      <c r="BZ71" s="90">
        <f t="shared" si="7"/>
        <v>2.1099999999999994</v>
      </c>
      <c r="CA71" s="90">
        <f t="shared" si="7"/>
        <v>2.3799999999999955</v>
      </c>
      <c r="CB71" s="90">
        <f t="shared" si="7"/>
        <v>0.23000000000000043</v>
      </c>
      <c r="CC71" s="90">
        <f t="shared" si="7"/>
        <v>0.23000000000000043</v>
      </c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</row>
    <row r="72" spans="1:97" s="165" customFormat="1" x14ac:dyDescent="0.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K72" s="117"/>
      <c r="BL72" s="89"/>
      <c r="BM72" s="89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108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</row>
    <row r="73" spans="1:97" s="165" customFormat="1" x14ac:dyDescent="0.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K73" s="117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108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</row>
    <row r="74" spans="1:97" s="165" customFormat="1" ht="12.75" customHeight="1" x14ac:dyDescent="0.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K74" s="117"/>
      <c r="BL74" s="89" t="s">
        <v>230</v>
      </c>
      <c r="BM74" s="89"/>
      <c r="BN74" s="92" t="s">
        <v>5</v>
      </c>
      <c r="BO74" s="92" t="s">
        <v>6</v>
      </c>
      <c r="BP74" s="92" t="s">
        <v>7</v>
      </c>
      <c r="BQ74" s="92" t="s">
        <v>8</v>
      </c>
      <c r="BR74" s="90" t="s">
        <v>9</v>
      </c>
      <c r="BS74" s="89" t="s">
        <v>10</v>
      </c>
      <c r="BT74" s="89" t="s">
        <v>11</v>
      </c>
      <c r="BU74" s="89" t="s">
        <v>12</v>
      </c>
      <c r="BV74" s="89" t="s">
        <v>13</v>
      </c>
      <c r="BW74" s="89" t="s">
        <v>14</v>
      </c>
      <c r="BX74" s="89" t="s">
        <v>15</v>
      </c>
      <c r="BY74" s="165" t="s">
        <v>158</v>
      </c>
      <c r="BZ74" s="91" t="s">
        <v>17</v>
      </c>
      <c r="CA74" s="90" t="s">
        <v>27</v>
      </c>
      <c r="CB74" s="105" t="s">
        <v>32</v>
      </c>
      <c r="CC74" s="105" t="s">
        <v>33</v>
      </c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</row>
    <row r="75" spans="1:97" s="165" customFormat="1" x14ac:dyDescent="0.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K75" s="117"/>
      <c r="BL75" s="154">
        <v>1</v>
      </c>
      <c r="BM75" s="191" t="s">
        <v>318</v>
      </c>
      <c r="BN75" s="191">
        <v>112.97</v>
      </c>
      <c r="BO75" s="228">
        <v>0.77639751552795033</v>
      </c>
      <c r="BP75" s="191">
        <v>1.0038</v>
      </c>
      <c r="BQ75" s="229">
        <v>0.87935279634189234</v>
      </c>
      <c r="BR75" s="191">
        <v>1223.55</v>
      </c>
      <c r="BS75" s="191">
        <v>14.41</v>
      </c>
      <c r="BT75" s="229">
        <v>1.397233477714126</v>
      </c>
      <c r="BU75" s="229">
        <v>1.31</v>
      </c>
      <c r="BV75" s="229">
        <v>9.0722000000000005</v>
      </c>
      <c r="BW75" s="229">
        <v>8.3679000000000006</v>
      </c>
      <c r="BX75" s="229">
        <v>6.5594000000000001</v>
      </c>
      <c r="BY75" s="229">
        <v>5.5665000000000004</v>
      </c>
      <c r="BZ75" s="229">
        <v>1</v>
      </c>
      <c r="CA75" s="229">
        <v>0.72352094231367536</v>
      </c>
      <c r="CB75" s="229">
        <v>6.9447000000000001</v>
      </c>
      <c r="CC75" s="229">
        <v>6.9434000000000005</v>
      </c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1:97" s="165" customFormat="1" x14ac:dyDescent="0.2">
      <c r="A76" s="207"/>
      <c r="B76" s="207"/>
      <c r="C76" s="207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K76" s="117"/>
      <c r="BL76" s="154">
        <v>2</v>
      </c>
      <c r="BM76" s="191" t="s">
        <v>319</v>
      </c>
      <c r="BN76" s="191">
        <v>112.8</v>
      </c>
      <c r="BO76" s="228">
        <v>0.76740081344486222</v>
      </c>
      <c r="BP76" s="191">
        <v>0.99740000000000006</v>
      </c>
      <c r="BQ76" s="229">
        <v>0.87389670540942055</v>
      </c>
      <c r="BR76" s="191">
        <v>1235.1500000000001</v>
      </c>
      <c r="BS76" s="191">
        <v>14.801</v>
      </c>
      <c r="BT76" s="229">
        <v>1.3793103448275861</v>
      </c>
      <c r="BU76" s="229">
        <v>1.3052000000000001</v>
      </c>
      <c r="BV76" s="229">
        <v>9.0091000000000001</v>
      </c>
      <c r="BW76" s="229">
        <v>8.3120000000000012</v>
      </c>
      <c r="BX76" s="229">
        <v>6.5180000000000007</v>
      </c>
      <c r="BY76" s="229">
        <v>5.4686000000000003</v>
      </c>
      <c r="BZ76" s="229">
        <v>1</v>
      </c>
      <c r="CA76" s="229">
        <v>0.72142785000072152</v>
      </c>
      <c r="CB76" s="229">
        <v>6.8730000000000002</v>
      </c>
      <c r="CC76" s="229">
        <v>6.8619000000000003</v>
      </c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</row>
    <row r="77" spans="1:97" s="165" customFormat="1" x14ac:dyDescent="0.2">
      <c r="A77" s="207"/>
      <c r="B77" s="207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K77" s="117"/>
      <c r="BL77" s="154">
        <v>3</v>
      </c>
      <c r="BM77" s="191" t="s">
        <v>320</v>
      </c>
      <c r="BN77" s="191">
        <v>113.21000000000001</v>
      </c>
      <c r="BO77" s="228">
        <v>0.76804915514592931</v>
      </c>
      <c r="BP77" s="191">
        <v>1.0044999999999999</v>
      </c>
      <c r="BQ77" s="229">
        <v>0.87858021437357225</v>
      </c>
      <c r="BR77" s="191">
        <v>1232.01</v>
      </c>
      <c r="BS77" s="191">
        <v>14.74</v>
      </c>
      <c r="BT77" s="229">
        <v>1.3900472616068946</v>
      </c>
      <c r="BU77" s="229">
        <v>1.3098000000000001</v>
      </c>
      <c r="BV77" s="229">
        <v>9.0742000000000012</v>
      </c>
      <c r="BW77" s="229">
        <v>8.3743999999999996</v>
      </c>
      <c r="BX77" s="229">
        <v>6.5527000000000006</v>
      </c>
      <c r="BY77" s="229">
        <v>5.452</v>
      </c>
      <c r="BZ77" s="229">
        <v>1</v>
      </c>
      <c r="CA77" s="229">
        <v>0.71904683152013693</v>
      </c>
      <c r="CB77" s="229">
        <v>6.9246000000000008</v>
      </c>
      <c r="CC77" s="229">
        <v>6.9213000000000005</v>
      </c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</row>
    <row r="78" spans="1:97" s="165" customFormat="1" x14ac:dyDescent="0.2">
      <c r="A78" s="207"/>
      <c r="B78" s="207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K78" s="117"/>
      <c r="BL78" s="154">
        <v>4</v>
      </c>
      <c r="BM78" s="191" t="s">
        <v>321</v>
      </c>
      <c r="BN78" s="191">
        <v>113.12</v>
      </c>
      <c r="BO78" s="228">
        <v>0.76745970836531074</v>
      </c>
      <c r="BP78" s="191">
        <v>1.0044999999999999</v>
      </c>
      <c r="BQ78" s="229">
        <v>0.87757788503729706</v>
      </c>
      <c r="BR78" s="191">
        <v>1235.0900000000001</v>
      </c>
      <c r="BS78" s="191">
        <v>14.673</v>
      </c>
      <c r="BT78" s="229">
        <v>1.3827433628318584</v>
      </c>
      <c r="BU78" s="229">
        <v>1.3123</v>
      </c>
      <c r="BV78" s="229">
        <v>9.067400000000001</v>
      </c>
      <c r="BW78" s="229">
        <v>8.3596000000000004</v>
      </c>
      <c r="BX78" s="229">
        <v>6.5444000000000004</v>
      </c>
      <c r="BY78" s="229">
        <v>5.3410000000000002</v>
      </c>
      <c r="BZ78" s="229">
        <v>1</v>
      </c>
      <c r="CA78" s="229">
        <v>0.72149031038513156</v>
      </c>
      <c r="CB78" s="229">
        <v>6.9177</v>
      </c>
      <c r="CC78" s="229">
        <v>6.9183000000000003</v>
      </c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</row>
    <row r="79" spans="1:97" s="165" customFormat="1" x14ac:dyDescent="0.2">
      <c r="A79" s="207"/>
      <c r="B79" s="207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K79" s="117"/>
      <c r="BL79" s="154">
        <v>5</v>
      </c>
      <c r="BM79" s="191" t="s">
        <v>322</v>
      </c>
      <c r="BN79" s="191">
        <v>113.01</v>
      </c>
      <c r="BO79" s="230">
        <v>0.75953212820902327</v>
      </c>
      <c r="BP79" s="191">
        <v>0.99570000000000003</v>
      </c>
      <c r="BQ79" s="229">
        <v>0.87054931661878643</v>
      </c>
      <c r="BR79" s="191">
        <v>1233.8600000000001</v>
      </c>
      <c r="BS79" s="191">
        <v>14.691000000000001</v>
      </c>
      <c r="BT79" s="229">
        <v>1.3730605519703418</v>
      </c>
      <c r="BU79" s="229">
        <v>1.3075000000000001</v>
      </c>
      <c r="BV79" s="229">
        <v>8.99</v>
      </c>
      <c r="BW79" s="229">
        <v>8.2993000000000006</v>
      </c>
      <c r="BX79" s="229">
        <v>6.4932000000000007</v>
      </c>
      <c r="BY79" s="229">
        <v>5.3395999999999999</v>
      </c>
      <c r="BZ79" s="229">
        <v>1</v>
      </c>
      <c r="CA79" s="229">
        <v>0.72035729721942088</v>
      </c>
      <c r="CB79" s="229">
        <v>6.9140000000000006</v>
      </c>
      <c r="CC79" s="229">
        <v>6.9138999999999999</v>
      </c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</row>
    <row r="80" spans="1:97" s="165" customFormat="1" x14ac:dyDescent="0.2">
      <c r="A80" s="207"/>
      <c r="B80" s="207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K80" s="117"/>
      <c r="BL80" s="154">
        <v>6</v>
      </c>
      <c r="BM80" s="191" t="s">
        <v>323</v>
      </c>
      <c r="BN80" s="191">
        <v>113.71000000000001</v>
      </c>
      <c r="BO80" s="230">
        <v>0.76266015863331293</v>
      </c>
      <c r="BP80" s="191">
        <v>1.0026000000000002</v>
      </c>
      <c r="BQ80" s="229">
        <v>0.87558007179756581</v>
      </c>
      <c r="BR80" s="191">
        <v>1222.9399000000001</v>
      </c>
      <c r="BS80" s="191">
        <v>14.440000000000001</v>
      </c>
      <c r="BT80" s="229">
        <v>1.3732491073880801</v>
      </c>
      <c r="BU80" s="229">
        <v>1.3095000000000001</v>
      </c>
      <c r="BV80" s="229">
        <v>8.9822000000000006</v>
      </c>
      <c r="BW80" s="229">
        <v>8.3367000000000004</v>
      </c>
      <c r="BX80" s="229">
        <v>6.5310000000000006</v>
      </c>
      <c r="BY80" s="229">
        <v>5.4409000000000001</v>
      </c>
      <c r="BZ80" s="229">
        <v>1</v>
      </c>
      <c r="CA80" s="229">
        <v>0.71823601235365953</v>
      </c>
      <c r="CB80" s="229">
        <v>6.9309000000000003</v>
      </c>
      <c r="CC80" s="229">
        <v>6.9275000000000002</v>
      </c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</row>
    <row r="81" spans="1:97" s="165" customFormat="1" x14ac:dyDescent="0.2">
      <c r="A81" s="207"/>
      <c r="B81" s="207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K81" s="117"/>
      <c r="BL81" s="154">
        <v>7</v>
      </c>
      <c r="BM81" s="191" t="s">
        <v>324</v>
      </c>
      <c r="BN81" s="191">
        <v>113.85000000000001</v>
      </c>
      <c r="BO81" s="230">
        <v>0.76852136489394396</v>
      </c>
      <c r="BP81" s="191">
        <v>1.0074000000000001</v>
      </c>
      <c r="BQ81" s="229">
        <v>0.8823788934968676</v>
      </c>
      <c r="BR81" s="191">
        <v>1218.6300000000001</v>
      </c>
      <c r="BS81" s="191">
        <v>14.337000000000002</v>
      </c>
      <c r="BT81" s="229">
        <v>1.381406271584473</v>
      </c>
      <c r="BU81" s="229">
        <v>1.3194000000000001</v>
      </c>
      <c r="BV81" s="229">
        <v>9.0654000000000003</v>
      </c>
      <c r="BW81" s="229">
        <v>8.4375999999999998</v>
      </c>
      <c r="BX81" s="229">
        <v>6.5802000000000005</v>
      </c>
      <c r="BY81" s="229">
        <v>5.5254000000000003</v>
      </c>
      <c r="BZ81" s="229">
        <v>1</v>
      </c>
      <c r="CA81" s="229">
        <v>0.72045590449636532</v>
      </c>
      <c r="CB81" s="229">
        <v>6.9466000000000001</v>
      </c>
      <c r="CC81" s="229">
        <v>6.9429000000000007</v>
      </c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</row>
    <row r="82" spans="1:97" s="165" customFormat="1" x14ac:dyDescent="0.2">
      <c r="A82" s="207"/>
      <c r="B82" s="207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K82" s="158"/>
      <c r="BL82" s="154">
        <v>8</v>
      </c>
      <c r="BM82" s="191" t="s">
        <v>325</v>
      </c>
      <c r="BN82" s="191">
        <v>113.92</v>
      </c>
      <c r="BO82" s="230">
        <v>0.778755548633284</v>
      </c>
      <c r="BP82" s="191">
        <v>1.0097</v>
      </c>
      <c r="BQ82" s="229">
        <v>0.88809946714031962</v>
      </c>
      <c r="BR82" s="191">
        <v>1207.1000000000001</v>
      </c>
      <c r="BS82" s="191">
        <v>14.165000000000001</v>
      </c>
      <c r="BT82" s="229">
        <v>1.3886960144424385</v>
      </c>
      <c r="BU82" s="229">
        <v>1.32</v>
      </c>
      <c r="BV82" s="229">
        <v>9.1217000000000006</v>
      </c>
      <c r="BW82" s="229">
        <v>8.4695999999999998</v>
      </c>
      <c r="BX82" s="229">
        <v>6.6238000000000001</v>
      </c>
      <c r="BY82" s="229">
        <v>5.4782999999999999</v>
      </c>
      <c r="BZ82" s="229">
        <v>1</v>
      </c>
      <c r="CA82" s="229">
        <v>0.72221981482283948</v>
      </c>
      <c r="CB82" s="229">
        <v>6.9637000000000002</v>
      </c>
      <c r="CC82" s="229">
        <v>6.9575000000000005</v>
      </c>
      <c r="CD82" s="120"/>
      <c r="CE82" s="120"/>
      <c r="CF82" s="120"/>
      <c r="CG82" s="120"/>
      <c r="CH82" s="120"/>
      <c r="CI82" s="120"/>
      <c r="CJ82" s="120"/>
      <c r="CK82" s="117"/>
      <c r="CL82" s="117"/>
      <c r="CM82" s="117"/>
      <c r="CN82" s="117"/>
      <c r="CO82" s="117"/>
      <c r="CP82" s="117"/>
      <c r="CQ82" s="117"/>
      <c r="CR82" s="117"/>
      <c r="CS82" s="117"/>
    </row>
    <row r="83" spans="1:97" s="165" customFormat="1" x14ac:dyDescent="0.2">
      <c r="A83" s="207"/>
      <c r="B83" s="207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K83" s="117"/>
      <c r="BL83" s="154">
        <v>9</v>
      </c>
      <c r="BM83" s="191" t="s">
        <v>326</v>
      </c>
      <c r="BN83" s="229">
        <v>114.10000000000001</v>
      </c>
      <c r="BO83" s="230">
        <v>0.77519379844961234</v>
      </c>
      <c r="BP83" s="191">
        <v>1.0109000000000001</v>
      </c>
      <c r="BQ83" s="229">
        <v>0.88991723769689413</v>
      </c>
      <c r="BR83" s="191">
        <v>1197.3600000000001</v>
      </c>
      <c r="BS83" s="191">
        <v>13.97</v>
      </c>
      <c r="BT83" s="229">
        <v>1.3894678338196471</v>
      </c>
      <c r="BU83" s="229">
        <v>1.3234000000000001</v>
      </c>
      <c r="BV83" s="229">
        <v>9.1043000000000003</v>
      </c>
      <c r="BW83" s="229">
        <v>8.5061999999999998</v>
      </c>
      <c r="BX83" s="229">
        <v>6.6384000000000007</v>
      </c>
      <c r="BY83" s="229">
        <v>5.5007999999999999</v>
      </c>
      <c r="BZ83" s="229">
        <v>1</v>
      </c>
      <c r="CA83" s="229">
        <v>0.72504223371011367</v>
      </c>
      <c r="CB83" s="229">
        <v>6.9574000000000007</v>
      </c>
      <c r="CC83" s="229">
        <v>6.9532000000000007</v>
      </c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</row>
    <row r="84" spans="1:97" s="165" customFormat="1" x14ac:dyDescent="0.2">
      <c r="A84" s="207"/>
      <c r="B84" s="207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K84" s="117"/>
      <c r="BL84" s="154">
        <v>10</v>
      </c>
      <c r="BM84" s="191" t="s">
        <v>327</v>
      </c>
      <c r="BN84" s="229">
        <v>113.9</v>
      </c>
      <c r="BO84" s="230">
        <v>0.77202192542268189</v>
      </c>
      <c r="BP84" s="230">
        <v>1.0099</v>
      </c>
      <c r="BQ84" s="229">
        <v>0.88731144631765746</v>
      </c>
      <c r="BR84" s="229">
        <v>1200.3199</v>
      </c>
      <c r="BS84" s="229">
        <v>13.944000000000001</v>
      </c>
      <c r="BT84" s="229">
        <v>1.389854065323141</v>
      </c>
      <c r="BU84" s="229">
        <v>1.323</v>
      </c>
      <c r="BV84" s="229">
        <v>9.1191000000000013</v>
      </c>
      <c r="BW84" s="229">
        <v>8.5266000000000002</v>
      </c>
      <c r="BX84" s="229">
        <v>6.6200999999999999</v>
      </c>
      <c r="BY84" s="229">
        <v>5.4634</v>
      </c>
      <c r="BZ84" s="229">
        <v>1</v>
      </c>
      <c r="CA84" s="229">
        <v>0.72494236708181703</v>
      </c>
      <c r="CB84" s="229">
        <v>6.9533000000000005</v>
      </c>
      <c r="CC84" s="229">
        <v>6.9504999999999999</v>
      </c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</row>
    <row r="85" spans="1:97" s="165" customFormat="1" x14ac:dyDescent="0.2">
      <c r="A85" s="207"/>
      <c r="B85" s="207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K85" s="117"/>
      <c r="BL85" s="154">
        <v>11</v>
      </c>
      <c r="BM85" s="191" t="s">
        <v>328</v>
      </c>
      <c r="BN85" s="229">
        <v>113.41</v>
      </c>
      <c r="BO85" s="229">
        <v>0.78216660148611661</v>
      </c>
      <c r="BP85" s="229">
        <v>1.0070000000000001</v>
      </c>
      <c r="BQ85" s="229">
        <v>0.8857395925597874</v>
      </c>
      <c r="BR85" s="229">
        <v>1210.5</v>
      </c>
      <c r="BS85" s="229">
        <v>14.139000000000001</v>
      </c>
      <c r="BT85" s="229">
        <v>1.3776002204160354</v>
      </c>
      <c r="BU85" s="229">
        <v>1.3227</v>
      </c>
      <c r="BV85" s="229">
        <v>9.0974000000000004</v>
      </c>
      <c r="BW85" s="229">
        <v>8.5103000000000009</v>
      </c>
      <c r="BX85" s="229">
        <v>6.6082000000000001</v>
      </c>
      <c r="BY85" s="229">
        <v>5.4276</v>
      </c>
      <c r="BZ85" s="229">
        <v>1</v>
      </c>
      <c r="CA85" s="229">
        <v>0.72436473212992203</v>
      </c>
      <c r="CB85" s="229">
        <v>6.94</v>
      </c>
      <c r="CC85" s="229">
        <v>6.9375</v>
      </c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</row>
    <row r="86" spans="1:97" s="165" customFormat="1" x14ac:dyDescent="0.2">
      <c r="A86" s="207"/>
      <c r="B86" s="207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K86" s="117"/>
      <c r="BL86" s="154">
        <v>12</v>
      </c>
      <c r="BM86" s="191" t="s">
        <v>329</v>
      </c>
      <c r="BN86" s="229">
        <v>113.3</v>
      </c>
      <c r="BO86" s="229">
        <v>0.78027465667915097</v>
      </c>
      <c r="BP86" s="229">
        <v>1.0073000000000001</v>
      </c>
      <c r="BQ86" s="229">
        <v>0.88284629645978629</v>
      </c>
      <c r="BR86" s="229">
        <v>1215.48</v>
      </c>
      <c r="BS86" s="229">
        <v>14.291</v>
      </c>
      <c r="BT86" s="229">
        <v>1.3785497656465397</v>
      </c>
      <c r="BU86" s="229">
        <v>1.3164</v>
      </c>
      <c r="BV86" s="229">
        <v>9.0591000000000008</v>
      </c>
      <c r="BW86" s="229">
        <v>8.4843000000000011</v>
      </c>
      <c r="BX86" s="229">
        <v>6.5874000000000006</v>
      </c>
      <c r="BY86" s="229">
        <v>5.3546000000000005</v>
      </c>
      <c r="BZ86" s="229">
        <v>1</v>
      </c>
      <c r="CA86" s="229">
        <v>0.7237618244588071</v>
      </c>
      <c r="CB86" s="229">
        <v>6.9503000000000004</v>
      </c>
      <c r="CC86" s="229">
        <v>6.9416000000000002</v>
      </c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</row>
    <row r="87" spans="1:97" s="165" customFormat="1" x14ac:dyDescent="0.2">
      <c r="A87" s="207"/>
      <c r="B87" s="207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K87" s="117"/>
      <c r="BL87" s="154">
        <v>13</v>
      </c>
      <c r="BM87" s="191" t="s">
        <v>330</v>
      </c>
      <c r="BN87" s="229">
        <v>112.7</v>
      </c>
      <c r="BO87" s="229">
        <v>0.77766544832413098</v>
      </c>
      <c r="BP87" s="229">
        <v>0.99680000000000002</v>
      </c>
      <c r="BQ87" s="229">
        <v>0.87581012436503758</v>
      </c>
      <c r="BR87" s="229">
        <v>1221.8700000000001</v>
      </c>
      <c r="BS87" s="229">
        <v>14.398000000000001</v>
      </c>
      <c r="BT87" s="229">
        <v>1.3689253935660506</v>
      </c>
      <c r="BU87" s="229">
        <v>1.3166</v>
      </c>
      <c r="BV87" s="229">
        <v>9.0023</v>
      </c>
      <c r="BW87" s="229">
        <v>8.4479000000000006</v>
      </c>
      <c r="BX87" s="229">
        <v>6.5350999999999999</v>
      </c>
      <c r="BY87" s="229">
        <v>5.3083</v>
      </c>
      <c r="BZ87" s="229">
        <v>1</v>
      </c>
      <c r="CA87" s="229">
        <v>0.72342149429943858</v>
      </c>
      <c r="CB87" s="229">
        <v>6.9424000000000001</v>
      </c>
      <c r="CC87" s="229">
        <v>6.9352</v>
      </c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</row>
    <row r="88" spans="1:97" s="165" customFormat="1" x14ac:dyDescent="0.2">
      <c r="A88" s="207"/>
      <c r="B88" s="207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K88" s="117"/>
      <c r="BL88" s="154">
        <v>14</v>
      </c>
      <c r="BM88" s="191" t="s">
        <v>331</v>
      </c>
      <c r="BN88" s="229">
        <v>112.44</v>
      </c>
      <c r="BO88" s="229">
        <v>0.77724234416291005</v>
      </c>
      <c r="BP88" s="229">
        <v>0.99270000000000003</v>
      </c>
      <c r="BQ88" s="229">
        <v>0.87443161944735925</v>
      </c>
      <c r="BR88" s="229">
        <v>1223.21</v>
      </c>
      <c r="BS88" s="229">
        <v>14.39</v>
      </c>
      <c r="BT88" s="229">
        <v>1.3772207684891886</v>
      </c>
      <c r="BU88" s="229">
        <v>1.3181</v>
      </c>
      <c r="BV88" s="229">
        <v>9.0156000000000009</v>
      </c>
      <c r="BW88" s="229">
        <v>8.4883000000000006</v>
      </c>
      <c r="BX88" s="229">
        <v>6.5247999999999999</v>
      </c>
      <c r="BY88" s="229">
        <v>5.3561000000000005</v>
      </c>
      <c r="BZ88" s="229">
        <v>1</v>
      </c>
      <c r="CA88" s="229">
        <v>0.72115731325631371</v>
      </c>
      <c r="CB88" s="229">
        <v>6.9423000000000004</v>
      </c>
      <c r="CC88" s="229">
        <v>6.9392000000000005</v>
      </c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</row>
    <row r="89" spans="1:97" s="165" customFormat="1" x14ac:dyDescent="0.2">
      <c r="A89" s="207"/>
      <c r="B89" s="207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K89" s="117"/>
      <c r="BL89" s="154">
        <v>15</v>
      </c>
      <c r="BM89" s="191" t="s">
        <v>332</v>
      </c>
      <c r="BN89" s="229">
        <v>113.07000000000001</v>
      </c>
      <c r="BO89" s="229">
        <v>0.78198310916484193</v>
      </c>
      <c r="BP89" s="229">
        <v>0.99480000000000002</v>
      </c>
      <c r="BQ89" s="229">
        <v>0.87858021437357225</v>
      </c>
      <c r="BR89" s="229">
        <v>1223.6500000000001</v>
      </c>
      <c r="BS89" s="229">
        <v>14.404</v>
      </c>
      <c r="BT89" s="229">
        <v>1.3827433628318584</v>
      </c>
      <c r="BU89" s="229">
        <v>1.329</v>
      </c>
      <c r="BV89" s="229">
        <v>9.0699000000000005</v>
      </c>
      <c r="BW89" s="229">
        <v>8.5435999999999996</v>
      </c>
      <c r="BX89" s="229">
        <v>6.5559000000000003</v>
      </c>
      <c r="BY89" s="229">
        <v>5.3447000000000005</v>
      </c>
      <c r="BZ89" s="229">
        <v>1</v>
      </c>
      <c r="CA89" s="229">
        <v>0.72074669357454335</v>
      </c>
      <c r="CB89" s="229">
        <v>6.9379</v>
      </c>
      <c r="CC89" s="229">
        <v>6.9351000000000003</v>
      </c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</row>
    <row r="90" spans="1:97" s="165" customFormat="1" x14ac:dyDescent="0.2">
      <c r="A90" s="207"/>
      <c r="B90" s="207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K90" s="117"/>
      <c r="BL90" s="154">
        <v>16</v>
      </c>
      <c r="BM90" s="191" t="s">
        <v>333</v>
      </c>
      <c r="BN90" s="229">
        <v>112.88</v>
      </c>
      <c r="BO90" s="229">
        <v>0.77423350882626196</v>
      </c>
      <c r="BP90" s="229">
        <v>0.99260000000000004</v>
      </c>
      <c r="BQ90" s="229">
        <v>0.87504375218760932</v>
      </c>
      <c r="BR90" s="229">
        <v>1227.54</v>
      </c>
      <c r="BS90" s="229">
        <v>14.49</v>
      </c>
      <c r="BT90" s="229">
        <v>1.3783597518952446</v>
      </c>
      <c r="BU90" s="229">
        <v>1.3221000000000001</v>
      </c>
      <c r="BV90" s="229">
        <v>9.0247000000000011</v>
      </c>
      <c r="BW90" s="229">
        <v>8.5251999999999999</v>
      </c>
      <c r="BX90" s="229">
        <v>6.5284000000000004</v>
      </c>
      <c r="BY90" s="229">
        <v>5.2933000000000003</v>
      </c>
      <c r="BZ90" s="229">
        <v>1</v>
      </c>
      <c r="CA90" s="229">
        <v>0.72171421560490479</v>
      </c>
      <c r="CB90" s="229">
        <v>6.9313000000000002</v>
      </c>
      <c r="CC90" s="229">
        <v>6.9237000000000002</v>
      </c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</row>
    <row r="91" spans="1:97" s="165" customFormat="1" x14ac:dyDescent="0.2">
      <c r="A91" s="207"/>
      <c r="B91" s="207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K91" s="117"/>
      <c r="BL91" s="154">
        <v>17</v>
      </c>
      <c r="BM91" s="191" t="s">
        <v>334</v>
      </c>
      <c r="BN91" s="229">
        <v>112.83</v>
      </c>
      <c r="BO91" s="229">
        <v>0.778694907335306</v>
      </c>
      <c r="BP91" s="229">
        <v>0.99630000000000007</v>
      </c>
      <c r="BQ91" s="229">
        <v>0.88059175766114817</v>
      </c>
      <c r="BR91" s="229">
        <v>1222.23</v>
      </c>
      <c r="BS91" s="229">
        <v>14.23</v>
      </c>
      <c r="BT91" s="229">
        <v>1.383891502906172</v>
      </c>
      <c r="BU91" s="229">
        <v>1.3234000000000001</v>
      </c>
      <c r="BV91" s="229">
        <v>9.0757000000000012</v>
      </c>
      <c r="BW91" s="229">
        <v>8.5747</v>
      </c>
      <c r="BX91" s="229">
        <v>6.5693999999999999</v>
      </c>
      <c r="BY91" s="229">
        <v>5.2863000000000007</v>
      </c>
      <c r="BZ91" s="229">
        <v>1</v>
      </c>
      <c r="CA91" s="229">
        <v>0.72171421560490479</v>
      </c>
      <c r="CB91" s="229">
        <v>6.9459</v>
      </c>
      <c r="CC91" s="229">
        <v>6.9431000000000003</v>
      </c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</row>
    <row r="92" spans="1:97" s="165" customFormat="1" x14ac:dyDescent="0.2">
      <c r="A92" s="207"/>
      <c r="B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K92" s="117"/>
      <c r="BL92" s="154">
        <v>18</v>
      </c>
      <c r="BM92" s="191" t="s">
        <v>335</v>
      </c>
      <c r="BN92" s="229">
        <v>113.21000000000001</v>
      </c>
      <c r="BO92" s="229">
        <v>0.77845243655612639</v>
      </c>
      <c r="BP92" s="229">
        <v>0.99680000000000002</v>
      </c>
      <c r="BQ92" s="229">
        <v>0.88004928275983452</v>
      </c>
      <c r="BR92" s="229">
        <v>1226.6400000000001</v>
      </c>
      <c r="BS92" s="229">
        <v>14.38</v>
      </c>
      <c r="BT92" s="229">
        <v>1.3762730525736306</v>
      </c>
      <c r="BU92" s="229">
        <v>1.3197000000000001</v>
      </c>
      <c r="BV92" s="229">
        <v>9.0492000000000008</v>
      </c>
      <c r="BW92" s="229">
        <v>8.5603999999999996</v>
      </c>
      <c r="BX92" s="229">
        <v>6.5644</v>
      </c>
      <c r="BY92" s="229">
        <v>5.2442000000000002</v>
      </c>
      <c r="BZ92" s="229">
        <v>1</v>
      </c>
      <c r="CA92" s="229">
        <v>0.72171421560490479</v>
      </c>
      <c r="CB92" s="229">
        <v>6.9382999999999999</v>
      </c>
      <c r="CC92" s="229">
        <v>6.9347000000000003</v>
      </c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</row>
    <row r="93" spans="1:97" s="165" customFormat="1" x14ac:dyDescent="0.2">
      <c r="A93" s="207"/>
      <c r="B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K93" s="117"/>
      <c r="BL93" s="154">
        <v>19</v>
      </c>
      <c r="BM93" s="191" t="s">
        <v>336</v>
      </c>
      <c r="BN93" s="229">
        <v>113.59</v>
      </c>
      <c r="BO93" s="229">
        <v>0.7839448102853559</v>
      </c>
      <c r="BP93" s="229">
        <v>0.99940000000000007</v>
      </c>
      <c r="BQ93" s="229">
        <v>0.88378258948298727</v>
      </c>
      <c r="BR93" s="229">
        <v>1223.97</v>
      </c>
      <c r="BS93" s="229">
        <v>14.260000000000002</v>
      </c>
      <c r="BT93" s="229">
        <v>1.3819789939192924</v>
      </c>
      <c r="BU93" s="229">
        <v>1.3253000000000001</v>
      </c>
      <c r="BV93" s="229">
        <v>9.0883000000000003</v>
      </c>
      <c r="BW93" s="229">
        <v>8.5934000000000008</v>
      </c>
      <c r="BX93" s="229">
        <v>6.5923000000000007</v>
      </c>
      <c r="BY93" s="229">
        <v>5.2412999999999998</v>
      </c>
      <c r="BZ93" s="229">
        <v>1</v>
      </c>
      <c r="CA93" s="229">
        <v>0.72232415018563734</v>
      </c>
      <c r="CB93" s="229">
        <v>6.9481000000000002</v>
      </c>
      <c r="CC93" s="229">
        <v>6.9458000000000002</v>
      </c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</row>
    <row r="94" spans="1:97" s="165" customFormat="1" x14ac:dyDescent="0.2">
      <c r="A94" s="207"/>
      <c r="B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K94" s="117"/>
      <c r="BL94" s="213"/>
      <c r="BM94" s="191"/>
      <c r="BN94" s="75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</row>
    <row r="95" spans="1:97" s="165" customFormat="1" x14ac:dyDescent="0.2">
      <c r="A95" s="207"/>
      <c r="B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K95" s="117"/>
      <c r="BL95" s="213"/>
      <c r="BM95" s="191"/>
      <c r="BN95" s="75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</row>
    <row r="96" spans="1:97" s="165" customFormat="1" x14ac:dyDescent="0.2">
      <c r="A96" s="207"/>
      <c r="B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K96" s="104"/>
      <c r="BL96" s="214"/>
      <c r="BM96" s="191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</row>
    <row r="97" spans="1:97" s="165" customFormat="1" x14ac:dyDescent="0.2">
      <c r="A97" s="207"/>
      <c r="B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K97" s="104"/>
      <c r="BL97" s="214"/>
      <c r="BM97" s="191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</row>
    <row r="98" spans="1:97" s="165" customFormat="1" x14ac:dyDescent="0.2">
      <c r="A98" s="207"/>
      <c r="B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K98" s="117"/>
      <c r="BL98" s="89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1:97" s="165" customFormat="1" x14ac:dyDescent="0.2">
      <c r="BK99" s="117"/>
      <c r="BL99" s="89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1:97" s="165" customFormat="1" x14ac:dyDescent="0.2">
      <c r="BK100" s="117"/>
      <c r="BL100" s="89"/>
      <c r="BM100" s="89"/>
      <c r="BN100" s="89"/>
      <c r="BO100" s="89"/>
      <c r="BP100" s="89"/>
      <c r="BQ100" s="90"/>
      <c r="BR100" s="89"/>
      <c r="BS100" s="89"/>
      <c r="BT100" s="89"/>
      <c r="BU100" s="89"/>
      <c r="BV100" s="89"/>
      <c r="BW100" s="89"/>
      <c r="BX100" s="89"/>
      <c r="BY100" s="91"/>
      <c r="BZ100" s="90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1:97" s="165" customFormat="1" x14ac:dyDescent="0.2">
      <c r="BK101" s="117"/>
      <c r="BL101" s="89"/>
      <c r="BM101" s="98"/>
      <c r="BN101" s="113">
        <f>AVERAGE(BN75:BN93)</f>
        <v>113.26421052631581</v>
      </c>
      <c r="BO101" s="113">
        <f t="shared" ref="BO101:CC101" si="8">AVERAGE(BO75:BO93)</f>
        <v>0.77424473366032154</v>
      </c>
      <c r="BP101" s="113">
        <f t="shared" si="8"/>
        <v>1.001584210526316</v>
      </c>
      <c r="BQ101" s="113">
        <f t="shared" si="8"/>
        <v>0.8800062770277578</v>
      </c>
      <c r="BR101" s="113">
        <f t="shared" si="8"/>
        <v>1221.1105157894738</v>
      </c>
      <c r="BS101" s="113">
        <f t="shared" si="8"/>
        <v>14.376473684210527</v>
      </c>
      <c r="BT101" s="113">
        <f t="shared" si="8"/>
        <v>1.3816111107238211</v>
      </c>
      <c r="BU101" s="113">
        <f t="shared" si="8"/>
        <v>1.3175473684210526</v>
      </c>
      <c r="BV101" s="113">
        <f t="shared" si="8"/>
        <v>9.0572526315789492</v>
      </c>
      <c r="BW101" s="113">
        <f t="shared" si="8"/>
        <v>8.4588421052631588</v>
      </c>
      <c r="BX101" s="113">
        <f t="shared" si="8"/>
        <v>6.5645842105263155</v>
      </c>
      <c r="BY101" s="113">
        <f t="shared" si="8"/>
        <v>5.3912052631578948</v>
      </c>
      <c r="BZ101" s="113">
        <f t="shared" si="8"/>
        <v>1</v>
      </c>
      <c r="CA101" s="113">
        <f t="shared" si="8"/>
        <v>0.72198202203280304</v>
      </c>
      <c r="CB101" s="113">
        <f t="shared" si="8"/>
        <v>6.9369684210526321</v>
      </c>
      <c r="CC101" s="113">
        <f t="shared" si="8"/>
        <v>6.9329631578947373</v>
      </c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</row>
    <row r="102" spans="1:97" s="165" customFormat="1" x14ac:dyDescent="0.2">
      <c r="BK102" s="117"/>
      <c r="BL102" s="89"/>
      <c r="BM102" s="98"/>
      <c r="BN102" s="113">
        <v>113.26421052631581</v>
      </c>
      <c r="BO102" s="113">
        <v>0.77424473366032154</v>
      </c>
      <c r="BP102" s="113">
        <v>1.001584210526316</v>
      </c>
      <c r="BQ102" s="113">
        <v>0.8800062770277578</v>
      </c>
      <c r="BR102" s="113">
        <v>1221.1105157894738</v>
      </c>
      <c r="BS102" s="113">
        <v>14.376473684210527</v>
      </c>
      <c r="BT102" s="113">
        <v>1.3816111107238211</v>
      </c>
      <c r="BU102" s="113">
        <v>1.3175473684210526</v>
      </c>
      <c r="BV102" s="113">
        <v>9.0572526315789492</v>
      </c>
      <c r="BW102" s="113">
        <v>8.4588421052631588</v>
      </c>
      <c r="BX102" s="113">
        <v>6.5645842105263155</v>
      </c>
      <c r="BY102" s="113">
        <v>5.3912052631578948</v>
      </c>
      <c r="BZ102" s="113">
        <v>1</v>
      </c>
      <c r="CA102" s="113">
        <v>0.72198202203280304</v>
      </c>
      <c r="CB102" s="113">
        <v>6.9369684210526321</v>
      </c>
      <c r="CC102" s="113">
        <v>6.9329631578947373</v>
      </c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</row>
    <row r="103" spans="1:97" s="165" customFormat="1" x14ac:dyDescent="0.2">
      <c r="BK103" s="117"/>
      <c r="BL103" s="89"/>
      <c r="BM103" s="115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</row>
    <row r="104" spans="1:97" s="165" customFormat="1" x14ac:dyDescent="0.2">
      <c r="BK104" s="117"/>
      <c r="BL104" s="89"/>
      <c r="BM104" s="90"/>
      <c r="BN104" s="113">
        <f>BN101-BN102</f>
        <v>0</v>
      </c>
      <c r="BO104" s="113">
        <f t="shared" ref="BO104:CC104" si="9">BO101-BO102</f>
        <v>0</v>
      </c>
      <c r="BP104" s="113">
        <f t="shared" si="9"/>
        <v>0</v>
      </c>
      <c r="BQ104" s="113">
        <f t="shared" si="9"/>
        <v>0</v>
      </c>
      <c r="BR104" s="113">
        <f t="shared" si="9"/>
        <v>0</v>
      </c>
      <c r="BS104" s="113">
        <f t="shared" si="9"/>
        <v>0</v>
      </c>
      <c r="BT104" s="113">
        <f t="shared" si="9"/>
        <v>0</v>
      </c>
      <c r="BU104" s="113">
        <f t="shared" si="9"/>
        <v>0</v>
      </c>
      <c r="BV104" s="113">
        <f t="shared" si="9"/>
        <v>0</v>
      </c>
      <c r="BW104" s="113">
        <f t="shared" si="9"/>
        <v>0</v>
      </c>
      <c r="BX104" s="113">
        <f t="shared" si="9"/>
        <v>0</v>
      </c>
      <c r="BY104" s="113">
        <f t="shared" si="9"/>
        <v>0</v>
      </c>
      <c r="BZ104" s="113">
        <f t="shared" si="9"/>
        <v>0</v>
      </c>
      <c r="CA104" s="113">
        <f t="shared" si="9"/>
        <v>0</v>
      </c>
      <c r="CB104" s="113">
        <f t="shared" si="9"/>
        <v>0</v>
      </c>
      <c r="CC104" s="113">
        <f t="shared" si="9"/>
        <v>0</v>
      </c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</row>
    <row r="105" spans="1:97" s="165" customFormat="1" x14ac:dyDescent="0.2">
      <c r="BK105" s="117"/>
      <c r="BL105" s="89"/>
      <c r="BM105" s="90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</row>
    <row r="106" spans="1:97" s="165" customFormat="1" x14ac:dyDescent="0.2">
      <c r="BK106" s="117"/>
      <c r="BL106" s="89"/>
      <c r="BM106" s="89"/>
      <c r="BN106" s="89"/>
      <c r="BO106" s="89"/>
      <c r="BP106" s="89"/>
      <c r="BQ106" s="90"/>
      <c r="BR106" s="89"/>
      <c r="BS106" s="89"/>
      <c r="BT106" s="89"/>
      <c r="BU106" s="89"/>
      <c r="BV106" s="89"/>
      <c r="BW106" s="89"/>
      <c r="BX106" s="89"/>
      <c r="BY106" s="91"/>
      <c r="BZ106" s="90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</row>
    <row r="107" spans="1:97" s="165" customFormat="1" x14ac:dyDescent="0.2">
      <c r="BK107" s="117"/>
      <c r="BL107" s="89"/>
      <c r="BM107" s="89"/>
      <c r="BN107" s="113">
        <f>BN104-BN105</f>
        <v>0</v>
      </c>
      <c r="BO107" s="113">
        <f t="shared" ref="BO107:CC107" si="10">BO104-BO105</f>
        <v>0</v>
      </c>
      <c r="BP107" s="113">
        <f t="shared" si="10"/>
        <v>0</v>
      </c>
      <c r="BQ107" s="113">
        <f t="shared" si="10"/>
        <v>0</v>
      </c>
      <c r="BR107" s="113">
        <f t="shared" si="10"/>
        <v>0</v>
      </c>
      <c r="BS107" s="113">
        <f t="shared" si="10"/>
        <v>0</v>
      </c>
      <c r="BT107" s="113">
        <f t="shared" si="10"/>
        <v>0</v>
      </c>
      <c r="BU107" s="113">
        <f t="shared" si="10"/>
        <v>0</v>
      </c>
      <c r="BV107" s="113">
        <f t="shared" si="10"/>
        <v>0</v>
      </c>
      <c r="BW107" s="113">
        <f t="shared" si="10"/>
        <v>0</v>
      </c>
      <c r="BX107" s="113">
        <f t="shared" si="10"/>
        <v>0</v>
      </c>
      <c r="BY107" s="113">
        <f t="shared" si="10"/>
        <v>0</v>
      </c>
      <c r="BZ107" s="113">
        <f t="shared" si="10"/>
        <v>0</v>
      </c>
      <c r="CA107" s="113">
        <f t="shared" si="10"/>
        <v>0</v>
      </c>
      <c r="CB107" s="113">
        <f t="shared" si="10"/>
        <v>0</v>
      </c>
      <c r="CC107" s="113">
        <f t="shared" si="10"/>
        <v>0</v>
      </c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</row>
    <row r="108" spans="1:97" s="165" customFormat="1" x14ac:dyDescent="0.2">
      <c r="BK108" s="117"/>
      <c r="BL108" s="89"/>
      <c r="BM108" s="89"/>
      <c r="BN108" s="89"/>
      <c r="BO108" s="89"/>
      <c r="BP108" s="89"/>
      <c r="BQ108" s="90"/>
      <c r="BR108" s="89"/>
      <c r="BS108" s="89"/>
      <c r="BT108" s="89"/>
      <c r="BU108" s="89"/>
      <c r="BV108" s="89"/>
      <c r="BW108" s="89"/>
      <c r="BX108" s="89"/>
      <c r="BY108" s="91"/>
      <c r="BZ108" s="90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</row>
    <row r="109" spans="1:97" s="165" customFormat="1" x14ac:dyDescent="0.2">
      <c r="BK109" s="117"/>
      <c r="BL109" s="89"/>
      <c r="BM109" s="89"/>
      <c r="BN109" s="89"/>
      <c r="BO109" s="89"/>
      <c r="BP109" s="89"/>
      <c r="BQ109" s="90"/>
      <c r="BR109" s="89"/>
      <c r="BS109" s="89"/>
      <c r="BT109" s="89"/>
      <c r="BU109" s="89"/>
      <c r="BV109" s="89"/>
      <c r="BW109" s="89"/>
      <c r="BX109" s="89"/>
      <c r="BY109" s="91"/>
      <c r="BZ109" s="90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</row>
    <row r="110" spans="1:97" s="165" customFormat="1" x14ac:dyDescent="0.2">
      <c r="BK110" s="117"/>
      <c r="BL110" s="89"/>
      <c r="BM110" s="89"/>
      <c r="BN110" s="89"/>
      <c r="BO110" s="89"/>
      <c r="BP110" s="89"/>
      <c r="BQ110" s="90"/>
      <c r="BR110" s="89"/>
      <c r="BS110" s="89"/>
      <c r="BT110" s="89"/>
      <c r="BU110" s="89"/>
      <c r="BV110" s="89"/>
      <c r="BW110" s="89"/>
      <c r="BX110" s="89"/>
      <c r="BY110" s="91"/>
      <c r="BZ110" s="90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</row>
    <row r="111" spans="1:97" s="165" customFormat="1" x14ac:dyDescent="0.2">
      <c r="BK111" s="117"/>
      <c r="BL111" s="89"/>
      <c r="BM111" s="89"/>
      <c r="BN111" s="89"/>
      <c r="BO111" s="89"/>
      <c r="BP111" s="89"/>
      <c r="BQ111" s="90"/>
      <c r="BR111" s="89"/>
      <c r="BS111" s="89"/>
      <c r="BT111" s="89"/>
      <c r="BU111" s="89"/>
      <c r="BV111" s="89"/>
      <c r="BW111" s="89"/>
      <c r="BX111" s="89"/>
      <c r="BY111" s="91"/>
      <c r="BZ111" s="90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</row>
    <row r="112" spans="1:97" s="165" customFormat="1" x14ac:dyDescent="0.2">
      <c r="BK112" s="117"/>
      <c r="BL112" s="89"/>
      <c r="BM112" s="89"/>
      <c r="BN112" s="89"/>
      <c r="BO112" s="89"/>
      <c r="BP112" s="89"/>
      <c r="BQ112" s="90"/>
      <c r="BR112" s="89"/>
      <c r="BS112" s="89"/>
      <c r="BT112" s="89"/>
      <c r="BU112" s="89"/>
      <c r="BV112" s="89"/>
      <c r="BW112" s="89"/>
      <c r="BX112" s="89"/>
      <c r="BY112" s="91"/>
      <c r="BZ112" s="90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</row>
    <row r="113" spans="3:97" s="221" customFormat="1" x14ac:dyDescent="0.2">
      <c r="BK113" s="146"/>
      <c r="BL113" s="151"/>
      <c r="BM113" s="142"/>
      <c r="BN113" s="142"/>
      <c r="BO113" s="142"/>
      <c r="BP113" s="142"/>
      <c r="BQ113" s="144"/>
      <c r="BR113" s="142"/>
      <c r="BS113" s="142"/>
      <c r="BT113" s="142"/>
      <c r="BU113" s="142"/>
      <c r="BV113" s="142"/>
      <c r="BW113" s="142"/>
      <c r="BX113" s="142"/>
      <c r="BY113" s="145"/>
      <c r="BZ113" s="144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</row>
    <row r="114" spans="3:97" s="221" customFormat="1" x14ac:dyDescent="0.2">
      <c r="BK114" s="146"/>
      <c r="BL114" s="151"/>
      <c r="BM114" s="142"/>
      <c r="BN114" s="142"/>
      <c r="BO114" s="142"/>
      <c r="BP114" s="142"/>
      <c r="BQ114" s="144"/>
      <c r="BR114" s="142"/>
      <c r="BS114" s="142"/>
      <c r="BT114" s="142"/>
      <c r="BU114" s="142"/>
      <c r="BV114" s="142"/>
      <c r="BW114" s="142"/>
      <c r="BX114" s="142"/>
      <c r="BY114" s="145"/>
      <c r="BZ114" s="144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</row>
    <row r="115" spans="3:97" s="221" customFormat="1" x14ac:dyDescent="0.2">
      <c r="BK115" s="146"/>
      <c r="BL115" s="151"/>
      <c r="BM115" s="142"/>
      <c r="BN115" s="142"/>
      <c r="BO115" s="142"/>
      <c r="BP115" s="142"/>
      <c r="BQ115" s="144"/>
      <c r="BR115" s="142"/>
      <c r="BS115" s="142"/>
      <c r="BT115" s="142"/>
      <c r="BU115" s="142"/>
      <c r="BV115" s="142"/>
      <c r="BW115" s="142"/>
      <c r="BX115" s="142"/>
      <c r="BY115" s="145"/>
      <c r="BZ115" s="144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</row>
    <row r="116" spans="3:97" s="221" customFormat="1" x14ac:dyDescent="0.2">
      <c r="BK116" s="146"/>
      <c r="BL116" s="151"/>
      <c r="BM116" s="148"/>
      <c r="BN116" s="142"/>
      <c r="BO116" s="142"/>
      <c r="BP116" s="142"/>
      <c r="BQ116" s="144"/>
      <c r="BR116" s="142"/>
      <c r="BS116" s="142"/>
      <c r="BT116" s="142"/>
      <c r="BU116" s="142"/>
      <c r="BV116" s="142"/>
      <c r="BW116" s="142"/>
      <c r="BX116" s="142"/>
      <c r="BY116" s="145"/>
      <c r="BZ116" s="144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</row>
    <row r="117" spans="3:97" s="221" customFormat="1" x14ac:dyDescent="0.2">
      <c r="BK117" s="146"/>
      <c r="BL117" s="151"/>
      <c r="BM117" s="148"/>
      <c r="BN117" s="142"/>
      <c r="BO117" s="142"/>
      <c r="BP117" s="142"/>
      <c r="BQ117" s="144"/>
      <c r="BR117" s="142"/>
      <c r="BS117" s="142"/>
      <c r="BT117" s="142"/>
      <c r="BU117" s="142"/>
      <c r="BV117" s="142"/>
      <c r="BW117" s="142"/>
      <c r="BX117" s="142"/>
      <c r="BY117" s="145"/>
      <c r="BZ117" s="144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</row>
    <row r="118" spans="3:97" s="221" customFormat="1" x14ac:dyDescent="0.2">
      <c r="BK118" s="146"/>
      <c r="BL118" s="151"/>
      <c r="BM118" s="148"/>
      <c r="BN118" s="142"/>
      <c r="BO118" s="142"/>
      <c r="BP118" s="142"/>
      <c r="BQ118" s="144"/>
      <c r="BR118" s="142"/>
      <c r="BS118" s="142"/>
      <c r="BT118" s="142"/>
      <c r="BU118" s="142"/>
      <c r="BV118" s="142"/>
      <c r="BW118" s="142"/>
      <c r="BX118" s="142"/>
      <c r="BY118" s="145"/>
      <c r="BZ118" s="144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</row>
    <row r="119" spans="3:97" s="221" customFormat="1" x14ac:dyDescent="0.2">
      <c r="BK119" s="146"/>
      <c r="BL119" s="151"/>
      <c r="BM119" s="148"/>
      <c r="BN119" s="142"/>
      <c r="BO119" s="142"/>
      <c r="BP119" s="142"/>
      <c r="BQ119" s="144"/>
      <c r="BR119" s="142"/>
      <c r="BS119" s="142"/>
      <c r="BT119" s="142"/>
      <c r="BU119" s="142"/>
      <c r="BV119" s="142"/>
      <c r="BW119" s="142"/>
      <c r="BX119" s="142"/>
      <c r="BY119" s="145"/>
      <c r="BZ119" s="144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</row>
    <row r="120" spans="3:97" s="221" customFormat="1" x14ac:dyDescent="0.2">
      <c r="BK120" s="146"/>
      <c r="BL120" s="151"/>
      <c r="BM120" s="148"/>
      <c r="BN120" s="142"/>
      <c r="BO120" s="142"/>
      <c r="BP120" s="142"/>
      <c r="BQ120" s="144"/>
      <c r="BR120" s="142"/>
      <c r="BS120" s="142"/>
      <c r="BT120" s="142"/>
      <c r="BU120" s="142"/>
      <c r="BV120" s="142"/>
      <c r="BW120" s="142"/>
      <c r="BX120" s="142"/>
      <c r="BY120" s="145"/>
      <c r="BZ120" s="144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</row>
    <row r="121" spans="3:97" s="221" customFormat="1" x14ac:dyDescent="0.2">
      <c r="BK121" s="146"/>
      <c r="BL121" s="151"/>
      <c r="BM121" s="148"/>
      <c r="BN121" s="142"/>
      <c r="BO121" s="142"/>
      <c r="BP121" s="142"/>
      <c r="BQ121" s="144"/>
      <c r="BR121" s="142"/>
      <c r="BS121" s="142"/>
      <c r="BT121" s="142"/>
      <c r="BU121" s="142"/>
      <c r="BV121" s="142"/>
      <c r="BW121" s="142"/>
      <c r="BX121" s="142"/>
      <c r="BY121" s="145"/>
      <c r="BZ121" s="144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</row>
    <row r="122" spans="3:97" s="221" customFormat="1" x14ac:dyDescent="0.2">
      <c r="BK122" s="146"/>
      <c r="BL122" s="151"/>
      <c r="BM122" s="148"/>
      <c r="BN122" s="142"/>
      <c r="BO122" s="142"/>
      <c r="BP122" s="142"/>
      <c r="BQ122" s="144"/>
      <c r="BR122" s="142"/>
      <c r="BS122" s="142"/>
      <c r="BT122" s="142"/>
      <c r="BU122" s="142"/>
      <c r="BV122" s="142"/>
      <c r="BW122" s="142"/>
      <c r="BX122" s="142"/>
      <c r="BY122" s="145"/>
      <c r="BZ122" s="144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</row>
    <row r="123" spans="3:97" s="221" customFormat="1" x14ac:dyDescent="0.2">
      <c r="BK123" s="146"/>
      <c r="BL123" s="151"/>
      <c r="BM123" s="148"/>
      <c r="BN123" s="142"/>
      <c r="BO123" s="142"/>
      <c r="BP123" s="142"/>
      <c r="BQ123" s="144"/>
      <c r="BR123" s="142"/>
      <c r="BS123" s="142"/>
      <c r="BT123" s="142"/>
      <c r="BU123" s="142"/>
      <c r="BV123" s="142"/>
      <c r="BW123" s="142"/>
      <c r="BX123" s="142"/>
      <c r="BY123" s="145"/>
      <c r="BZ123" s="144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</row>
    <row r="124" spans="3:97" s="221" customFormat="1" x14ac:dyDescent="0.2">
      <c r="BK124" s="146"/>
      <c r="BL124" s="151"/>
      <c r="BM124" s="148"/>
      <c r="BN124" s="142"/>
      <c r="BO124" s="142"/>
      <c r="BP124" s="142"/>
      <c r="BQ124" s="144"/>
      <c r="BR124" s="142"/>
      <c r="BS124" s="142"/>
      <c r="BT124" s="142"/>
      <c r="BU124" s="142"/>
      <c r="BV124" s="142"/>
      <c r="BW124" s="142"/>
      <c r="BX124" s="142"/>
      <c r="BY124" s="145"/>
      <c r="BZ124" s="144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</row>
    <row r="125" spans="3:97" s="221" customFormat="1" x14ac:dyDescent="0.2">
      <c r="C125" s="140"/>
      <c r="BK125" s="146"/>
      <c r="BL125" s="151"/>
      <c r="BM125" s="148"/>
      <c r="BN125" s="142"/>
      <c r="BO125" s="142"/>
      <c r="BP125" s="142"/>
      <c r="BQ125" s="144"/>
      <c r="BR125" s="142"/>
      <c r="BS125" s="142"/>
      <c r="BT125" s="142"/>
      <c r="BU125" s="142"/>
      <c r="BV125" s="142"/>
      <c r="BW125" s="142"/>
      <c r="BX125" s="142"/>
      <c r="BY125" s="145"/>
      <c r="BZ125" s="144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</row>
    <row r="126" spans="3:97" s="221" customFormat="1" x14ac:dyDescent="0.2">
      <c r="C126" s="140"/>
      <c r="BK126" s="146"/>
      <c r="BL126" s="151"/>
      <c r="BM126" s="148"/>
      <c r="BN126" s="142"/>
      <c r="BO126" s="142"/>
      <c r="BP126" s="142"/>
      <c r="BQ126" s="144"/>
      <c r="BR126" s="142"/>
      <c r="BS126" s="142"/>
      <c r="BT126" s="142"/>
      <c r="BU126" s="142"/>
      <c r="BV126" s="142"/>
      <c r="BW126" s="142"/>
      <c r="BX126" s="142"/>
      <c r="BY126" s="145"/>
      <c r="BZ126" s="144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</row>
    <row r="127" spans="3:97" s="221" customFormat="1" x14ac:dyDescent="0.2">
      <c r="C127" s="140"/>
      <c r="BK127" s="146"/>
      <c r="BL127" s="151"/>
      <c r="BM127" s="148"/>
      <c r="BN127" s="142"/>
      <c r="BO127" s="142"/>
      <c r="BP127" s="142"/>
      <c r="BQ127" s="144"/>
      <c r="BR127" s="142"/>
      <c r="BS127" s="142"/>
      <c r="BT127" s="142"/>
      <c r="BU127" s="142"/>
      <c r="BV127" s="142"/>
      <c r="BW127" s="142"/>
      <c r="BX127" s="142"/>
      <c r="BY127" s="145"/>
      <c r="BZ127" s="144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</row>
    <row r="128" spans="3:97" s="221" customFormat="1" x14ac:dyDescent="0.2">
      <c r="C128" s="140"/>
      <c r="BK128" s="146"/>
      <c r="BL128" s="151"/>
      <c r="BM128" s="148"/>
      <c r="BN128" s="142"/>
      <c r="BO128" s="142"/>
      <c r="BP128" s="142"/>
      <c r="BQ128" s="144"/>
      <c r="BR128" s="142"/>
      <c r="BS128" s="142"/>
      <c r="BT128" s="142"/>
      <c r="BU128" s="142"/>
      <c r="BV128" s="142"/>
      <c r="BW128" s="142"/>
      <c r="BX128" s="142"/>
      <c r="BY128" s="145"/>
      <c r="BZ128" s="144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</row>
    <row r="129" spans="3:97" s="221" customFormat="1" x14ac:dyDescent="0.2">
      <c r="C129" s="140"/>
      <c r="BK129" s="146"/>
      <c r="BL129" s="151"/>
      <c r="BM129" s="148"/>
      <c r="BN129" s="142"/>
      <c r="BO129" s="142"/>
      <c r="BP129" s="142"/>
      <c r="BQ129" s="144"/>
      <c r="BR129" s="142"/>
      <c r="BS129" s="142"/>
      <c r="BT129" s="142"/>
      <c r="BU129" s="142"/>
      <c r="BV129" s="142"/>
      <c r="BW129" s="142"/>
      <c r="BX129" s="142"/>
      <c r="BY129" s="145"/>
      <c r="BZ129" s="144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</row>
    <row r="130" spans="3:97" s="221" customFormat="1" x14ac:dyDescent="0.2">
      <c r="C130" s="140"/>
      <c r="BK130" s="146"/>
      <c r="BL130" s="151"/>
      <c r="BM130" s="148"/>
      <c r="BN130" s="142"/>
      <c r="BO130" s="142"/>
      <c r="BP130" s="142"/>
      <c r="BQ130" s="144"/>
      <c r="BR130" s="142"/>
      <c r="BS130" s="142"/>
      <c r="BT130" s="142"/>
      <c r="BU130" s="142"/>
      <c r="BV130" s="142"/>
      <c r="BW130" s="142"/>
      <c r="BX130" s="142"/>
      <c r="BY130" s="145"/>
      <c r="BZ130" s="144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</row>
    <row r="131" spans="3:97" s="221" customFormat="1" x14ac:dyDescent="0.2">
      <c r="C131" s="140"/>
      <c r="BK131" s="146"/>
      <c r="BL131" s="151"/>
      <c r="BM131" s="148"/>
      <c r="BN131" s="142"/>
      <c r="BO131" s="142"/>
      <c r="BP131" s="142"/>
      <c r="BQ131" s="144"/>
      <c r="BR131" s="142"/>
      <c r="BS131" s="142"/>
      <c r="BT131" s="142"/>
      <c r="BU131" s="142"/>
      <c r="BV131" s="142"/>
      <c r="BW131" s="142"/>
      <c r="BX131" s="142"/>
      <c r="BY131" s="145"/>
      <c r="BZ131" s="144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</row>
    <row r="132" spans="3:97" s="221" customFormat="1" x14ac:dyDescent="0.2">
      <c r="C132" s="140"/>
      <c r="BK132" s="146"/>
      <c r="BL132" s="142"/>
      <c r="BM132" s="148"/>
      <c r="BN132" s="142"/>
      <c r="BO132" s="142"/>
      <c r="BP132" s="142"/>
      <c r="BQ132" s="144"/>
      <c r="BR132" s="142"/>
      <c r="BS132" s="142"/>
      <c r="BT132" s="142"/>
      <c r="BU132" s="142"/>
      <c r="BV132" s="142"/>
      <c r="BW132" s="142"/>
      <c r="BX132" s="142"/>
      <c r="BY132" s="145"/>
      <c r="BZ132" s="144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</row>
    <row r="133" spans="3:97" s="221" customFormat="1" x14ac:dyDescent="0.2">
      <c r="C133" s="140"/>
      <c r="BK133" s="146"/>
      <c r="BL133" s="142"/>
      <c r="BM133" s="148"/>
      <c r="BN133" s="142"/>
      <c r="BO133" s="142"/>
      <c r="BP133" s="142"/>
      <c r="BQ133" s="144"/>
      <c r="BR133" s="142"/>
      <c r="BS133" s="142"/>
      <c r="BT133" s="142"/>
      <c r="BU133" s="142"/>
      <c r="BV133" s="142"/>
      <c r="BW133" s="142"/>
      <c r="BX133" s="142"/>
      <c r="BY133" s="145"/>
      <c r="BZ133" s="144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</row>
    <row r="134" spans="3:97" s="221" customFormat="1" x14ac:dyDescent="0.2">
      <c r="C134" s="140"/>
      <c r="BK134" s="146"/>
      <c r="BL134" s="142"/>
      <c r="BM134" s="148"/>
      <c r="BN134" s="142"/>
      <c r="BO134" s="142"/>
      <c r="BP134" s="142"/>
      <c r="BQ134" s="144"/>
      <c r="BR134" s="142"/>
      <c r="BS134" s="142"/>
      <c r="BT134" s="142"/>
      <c r="BU134" s="142"/>
      <c r="BV134" s="142"/>
      <c r="BW134" s="142"/>
      <c r="BX134" s="142"/>
      <c r="BY134" s="145"/>
      <c r="BZ134" s="144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</row>
    <row r="135" spans="3:97" s="221" customFormat="1" x14ac:dyDescent="0.2">
      <c r="C135" s="140"/>
      <c r="BK135" s="146"/>
      <c r="BL135" s="142"/>
      <c r="BM135" s="142"/>
      <c r="BN135" s="142"/>
      <c r="BO135" s="142"/>
      <c r="BP135" s="142"/>
      <c r="BQ135" s="144"/>
      <c r="BR135" s="142"/>
      <c r="BS135" s="142"/>
      <c r="BT135" s="142"/>
      <c r="BU135" s="142"/>
      <c r="BV135" s="142"/>
      <c r="BW135" s="142"/>
      <c r="BX135" s="142"/>
      <c r="BY135" s="145"/>
      <c r="BZ135" s="144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</row>
    <row r="136" spans="3:97" s="221" customFormat="1" x14ac:dyDescent="0.2">
      <c r="C136" s="140"/>
      <c r="BK136" s="146"/>
      <c r="BL136" s="142"/>
      <c r="BM136" s="142"/>
      <c r="BN136" s="142"/>
      <c r="BO136" s="142"/>
      <c r="BP136" s="142"/>
      <c r="BQ136" s="144"/>
      <c r="BR136" s="142"/>
      <c r="BS136" s="142"/>
      <c r="BT136" s="142"/>
      <c r="BU136" s="142"/>
      <c r="BV136" s="142"/>
      <c r="BW136" s="142"/>
      <c r="BX136" s="142"/>
      <c r="BY136" s="145"/>
      <c r="BZ136" s="144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</row>
    <row r="137" spans="3:97" s="221" customFormat="1" x14ac:dyDescent="0.2">
      <c r="C137" s="140"/>
      <c r="BK137" s="146"/>
      <c r="BL137" s="142"/>
      <c r="BM137" s="147"/>
      <c r="BN137" s="147"/>
      <c r="BO137" s="147"/>
      <c r="BP137" s="147"/>
      <c r="BQ137" s="147"/>
      <c r="BR137" s="147"/>
      <c r="BS137" s="148"/>
      <c r="BT137" s="148"/>
      <c r="BU137" s="148"/>
      <c r="BV137" s="148"/>
      <c r="BW137" s="148"/>
      <c r="BX137" s="148"/>
      <c r="BY137" s="149"/>
      <c r="BZ137" s="150"/>
      <c r="CA137" s="141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</row>
    <row r="138" spans="3:97" s="221" customFormat="1" x14ac:dyDescent="0.2">
      <c r="C138" s="140"/>
      <c r="BK138" s="146"/>
      <c r="BL138" s="142"/>
      <c r="BM138" s="147"/>
      <c r="BN138" s="147"/>
      <c r="BO138" s="147"/>
      <c r="BP138" s="147"/>
      <c r="BQ138" s="147"/>
      <c r="BR138" s="147"/>
      <c r="BS138" s="148"/>
      <c r="BT138" s="148"/>
      <c r="BU138" s="148"/>
      <c r="BV138" s="148"/>
      <c r="BW138" s="148"/>
      <c r="BX138" s="148"/>
      <c r="BY138" s="149"/>
      <c r="BZ138" s="150"/>
      <c r="CA138" s="141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</row>
    <row r="139" spans="3:97" s="221" customFormat="1" x14ac:dyDescent="0.2">
      <c r="C139" s="140"/>
      <c r="BK139" s="146"/>
      <c r="BL139" s="142"/>
      <c r="BM139" s="147"/>
      <c r="BN139" s="141"/>
      <c r="BO139" s="141"/>
      <c r="BP139" s="141"/>
      <c r="BQ139" s="141"/>
      <c r="BR139" s="144"/>
      <c r="BS139" s="142"/>
      <c r="BT139" s="142"/>
      <c r="BU139" s="142"/>
      <c r="BV139" s="142"/>
      <c r="BW139" s="142"/>
      <c r="BX139" s="142"/>
      <c r="BY139" s="145"/>
      <c r="BZ139" s="144"/>
      <c r="CA139" s="141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</row>
    <row r="140" spans="3:97" s="221" customFormat="1" x14ac:dyDescent="0.2">
      <c r="C140" s="140"/>
      <c r="BK140" s="146"/>
      <c r="BL140" s="142"/>
      <c r="BM140" s="151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</row>
    <row r="141" spans="3:97" s="221" customFormat="1" x14ac:dyDescent="0.2">
      <c r="C141" s="140"/>
      <c r="BK141" s="146"/>
      <c r="BL141" s="142"/>
      <c r="BM141" s="151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</row>
    <row r="142" spans="3:97" s="221" customFormat="1" x14ac:dyDescent="0.2">
      <c r="C142" s="140"/>
      <c r="BK142" s="146"/>
      <c r="BL142" s="142"/>
      <c r="BM142" s="151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</row>
    <row r="143" spans="3:97" s="221" customFormat="1" x14ac:dyDescent="0.2">
      <c r="C143" s="140"/>
      <c r="BK143" s="146"/>
      <c r="BL143" s="142"/>
      <c r="BM143" s="151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</row>
    <row r="144" spans="3:97" s="221" customFormat="1" x14ac:dyDescent="0.2">
      <c r="C144" s="140"/>
      <c r="BK144" s="146"/>
      <c r="BL144" s="142"/>
      <c r="BM144" s="151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</row>
    <row r="145" spans="3:97" s="221" customFormat="1" x14ac:dyDescent="0.2">
      <c r="C145" s="140"/>
      <c r="BK145" s="146"/>
      <c r="BL145" s="142"/>
      <c r="BM145" s="151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</row>
    <row r="146" spans="3:97" s="221" customFormat="1" x14ac:dyDescent="0.2">
      <c r="C146" s="140"/>
      <c r="BK146" s="146"/>
      <c r="BL146" s="142"/>
      <c r="BM146" s="151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</row>
    <row r="147" spans="3:97" s="140" customFormat="1" x14ac:dyDescent="0.2">
      <c r="BK147" s="146"/>
      <c r="BL147" s="142"/>
      <c r="BM147" s="151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</row>
    <row r="148" spans="3:97" s="140" customFormat="1" x14ac:dyDescent="0.2">
      <c r="BK148" s="146"/>
      <c r="BL148" s="142"/>
      <c r="BM148" s="151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</row>
    <row r="149" spans="3:97" s="140" customFormat="1" x14ac:dyDescent="0.2">
      <c r="BK149" s="146"/>
      <c r="BL149" s="142"/>
      <c r="BM149" s="151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</row>
    <row r="150" spans="3:97" s="140" customFormat="1" x14ac:dyDescent="0.2">
      <c r="BK150" s="146"/>
      <c r="BL150" s="142"/>
      <c r="BM150" s="151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</row>
    <row r="151" spans="3:97" s="140" customFormat="1" x14ac:dyDescent="0.2">
      <c r="BK151" s="146"/>
      <c r="BL151" s="142"/>
      <c r="BM151" s="151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</row>
    <row r="152" spans="3:97" s="140" customFormat="1" x14ac:dyDescent="0.2">
      <c r="BK152" s="146"/>
      <c r="BL152" s="142"/>
      <c r="BM152" s="151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</row>
    <row r="153" spans="3:97" s="140" customFormat="1" x14ac:dyDescent="0.2">
      <c r="BK153" s="146"/>
      <c r="BL153" s="142"/>
      <c r="BM153" s="151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</row>
    <row r="154" spans="3:97" s="140" customFormat="1" x14ac:dyDescent="0.2">
      <c r="BK154" s="146"/>
      <c r="BL154" s="142"/>
      <c r="BM154" s="151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</row>
    <row r="155" spans="3:97" s="140" customFormat="1" x14ac:dyDescent="0.2">
      <c r="BK155" s="146"/>
      <c r="BL155" s="142"/>
      <c r="BM155" s="151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</row>
    <row r="156" spans="3:97" s="140" customFormat="1" x14ac:dyDescent="0.2">
      <c r="BK156" s="146"/>
      <c r="BL156" s="142"/>
      <c r="BM156" s="151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</row>
    <row r="157" spans="3:97" s="140" customFormat="1" x14ac:dyDescent="0.2">
      <c r="BK157" s="146"/>
      <c r="BL157" s="142"/>
      <c r="BM157" s="151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</row>
    <row r="158" spans="3:97" s="140" customFormat="1" x14ac:dyDescent="0.2">
      <c r="BK158" s="146"/>
      <c r="BL158" s="142"/>
      <c r="BM158" s="151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</row>
    <row r="159" spans="3:97" s="140" customFormat="1" x14ac:dyDescent="0.2">
      <c r="BK159" s="146"/>
      <c r="BL159" s="142"/>
      <c r="BM159" s="142"/>
      <c r="BN159" s="142"/>
      <c r="BO159" s="142"/>
      <c r="BP159" s="142"/>
      <c r="BQ159" s="144"/>
      <c r="BR159" s="142"/>
      <c r="BS159" s="142"/>
      <c r="BT159" s="142"/>
      <c r="BU159" s="142"/>
      <c r="BV159" s="142"/>
      <c r="BW159" s="142"/>
      <c r="BX159" s="142"/>
      <c r="BY159" s="145"/>
      <c r="BZ159" s="144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</row>
    <row r="160" spans="3:97" s="140" customFormat="1" x14ac:dyDescent="0.2">
      <c r="BK160" s="146"/>
      <c r="BL160" s="142"/>
      <c r="BM160" s="142"/>
      <c r="BN160" s="142"/>
      <c r="BO160" s="142"/>
      <c r="BP160" s="142"/>
      <c r="BQ160" s="144"/>
      <c r="BR160" s="142"/>
      <c r="BS160" s="142"/>
      <c r="BT160" s="142"/>
      <c r="BU160" s="142"/>
      <c r="BV160" s="142"/>
      <c r="BW160" s="142"/>
      <c r="BX160" s="142"/>
      <c r="BY160" s="145"/>
      <c r="BZ160" s="144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</row>
    <row r="161" spans="63:97" s="140" customFormat="1" x14ac:dyDescent="0.2">
      <c r="BK161" s="146"/>
      <c r="BL161" s="142"/>
      <c r="BM161" s="142"/>
      <c r="BN161" s="142"/>
      <c r="BO161" s="142"/>
      <c r="BP161" s="142"/>
      <c r="BQ161" s="144"/>
      <c r="BR161" s="142"/>
      <c r="BS161" s="142"/>
      <c r="BT161" s="142"/>
      <c r="BU161" s="142"/>
      <c r="BV161" s="142"/>
      <c r="BW161" s="142"/>
      <c r="BX161" s="142"/>
      <c r="BY161" s="145"/>
      <c r="BZ161" s="144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</row>
    <row r="162" spans="63:97" s="140" customFormat="1" x14ac:dyDescent="0.2">
      <c r="BK162" s="146"/>
      <c r="BL162" s="142"/>
      <c r="BM162" s="142"/>
      <c r="BN162" s="142"/>
      <c r="BO162" s="142"/>
      <c r="BP162" s="142"/>
      <c r="BQ162" s="144"/>
      <c r="BR162" s="142"/>
      <c r="BS162" s="142"/>
      <c r="BT162" s="142"/>
      <c r="BU162" s="142"/>
      <c r="BV162" s="142"/>
      <c r="BW162" s="142"/>
      <c r="BX162" s="142"/>
      <c r="BY162" s="145"/>
      <c r="BZ162" s="144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2"/>
  <sheetViews>
    <sheetView tabSelected="1" topLeftCell="BA1" zoomScale="85" zoomScaleNormal="85" workbookViewId="0">
      <selection activeCell="BA26" sqref="BA26"/>
    </sheetView>
  </sheetViews>
  <sheetFormatPr defaultRowHeight="12.75" x14ac:dyDescent="0.2"/>
  <cols>
    <col min="2" max="2" width="28.42578125" customWidth="1"/>
    <col min="3" max="3" width="20.140625" customWidth="1"/>
    <col min="4" max="4" width="14.28515625" customWidth="1"/>
    <col min="5" max="5" width="9.140625" customWidth="1"/>
    <col min="6" max="6" width="15" customWidth="1"/>
    <col min="7" max="7" width="15.85546875" customWidth="1"/>
    <col min="8" max="8" width="9.140625" customWidth="1"/>
    <col min="9" max="9" width="15" customWidth="1"/>
    <col min="10" max="10" width="13.7109375" customWidth="1"/>
    <col min="11" max="11" width="9.140625" customWidth="1"/>
    <col min="12" max="12" width="15" customWidth="1"/>
    <col min="13" max="13" width="13.7109375" customWidth="1"/>
    <col min="14" max="14" width="9.140625" customWidth="1"/>
    <col min="15" max="15" width="15" customWidth="1"/>
    <col min="16" max="16" width="13.7109375" customWidth="1"/>
    <col min="17" max="17" width="9.140625" customWidth="1"/>
    <col min="18" max="18" width="15" customWidth="1"/>
    <col min="19" max="19" width="13.7109375" customWidth="1"/>
    <col min="20" max="20" width="9.140625" customWidth="1"/>
    <col min="21" max="21" width="15" customWidth="1"/>
    <col min="22" max="22" width="13.7109375" customWidth="1"/>
    <col min="23" max="23" width="9.140625" customWidth="1"/>
    <col min="24" max="24" width="22.42578125" customWidth="1"/>
    <col min="25" max="25" width="15.85546875" customWidth="1"/>
    <col min="26" max="26" width="9.140625" customWidth="1"/>
    <col min="27" max="27" width="22.42578125" customWidth="1"/>
    <col min="28" max="28" width="14.85546875" customWidth="1"/>
    <col min="29" max="29" width="9.140625" customWidth="1"/>
    <col min="30" max="30" width="15" customWidth="1"/>
    <col min="31" max="31" width="16" customWidth="1"/>
    <col min="32" max="32" width="9.140625" customWidth="1"/>
    <col min="33" max="33" width="15" customWidth="1"/>
    <col min="34" max="34" width="13.7109375" customWidth="1"/>
    <col min="35" max="35" width="9.140625" customWidth="1"/>
    <col min="36" max="36" width="22.42578125" customWidth="1"/>
    <col min="37" max="37" width="18.85546875" customWidth="1"/>
    <col min="38" max="38" width="9.140625" customWidth="1"/>
    <col min="39" max="40" width="22.42578125" customWidth="1"/>
    <col min="41" max="41" width="9.140625" customWidth="1"/>
    <col min="42" max="43" width="22.42578125" customWidth="1"/>
    <col min="44" max="44" width="9.140625" customWidth="1"/>
    <col min="45" max="45" width="15.140625" customWidth="1"/>
    <col min="46" max="46" width="13.7109375" customWidth="1"/>
    <col min="47" max="47" width="9.140625" customWidth="1"/>
    <col min="48" max="48" width="15" customWidth="1"/>
    <col min="49" max="49" width="13.7109375" customWidth="1"/>
    <col min="50" max="50" width="9.140625" customWidth="1"/>
    <col min="51" max="51" width="15" customWidth="1"/>
    <col min="52" max="52" width="13.7109375" customWidth="1"/>
    <col min="53" max="53" width="7.85546875" customWidth="1"/>
    <col min="54" max="54" width="15" customWidth="1"/>
    <col min="55" max="55" width="13.7109375" customWidth="1"/>
    <col min="56" max="56" width="8.42578125" customWidth="1"/>
    <col min="57" max="57" width="16" customWidth="1"/>
    <col min="58" max="58" width="12" customWidth="1"/>
    <col min="59" max="59" width="8.42578125" customWidth="1"/>
    <col min="60" max="60" width="14.85546875" customWidth="1"/>
    <col min="61" max="61" width="14.7109375" customWidth="1"/>
    <col min="62" max="62" width="10.140625" bestFit="1" customWidth="1"/>
    <col min="63" max="63" width="20.42578125" style="9" customWidth="1"/>
    <col min="64" max="64" width="14.5703125" style="89" customWidth="1"/>
    <col min="65" max="65" width="10.85546875" style="89" customWidth="1"/>
    <col min="66" max="66" width="23.42578125" style="89" customWidth="1"/>
    <col min="67" max="67" width="19.42578125" style="89" customWidth="1"/>
    <col min="68" max="68" width="11.5703125" style="89" customWidth="1"/>
    <col min="69" max="69" width="11.5703125" style="90" customWidth="1"/>
    <col min="70" max="70" width="11.5703125" style="89" bestFit="1" customWidth="1"/>
    <col min="71" max="71" width="13.85546875" style="89" customWidth="1"/>
    <col min="72" max="75" width="11.5703125" style="89" customWidth="1"/>
    <col min="76" max="76" width="19" style="89" customWidth="1"/>
    <col min="77" max="77" width="17" style="91" customWidth="1"/>
    <col min="78" max="78" width="11.5703125" style="90" customWidth="1"/>
    <col min="79" max="83" width="13.42578125" style="89" customWidth="1"/>
    <col min="84" max="97" width="13.42578125" style="10" customWidth="1"/>
  </cols>
  <sheetData>
    <row r="1" spans="1:97" x14ac:dyDescent="0.2">
      <c r="BL1" s="117"/>
      <c r="BM1" s="117"/>
      <c r="BQ1" s="89"/>
      <c r="BS1" s="90"/>
      <c r="BY1" s="89"/>
      <c r="BZ1" s="89"/>
      <c r="CA1" s="91"/>
      <c r="CB1" s="90"/>
    </row>
    <row r="2" spans="1:97" x14ac:dyDescent="0.2">
      <c r="C2" s="231"/>
      <c r="D2" s="231"/>
      <c r="E2" s="231"/>
      <c r="F2" s="231"/>
      <c r="G2" s="231"/>
      <c r="H2" s="231"/>
      <c r="I2" s="231"/>
      <c r="BL2" s="117"/>
      <c r="BM2" s="117"/>
      <c r="BQ2" s="89"/>
      <c r="BS2" s="90"/>
      <c r="BY2" s="89"/>
      <c r="BZ2" s="89"/>
      <c r="CA2" s="91"/>
      <c r="CB2" s="90"/>
    </row>
    <row r="3" spans="1:9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K3" s="10"/>
      <c r="BQ3" s="89"/>
      <c r="BR3" s="90"/>
    </row>
    <row r="4" spans="1:9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31"/>
      <c r="AN4" s="231"/>
      <c r="AO4" s="231"/>
      <c r="AP4" s="231"/>
      <c r="AQ4" s="231"/>
      <c r="AR4" s="231"/>
      <c r="AS4" s="231"/>
      <c r="AT4" s="231"/>
      <c r="AU4" s="231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K4" s="10"/>
      <c r="BQ4" s="89"/>
      <c r="BR4" s="90"/>
    </row>
    <row r="5" spans="1:97" x14ac:dyDescent="0.2">
      <c r="A5" s="28"/>
      <c r="B5" s="29" t="s">
        <v>357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31"/>
      <c r="V5" s="231"/>
      <c r="W5" s="231"/>
      <c r="X5" s="231"/>
      <c r="Y5" s="231"/>
      <c r="Z5" s="231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K5" s="31"/>
      <c r="BL5" s="93"/>
      <c r="BM5" s="92"/>
      <c r="BN5" s="92"/>
      <c r="BO5" s="92"/>
      <c r="BQ5" s="89"/>
      <c r="BR5" s="90"/>
    </row>
    <row r="6" spans="1:97" ht="13.5" thickBot="1" x14ac:dyDescent="0.25">
      <c r="A6" s="32" t="s">
        <v>1</v>
      </c>
      <c r="B6" s="33"/>
      <c r="C6" s="234" t="s">
        <v>359</v>
      </c>
      <c r="D6" s="234"/>
      <c r="E6" s="224"/>
      <c r="F6" s="234" t="s">
        <v>358</v>
      </c>
      <c r="G6" s="234"/>
      <c r="H6" s="34"/>
      <c r="I6" s="234" t="s">
        <v>360</v>
      </c>
      <c r="J6" s="234"/>
      <c r="K6" s="34"/>
      <c r="L6" s="234" t="s">
        <v>361</v>
      </c>
      <c r="M6" s="234"/>
      <c r="N6" s="35"/>
      <c r="O6" s="234" t="s">
        <v>362</v>
      </c>
      <c r="P6" s="234"/>
      <c r="Q6" s="224"/>
      <c r="R6" s="234" t="s">
        <v>363</v>
      </c>
      <c r="S6" s="234"/>
      <c r="T6" s="34"/>
      <c r="U6" s="234" t="s">
        <v>364</v>
      </c>
      <c r="V6" s="234"/>
      <c r="W6" s="224"/>
      <c r="X6" s="234" t="s">
        <v>365</v>
      </c>
      <c r="Y6" s="234"/>
      <c r="Z6" s="34"/>
      <c r="AA6" s="234" t="s">
        <v>366</v>
      </c>
      <c r="AB6" s="234"/>
      <c r="AC6" s="35"/>
      <c r="AD6" s="234" t="s">
        <v>367</v>
      </c>
      <c r="AE6" s="234"/>
      <c r="AF6" s="35"/>
      <c r="AG6" s="234" t="s">
        <v>368</v>
      </c>
      <c r="AH6" s="234"/>
      <c r="AI6" s="34"/>
      <c r="AJ6" s="234" t="s">
        <v>369</v>
      </c>
      <c r="AK6" s="234"/>
      <c r="AL6" s="34"/>
      <c r="AM6" s="234" t="s">
        <v>370</v>
      </c>
      <c r="AN6" s="234"/>
      <c r="AO6" s="34"/>
      <c r="AP6" s="234" t="s">
        <v>371</v>
      </c>
      <c r="AQ6" s="234"/>
      <c r="AR6" s="34"/>
      <c r="AS6" s="234" t="s">
        <v>376</v>
      </c>
      <c r="AT6" s="234"/>
      <c r="AU6" s="34"/>
      <c r="AV6" s="234" t="s">
        <v>372</v>
      </c>
      <c r="AW6" s="234"/>
      <c r="AX6" s="34"/>
      <c r="AY6" s="234" t="s">
        <v>373</v>
      </c>
      <c r="AZ6" s="234"/>
      <c r="BA6" s="34"/>
      <c r="BB6" s="234" t="s">
        <v>374</v>
      </c>
      <c r="BC6" s="234"/>
      <c r="BD6" s="224"/>
      <c r="BE6" s="234" t="s">
        <v>375</v>
      </c>
      <c r="BF6" s="234"/>
      <c r="BG6" s="224"/>
      <c r="BH6" s="234" t="s">
        <v>2</v>
      </c>
      <c r="BI6" s="234"/>
      <c r="BK6" s="36"/>
      <c r="BL6" s="121"/>
      <c r="BM6" s="93"/>
      <c r="BN6" s="93"/>
      <c r="BO6" s="93"/>
      <c r="BP6" s="93"/>
      <c r="BQ6" s="92"/>
      <c r="BR6" s="90"/>
    </row>
    <row r="7" spans="1:9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K7" s="39"/>
      <c r="BL7" s="94"/>
      <c r="BM7" s="92"/>
      <c r="BN7" s="92"/>
      <c r="BO7" s="92"/>
      <c r="BP7" s="92"/>
      <c r="BQ7" s="92"/>
      <c r="BR7" s="90"/>
    </row>
    <row r="8" spans="1:9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26"/>
      <c r="U8" s="38"/>
      <c r="V8" s="38" t="s">
        <v>3</v>
      </c>
      <c r="W8" s="38"/>
      <c r="X8" s="38"/>
      <c r="Y8" s="38" t="s">
        <v>3</v>
      </c>
      <c r="Z8" s="26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26"/>
      <c r="AT8" s="26" t="s">
        <v>3</v>
      </c>
      <c r="AU8" s="26"/>
      <c r="AV8" s="38"/>
      <c r="AW8" s="38" t="s">
        <v>3</v>
      </c>
      <c r="AX8" s="26"/>
      <c r="AY8" s="38"/>
      <c r="AZ8" s="38" t="s">
        <v>3</v>
      </c>
      <c r="BA8" s="26"/>
      <c r="BB8" s="38"/>
      <c r="BC8" s="38" t="s">
        <v>3</v>
      </c>
      <c r="BD8" s="38"/>
      <c r="BE8" s="38"/>
      <c r="BF8" s="38" t="s">
        <v>3</v>
      </c>
      <c r="BG8" s="38"/>
      <c r="BH8" s="38"/>
      <c r="BI8" s="38" t="s">
        <v>3</v>
      </c>
      <c r="BK8" s="183"/>
      <c r="BL8" s="236"/>
      <c r="BM8" s="92"/>
      <c r="BN8" s="92"/>
      <c r="BO8" s="92"/>
      <c r="BP8" s="92"/>
      <c r="BQ8" s="92"/>
      <c r="BR8" s="90"/>
    </row>
    <row r="9" spans="1:9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K9" s="183"/>
      <c r="BL9" s="236"/>
      <c r="BM9" s="94"/>
      <c r="BN9" s="94"/>
      <c r="BO9" s="94"/>
      <c r="BP9" s="94"/>
      <c r="BQ9" s="94"/>
      <c r="BR9" s="90"/>
    </row>
    <row r="10" spans="1:9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K10" s="183"/>
      <c r="BL10" s="236"/>
      <c r="BM10" s="94"/>
      <c r="BN10" s="94"/>
      <c r="BO10" s="94"/>
      <c r="BP10" s="94"/>
      <c r="BQ10" s="94"/>
      <c r="BR10" s="90"/>
    </row>
    <row r="11" spans="1:97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K11" s="183"/>
      <c r="BL11" s="236"/>
      <c r="BM11" s="94"/>
      <c r="BN11" s="94"/>
      <c r="BO11" s="94"/>
      <c r="BP11" s="94"/>
      <c r="BQ11" s="94"/>
      <c r="BR11" s="95"/>
      <c r="BS11" s="96"/>
      <c r="BT11" s="96"/>
      <c r="BU11" s="96"/>
      <c r="BV11" s="96"/>
      <c r="BW11" s="96"/>
      <c r="BX11" s="96"/>
      <c r="BY11" s="97"/>
      <c r="BZ11" s="95"/>
      <c r="CA11" s="96"/>
      <c r="CB11" s="96"/>
      <c r="CC11" s="96"/>
      <c r="CD11" s="96"/>
      <c r="CE11" s="96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</row>
    <row r="12" spans="1:9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K12" s="183"/>
      <c r="BL12" s="236"/>
      <c r="BM12" s="92"/>
      <c r="BN12" s="94"/>
      <c r="BO12" s="94"/>
      <c r="BP12" s="94"/>
      <c r="BQ12" s="94"/>
      <c r="BR12" s="98"/>
    </row>
    <row r="13" spans="1:97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K13" s="183"/>
      <c r="BL13" s="236"/>
      <c r="BM13" s="92"/>
      <c r="BN13" s="92"/>
      <c r="BO13" s="92"/>
      <c r="BP13" s="92"/>
      <c r="BQ13" s="92"/>
      <c r="BR13" s="90"/>
    </row>
    <row r="14" spans="1:9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50"/>
      <c r="BI14" s="52"/>
      <c r="BK14" s="183"/>
      <c r="BL14" s="236"/>
      <c r="BM14" s="92"/>
      <c r="BN14" s="92"/>
      <c r="BO14" s="92"/>
      <c r="BP14" s="92"/>
      <c r="BQ14" s="92"/>
      <c r="BR14" s="90"/>
    </row>
    <row r="15" spans="1:97" x14ac:dyDescent="0.2">
      <c r="A15" s="40">
        <v>1</v>
      </c>
      <c r="B15" s="49" t="s">
        <v>5</v>
      </c>
      <c r="C15" s="52">
        <v>113.49000000000001</v>
      </c>
      <c r="D15" s="52">
        <v>96.46</v>
      </c>
      <c r="E15" s="52"/>
      <c r="F15" s="52">
        <v>112.75</v>
      </c>
      <c r="G15" s="52">
        <v>96.61</v>
      </c>
      <c r="H15" s="233"/>
      <c r="I15" s="52">
        <v>113</v>
      </c>
      <c r="J15" s="52">
        <v>96.85</v>
      </c>
      <c r="K15" s="233"/>
      <c r="L15" s="52">
        <v>112.73</v>
      </c>
      <c r="M15" s="52">
        <v>97.02</v>
      </c>
      <c r="N15" s="233"/>
      <c r="O15" s="52">
        <v>112.81</v>
      </c>
      <c r="P15" s="52">
        <v>96.53</v>
      </c>
      <c r="Q15" s="52"/>
      <c r="R15" s="233">
        <v>113.11</v>
      </c>
      <c r="S15" s="52">
        <v>96.15</v>
      </c>
      <c r="T15" s="238"/>
      <c r="U15" s="52">
        <v>113.43</v>
      </c>
      <c r="V15" s="52">
        <v>96.18</v>
      </c>
      <c r="W15" s="52"/>
      <c r="X15" s="233">
        <v>113.45</v>
      </c>
      <c r="Y15" s="52">
        <v>95.76</v>
      </c>
      <c r="Z15" s="238"/>
      <c r="AA15" s="233">
        <v>113.53</v>
      </c>
      <c r="AB15" s="52">
        <v>96.18</v>
      </c>
      <c r="AC15" s="238"/>
      <c r="AD15" s="233">
        <v>113.31</v>
      </c>
      <c r="AE15" s="52">
        <v>95.9</v>
      </c>
      <c r="AF15" s="238"/>
      <c r="AG15" s="233">
        <v>112.32000000000001</v>
      </c>
      <c r="AH15" s="52">
        <v>96.31</v>
      </c>
      <c r="AI15" s="233"/>
      <c r="AJ15" s="233">
        <v>112.31</v>
      </c>
      <c r="AK15" s="52">
        <v>96.1</v>
      </c>
      <c r="AL15" s="238"/>
      <c r="AM15" s="52">
        <v>111.74</v>
      </c>
      <c r="AN15" s="52">
        <v>95.94</v>
      </c>
      <c r="AO15" s="233"/>
      <c r="AP15" s="52">
        <v>111.16</v>
      </c>
      <c r="AQ15" s="52">
        <v>96.76</v>
      </c>
      <c r="AR15" s="233"/>
      <c r="AS15" s="233">
        <v>111.05</v>
      </c>
      <c r="AT15" s="233">
        <v>96.89</v>
      </c>
      <c r="AU15" s="233"/>
      <c r="AV15" s="52">
        <v>110.54</v>
      </c>
      <c r="AW15" s="52">
        <v>97.45</v>
      </c>
      <c r="AX15" s="233"/>
      <c r="AY15" s="52">
        <v>110.76</v>
      </c>
      <c r="AZ15" s="52">
        <v>97.41</v>
      </c>
      <c r="BA15" s="233"/>
      <c r="BB15" s="233">
        <v>110.34</v>
      </c>
      <c r="BC15" s="233">
        <v>97.65</v>
      </c>
      <c r="BD15" s="233"/>
      <c r="BE15" s="233">
        <v>110.02</v>
      </c>
      <c r="BF15" s="233">
        <v>98</v>
      </c>
      <c r="BG15" s="233"/>
      <c r="BH15" s="233">
        <f>(C15+F15+I15+L15+O15+R15+X15+U15+AA15+AD15+AJ15+AG15+AM15+AP15+AV15+AY15+BB15+AS15+BE15)/19</f>
        <v>112.20263157894736</v>
      </c>
      <c r="BI15" s="233">
        <f>(D15+G15+J15+M15+P15+S15+V15+Y15+AB15+AE15+AH15+AK15+AN15+AQ15+AW15+AZ15+BC15+AT15+BF15)/19</f>
        <v>96.639473684210543</v>
      </c>
      <c r="BJ15" s="163"/>
      <c r="BK15" s="235"/>
      <c r="BL15" s="237"/>
      <c r="BM15" s="82"/>
      <c r="BN15" s="82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</row>
    <row r="16" spans="1:97" x14ac:dyDescent="0.2">
      <c r="A16" s="40">
        <v>2</v>
      </c>
      <c r="B16" s="49" t="s">
        <v>6</v>
      </c>
      <c r="C16" s="52">
        <v>0.78517587939698485</v>
      </c>
      <c r="D16" s="52">
        <v>139.41999999999999</v>
      </c>
      <c r="E16" s="52"/>
      <c r="F16" s="52">
        <v>0.77978789769182788</v>
      </c>
      <c r="G16" s="52">
        <v>139.69</v>
      </c>
      <c r="H16" s="233"/>
      <c r="I16" s="52">
        <v>0.78511423412106462</v>
      </c>
      <c r="J16" s="52">
        <v>139.38999999999999</v>
      </c>
      <c r="K16" s="233"/>
      <c r="L16" s="52">
        <v>0.78585461689587432</v>
      </c>
      <c r="M16" s="52">
        <v>139.16999999999999</v>
      </c>
      <c r="N16" s="233"/>
      <c r="O16" s="52">
        <v>0.78419071518193217</v>
      </c>
      <c r="P16" s="52">
        <v>138.87</v>
      </c>
      <c r="Q16" s="52"/>
      <c r="R16" s="233">
        <v>0.79264426125554843</v>
      </c>
      <c r="S16" s="52">
        <v>137.19999999999999</v>
      </c>
      <c r="T16" s="238"/>
      <c r="U16" s="52">
        <v>0.7977662544874351</v>
      </c>
      <c r="V16" s="52">
        <v>136.76</v>
      </c>
      <c r="W16" s="52"/>
      <c r="X16" s="233">
        <v>0.78976465013426</v>
      </c>
      <c r="Y16" s="52">
        <v>137.56</v>
      </c>
      <c r="Z16" s="238"/>
      <c r="AA16" s="233">
        <v>0.79434426880610043</v>
      </c>
      <c r="AB16" s="52">
        <v>137.46</v>
      </c>
      <c r="AC16" s="238"/>
      <c r="AD16" s="233">
        <v>0.79308430486160675</v>
      </c>
      <c r="AE16" s="52">
        <v>137.01</v>
      </c>
      <c r="AF16" s="238"/>
      <c r="AG16" s="233">
        <v>0.79088895919012969</v>
      </c>
      <c r="AH16" s="52">
        <v>136.78</v>
      </c>
      <c r="AI16" s="233"/>
      <c r="AJ16" s="233">
        <v>0.79076387790605718</v>
      </c>
      <c r="AK16" s="52">
        <v>136.49</v>
      </c>
      <c r="AL16" s="238"/>
      <c r="AM16" s="52">
        <v>0.78810000000000002</v>
      </c>
      <c r="AN16" s="52">
        <v>136.03</v>
      </c>
      <c r="AO16" s="233"/>
      <c r="AP16" s="52">
        <v>0.78995181293941064</v>
      </c>
      <c r="AQ16" s="52">
        <v>136.16</v>
      </c>
      <c r="AR16" s="233"/>
      <c r="AS16" s="233">
        <v>0.78988941548183256</v>
      </c>
      <c r="AT16" s="233">
        <v>136.22</v>
      </c>
      <c r="AU16" s="233"/>
      <c r="AV16" s="52">
        <v>0.78827053444742234</v>
      </c>
      <c r="AW16" s="52">
        <v>136.65</v>
      </c>
      <c r="AX16" s="233"/>
      <c r="AY16" s="52">
        <v>0.79195374990100564</v>
      </c>
      <c r="AZ16" s="52">
        <v>136.22999999999999</v>
      </c>
      <c r="BA16" s="233"/>
      <c r="BB16" s="233">
        <v>0.78957757599684175</v>
      </c>
      <c r="BC16" s="233">
        <v>136.47</v>
      </c>
      <c r="BD16" s="233"/>
      <c r="BE16" s="233">
        <v>0.78462142016477054</v>
      </c>
      <c r="BF16" s="233">
        <v>137.41999999999999</v>
      </c>
      <c r="BG16" s="233"/>
      <c r="BH16" s="233">
        <f t="shared" ref="BH16:BH30" si="0">(C16+F16+I16+L16+O16+R16+X16+U16+AA16+AD16+AJ16+AG16+AM16+AP16+AV16+AY16+BB16+AS16+BE16)/19</f>
        <v>0.78903918046632116</v>
      </c>
      <c r="BI16" s="233">
        <f t="shared" ref="BI16:BI30" si="1">(D16+G16+J16+M16+P16+S16+V16+Y16+AB16+AE16+AH16+AK16+AN16+AQ16+AW16+AZ16+BC16+AT16+BF16)/19</f>
        <v>137.41999999999999</v>
      </c>
      <c r="BJ16" s="163"/>
      <c r="BK16" s="235"/>
      <c r="BL16" s="237"/>
      <c r="BM16" s="82"/>
      <c r="BN16" s="62"/>
      <c r="BO16" s="99"/>
      <c r="BP16" s="99"/>
      <c r="BQ16" s="92"/>
      <c r="BR16" s="90"/>
    </row>
    <row r="17" spans="1:97" x14ac:dyDescent="0.2">
      <c r="A17" s="40">
        <v>3</v>
      </c>
      <c r="B17" s="49" t="s">
        <v>7</v>
      </c>
      <c r="C17" s="52">
        <v>0.99850000000000005</v>
      </c>
      <c r="D17" s="52">
        <v>109.63</v>
      </c>
      <c r="E17" s="52"/>
      <c r="F17" s="52">
        <v>0.99410000000000009</v>
      </c>
      <c r="G17" s="52">
        <v>109.58</v>
      </c>
      <c r="H17" s="233"/>
      <c r="I17" s="52">
        <v>0.9981000000000001</v>
      </c>
      <c r="J17" s="52">
        <v>109.65</v>
      </c>
      <c r="K17" s="233"/>
      <c r="L17" s="52">
        <v>0.99790000000000001</v>
      </c>
      <c r="M17" s="52">
        <v>109.6</v>
      </c>
      <c r="N17" s="233"/>
      <c r="O17" s="52">
        <v>0.99380000000000002</v>
      </c>
      <c r="P17" s="52">
        <v>109.58</v>
      </c>
      <c r="Q17" s="52"/>
      <c r="R17" s="233">
        <v>0.98780000000000001</v>
      </c>
      <c r="S17" s="52">
        <v>110.09</v>
      </c>
      <c r="T17" s="238"/>
      <c r="U17" s="52">
        <v>0.99330000000000007</v>
      </c>
      <c r="V17" s="52">
        <v>109.84</v>
      </c>
      <c r="W17" s="52"/>
      <c r="X17" s="233">
        <v>0.99150000000000005</v>
      </c>
      <c r="Y17" s="52">
        <v>109.57</v>
      </c>
      <c r="Z17" s="238"/>
      <c r="AA17" s="233">
        <v>0.9961000000000001</v>
      </c>
      <c r="AB17" s="52">
        <v>109.62</v>
      </c>
      <c r="AC17" s="238"/>
      <c r="AD17" s="233">
        <v>0.99530000000000007</v>
      </c>
      <c r="AE17" s="52">
        <v>109.17</v>
      </c>
      <c r="AF17" s="238"/>
      <c r="AG17" s="233">
        <v>0.99110000000000009</v>
      </c>
      <c r="AH17" s="52">
        <v>109.15</v>
      </c>
      <c r="AI17" s="233"/>
      <c r="AJ17" s="233">
        <v>0.9929</v>
      </c>
      <c r="AK17" s="52">
        <v>108.7</v>
      </c>
      <c r="AL17" s="238"/>
      <c r="AM17" s="52">
        <v>0.98719999999999997</v>
      </c>
      <c r="AN17" s="52">
        <v>108.59</v>
      </c>
      <c r="AO17" s="233"/>
      <c r="AP17" s="52">
        <v>0.99030000000000007</v>
      </c>
      <c r="AQ17" s="52">
        <v>108.61</v>
      </c>
      <c r="AR17" s="233"/>
      <c r="AS17" s="233">
        <v>0.99370000000000003</v>
      </c>
      <c r="AT17" s="233">
        <v>108.28</v>
      </c>
      <c r="AU17" s="233"/>
      <c r="AV17" s="52">
        <v>0.98910000000000009</v>
      </c>
      <c r="AW17" s="52">
        <v>108.91</v>
      </c>
      <c r="AX17" s="233"/>
      <c r="AY17" s="52">
        <v>0.99020000000000008</v>
      </c>
      <c r="AZ17" s="52">
        <v>108.96</v>
      </c>
      <c r="BA17" s="233"/>
      <c r="BB17" s="233">
        <v>0.9819</v>
      </c>
      <c r="BC17" s="233">
        <v>109.74</v>
      </c>
      <c r="BD17" s="233"/>
      <c r="BE17" s="233">
        <v>0.98380000000000001</v>
      </c>
      <c r="BF17" s="233">
        <v>109.6</v>
      </c>
      <c r="BG17" s="233"/>
      <c r="BH17" s="233">
        <f t="shared" si="0"/>
        <v>0.99192631578947366</v>
      </c>
      <c r="BI17" s="233">
        <f t="shared" si="1"/>
        <v>109.30894736842107</v>
      </c>
      <c r="BJ17" s="163"/>
      <c r="BK17" s="235"/>
      <c r="BL17" s="237"/>
      <c r="BM17" s="82"/>
      <c r="BN17" s="62"/>
      <c r="BO17" s="99"/>
      <c r="BP17" s="99"/>
      <c r="BQ17" s="92"/>
      <c r="BR17" s="90"/>
    </row>
    <row r="18" spans="1:97" x14ac:dyDescent="0.2">
      <c r="A18" s="40">
        <v>4</v>
      </c>
      <c r="B18" s="49" t="s">
        <v>8</v>
      </c>
      <c r="C18" s="52">
        <v>0.88152327221438642</v>
      </c>
      <c r="D18" s="52">
        <v>124.26</v>
      </c>
      <c r="E18" s="52"/>
      <c r="F18" s="52">
        <v>0.87665468571929517</v>
      </c>
      <c r="G18" s="52">
        <v>124.26</v>
      </c>
      <c r="H18" s="233"/>
      <c r="I18" s="52">
        <v>0.88214537755822142</v>
      </c>
      <c r="J18" s="52">
        <v>124.11</v>
      </c>
      <c r="K18" s="233"/>
      <c r="L18" s="52">
        <v>0.88284629645978629</v>
      </c>
      <c r="M18" s="52">
        <v>123.95</v>
      </c>
      <c r="N18" s="233"/>
      <c r="O18" s="52">
        <v>0.87958483595742809</v>
      </c>
      <c r="P18" s="52">
        <v>123.87</v>
      </c>
      <c r="Q18" s="52"/>
      <c r="R18" s="233">
        <v>0.87873462214411235</v>
      </c>
      <c r="S18" s="52">
        <v>123.78</v>
      </c>
      <c r="T18" s="238"/>
      <c r="U18" s="52">
        <v>0.8823788934968676</v>
      </c>
      <c r="V18" s="52">
        <v>123.7</v>
      </c>
      <c r="W18" s="52"/>
      <c r="X18" s="233">
        <v>0.87896633558934678</v>
      </c>
      <c r="Y18" s="52">
        <v>123.62</v>
      </c>
      <c r="Z18" s="238"/>
      <c r="AA18" s="233">
        <v>0.88542588985301929</v>
      </c>
      <c r="AB18" s="52">
        <v>123.41</v>
      </c>
      <c r="AC18" s="238"/>
      <c r="AD18" s="233">
        <v>0.88222320247022501</v>
      </c>
      <c r="AE18" s="52">
        <v>123.19</v>
      </c>
      <c r="AF18" s="238"/>
      <c r="AG18" s="233">
        <v>0.87819443224729954</v>
      </c>
      <c r="AH18" s="52">
        <v>123.14</v>
      </c>
      <c r="AI18" s="233"/>
      <c r="AJ18" s="233">
        <v>0.87688530340231496</v>
      </c>
      <c r="AK18" s="52">
        <v>123.08</v>
      </c>
      <c r="AL18" s="238"/>
      <c r="AM18" s="52">
        <v>0.87150000000000005</v>
      </c>
      <c r="AN18" s="52">
        <v>122.98</v>
      </c>
      <c r="AO18" s="233"/>
      <c r="AP18" s="52">
        <v>0.87565674255691761</v>
      </c>
      <c r="AQ18" s="52">
        <v>122.95</v>
      </c>
      <c r="AR18" s="233"/>
      <c r="AS18" s="233">
        <v>0.87634738410305846</v>
      </c>
      <c r="AT18" s="233">
        <v>122.76</v>
      </c>
      <c r="AU18" s="233"/>
      <c r="AV18" s="52">
        <v>0.87850303083545633</v>
      </c>
      <c r="AW18" s="52">
        <v>122.69</v>
      </c>
      <c r="AX18" s="233"/>
      <c r="AY18" s="52">
        <v>0.8771929824561403</v>
      </c>
      <c r="AZ18" s="52">
        <v>123.03</v>
      </c>
      <c r="BA18" s="233"/>
      <c r="BB18" s="233">
        <v>0.87267649882188658</v>
      </c>
      <c r="BC18" s="233">
        <v>123.41</v>
      </c>
      <c r="BD18" s="233"/>
      <c r="BE18" s="233">
        <v>0.87366765682334435</v>
      </c>
      <c r="BF18" s="233">
        <v>123.42</v>
      </c>
      <c r="BG18" s="233"/>
      <c r="BH18" s="233">
        <f t="shared" si="0"/>
        <v>0.87847933908995302</v>
      </c>
      <c r="BI18" s="233">
        <f t="shared" si="1"/>
        <v>123.45315789473688</v>
      </c>
      <c r="BJ18" s="163"/>
      <c r="BK18" s="235"/>
      <c r="BL18" s="237"/>
      <c r="BM18" s="82"/>
      <c r="BN18" s="51"/>
      <c r="BO18" s="51"/>
      <c r="BP18" s="51"/>
      <c r="BQ18" s="51"/>
      <c r="BR18" s="54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97" x14ac:dyDescent="0.2">
      <c r="A19" s="40">
        <v>5</v>
      </c>
      <c r="B19" s="49" t="s">
        <v>9</v>
      </c>
      <c r="C19" s="52">
        <v>1230.6100000000001</v>
      </c>
      <c r="D19" s="232">
        <v>134714.88</v>
      </c>
      <c r="E19" s="232"/>
      <c r="F19" s="232">
        <v>1239.23</v>
      </c>
      <c r="G19" s="232">
        <v>134989.32</v>
      </c>
      <c r="H19" s="233"/>
      <c r="I19" s="52">
        <v>1235.45</v>
      </c>
      <c r="J19" s="232">
        <v>135207.65</v>
      </c>
      <c r="K19" s="233"/>
      <c r="L19" s="52">
        <v>1236.48</v>
      </c>
      <c r="M19" s="232">
        <v>135233.82</v>
      </c>
      <c r="N19" s="233"/>
      <c r="O19" s="52">
        <v>1241.1100000000001</v>
      </c>
      <c r="P19" s="232">
        <v>135156.88</v>
      </c>
      <c r="Q19" s="232"/>
      <c r="R19" s="233">
        <v>1248.03</v>
      </c>
      <c r="S19" s="232">
        <v>135723.26</v>
      </c>
      <c r="T19" s="238"/>
      <c r="U19" s="52">
        <v>1244.8101000000001</v>
      </c>
      <c r="V19" s="232">
        <v>135808.78</v>
      </c>
      <c r="W19" s="232"/>
      <c r="X19" s="233">
        <v>1243.7</v>
      </c>
      <c r="Y19" s="232">
        <v>135115.57</v>
      </c>
      <c r="Z19" s="238"/>
      <c r="AA19" s="233">
        <v>1238.5600000000002</v>
      </c>
      <c r="AB19" s="232">
        <v>135238.37</v>
      </c>
      <c r="AC19" s="238"/>
      <c r="AD19" s="233">
        <v>1239.1500000000001</v>
      </c>
      <c r="AE19" s="232">
        <v>134646.04</v>
      </c>
      <c r="AF19" s="238"/>
      <c r="AG19" s="233">
        <v>1248.73</v>
      </c>
      <c r="AH19" s="232">
        <v>135087.60999999999</v>
      </c>
      <c r="AI19" s="233"/>
      <c r="AJ19" s="233">
        <v>1248.4100000000001</v>
      </c>
      <c r="AK19" s="232">
        <v>134740.89000000001</v>
      </c>
      <c r="AL19" s="238"/>
      <c r="AM19" s="52">
        <v>1255.3800000000001</v>
      </c>
      <c r="AN19" s="232">
        <v>134576.74</v>
      </c>
      <c r="AO19" s="233"/>
      <c r="AP19" s="52">
        <v>1257.25</v>
      </c>
      <c r="AQ19" s="232">
        <v>135229.81</v>
      </c>
      <c r="AR19" s="233"/>
      <c r="AS19" s="233">
        <v>1262.24</v>
      </c>
      <c r="AT19" s="233">
        <v>135817.01999999999</v>
      </c>
      <c r="AU19" s="233"/>
      <c r="AV19" s="232">
        <v>1272.51</v>
      </c>
      <c r="AW19" s="232">
        <v>137074.78</v>
      </c>
      <c r="AX19" s="233"/>
      <c r="AY19" s="52">
        <v>1271.9100000000001</v>
      </c>
      <c r="AZ19" s="232">
        <v>137226.37</v>
      </c>
      <c r="BA19" s="233"/>
      <c r="BB19" s="233">
        <v>1277.8199</v>
      </c>
      <c r="BC19" s="233">
        <v>137685.09</v>
      </c>
      <c r="BD19" s="233"/>
      <c r="BE19" s="233">
        <v>1283.02</v>
      </c>
      <c r="BF19" s="233">
        <v>138335.22</v>
      </c>
      <c r="BG19" s="233"/>
      <c r="BH19" s="233">
        <f t="shared" si="0"/>
        <v>1251.2842105263157</v>
      </c>
      <c r="BI19" s="233">
        <f t="shared" si="1"/>
        <v>135663.58421052631</v>
      </c>
      <c r="BJ19" s="163"/>
      <c r="BK19" s="235"/>
      <c r="BL19" s="237"/>
      <c r="BM19" s="82"/>
      <c r="BN19" s="183"/>
      <c r="BO19" s="99"/>
      <c r="BP19" s="99"/>
      <c r="BQ19" s="92"/>
      <c r="BR19" s="90"/>
    </row>
    <row r="20" spans="1:97" x14ac:dyDescent="0.2">
      <c r="A20" s="40">
        <v>6</v>
      </c>
      <c r="B20" s="49" t="s">
        <v>10</v>
      </c>
      <c r="C20" s="52">
        <v>14.360000000000001</v>
      </c>
      <c r="D20" s="52">
        <v>1571.99</v>
      </c>
      <c r="E20" s="52"/>
      <c r="F20" s="52">
        <v>14.561</v>
      </c>
      <c r="G20" s="52">
        <v>1586.13</v>
      </c>
      <c r="H20" s="233"/>
      <c r="I20" s="52">
        <v>14.454000000000001</v>
      </c>
      <c r="J20" s="52">
        <v>1581.85</v>
      </c>
      <c r="K20" s="233"/>
      <c r="L20" s="52">
        <v>14.368</v>
      </c>
      <c r="M20" s="52">
        <v>1571.43</v>
      </c>
      <c r="N20" s="233"/>
      <c r="O20" s="52">
        <v>14.516</v>
      </c>
      <c r="P20" s="52">
        <v>1580.79</v>
      </c>
      <c r="Q20" s="52"/>
      <c r="R20" s="233">
        <v>14.594000000000001</v>
      </c>
      <c r="S20" s="52">
        <v>1587.1</v>
      </c>
      <c r="T20" s="238"/>
      <c r="U20" s="52">
        <v>14.63</v>
      </c>
      <c r="V20" s="52">
        <v>1596.13</v>
      </c>
      <c r="W20" s="52"/>
      <c r="X20" s="233">
        <v>14.71</v>
      </c>
      <c r="Y20" s="52">
        <v>1598.09</v>
      </c>
      <c r="Z20" s="238"/>
      <c r="AA20" s="233">
        <v>14.639000000000001</v>
      </c>
      <c r="AB20" s="52">
        <v>1598.43</v>
      </c>
      <c r="AC20" s="238"/>
      <c r="AD20" s="233">
        <v>14.620000000000001</v>
      </c>
      <c r="AE20" s="52">
        <v>1588.61</v>
      </c>
      <c r="AF20" s="238"/>
      <c r="AG20" s="233">
        <v>14.695</v>
      </c>
      <c r="AH20" s="52">
        <v>1589.71</v>
      </c>
      <c r="AI20" s="233"/>
      <c r="AJ20" s="233">
        <v>14.67</v>
      </c>
      <c r="AK20" s="52">
        <v>1583.33</v>
      </c>
      <c r="AL20" s="238"/>
      <c r="AM20" s="52">
        <v>14.73</v>
      </c>
      <c r="AN20" s="52">
        <v>1579.06</v>
      </c>
      <c r="AO20" s="233"/>
      <c r="AP20" s="52">
        <v>14.610000000000001</v>
      </c>
      <c r="AQ20" s="52">
        <v>1571.45</v>
      </c>
      <c r="AR20" s="233"/>
      <c r="AS20" s="233">
        <v>14.67</v>
      </c>
      <c r="AT20" s="233">
        <v>1578.49</v>
      </c>
      <c r="AU20" s="233"/>
      <c r="AV20" s="52">
        <v>14.839</v>
      </c>
      <c r="AW20" s="52">
        <v>1598.46</v>
      </c>
      <c r="AX20" s="233"/>
      <c r="AY20" s="52">
        <v>15.079000000000001</v>
      </c>
      <c r="AZ20" s="52">
        <v>1626.87</v>
      </c>
      <c r="BA20" s="233"/>
      <c r="BB20" s="233">
        <v>15.302000000000001</v>
      </c>
      <c r="BC20" s="233">
        <v>1648.79</v>
      </c>
      <c r="BD20" s="233"/>
      <c r="BE20" s="233">
        <v>15.440000000000001</v>
      </c>
      <c r="BF20" s="233">
        <v>1664.74</v>
      </c>
      <c r="BG20" s="233"/>
      <c r="BH20" s="233">
        <f t="shared" si="0"/>
        <v>14.709842105263158</v>
      </c>
      <c r="BI20" s="233">
        <f t="shared" si="1"/>
        <v>1594.8131578947368</v>
      </c>
      <c r="BJ20" s="163"/>
      <c r="BK20" s="235"/>
      <c r="BL20" s="237"/>
      <c r="BM20" s="82"/>
      <c r="BN20" s="62"/>
      <c r="BO20" s="99"/>
      <c r="BP20" s="99"/>
      <c r="BQ20" s="92"/>
      <c r="BR20" s="90"/>
    </row>
    <row r="21" spans="1:97" x14ac:dyDescent="0.2">
      <c r="A21" s="40">
        <v>7</v>
      </c>
      <c r="B21" s="49" t="s">
        <v>25</v>
      </c>
      <c r="C21" s="52">
        <v>1.3553808620222283</v>
      </c>
      <c r="D21" s="52">
        <v>80.77</v>
      </c>
      <c r="E21" s="52"/>
      <c r="F21" s="52">
        <v>1.3539128080151637</v>
      </c>
      <c r="G21" s="52">
        <v>80.459999999999994</v>
      </c>
      <c r="H21" s="233"/>
      <c r="I21" s="52">
        <v>1.3726835964310227</v>
      </c>
      <c r="J21" s="52">
        <v>79.73</v>
      </c>
      <c r="K21" s="233"/>
      <c r="L21" s="52">
        <v>1.3892747985551541</v>
      </c>
      <c r="M21" s="52">
        <v>78.72</v>
      </c>
      <c r="N21" s="233"/>
      <c r="O21" s="52">
        <v>1.3844662882458811</v>
      </c>
      <c r="P21" s="52">
        <v>78.66</v>
      </c>
      <c r="Q21" s="52"/>
      <c r="R21" s="233">
        <v>1.3881177123820099</v>
      </c>
      <c r="S21" s="52">
        <v>78.34</v>
      </c>
      <c r="T21" s="238"/>
      <c r="U21" s="52">
        <v>1.3867702121758423</v>
      </c>
      <c r="V21" s="52">
        <v>78.67</v>
      </c>
      <c r="W21" s="52"/>
      <c r="X21" s="233">
        <v>1.3827433628318584</v>
      </c>
      <c r="Y21" s="52">
        <v>78.569999999999993</v>
      </c>
      <c r="Z21" s="238"/>
      <c r="AA21" s="233">
        <v>1.3958682300390843</v>
      </c>
      <c r="AB21" s="52">
        <v>78.22</v>
      </c>
      <c r="AC21" s="238"/>
      <c r="AD21" s="233">
        <v>1.3941168269901016</v>
      </c>
      <c r="AE21" s="52">
        <v>77.94</v>
      </c>
      <c r="AF21" s="238"/>
      <c r="AG21" s="233">
        <v>1.389854065323141</v>
      </c>
      <c r="AH21" s="52">
        <v>77.84</v>
      </c>
      <c r="AI21" s="233"/>
      <c r="AJ21" s="233">
        <v>1.3894678338196471</v>
      </c>
      <c r="AK21" s="52">
        <v>77.680000000000007</v>
      </c>
      <c r="AL21" s="238"/>
      <c r="AM21" s="52">
        <v>1.4008</v>
      </c>
      <c r="AN21" s="52">
        <v>76.53</v>
      </c>
      <c r="AO21" s="233"/>
      <c r="AP21" s="52">
        <v>1.4122299110295156</v>
      </c>
      <c r="AQ21" s="52">
        <v>76.16</v>
      </c>
      <c r="AR21" s="233"/>
      <c r="AS21" s="233">
        <v>1.416029453412631</v>
      </c>
      <c r="AT21" s="233">
        <v>75.989999999999995</v>
      </c>
      <c r="AU21" s="233"/>
      <c r="AV21" s="52">
        <v>1.4182385477237269</v>
      </c>
      <c r="AW21" s="52">
        <v>75.95</v>
      </c>
      <c r="AX21" s="233"/>
      <c r="AY21" s="52">
        <v>1.4194464158977997</v>
      </c>
      <c r="AZ21" s="52">
        <v>76.010000000000005</v>
      </c>
      <c r="BA21" s="233"/>
      <c r="BB21" s="233">
        <v>1.4170327334561428</v>
      </c>
      <c r="BC21" s="233">
        <v>76.040000000000006</v>
      </c>
      <c r="BD21" s="233"/>
      <c r="BE21" s="233">
        <v>1.4164305949008498</v>
      </c>
      <c r="BF21" s="233">
        <v>76.12</v>
      </c>
      <c r="BG21" s="233"/>
      <c r="BH21" s="233">
        <f t="shared" si="0"/>
        <v>1.3938349606974632</v>
      </c>
      <c r="BI21" s="233">
        <f t="shared" si="1"/>
        <v>77.810526315789474</v>
      </c>
      <c r="BJ21" s="163"/>
      <c r="BK21" s="235"/>
      <c r="BL21" s="237"/>
      <c r="BM21" s="82"/>
      <c r="BN21" s="62"/>
      <c r="BO21" s="99"/>
      <c r="BP21" s="99"/>
      <c r="BQ21" s="92"/>
      <c r="BR21" s="90"/>
    </row>
    <row r="22" spans="1:97" x14ac:dyDescent="0.2">
      <c r="A22" s="40">
        <v>8</v>
      </c>
      <c r="B22" s="49" t="s">
        <v>26</v>
      </c>
      <c r="C22" s="52">
        <v>1.3179000000000001</v>
      </c>
      <c r="D22" s="52">
        <v>83.06</v>
      </c>
      <c r="E22" s="52"/>
      <c r="F22" s="52">
        <v>1.3174000000000001</v>
      </c>
      <c r="G22" s="52">
        <v>82.69</v>
      </c>
      <c r="H22" s="233"/>
      <c r="I22" s="52">
        <v>1.3289</v>
      </c>
      <c r="J22" s="52">
        <v>82.35</v>
      </c>
      <c r="K22" s="233"/>
      <c r="L22" s="52">
        <v>1.3437000000000001</v>
      </c>
      <c r="M22" s="52">
        <v>81.39</v>
      </c>
      <c r="N22" s="233"/>
      <c r="O22" s="52">
        <v>1.339</v>
      </c>
      <c r="P22" s="52">
        <v>81.33</v>
      </c>
      <c r="Q22" s="52"/>
      <c r="R22" s="233">
        <v>1.3402000000000001</v>
      </c>
      <c r="S22" s="52">
        <v>81.14</v>
      </c>
      <c r="T22" s="238"/>
      <c r="U22" s="52">
        <v>1.3378000000000001</v>
      </c>
      <c r="V22" s="52">
        <v>81.55</v>
      </c>
      <c r="W22" s="52"/>
      <c r="X22" s="233">
        <v>1.3357000000000001</v>
      </c>
      <c r="Y22" s="52">
        <v>81.34</v>
      </c>
      <c r="Z22" s="238"/>
      <c r="AA22" s="233">
        <v>1.3385</v>
      </c>
      <c r="AB22" s="52">
        <v>81.58</v>
      </c>
      <c r="AC22" s="238"/>
      <c r="AD22" s="233">
        <v>1.3378000000000001</v>
      </c>
      <c r="AE22" s="52">
        <v>81.22</v>
      </c>
      <c r="AF22" s="238"/>
      <c r="AG22" s="233">
        <v>1.3403</v>
      </c>
      <c r="AH22" s="52">
        <v>80.709999999999994</v>
      </c>
      <c r="AI22" s="233"/>
      <c r="AJ22" s="233">
        <v>1.3469</v>
      </c>
      <c r="AK22" s="52">
        <v>80.13</v>
      </c>
      <c r="AL22" s="238"/>
      <c r="AM22" s="52">
        <v>1.3452</v>
      </c>
      <c r="AN22" s="52">
        <v>79.69</v>
      </c>
      <c r="AO22" s="233"/>
      <c r="AP22" s="52">
        <v>1.3528</v>
      </c>
      <c r="AQ22" s="52">
        <v>79.510000000000005</v>
      </c>
      <c r="AR22" s="233"/>
      <c r="AS22" s="233">
        <v>1.3574000000000002</v>
      </c>
      <c r="AT22" s="233">
        <v>79.27</v>
      </c>
      <c r="AU22" s="233"/>
      <c r="AV22" s="52">
        <v>1.3597000000000001</v>
      </c>
      <c r="AW22" s="52">
        <v>79.22</v>
      </c>
      <c r="AX22" s="233"/>
      <c r="AY22" s="52">
        <v>1.3611</v>
      </c>
      <c r="AZ22" s="52">
        <v>79.27</v>
      </c>
      <c r="BA22" s="233"/>
      <c r="BB22" s="233">
        <v>1.3604000000000001</v>
      </c>
      <c r="BC22" s="233">
        <v>79.2</v>
      </c>
      <c r="BD22" s="233"/>
      <c r="BE22" s="233">
        <v>1.3611</v>
      </c>
      <c r="BF22" s="233">
        <v>79.22</v>
      </c>
      <c r="BG22" s="233"/>
      <c r="BH22" s="233">
        <f t="shared" si="0"/>
        <v>1.3432526315789473</v>
      </c>
      <c r="BI22" s="233">
        <f t="shared" si="1"/>
        <v>80.73</v>
      </c>
      <c r="BJ22" s="163"/>
      <c r="BK22" s="235"/>
      <c r="BL22" s="237"/>
      <c r="BM22" s="82"/>
      <c r="BN22" s="62"/>
      <c r="BO22" s="99"/>
      <c r="BP22" s="99"/>
      <c r="BQ22" s="92"/>
      <c r="BR22" s="90"/>
    </row>
    <row r="23" spans="1:97" x14ac:dyDescent="0.2">
      <c r="A23" s="40">
        <v>9</v>
      </c>
      <c r="B23" s="49" t="s">
        <v>13</v>
      </c>
      <c r="C23" s="52">
        <v>9.0401000000000007</v>
      </c>
      <c r="D23" s="52">
        <v>12.11</v>
      </c>
      <c r="E23" s="52"/>
      <c r="F23" s="52">
        <v>8.9604999999999997</v>
      </c>
      <c r="G23" s="52">
        <v>12.16</v>
      </c>
      <c r="H23" s="233"/>
      <c r="I23" s="52">
        <v>9.0023999999999997</v>
      </c>
      <c r="J23" s="52">
        <v>12.16</v>
      </c>
      <c r="K23" s="233"/>
      <c r="L23" s="52">
        <v>9.0220000000000002</v>
      </c>
      <c r="M23" s="52">
        <v>12.12</v>
      </c>
      <c r="N23" s="233"/>
      <c r="O23" s="52">
        <v>9.0144000000000002</v>
      </c>
      <c r="P23" s="52">
        <v>12.08</v>
      </c>
      <c r="Q23" s="52"/>
      <c r="R23" s="233">
        <v>9.0420999999999996</v>
      </c>
      <c r="S23" s="52">
        <v>12.03</v>
      </c>
      <c r="T23" s="238"/>
      <c r="U23" s="52">
        <v>9.1395</v>
      </c>
      <c r="V23" s="52">
        <v>11.94</v>
      </c>
      <c r="W23" s="52"/>
      <c r="X23" s="233">
        <v>9.0615000000000006</v>
      </c>
      <c r="Y23" s="52">
        <v>11.99</v>
      </c>
      <c r="Z23" s="238"/>
      <c r="AA23" s="233">
        <v>9.099400000000001</v>
      </c>
      <c r="AB23" s="52">
        <v>12</v>
      </c>
      <c r="AC23" s="238"/>
      <c r="AD23" s="233">
        <v>9.0472000000000001</v>
      </c>
      <c r="AE23" s="52">
        <v>12.01</v>
      </c>
      <c r="AF23" s="238"/>
      <c r="AG23" s="233">
        <v>9.032</v>
      </c>
      <c r="AH23" s="52">
        <v>11.98</v>
      </c>
      <c r="AI23" s="233"/>
      <c r="AJ23" s="233">
        <v>9.0533000000000001</v>
      </c>
      <c r="AK23" s="52">
        <v>11.92</v>
      </c>
      <c r="AL23" s="238"/>
      <c r="AM23" s="52">
        <v>8.9436999999999998</v>
      </c>
      <c r="AN23" s="52">
        <v>11.99</v>
      </c>
      <c r="AO23" s="233"/>
      <c r="AP23" s="52">
        <v>9.0068000000000001</v>
      </c>
      <c r="AQ23" s="52">
        <v>11.94</v>
      </c>
      <c r="AR23" s="233"/>
      <c r="AS23" s="233">
        <v>9.0578000000000003</v>
      </c>
      <c r="AT23" s="233">
        <v>11.88</v>
      </c>
      <c r="AU23" s="233"/>
      <c r="AV23" s="52">
        <v>9.0654000000000003</v>
      </c>
      <c r="AW23" s="52">
        <v>11.88</v>
      </c>
      <c r="AX23" s="233"/>
      <c r="AY23" s="52">
        <v>9.0247000000000011</v>
      </c>
      <c r="AZ23" s="52">
        <v>11.95</v>
      </c>
      <c r="BA23" s="233"/>
      <c r="BB23" s="233">
        <v>8.9504999999999999</v>
      </c>
      <c r="BC23" s="233">
        <v>12.04</v>
      </c>
      <c r="BD23" s="233"/>
      <c r="BE23" s="233">
        <v>8.9365000000000006</v>
      </c>
      <c r="BF23" s="233">
        <v>12.07</v>
      </c>
      <c r="BG23" s="233"/>
      <c r="BH23" s="233">
        <f t="shared" si="0"/>
        <v>9.0263052631578962</v>
      </c>
      <c r="BI23" s="233">
        <f t="shared" si="1"/>
        <v>12.013157894736839</v>
      </c>
      <c r="BJ23" s="163"/>
      <c r="BK23" s="235"/>
      <c r="BL23" s="237"/>
      <c r="BM23" s="82"/>
      <c r="BN23" s="62"/>
      <c r="BO23" s="99"/>
      <c r="BP23" s="99"/>
      <c r="BQ23" s="92"/>
      <c r="BR23" s="90"/>
    </row>
    <row r="24" spans="1:97" x14ac:dyDescent="0.2">
      <c r="A24" s="40">
        <v>10</v>
      </c>
      <c r="B24" s="49" t="s">
        <v>14</v>
      </c>
      <c r="C24" s="52">
        <v>8.5303000000000004</v>
      </c>
      <c r="D24" s="52">
        <v>12.83</v>
      </c>
      <c r="E24" s="52"/>
      <c r="F24" s="52">
        <v>8.4516000000000009</v>
      </c>
      <c r="G24" s="52">
        <v>12.89</v>
      </c>
      <c r="H24" s="233"/>
      <c r="I24" s="52">
        <v>8.5142000000000007</v>
      </c>
      <c r="J24" s="52">
        <v>12.85</v>
      </c>
      <c r="K24" s="233"/>
      <c r="L24" s="52">
        <v>8.5706000000000007</v>
      </c>
      <c r="M24" s="52">
        <v>12.76</v>
      </c>
      <c r="N24" s="233"/>
      <c r="O24" s="52">
        <v>8.5344999999999995</v>
      </c>
      <c r="P24" s="52">
        <v>12.76</v>
      </c>
      <c r="Q24" s="52"/>
      <c r="R24" s="233">
        <v>8.5170000000000012</v>
      </c>
      <c r="S24" s="52">
        <v>12.77</v>
      </c>
      <c r="T24" s="238"/>
      <c r="U24" s="52">
        <v>8.5731000000000002</v>
      </c>
      <c r="V24" s="52">
        <v>12.73</v>
      </c>
      <c r="W24" s="52"/>
      <c r="X24" s="233">
        <v>8.548</v>
      </c>
      <c r="Y24" s="52">
        <v>12.71</v>
      </c>
      <c r="Z24" s="238"/>
      <c r="AA24" s="233">
        <v>8.617700000000001</v>
      </c>
      <c r="AB24" s="52">
        <v>12.67</v>
      </c>
      <c r="AC24" s="238"/>
      <c r="AD24" s="233">
        <v>8.6115000000000013</v>
      </c>
      <c r="AE24" s="52">
        <v>12.62</v>
      </c>
      <c r="AF24" s="238"/>
      <c r="AG24" s="233">
        <v>8.6720000000000006</v>
      </c>
      <c r="AH24" s="52">
        <v>12.47</v>
      </c>
      <c r="AI24" s="233"/>
      <c r="AJ24" s="233">
        <v>8.6965000000000003</v>
      </c>
      <c r="AK24" s="52">
        <v>12.41</v>
      </c>
      <c r="AL24" s="238"/>
      <c r="AM24" s="52">
        <v>8.6343999999999994</v>
      </c>
      <c r="AN24" s="52">
        <v>12.42</v>
      </c>
      <c r="AO24" s="233"/>
      <c r="AP24" s="52">
        <v>8.6880000000000006</v>
      </c>
      <c r="AQ24" s="52">
        <v>12.38</v>
      </c>
      <c r="AR24" s="233"/>
      <c r="AS24" s="233">
        <v>8.7484999999999999</v>
      </c>
      <c r="AT24" s="233">
        <v>12.3</v>
      </c>
      <c r="AU24" s="233"/>
      <c r="AV24" s="52">
        <v>8.7956000000000003</v>
      </c>
      <c r="AW24" s="52">
        <v>12.25</v>
      </c>
      <c r="AX24" s="233"/>
      <c r="AY24" s="52">
        <v>8.7469999999999999</v>
      </c>
      <c r="AZ24" s="52">
        <v>12.33</v>
      </c>
      <c r="BA24" s="233"/>
      <c r="BB24" s="233">
        <v>8.7158999999999995</v>
      </c>
      <c r="BC24" s="233">
        <v>12.36</v>
      </c>
      <c r="BD24" s="233"/>
      <c r="BE24" s="233">
        <v>8.6797000000000004</v>
      </c>
      <c r="BF24" s="233">
        <v>12.42</v>
      </c>
      <c r="BG24" s="233"/>
      <c r="BH24" s="233">
        <f t="shared" si="0"/>
        <v>8.6234789473684206</v>
      </c>
      <c r="BI24" s="233">
        <f t="shared" si="1"/>
        <v>12.575263157894739</v>
      </c>
      <c r="BJ24" s="163"/>
      <c r="BK24" s="53"/>
      <c r="BL24" s="53"/>
      <c r="BM24" s="82"/>
      <c r="BN24" s="62"/>
      <c r="BO24" s="99"/>
      <c r="BP24" s="99"/>
      <c r="BQ24" s="92"/>
      <c r="BR24" s="90"/>
    </row>
    <row r="25" spans="1:97" x14ac:dyDescent="0.2">
      <c r="A25" s="40">
        <v>11</v>
      </c>
      <c r="B25" s="49" t="s">
        <v>15</v>
      </c>
      <c r="C25" s="52">
        <v>6.5769000000000002</v>
      </c>
      <c r="D25" s="52">
        <v>16.64</v>
      </c>
      <c r="E25" s="52"/>
      <c r="F25" s="52">
        <v>6.5403000000000002</v>
      </c>
      <c r="G25" s="52">
        <v>16.66</v>
      </c>
      <c r="H25" s="233"/>
      <c r="I25" s="52">
        <v>6.5827</v>
      </c>
      <c r="J25" s="52">
        <v>16.63</v>
      </c>
      <c r="K25" s="233"/>
      <c r="L25" s="52">
        <v>6.5885000000000007</v>
      </c>
      <c r="M25" s="52">
        <v>16.600000000000001</v>
      </c>
      <c r="N25" s="233"/>
      <c r="O25" s="52">
        <v>6.5638000000000005</v>
      </c>
      <c r="P25" s="52">
        <v>16.59</v>
      </c>
      <c r="Q25" s="52"/>
      <c r="R25" s="233">
        <v>6.5575999999999999</v>
      </c>
      <c r="S25" s="52">
        <v>16.579999999999998</v>
      </c>
      <c r="T25" s="238"/>
      <c r="U25" s="52">
        <v>6.5847000000000007</v>
      </c>
      <c r="V25" s="52">
        <v>16.57</v>
      </c>
      <c r="W25" s="52"/>
      <c r="X25" s="233">
        <v>6.5588000000000006</v>
      </c>
      <c r="Y25" s="52">
        <v>16.559999999999999</v>
      </c>
      <c r="Z25" s="238"/>
      <c r="AA25" s="233">
        <v>6.6078000000000001</v>
      </c>
      <c r="AB25" s="52">
        <v>16.52</v>
      </c>
      <c r="AC25" s="238"/>
      <c r="AD25" s="233">
        <v>6.5851000000000006</v>
      </c>
      <c r="AE25" s="52">
        <v>16.5</v>
      </c>
      <c r="AF25" s="238"/>
      <c r="AG25" s="233">
        <v>6.5567000000000002</v>
      </c>
      <c r="AH25" s="52">
        <v>16.5</v>
      </c>
      <c r="AI25" s="233"/>
      <c r="AJ25" s="233">
        <v>6.5472999999999999</v>
      </c>
      <c r="AK25" s="52">
        <v>16.48</v>
      </c>
      <c r="AL25" s="238"/>
      <c r="AM25" s="52">
        <v>6.5057999999999998</v>
      </c>
      <c r="AN25" s="52">
        <v>16.48</v>
      </c>
      <c r="AO25" s="238"/>
      <c r="AP25" s="52">
        <v>6.5365000000000002</v>
      </c>
      <c r="AQ25" s="52">
        <v>16.46</v>
      </c>
      <c r="AR25" s="233"/>
      <c r="AS25" s="233">
        <v>6.5425000000000004</v>
      </c>
      <c r="AT25" s="233">
        <v>16.45</v>
      </c>
      <c r="AU25" s="233"/>
      <c r="AV25" s="52">
        <v>6.5584000000000007</v>
      </c>
      <c r="AW25" s="52">
        <v>16.420000000000002</v>
      </c>
      <c r="AX25" s="233"/>
      <c r="AY25" s="52">
        <v>6.5467000000000004</v>
      </c>
      <c r="AZ25" s="52">
        <v>16.48</v>
      </c>
      <c r="BA25" s="233"/>
      <c r="BB25" s="233">
        <v>6.5147000000000004</v>
      </c>
      <c r="BC25" s="233">
        <v>16.54</v>
      </c>
      <c r="BD25" s="233"/>
      <c r="BE25" s="233">
        <v>6.5222000000000007</v>
      </c>
      <c r="BF25" s="233">
        <v>16.53</v>
      </c>
      <c r="BG25" s="233"/>
      <c r="BH25" s="233">
        <f t="shared" si="0"/>
        <v>6.5566842105263161</v>
      </c>
      <c r="BI25" s="233">
        <f t="shared" si="1"/>
        <v>16.536315789473687</v>
      </c>
      <c r="BJ25" s="163"/>
      <c r="BK25" s="53"/>
      <c r="BL25" s="53"/>
      <c r="BM25" s="82"/>
      <c r="BN25" s="62"/>
      <c r="BO25" s="99"/>
      <c r="BP25" s="99"/>
      <c r="BQ25" s="92"/>
      <c r="BR25" s="90"/>
    </row>
    <row r="26" spans="1:97" s="138" customFormat="1" x14ac:dyDescent="0.2">
      <c r="A26" s="40">
        <v>12</v>
      </c>
      <c r="B26" s="49" t="s">
        <v>158</v>
      </c>
      <c r="C26" s="52">
        <v>5.2267999999999999</v>
      </c>
      <c r="D26" s="52">
        <v>20.94</v>
      </c>
      <c r="E26" s="52"/>
      <c r="F26" s="52">
        <v>5.3048000000000002</v>
      </c>
      <c r="G26" s="52">
        <v>20.53</v>
      </c>
      <c r="H26" s="233"/>
      <c r="I26" s="52">
        <v>5.3850000000000007</v>
      </c>
      <c r="J26" s="52">
        <v>20.32</v>
      </c>
      <c r="K26" s="233"/>
      <c r="L26" s="52">
        <v>5.3916000000000004</v>
      </c>
      <c r="M26" s="52">
        <v>20.29</v>
      </c>
      <c r="N26" s="233"/>
      <c r="O26" s="52">
        <v>5.3427000000000007</v>
      </c>
      <c r="P26" s="52">
        <v>20.38</v>
      </c>
      <c r="Q26" s="52"/>
      <c r="R26" s="233">
        <v>5.3577000000000004</v>
      </c>
      <c r="S26" s="52">
        <v>20.3</v>
      </c>
      <c r="T26" s="239"/>
      <c r="U26" s="52">
        <v>5.3894000000000002</v>
      </c>
      <c r="V26" s="52">
        <v>20.239999999999998</v>
      </c>
      <c r="W26" s="52"/>
      <c r="X26" s="233">
        <v>5.3715000000000002</v>
      </c>
      <c r="Y26" s="52">
        <v>20.23</v>
      </c>
      <c r="Z26" s="239"/>
      <c r="AA26" s="233">
        <v>5.4080000000000004</v>
      </c>
      <c r="AB26" s="52">
        <v>20.190000000000001</v>
      </c>
      <c r="AC26" s="239"/>
      <c r="AD26" s="233">
        <v>5.3763000000000005</v>
      </c>
      <c r="AE26" s="52">
        <v>20.21</v>
      </c>
      <c r="AF26" s="239"/>
      <c r="AG26" s="233">
        <v>5.3323</v>
      </c>
      <c r="AH26" s="52">
        <v>20.29</v>
      </c>
      <c r="AI26" s="233"/>
      <c r="AJ26" s="233">
        <v>5.3446000000000007</v>
      </c>
      <c r="AK26" s="52">
        <v>20.190000000000001</v>
      </c>
      <c r="AL26" s="239"/>
      <c r="AM26" s="52">
        <v>5.2350000000000003</v>
      </c>
      <c r="AN26" s="52">
        <v>20.48</v>
      </c>
      <c r="AO26" s="233"/>
      <c r="AP26" s="52">
        <v>5.2871000000000006</v>
      </c>
      <c r="AQ26" s="52">
        <v>20.34</v>
      </c>
      <c r="AR26" s="233"/>
      <c r="AS26" s="233">
        <v>5.2955000000000005</v>
      </c>
      <c r="AT26" s="233">
        <v>20.32</v>
      </c>
      <c r="AU26" s="233"/>
      <c r="AV26" s="52">
        <v>5.2824</v>
      </c>
      <c r="AW26" s="52">
        <v>20.39</v>
      </c>
      <c r="AX26" s="233"/>
      <c r="AY26" s="52">
        <v>5.2882000000000007</v>
      </c>
      <c r="AZ26" s="52">
        <v>20.399999999999999</v>
      </c>
      <c r="BA26" s="233"/>
      <c r="BB26" s="233">
        <v>5.2723000000000004</v>
      </c>
      <c r="BC26" s="233">
        <v>20.440000000000001</v>
      </c>
      <c r="BD26" s="233"/>
      <c r="BE26" s="233">
        <v>5.2831000000000001</v>
      </c>
      <c r="BF26" s="233">
        <v>20.41</v>
      </c>
      <c r="BG26" s="233"/>
      <c r="BH26" s="233">
        <f t="shared" si="0"/>
        <v>5.3249631578947367</v>
      </c>
      <c r="BI26" s="233">
        <f t="shared" si="1"/>
        <v>20.362631578947365</v>
      </c>
      <c r="BJ26" s="163"/>
      <c r="BK26" s="53"/>
      <c r="BL26" s="53"/>
      <c r="BM26" s="82"/>
      <c r="BN26" s="62"/>
      <c r="BO26" s="99"/>
      <c r="BP26" s="99"/>
      <c r="BQ26" s="92"/>
      <c r="BR26" s="90"/>
      <c r="BS26" s="89"/>
      <c r="BT26" s="89"/>
      <c r="BU26" s="89"/>
      <c r="BV26" s="89"/>
      <c r="BW26" s="89"/>
      <c r="BX26" s="89"/>
      <c r="BY26" s="91"/>
      <c r="BZ26" s="90"/>
      <c r="CA26" s="89"/>
      <c r="CB26" s="89"/>
      <c r="CC26" s="89"/>
      <c r="CD26" s="89"/>
      <c r="CE26" s="8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x14ac:dyDescent="0.2">
      <c r="A27" s="40">
        <v>13</v>
      </c>
      <c r="B27" s="49" t="s">
        <v>17</v>
      </c>
      <c r="C27" s="52">
        <v>1</v>
      </c>
      <c r="D27" s="52">
        <v>109.47</v>
      </c>
      <c r="E27" s="52"/>
      <c r="F27" s="52">
        <v>1</v>
      </c>
      <c r="G27" s="52">
        <v>108.93</v>
      </c>
      <c r="H27" s="52"/>
      <c r="I27" s="52">
        <v>1</v>
      </c>
      <c r="J27" s="52">
        <v>109.44</v>
      </c>
      <c r="K27" s="52"/>
      <c r="L27" s="52">
        <v>1</v>
      </c>
      <c r="M27" s="52">
        <v>109.37</v>
      </c>
      <c r="N27" s="52"/>
      <c r="O27" s="52">
        <v>1</v>
      </c>
      <c r="P27" s="52">
        <v>108.9</v>
      </c>
      <c r="Q27" s="52"/>
      <c r="R27" s="52">
        <v>1</v>
      </c>
      <c r="S27" s="52">
        <v>108.75</v>
      </c>
      <c r="T27" s="238"/>
      <c r="U27" s="52">
        <v>1</v>
      </c>
      <c r="V27" s="52">
        <v>109.1</v>
      </c>
      <c r="W27" s="52"/>
      <c r="X27" s="52">
        <v>1</v>
      </c>
      <c r="Y27" s="52">
        <v>108.64</v>
      </c>
      <c r="Z27" s="238"/>
      <c r="AA27" s="52">
        <v>1</v>
      </c>
      <c r="AB27" s="52">
        <v>109.19</v>
      </c>
      <c r="AC27" s="238"/>
      <c r="AD27" s="52">
        <v>1</v>
      </c>
      <c r="AE27" s="52">
        <v>108.66</v>
      </c>
      <c r="AF27" s="238"/>
      <c r="AG27" s="52">
        <v>1</v>
      </c>
      <c r="AH27" s="52">
        <v>108.18</v>
      </c>
      <c r="AI27" s="52"/>
      <c r="AJ27" s="52">
        <v>1</v>
      </c>
      <c r="AK27" s="52">
        <v>107.93</v>
      </c>
      <c r="AL27" s="238"/>
      <c r="AM27" s="52">
        <v>1</v>
      </c>
      <c r="AN27" s="52">
        <v>107.2</v>
      </c>
      <c r="AO27" s="52"/>
      <c r="AP27" s="52">
        <v>1</v>
      </c>
      <c r="AQ27" s="52">
        <v>107.56</v>
      </c>
      <c r="AR27" s="52"/>
      <c r="AS27" s="52">
        <v>1</v>
      </c>
      <c r="AT27" s="52">
        <v>107.6</v>
      </c>
      <c r="AU27" s="52"/>
      <c r="AV27" s="52">
        <v>1</v>
      </c>
      <c r="AW27" s="52">
        <v>107.72</v>
      </c>
      <c r="AX27" s="52"/>
      <c r="AY27" s="52">
        <v>1</v>
      </c>
      <c r="AZ27" s="52">
        <v>107.89</v>
      </c>
      <c r="BA27" s="52"/>
      <c r="BB27" s="233">
        <v>1</v>
      </c>
      <c r="BC27" s="233">
        <v>107.75</v>
      </c>
      <c r="BD27" s="233"/>
      <c r="BE27" s="233">
        <v>1</v>
      </c>
      <c r="BF27" s="233">
        <v>107.82</v>
      </c>
      <c r="BG27" s="233"/>
      <c r="BH27" s="233">
        <f t="shared" si="0"/>
        <v>1</v>
      </c>
      <c r="BI27" s="233">
        <f t="shared" si="1"/>
        <v>108.4263157894737</v>
      </c>
      <c r="BJ27" s="163"/>
      <c r="BK27" s="53"/>
      <c r="BL27" s="53"/>
      <c r="BM27" s="82"/>
      <c r="BN27" s="62"/>
      <c r="BO27" s="99"/>
      <c r="BP27" s="99"/>
      <c r="BQ27" s="92"/>
      <c r="BR27" s="90"/>
    </row>
    <row r="28" spans="1:97" x14ac:dyDescent="0.2">
      <c r="A28" s="40">
        <v>14</v>
      </c>
      <c r="B28" s="49" t="s">
        <v>27</v>
      </c>
      <c r="C28" s="52">
        <v>0.72294556942807775</v>
      </c>
      <c r="D28" s="52">
        <v>151.41999999999999</v>
      </c>
      <c r="E28" s="52"/>
      <c r="F28" s="52">
        <v>0.72332730560578673</v>
      </c>
      <c r="G28" s="52">
        <v>150.6</v>
      </c>
      <c r="H28" s="52"/>
      <c r="I28" s="52">
        <v>0.72071033210332114</v>
      </c>
      <c r="J28" s="52">
        <v>151.85</v>
      </c>
      <c r="K28" s="52"/>
      <c r="L28" s="52">
        <v>0.7219538960241999</v>
      </c>
      <c r="M28" s="52">
        <v>151.49</v>
      </c>
      <c r="N28" s="52"/>
      <c r="O28" s="52">
        <v>0.72276791199577906</v>
      </c>
      <c r="P28" s="52">
        <v>150.66999999999999</v>
      </c>
      <c r="Q28" s="52"/>
      <c r="R28" s="52">
        <v>0.72178193524172485</v>
      </c>
      <c r="S28" s="52">
        <v>150.66999999999999</v>
      </c>
      <c r="T28" s="238"/>
      <c r="U28" s="52">
        <v>0.72247549001900113</v>
      </c>
      <c r="V28" s="52">
        <v>151.01</v>
      </c>
      <c r="W28" s="52"/>
      <c r="X28" s="52">
        <v>0.72397141760843287</v>
      </c>
      <c r="Y28" s="52">
        <v>150.06</v>
      </c>
      <c r="Z28" s="238"/>
      <c r="AA28" s="52">
        <v>0.72247549001900113</v>
      </c>
      <c r="AB28" s="52">
        <v>151.13</v>
      </c>
      <c r="AC28" s="238"/>
      <c r="AD28" s="52">
        <v>0.7251684203656299</v>
      </c>
      <c r="AE28" s="52">
        <v>149.84</v>
      </c>
      <c r="AF28" s="238"/>
      <c r="AG28" s="52">
        <v>0.72322791081153404</v>
      </c>
      <c r="AH28" s="52">
        <v>149.58000000000001</v>
      </c>
      <c r="AI28" s="52"/>
      <c r="AJ28" s="52">
        <v>0.72158922811600279</v>
      </c>
      <c r="AK28" s="52">
        <v>149.57</v>
      </c>
      <c r="AL28" s="238"/>
      <c r="AM28" s="52">
        <v>0.72170000000000001</v>
      </c>
      <c r="AN28" s="52">
        <v>148.54</v>
      </c>
      <c r="AO28" s="52"/>
      <c r="AP28" s="52">
        <v>0.71985430148937857</v>
      </c>
      <c r="AQ28" s="52">
        <v>149.41999999999999</v>
      </c>
      <c r="AR28" s="52"/>
      <c r="AS28" s="52">
        <v>0.72078825403461222</v>
      </c>
      <c r="AT28" s="52">
        <v>149.28</v>
      </c>
      <c r="AU28" s="52"/>
      <c r="AV28" s="52">
        <v>0.72078825403461222</v>
      </c>
      <c r="AW28" s="52">
        <v>149.44999999999999</v>
      </c>
      <c r="AX28" s="238"/>
      <c r="AY28" s="52">
        <v>0.72047666736312743</v>
      </c>
      <c r="AZ28" s="52">
        <v>149.75</v>
      </c>
      <c r="BA28" s="52"/>
      <c r="BB28" s="233">
        <v>0.72116251397252373</v>
      </c>
      <c r="BC28" s="52">
        <v>149.41</v>
      </c>
      <c r="BD28" s="52"/>
      <c r="BE28" s="52">
        <v>0.71901581115768742</v>
      </c>
      <c r="BF28" s="52">
        <v>149.94999999999999</v>
      </c>
      <c r="BG28" s="52"/>
      <c r="BH28" s="233">
        <f t="shared" si="0"/>
        <v>0.72190424786265439</v>
      </c>
      <c r="BI28" s="233">
        <f t="shared" si="1"/>
        <v>150.19421052631577</v>
      </c>
      <c r="BJ28" s="163"/>
      <c r="BK28" s="53"/>
      <c r="BL28" s="53"/>
      <c r="BM28" s="82"/>
      <c r="BN28" s="62"/>
      <c r="BO28" s="99"/>
      <c r="BP28" s="99"/>
      <c r="BQ28" s="92"/>
      <c r="BR28" s="90"/>
    </row>
    <row r="29" spans="1:97" x14ac:dyDescent="0.2">
      <c r="A29" s="40">
        <v>15</v>
      </c>
      <c r="B29" s="49" t="s">
        <v>32</v>
      </c>
      <c r="C29" s="52">
        <v>6.8856000000000002</v>
      </c>
      <c r="D29" s="52">
        <v>15.9</v>
      </c>
      <c r="E29" s="52"/>
      <c r="F29" s="52">
        <v>6.8361000000000001</v>
      </c>
      <c r="G29" s="52">
        <v>15.93</v>
      </c>
      <c r="H29" s="52"/>
      <c r="I29" s="52">
        <v>6.8597999999999999</v>
      </c>
      <c r="J29" s="52">
        <v>15.95</v>
      </c>
      <c r="K29" s="233"/>
      <c r="L29" s="52">
        <v>6.8909000000000002</v>
      </c>
      <c r="M29" s="52">
        <v>15.87</v>
      </c>
      <c r="N29" s="233"/>
      <c r="O29" s="52">
        <v>6.8817000000000004</v>
      </c>
      <c r="P29" s="52">
        <v>15.82</v>
      </c>
      <c r="Q29" s="52"/>
      <c r="R29" s="233">
        <v>6.9016999999999999</v>
      </c>
      <c r="S29" s="52">
        <v>15.76</v>
      </c>
      <c r="T29" s="238"/>
      <c r="U29" s="52">
        <v>6.8887</v>
      </c>
      <c r="V29" s="52">
        <v>15.84</v>
      </c>
      <c r="W29" s="52"/>
      <c r="X29" s="233">
        <v>6.8768000000000002</v>
      </c>
      <c r="Y29" s="52">
        <v>15.8</v>
      </c>
      <c r="Z29" s="238"/>
      <c r="AA29" s="52">
        <v>6.8980000000000006</v>
      </c>
      <c r="AB29" s="52">
        <v>15.83</v>
      </c>
      <c r="AC29" s="238"/>
      <c r="AD29" s="233">
        <v>6.8963000000000001</v>
      </c>
      <c r="AE29" s="52">
        <v>15.76</v>
      </c>
      <c r="AF29" s="238"/>
      <c r="AG29" s="233">
        <v>6.8968000000000007</v>
      </c>
      <c r="AH29" s="52">
        <v>15.69</v>
      </c>
      <c r="AI29" s="233"/>
      <c r="AJ29" s="233">
        <v>6.8964000000000008</v>
      </c>
      <c r="AK29" s="52">
        <v>15.65</v>
      </c>
      <c r="AL29" s="238"/>
      <c r="AM29" s="52">
        <v>6.8868</v>
      </c>
      <c r="AN29" s="52">
        <v>15.57</v>
      </c>
      <c r="AO29" s="233"/>
      <c r="AP29" s="52">
        <v>6.9050000000000002</v>
      </c>
      <c r="AQ29" s="52">
        <v>15.58</v>
      </c>
      <c r="AR29" s="233"/>
      <c r="AS29" s="233">
        <v>6.8982000000000001</v>
      </c>
      <c r="AT29" s="233">
        <v>15.6</v>
      </c>
      <c r="AU29" s="233"/>
      <c r="AV29" s="52">
        <v>6.8875999999999999</v>
      </c>
      <c r="AW29" s="52">
        <v>15.64</v>
      </c>
      <c r="AX29" s="233"/>
      <c r="AY29" s="52">
        <v>6.8640000000000008</v>
      </c>
      <c r="AZ29" s="52">
        <v>15.72</v>
      </c>
      <c r="BA29" s="233"/>
      <c r="BB29" s="233">
        <v>6.8667000000000007</v>
      </c>
      <c r="BC29" s="233">
        <v>15.69</v>
      </c>
      <c r="BD29" s="233"/>
      <c r="BE29" s="233">
        <v>6.8755000000000006</v>
      </c>
      <c r="BF29" s="233">
        <v>15.68</v>
      </c>
      <c r="BG29" s="233"/>
      <c r="BH29" s="233">
        <f t="shared" si="0"/>
        <v>6.8838210526315784</v>
      </c>
      <c r="BI29" s="233">
        <f t="shared" si="1"/>
        <v>15.751578947368426</v>
      </c>
      <c r="BJ29" s="163"/>
      <c r="BK29" s="53"/>
      <c r="BL29" s="53"/>
      <c r="BM29" s="82"/>
      <c r="BN29" s="62"/>
      <c r="BO29" s="99"/>
      <c r="BP29" s="99"/>
      <c r="BQ29" s="92"/>
      <c r="BR29" s="90"/>
    </row>
    <row r="30" spans="1:97" ht="13.5" thickBot="1" x14ac:dyDescent="0.25">
      <c r="A30" s="56">
        <v>16</v>
      </c>
      <c r="B30" s="57" t="s">
        <v>33</v>
      </c>
      <c r="C30" s="60">
        <v>6.8856999999999999</v>
      </c>
      <c r="D30" s="60">
        <v>15.9</v>
      </c>
      <c r="E30" s="60"/>
      <c r="F30" s="60">
        <v>6.8343000000000007</v>
      </c>
      <c r="G30" s="60">
        <v>15.94</v>
      </c>
      <c r="H30" s="60"/>
      <c r="I30" s="60">
        <v>6.8624000000000001</v>
      </c>
      <c r="J30" s="60">
        <v>15.95</v>
      </c>
      <c r="K30" s="136"/>
      <c r="L30" s="60">
        <v>6.9008000000000003</v>
      </c>
      <c r="M30" s="60">
        <v>15.85</v>
      </c>
      <c r="N30" s="136"/>
      <c r="O30" s="60">
        <v>6.8879000000000001</v>
      </c>
      <c r="P30" s="60">
        <v>15.81</v>
      </c>
      <c r="Q30" s="60"/>
      <c r="R30" s="136">
        <v>6.9090000000000007</v>
      </c>
      <c r="S30" s="60">
        <v>15.74</v>
      </c>
      <c r="T30" s="240"/>
      <c r="U30" s="60">
        <v>6.8879000000000001</v>
      </c>
      <c r="V30" s="60">
        <v>15.84</v>
      </c>
      <c r="W30" s="60"/>
      <c r="X30" s="136">
        <v>6.8721000000000005</v>
      </c>
      <c r="Y30" s="60">
        <v>15.81</v>
      </c>
      <c r="Z30" s="240"/>
      <c r="AA30" s="60">
        <v>6.9013</v>
      </c>
      <c r="AB30" s="60">
        <v>15.82</v>
      </c>
      <c r="AC30" s="240"/>
      <c r="AD30" s="136">
        <v>6.8969000000000005</v>
      </c>
      <c r="AE30" s="60">
        <v>15.75</v>
      </c>
      <c r="AF30" s="240"/>
      <c r="AG30" s="136">
        <v>6.8965000000000005</v>
      </c>
      <c r="AH30" s="60">
        <v>15.69</v>
      </c>
      <c r="AI30" s="136"/>
      <c r="AJ30" s="136">
        <v>6.8944000000000001</v>
      </c>
      <c r="AK30" s="60">
        <v>15.65</v>
      </c>
      <c r="AL30" s="136"/>
      <c r="AM30" s="60">
        <v>6.891</v>
      </c>
      <c r="AN30" s="60">
        <v>15.56</v>
      </c>
      <c r="AO30" s="136"/>
      <c r="AP30" s="60">
        <v>6.9107000000000003</v>
      </c>
      <c r="AQ30" s="60">
        <v>15.56</v>
      </c>
      <c r="AR30" s="136"/>
      <c r="AS30" s="136">
        <v>6.9042000000000003</v>
      </c>
      <c r="AT30" s="136">
        <v>15.58</v>
      </c>
      <c r="AU30" s="136"/>
      <c r="AV30" s="60">
        <v>6.8963000000000001</v>
      </c>
      <c r="AW30" s="60">
        <v>15.62</v>
      </c>
      <c r="AX30" s="136"/>
      <c r="AY30" s="60">
        <v>6.8776999999999999</v>
      </c>
      <c r="AZ30" s="60">
        <v>15.69</v>
      </c>
      <c r="BA30" s="136"/>
      <c r="BB30" s="136">
        <v>6.8804000000000007</v>
      </c>
      <c r="BC30" s="136">
        <v>15.66</v>
      </c>
      <c r="BD30" s="136"/>
      <c r="BE30" s="136">
        <v>6.8752000000000004</v>
      </c>
      <c r="BF30" s="136">
        <v>15.68</v>
      </c>
      <c r="BG30" s="136"/>
      <c r="BH30" s="136">
        <f t="shared" si="0"/>
        <v>6.8876157894736858</v>
      </c>
      <c r="BI30" s="136">
        <f t="shared" si="1"/>
        <v>15.742105263157896</v>
      </c>
      <c r="BJ30" s="163"/>
      <c r="BK30" s="53"/>
      <c r="BL30" s="53"/>
      <c r="BM30" s="82"/>
      <c r="BN30" s="62"/>
      <c r="BO30" s="99"/>
      <c r="BP30" s="99"/>
      <c r="BQ30" s="92"/>
      <c r="BR30" s="90"/>
    </row>
    <row r="31" spans="1:97" s="168" customFormat="1" ht="13.5" thickTop="1" x14ac:dyDescent="0.2">
      <c r="BK31" s="169"/>
      <c r="BL31" s="169"/>
      <c r="BM31" s="170"/>
      <c r="BN31" s="169"/>
      <c r="BO31" s="171"/>
      <c r="BP31" s="171"/>
      <c r="BQ31" s="169"/>
      <c r="BR31" s="172"/>
      <c r="BS31" s="170"/>
      <c r="BT31" s="170"/>
      <c r="BU31" s="170"/>
      <c r="BV31" s="170"/>
      <c r="BW31" s="170"/>
      <c r="BX31" s="170"/>
      <c r="BY31" s="173"/>
      <c r="BZ31" s="172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</row>
    <row r="32" spans="1:97" s="152" customFormat="1" x14ac:dyDescent="0.2">
      <c r="BK32" s="92"/>
      <c r="BL32" s="92"/>
      <c r="BM32" s="89"/>
      <c r="BN32" s="92"/>
      <c r="BO32" s="99"/>
      <c r="BP32" s="99"/>
      <c r="BQ32" s="92"/>
      <c r="BR32" s="90"/>
      <c r="BS32" s="89"/>
      <c r="BT32" s="89"/>
      <c r="BU32" s="89"/>
      <c r="BV32" s="89"/>
      <c r="BW32" s="89"/>
      <c r="BX32" s="89"/>
      <c r="BY32" s="91"/>
      <c r="BZ32" s="90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</row>
    <row r="33" spans="3:97" s="152" customFormat="1" x14ac:dyDescent="0.2"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K33" s="117"/>
      <c r="BL33" s="117"/>
      <c r="BM33" s="89"/>
      <c r="BN33" s="101"/>
      <c r="BO33" s="101"/>
      <c r="BP33" s="101"/>
      <c r="BQ33" s="101"/>
      <c r="BR33" s="101"/>
      <c r="BS33" s="102"/>
      <c r="BT33" s="102"/>
      <c r="BU33" s="102"/>
      <c r="BV33" s="102"/>
      <c r="BW33" s="102"/>
      <c r="BX33" s="102"/>
      <c r="BY33" s="103"/>
      <c r="BZ33" s="165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</row>
    <row r="34" spans="3:97" s="152" customFormat="1" x14ac:dyDescent="0.2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K34" s="117"/>
      <c r="BL34" s="117"/>
      <c r="BM34" s="89"/>
      <c r="BN34" s="101"/>
      <c r="BO34" s="101"/>
      <c r="BP34" s="101"/>
      <c r="BQ34" s="101"/>
      <c r="BR34" s="101"/>
      <c r="BS34" s="102"/>
      <c r="BT34" s="102"/>
      <c r="BU34" s="102"/>
      <c r="BV34" s="102"/>
      <c r="BW34" s="102"/>
      <c r="BX34" s="102"/>
      <c r="BY34" s="103"/>
      <c r="BZ34" s="104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</row>
    <row r="35" spans="3:97" s="165" customFormat="1" ht="23.25" customHeight="1" x14ac:dyDescent="0.2"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K35" s="102"/>
      <c r="BL35" s="102" t="s">
        <v>231</v>
      </c>
      <c r="BM35" s="89"/>
      <c r="BN35" s="92" t="s">
        <v>5</v>
      </c>
      <c r="BO35" s="92" t="s">
        <v>6</v>
      </c>
      <c r="BP35" s="92" t="s">
        <v>7</v>
      </c>
      <c r="BQ35" s="92" t="s">
        <v>8</v>
      </c>
      <c r="BR35" s="90" t="s">
        <v>9</v>
      </c>
      <c r="BS35" s="89" t="s">
        <v>10</v>
      </c>
      <c r="BT35" s="89" t="s">
        <v>25</v>
      </c>
      <c r="BU35" s="89" t="s">
        <v>26</v>
      </c>
      <c r="BV35" s="89" t="s">
        <v>13</v>
      </c>
      <c r="BW35" s="89" t="s">
        <v>14</v>
      </c>
      <c r="BX35" s="89" t="s">
        <v>15</v>
      </c>
      <c r="BY35" s="165" t="s">
        <v>183</v>
      </c>
      <c r="BZ35" s="90" t="s">
        <v>17</v>
      </c>
      <c r="CA35" s="91" t="s">
        <v>27</v>
      </c>
      <c r="CB35" s="105" t="s">
        <v>32</v>
      </c>
      <c r="CC35" s="105" t="s">
        <v>33</v>
      </c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</row>
    <row r="36" spans="3:97" s="165" customFormat="1" x14ac:dyDescent="0.2"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K36" s="102"/>
      <c r="BL36" s="102">
        <v>1</v>
      </c>
      <c r="BM36" s="225" t="s">
        <v>359</v>
      </c>
      <c r="BN36" s="113">
        <v>96.46</v>
      </c>
      <c r="BO36" s="113">
        <v>139.41999999999999</v>
      </c>
      <c r="BP36" s="113">
        <v>109.63</v>
      </c>
      <c r="BQ36" s="113">
        <v>124.26</v>
      </c>
      <c r="BR36" s="205">
        <v>134714.88</v>
      </c>
      <c r="BS36" s="113">
        <v>1571.99</v>
      </c>
      <c r="BT36" s="113">
        <v>80.77</v>
      </c>
      <c r="BU36" s="113">
        <v>83.06</v>
      </c>
      <c r="BV36" s="113">
        <v>12.11</v>
      </c>
      <c r="BW36" s="113">
        <v>12.83</v>
      </c>
      <c r="BX36" s="113">
        <v>16.64</v>
      </c>
      <c r="BY36" s="113">
        <v>20.94</v>
      </c>
      <c r="BZ36" s="113">
        <v>109.47</v>
      </c>
      <c r="CA36" s="113">
        <v>151.41999999999999</v>
      </c>
      <c r="CB36" s="113">
        <v>15.9</v>
      </c>
      <c r="CC36" s="113">
        <v>15.9</v>
      </c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</row>
    <row r="37" spans="3:97" s="165" customFormat="1" x14ac:dyDescent="0.2">
      <c r="C37" s="243"/>
      <c r="D37" s="243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K37" s="102"/>
      <c r="BL37" s="102">
        <f>BL36+1</f>
        <v>2</v>
      </c>
      <c r="BM37" s="225" t="s">
        <v>358</v>
      </c>
      <c r="BN37" s="113">
        <v>96.61</v>
      </c>
      <c r="BO37" s="113">
        <v>139.69</v>
      </c>
      <c r="BP37" s="113">
        <v>109.58</v>
      </c>
      <c r="BQ37" s="113">
        <v>124.26</v>
      </c>
      <c r="BR37" s="205">
        <v>134989.32</v>
      </c>
      <c r="BS37" s="113">
        <v>1586.13</v>
      </c>
      <c r="BT37" s="113">
        <v>80.459999999999994</v>
      </c>
      <c r="BU37" s="113">
        <v>82.69</v>
      </c>
      <c r="BV37" s="113">
        <v>12.16</v>
      </c>
      <c r="BW37" s="113">
        <v>12.89</v>
      </c>
      <c r="BX37" s="113">
        <v>16.66</v>
      </c>
      <c r="BY37" s="113">
        <v>20.53</v>
      </c>
      <c r="BZ37" s="113">
        <v>108.93</v>
      </c>
      <c r="CA37" s="113">
        <v>150.6</v>
      </c>
      <c r="CB37" s="113">
        <v>15.93</v>
      </c>
      <c r="CC37" s="113">
        <v>15.94</v>
      </c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</row>
    <row r="38" spans="3:97" s="165" customFormat="1" x14ac:dyDescent="0.2">
      <c r="C38" s="243"/>
      <c r="D38" s="243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K38" s="122"/>
      <c r="BL38" s="102">
        <f t="shared" ref="BL38:BL42" si="2">BL37+1</f>
        <v>3</v>
      </c>
      <c r="BM38" s="225" t="s">
        <v>360</v>
      </c>
      <c r="BN38" s="113">
        <v>96.85</v>
      </c>
      <c r="BO38" s="113">
        <v>139.38999999999999</v>
      </c>
      <c r="BP38" s="113">
        <v>109.65</v>
      </c>
      <c r="BQ38" s="113">
        <v>124.11</v>
      </c>
      <c r="BR38" s="205">
        <v>135207.65</v>
      </c>
      <c r="BS38" s="113">
        <v>1581.85</v>
      </c>
      <c r="BT38" s="113">
        <v>79.73</v>
      </c>
      <c r="BU38" s="113">
        <v>82.35</v>
      </c>
      <c r="BV38" s="113">
        <v>12.16</v>
      </c>
      <c r="BW38" s="113">
        <v>12.85</v>
      </c>
      <c r="BX38" s="113">
        <v>16.63</v>
      </c>
      <c r="BY38" s="113">
        <v>20.32</v>
      </c>
      <c r="BZ38" s="113">
        <v>109.44</v>
      </c>
      <c r="CA38" s="113">
        <v>151.85</v>
      </c>
      <c r="CB38" s="113">
        <v>15.95</v>
      </c>
      <c r="CC38" s="113">
        <v>15.95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</row>
    <row r="39" spans="3:97" s="165" customFormat="1" x14ac:dyDescent="0.2">
      <c r="C39" s="243"/>
      <c r="D39" s="243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K39" s="122"/>
      <c r="BL39" s="102">
        <f t="shared" si="2"/>
        <v>4</v>
      </c>
      <c r="BM39" s="225" t="s">
        <v>361</v>
      </c>
      <c r="BN39" s="113">
        <v>97.02</v>
      </c>
      <c r="BO39" s="113">
        <v>139.16999999999999</v>
      </c>
      <c r="BP39" s="113">
        <v>109.6</v>
      </c>
      <c r="BQ39" s="113">
        <v>123.95</v>
      </c>
      <c r="BR39" s="205">
        <v>135233.82</v>
      </c>
      <c r="BS39" s="113">
        <v>1571.43</v>
      </c>
      <c r="BT39" s="113">
        <v>78.72</v>
      </c>
      <c r="BU39" s="113">
        <v>81.39</v>
      </c>
      <c r="BV39" s="113">
        <v>12.12</v>
      </c>
      <c r="BW39" s="113">
        <v>12.76</v>
      </c>
      <c r="BX39" s="113">
        <v>16.600000000000001</v>
      </c>
      <c r="BY39" s="113">
        <v>20.29</v>
      </c>
      <c r="BZ39" s="113">
        <v>109.37</v>
      </c>
      <c r="CA39" s="113">
        <v>151.49</v>
      </c>
      <c r="CB39" s="113">
        <v>15.87</v>
      </c>
      <c r="CC39" s="113">
        <v>15.85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</row>
    <row r="40" spans="3:97" s="165" customFormat="1" x14ac:dyDescent="0.2">
      <c r="C40" s="243"/>
      <c r="D40" s="243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K40" s="118"/>
      <c r="BL40" s="102">
        <f t="shared" si="2"/>
        <v>5</v>
      </c>
      <c r="BM40" s="225" t="s">
        <v>362</v>
      </c>
      <c r="BN40" s="113">
        <v>96.53</v>
      </c>
      <c r="BO40" s="113">
        <v>138.87</v>
      </c>
      <c r="BP40" s="113">
        <v>109.58</v>
      </c>
      <c r="BQ40" s="113">
        <v>123.87</v>
      </c>
      <c r="BR40" s="205">
        <v>135156.88</v>
      </c>
      <c r="BS40" s="113">
        <v>1580.79</v>
      </c>
      <c r="BT40" s="113">
        <v>78.66</v>
      </c>
      <c r="BU40" s="113">
        <v>81.33</v>
      </c>
      <c r="BV40" s="113">
        <v>12.08</v>
      </c>
      <c r="BW40" s="113">
        <v>12.76</v>
      </c>
      <c r="BX40" s="113">
        <v>16.59</v>
      </c>
      <c r="BY40" s="113">
        <v>20.38</v>
      </c>
      <c r="BZ40" s="113">
        <v>108.9</v>
      </c>
      <c r="CA40" s="113">
        <v>150.66999999999999</v>
      </c>
      <c r="CB40" s="113">
        <v>15.82</v>
      </c>
      <c r="CC40" s="113">
        <v>15.81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</row>
    <row r="41" spans="3:97" s="165" customFormat="1" x14ac:dyDescent="0.2">
      <c r="C41" s="243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K41" s="118"/>
      <c r="BL41" s="102">
        <f t="shared" si="2"/>
        <v>6</v>
      </c>
      <c r="BM41" s="225" t="s">
        <v>363</v>
      </c>
      <c r="BN41" s="113">
        <v>96.15</v>
      </c>
      <c r="BO41" s="113">
        <v>137.19999999999999</v>
      </c>
      <c r="BP41" s="113">
        <v>110.09</v>
      </c>
      <c r="BQ41" s="113">
        <v>123.78</v>
      </c>
      <c r="BR41" s="205">
        <v>135723.26</v>
      </c>
      <c r="BS41" s="113">
        <v>1587.1</v>
      </c>
      <c r="BT41" s="113">
        <v>78.34</v>
      </c>
      <c r="BU41" s="113">
        <v>81.14</v>
      </c>
      <c r="BV41" s="113">
        <v>12.03</v>
      </c>
      <c r="BW41" s="113">
        <v>12.77</v>
      </c>
      <c r="BX41" s="113">
        <v>16.579999999999998</v>
      </c>
      <c r="BY41" s="113">
        <v>20.3</v>
      </c>
      <c r="BZ41" s="113">
        <v>108.75</v>
      </c>
      <c r="CA41" s="113">
        <v>150.66999999999999</v>
      </c>
      <c r="CB41" s="113">
        <v>15.76</v>
      </c>
      <c r="CC41" s="113">
        <v>15.74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</row>
    <row r="42" spans="3:97" s="165" customFormat="1" x14ac:dyDescent="0.2">
      <c r="C42" s="243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K42" s="118"/>
      <c r="BL42" s="102">
        <f t="shared" si="2"/>
        <v>7</v>
      </c>
      <c r="BM42" s="225" t="s">
        <v>364</v>
      </c>
      <c r="BN42" s="113">
        <v>96.18</v>
      </c>
      <c r="BO42" s="113">
        <v>136.76</v>
      </c>
      <c r="BP42" s="113">
        <v>109.84</v>
      </c>
      <c r="BQ42" s="113">
        <v>123.7</v>
      </c>
      <c r="BR42" s="205">
        <v>135808.78</v>
      </c>
      <c r="BS42" s="113">
        <v>1596.13</v>
      </c>
      <c r="BT42" s="113">
        <v>78.67</v>
      </c>
      <c r="BU42" s="113">
        <v>81.55</v>
      </c>
      <c r="BV42" s="113">
        <v>11.94</v>
      </c>
      <c r="BW42" s="113">
        <v>12.73</v>
      </c>
      <c r="BX42" s="113">
        <v>16.57</v>
      </c>
      <c r="BY42" s="113">
        <v>20.239999999999998</v>
      </c>
      <c r="BZ42" s="113">
        <v>109.1</v>
      </c>
      <c r="CA42" s="113">
        <v>151.01</v>
      </c>
      <c r="CB42" s="113">
        <v>15.84</v>
      </c>
      <c r="CC42" s="113">
        <v>15.84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</row>
    <row r="43" spans="3:97" s="165" customFormat="1" x14ac:dyDescent="0.2">
      <c r="C43" s="243"/>
      <c r="D43" s="243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4"/>
      <c r="BJ43" s="102"/>
      <c r="BK43" s="225"/>
      <c r="BL43" s="102">
        <v>8</v>
      </c>
      <c r="BM43" s="225" t="s">
        <v>365</v>
      </c>
      <c r="BN43" s="113">
        <v>95.76</v>
      </c>
      <c r="BO43" s="113">
        <v>137.56</v>
      </c>
      <c r="BP43" s="113">
        <v>109.57</v>
      </c>
      <c r="BQ43" s="113">
        <v>123.62</v>
      </c>
      <c r="BR43" s="205">
        <v>135115.57</v>
      </c>
      <c r="BS43" s="113">
        <v>1598.09</v>
      </c>
      <c r="BT43" s="113">
        <v>78.569999999999993</v>
      </c>
      <c r="BU43" s="113">
        <v>81.34</v>
      </c>
      <c r="BV43" s="113">
        <v>11.99</v>
      </c>
      <c r="BW43" s="113">
        <v>12.71</v>
      </c>
      <c r="BX43" s="113">
        <v>16.559999999999999</v>
      </c>
      <c r="BY43" s="113">
        <v>20.23</v>
      </c>
      <c r="BZ43" s="113">
        <v>108.64</v>
      </c>
      <c r="CA43" s="113">
        <v>150.06</v>
      </c>
      <c r="CB43" s="113">
        <v>15.8</v>
      </c>
      <c r="CC43" s="113">
        <v>15.81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</row>
    <row r="44" spans="3:97" s="165" customFormat="1" x14ac:dyDescent="0.2">
      <c r="C44" s="243"/>
      <c r="D44" s="243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4"/>
      <c r="BJ44" s="102"/>
      <c r="BK44" s="225"/>
      <c r="BL44" s="102">
        <v>9</v>
      </c>
      <c r="BM44" s="225" t="s">
        <v>366</v>
      </c>
      <c r="BN44" s="113">
        <v>96.18</v>
      </c>
      <c r="BO44" s="113">
        <v>137.46</v>
      </c>
      <c r="BP44" s="113">
        <v>109.62</v>
      </c>
      <c r="BQ44" s="113">
        <v>123.41</v>
      </c>
      <c r="BR44" s="205">
        <v>135238.37</v>
      </c>
      <c r="BS44" s="113">
        <v>1598.43</v>
      </c>
      <c r="BT44" s="113">
        <v>78.22</v>
      </c>
      <c r="BU44" s="113">
        <v>81.58</v>
      </c>
      <c r="BV44" s="113">
        <v>12</v>
      </c>
      <c r="BW44" s="113">
        <v>12.67</v>
      </c>
      <c r="BX44" s="113">
        <v>16.52</v>
      </c>
      <c r="BY44" s="113">
        <v>20.190000000000001</v>
      </c>
      <c r="BZ44" s="113">
        <v>109.19</v>
      </c>
      <c r="CA44" s="113">
        <v>151.13</v>
      </c>
      <c r="CB44" s="113">
        <v>15.83</v>
      </c>
      <c r="CC44" s="113">
        <v>15.82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</row>
    <row r="45" spans="3:97" s="165" customFormat="1" x14ac:dyDescent="0.2">
      <c r="C45" s="243"/>
      <c r="D45" s="243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K45" s="118"/>
      <c r="BL45" s="102">
        <v>10</v>
      </c>
      <c r="BM45" s="225" t="s">
        <v>367</v>
      </c>
      <c r="BN45" s="113">
        <v>95.9</v>
      </c>
      <c r="BO45" s="113">
        <v>137.01</v>
      </c>
      <c r="BP45" s="113">
        <v>109.17</v>
      </c>
      <c r="BQ45" s="113">
        <v>123.19</v>
      </c>
      <c r="BR45" s="205">
        <v>134646.04</v>
      </c>
      <c r="BS45" s="113">
        <v>1588.61</v>
      </c>
      <c r="BT45" s="113">
        <v>77.94</v>
      </c>
      <c r="BU45" s="113">
        <v>81.22</v>
      </c>
      <c r="BV45" s="113">
        <v>12.01</v>
      </c>
      <c r="BW45" s="113">
        <v>12.62</v>
      </c>
      <c r="BX45" s="113">
        <v>16.5</v>
      </c>
      <c r="BY45" s="113">
        <v>20.21</v>
      </c>
      <c r="BZ45" s="113">
        <v>108.66</v>
      </c>
      <c r="CA45" s="113">
        <v>149.84</v>
      </c>
      <c r="CB45" s="113">
        <v>15.76</v>
      </c>
      <c r="CC45" s="113">
        <v>15.75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</row>
    <row r="46" spans="3:97" s="165" customFormat="1" x14ac:dyDescent="0.2">
      <c r="C46" s="243"/>
      <c r="D46" s="243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4"/>
      <c r="BJ46" s="102"/>
      <c r="BK46" s="225"/>
      <c r="BL46" s="102">
        <v>11</v>
      </c>
      <c r="BM46" s="225" t="s">
        <v>368</v>
      </c>
      <c r="BN46" s="113">
        <v>96.31</v>
      </c>
      <c r="BO46" s="113">
        <v>136.78</v>
      </c>
      <c r="BP46" s="113">
        <v>109.15</v>
      </c>
      <c r="BQ46" s="113">
        <v>123.14</v>
      </c>
      <c r="BR46" s="205">
        <v>135087.60999999999</v>
      </c>
      <c r="BS46" s="113">
        <v>1589.71</v>
      </c>
      <c r="BT46" s="113">
        <v>77.84</v>
      </c>
      <c r="BU46" s="113">
        <v>80.709999999999994</v>
      </c>
      <c r="BV46" s="113">
        <v>11.98</v>
      </c>
      <c r="BW46" s="113">
        <v>12.47</v>
      </c>
      <c r="BX46" s="113">
        <v>16.5</v>
      </c>
      <c r="BY46" s="113">
        <v>20.29</v>
      </c>
      <c r="BZ46" s="113">
        <v>108.18</v>
      </c>
      <c r="CA46" s="113">
        <v>149.58000000000001</v>
      </c>
      <c r="CB46" s="113">
        <v>15.69</v>
      </c>
      <c r="CC46" s="113">
        <v>15.69</v>
      </c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</row>
    <row r="47" spans="3:97" s="165" customFormat="1" x14ac:dyDescent="0.2">
      <c r="C47" s="243"/>
      <c r="D47" s="243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4"/>
      <c r="BJ47" s="102"/>
      <c r="BK47" s="225"/>
      <c r="BL47" s="102">
        <v>12</v>
      </c>
      <c r="BM47" s="225" t="s">
        <v>369</v>
      </c>
      <c r="BN47" s="113">
        <v>96.1</v>
      </c>
      <c r="BO47" s="113">
        <v>136.49</v>
      </c>
      <c r="BP47" s="113">
        <v>108.7</v>
      </c>
      <c r="BQ47" s="113">
        <v>123.08</v>
      </c>
      <c r="BR47" s="205">
        <v>134740.89000000001</v>
      </c>
      <c r="BS47" s="113">
        <v>1583.33</v>
      </c>
      <c r="BT47" s="113">
        <v>77.680000000000007</v>
      </c>
      <c r="BU47" s="113">
        <v>80.13</v>
      </c>
      <c r="BV47" s="113">
        <v>11.92</v>
      </c>
      <c r="BW47" s="113">
        <v>12.41</v>
      </c>
      <c r="BX47" s="113">
        <v>16.48</v>
      </c>
      <c r="BY47" s="113">
        <v>20.190000000000001</v>
      </c>
      <c r="BZ47" s="113">
        <v>107.93</v>
      </c>
      <c r="CA47" s="113">
        <v>149.57</v>
      </c>
      <c r="CB47" s="113">
        <v>15.65</v>
      </c>
      <c r="CC47" s="113">
        <v>15.65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</row>
    <row r="48" spans="3:97" s="165" customFormat="1" x14ac:dyDescent="0.2">
      <c r="C48" s="243"/>
      <c r="D48" s="243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K48" s="118"/>
      <c r="BL48" s="102">
        <v>13</v>
      </c>
      <c r="BM48" s="225" t="s">
        <v>370</v>
      </c>
      <c r="BN48" s="113">
        <v>95.94</v>
      </c>
      <c r="BO48" s="113">
        <v>136.03</v>
      </c>
      <c r="BP48" s="113">
        <v>108.59</v>
      </c>
      <c r="BQ48" s="113">
        <v>122.98</v>
      </c>
      <c r="BR48" s="205">
        <v>134576.74</v>
      </c>
      <c r="BS48" s="113">
        <v>1579.06</v>
      </c>
      <c r="BT48" s="113">
        <v>76.53</v>
      </c>
      <c r="BU48" s="113">
        <v>79.69</v>
      </c>
      <c r="BV48" s="113">
        <v>11.99</v>
      </c>
      <c r="BW48" s="113">
        <v>12.42</v>
      </c>
      <c r="BX48" s="113">
        <v>16.48</v>
      </c>
      <c r="BY48" s="113">
        <v>20.48</v>
      </c>
      <c r="BZ48" s="113">
        <v>107.2</v>
      </c>
      <c r="CA48" s="113">
        <v>148.54</v>
      </c>
      <c r="CB48" s="113">
        <v>15.57</v>
      </c>
      <c r="CC48" s="113">
        <v>15.56</v>
      </c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</row>
    <row r="49" spans="1:97" s="165" customFormat="1" x14ac:dyDescent="0.2">
      <c r="C49" s="245"/>
      <c r="D49" s="245"/>
      <c r="V49" s="184"/>
      <c r="W49" s="184"/>
      <c r="X49" s="184"/>
      <c r="Y49" s="184"/>
      <c r="Z49" s="184"/>
      <c r="AB49" s="184"/>
      <c r="AC49" s="184"/>
      <c r="AN49" s="184"/>
      <c r="AO49" s="184"/>
      <c r="BI49" s="118"/>
      <c r="BJ49" s="102"/>
      <c r="BK49" s="225"/>
      <c r="BL49" s="102">
        <v>14</v>
      </c>
      <c r="BM49" s="225" t="s">
        <v>371</v>
      </c>
      <c r="BN49" s="113">
        <v>96.76</v>
      </c>
      <c r="BO49" s="113">
        <v>136.16</v>
      </c>
      <c r="BP49" s="113">
        <v>108.61</v>
      </c>
      <c r="BQ49" s="113">
        <v>122.95</v>
      </c>
      <c r="BR49" s="205">
        <v>135229.81</v>
      </c>
      <c r="BS49" s="113">
        <v>1571.45</v>
      </c>
      <c r="BT49" s="113">
        <v>76.16</v>
      </c>
      <c r="BU49" s="113">
        <v>79.510000000000005</v>
      </c>
      <c r="BV49" s="113">
        <v>11.94</v>
      </c>
      <c r="BW49" s="113">
        <v>12.38</v>
      </c>
      <c r="BX49" s="113">
        <v>16.46</v>
      </c>
      <c r="BY49" s="113">
        <v>20.34</v>
      </c>
      <c r="BZ49" s="113">
        <v>107.56</v>
      </c>
      <c r="CA49" s="113">
        <v>149.41999999999999</v>
      </c>
      <c r="CB49" s="113">
        <v>15.58</v>
      </c>
      <c r="CC49" s="113">
        <v>15.56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</row>
    <row r="50" spans="1:97" s="165" customFormat="1" x14ac:dyDescent="0.2">
      <c r="C50" s="245"/>
      <c r="D50" s="245"/>
      <c r="V50" s="184"/>
      <c r="W50" s="184"/>
      <c r="X50" s="184"/>
      <c r="Y50" s="184"/>
      <c r="Z50" s="184"/>
      <c r="AB50" s="184"/>
      <c r="AC50" s="184"/>
      <c r="AN50" s="184"/>
      <c r="AO50" s="184"/>
      <c r="BI50" s="118"/>
      <c r="BJ50" s="102"/>
      <c r="BK50" s="225"/>
      <c r="BL50" s="102">
        <v>15</v>
      </c>
      <c r="BM50" s="225" t="s">
        <v>376</v>
      </c>
      <c r="BN50" s="208">
        <v>96.89</v>
      </c>
      <c r="BO50" s="208">
        <v>136.22</v>
      </c>
      <c r="BP50" s="208">
        <v>108.28</v>
      </c>
      <c r="BQ50" s="208">
        <v>122.76</v>
      </c>
      <c r="BR50" s="208">
        <v>135817.01999999999</v>
      </c>
      <c r="BS50" s="208">
        <v>1578.49</v>
      </c>
      <c r="BT50" s="208">
        <v>75.989999999999995</v>
      </c>
      <c r="BU50" s="208">
        <v>79.27</v>
      </c>
      <c r="BV50" s="208">
        <v>11.88</v>
      </c>
      <c r="BW50" s="208">
        <v>12.3</v>
      </c>
      <c r="BX50" s="208">
        <v>16.45</v>
      </c>
      <c r="BY50" s="208">
        <v>20.32</v>
      </c>
      <c r="BZ50" s="113">
        <v>107.6</v>
      </c>
      <c r="CA50" s="113">
        <v>149.28</v>
      </c>
      <c r="CB50" s="208">
        <v>15.6</v>
      </c>
      <c r="CC50" s="208">
        <v>15.58</v>
      </c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</row>
    <row r="51" spans="1:97" s="165" customFormat="1" x14ac:dyDescent="0.2">
      <c r="C51" s="245"/>
      <c r="D51" s="245"/>
      <c r="X51" s="184"/>
      <c r="Y51" s="184"/>
      <c r="Z51" s="184"/>
      <c r="AA51" s="184"/>
      <c r="AB51" s="184"/>
      <c r="AD51" s="184"/>
      <c r="AE51" s="184"/>
      <c r="AP51" s="184"/>
      <c r="AQ51" s="184"/>
      <c r="BK51" s="118"/>
      <c r="BL51" s="102">
        <v>14</v>
      </c>
      <c r="BM51" s="225" t="s">
        <v>372</v>
      </c>
      <c r="BN51" s="113">
        <v>97.45</v>
      </c>
      <c r="BO51" s="113">
        <v>136.65</v>
      </c>
      <c r="BP51" s="113">
        <v>108.91</v>
      </c>
      <c r="BQ51" s="113">
        <v>122.69</v>
      </c>
      <c r="BR51" s="205">
        <v>137074.78</v>
      </c>
      <c r="BS51" s="113">
        <v>1598.46</v>
      </c>
      <c r="BT51" s="113">
        <v>75.95</v>
      </c>
      <c r="BU51" s="113">
        <v>79.22</v>
      </c>
      <c r="BV51" s="113">
        <v>11.88</v>
      </c>
      <c r="BW51" s="113">
        <v>12.25</v>
      </c>
      <c r="BX51" s="113">
        <v>16.420000000000002</v>
      </c>
      <c r="BY51" s="113">
        <v>20.39</v>
      </c>
      <c r="BZ51" s="113">
        <v>107.72</v>
      </c>
      <c r="CA51" s="113">
        <v>149.44999999999999</v>
      </c>
      <c r="CB51" s="113">
        <v>15.64</v>
      </c>
      <c r="CC51" s="113">
        <v>15.62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</row>
    <row r="52" spans="1:97" s="165" customFormat="1" x14ac:dyDescent="0.2">
      <c r="C52" s="245"/>
      <c r="D52" s="245"/>
      <c r="V52" s="184"/>
      <c r="W52" s="184"/>
      <c r="X52" s="184"/>
      <c r="Y52" s="184"/>
      <c r="Z52" s="184"/>
      <c r="AB52" s="184"/>
      <c r="AC52" s="184"/>
      <c r="AN52" s="184"/>
      <c r="AO52" s="184"/>
      <c r="BI52" s="118"/>
      <c r="BJ52" s="102"/>
      <c r="BK52" s="225"/>
      <c r="BL52" s="102">
        <v>17</v>
      </c>
      <c r="BM52" s="225" t="s">
        <v>373</v>
      </c>
      <c r="BN52" s="98">
        <v>97.41</v>
      </c>
      <c r="BO52" s="98">
        <v>136.22999999999999</v>
      </c>
      <c r="BP52" s="98">
        <v>108.96</v>
      </c>
      <c r="BQ52" s="98">
        <v>123.03</v>
      </c>
      <c r="BR52" s="155">
        <v>137226.37</v>
      </c>
      <c r="BS52" s="98">
        <v>1626.87</v>
      </c>
      <c r="BT52" s="98">
        <v>76.010000000000005</v>
      </c>
      <c r="BU52" s="98">
        <v>79.27</v>
      </c>
      <c r="BV52" s="98">
        <v>11.95</v>
      </c>
      <c r="BW52" s="98">
        <v>12.33</v>
      </c>
      <c r="BX52" s="98">
        <v>16.48</v>
      </c>
      <c r="BY52" s="98">
        <v>20.399999999999999</v>
      </c>
      <c r="BZ52" s="98">
        <v>107.89</v>
      </c>
      <c r="CA52" s="98">
        <v>149.75</v>
      </c>
      <c r="CB52" s="98">
        <v>15.72</v>
      </c>
      <c r="CC52" s="98">
        <v>15.69</v>
      </c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</row>
    <row r="53" spans="1:97" s="165" customFormat="1" x14ac:dyDescent="0.2">
      <c r="A53" s="206"/>
      <c r="C53" s="245"/>
      <c r="D53" s="245"/>
      <c r="E53" s="98"/>
      <c r="F53" s="92"/>
      <c r="G53" s="75"/>
      <c r="H53" s="98"/>
      <c r="I53" s="92"/>
      <c r="J53" s="75"/>
      <c r="K53" s="98"/>
      <c r="L53" s="92"/>
      <c r="M53" s="75"/>
      <c r="N53" s="98"/>
      <c r="O53" s="98"/>
      <c r="P53" s="75"/>
      <c r="Q53" s="98"/>
      <c r="R53" s="92"/>
      <c r="S53" s="75"/>
      <c r="T53" s="98"/>
      <c r="U53" s="98"/>
      <c r="V53" s="75"/>
      <c r="W53" s="98"/>
      <c r="X53" s="92"/>
      <c r="Y53" s="75"/>
      <c r="Z53" s="98"/>
      <c r="AA53" s="92"/>
      <c r="AB53" s="75"/>
      <c r="AC53" s="98"/>
      <c r="AD53" s="92"/>
      <c r="AE53" s="75"/>
      <c r="AF53" s="98"/>
      <c r="AG53" s="92"/>
      <c r="AH53" s="75"/>
      <c r="AI53" s="98"/>
      <c r="AJ53" s="92"/>
      <c r="AK53" s="75"/>
      <c r="AL53" s="98"/>
      <c r="AM53" s="92"/>
      <c r="AN53" s="75"/>
      <c r="AO53" s="98"/>
      <c r="AP53" s="92"/>
      <c r="AQ53" s="92"/>
      <c r="AR53" s="92"/>
      <c r="AS53" s="92"/>
      <c r="AT53" s="75"/>
      <c r="AU53" s="98"/>
      <c r="AV53" s="92"/>
      <c r="AW53" s="75"/>
      <c r="AX53" s="98"/>
      <c r="AY53" s="92"/>
      <c r="AZ53" s="92"/>
      <c r="BA53" s="92"/>
      <c r="BB53" s="92"/>
      <c r="BC53" s="92"/>
      <c r="BD53" s="92"/>
      <c r="BE53" s="92"/>
      <c r="BI53" s="118"/>
      <c r="BJ53" s="102"/>
      <c r="BK53" s="225"/>
      <c r="BL53" s="102">
        <v>18</v>
      </c>
      <c r="BM53" s="225" t="s">
        <v>374</v>
      </c>
      <c r="BN53" s="98">
        <v>97.65</v>
      </c>
      <c r="BO53" s="98">
        <v>136.47</v>
      </c>
      <c r="BP53" s="98">
        <v>109.74</v>
      </c>
      <c r="BQ53" s="98">
        <v>123.41</v>
      </c>
      <c r="BR53" s="98">
        <v>137685.09</v>
      </c>
      <c r="BS53" s="98">
        <v>1648.79</v>
      </c>
      <c r="BT53" s="98">
        <v>76.040000000000006</v>
      </c>
      <c r="BU53" s="98">
        <v>79.2</v>
      </c>
      <c r="BV53" s="98">
        <v>12.04</v>
      </c>
      <c r="BW53" s="98">
        <v>12.36</v>
      </c>
      <c r="BX53" s="98">
        <v>16.54</v>
      </c>
      <c r="BY53" s="98">
        <v>20.440000000000001</v>
      </c>
      <c r="BZ53" s="98">
        <v>107.75</v>
      </c>
      <c r="CA53" s="98">
        <v>149.41</v>
      </c>
      <c r="CB53" s="98">
        <v>15.69</v>
      </c>
      <c r="CC53" s="98">
        <v>15.66</v>
      </c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</row>
    <row r="54" spans="1:97" s="165" customFormat="1" x14ac:dyDescent="0.2">
      <c r="A54" s="206"/>
      <c r="C54" s="245"/>
      <c r="D54" s="245"/>
      <c r="E54" s="98"/>
      <c r="F54" s="75"/>
      <c r="G54" s="98"/>
      <c r="H54" s="92"/>
      <c r="I54" s="75"/>
      <c r="J54" s="98"/>
      <c r="K54" s="92"/>
      <c r="L54" s="75"/>
      <c r="M54" s="98"/>
      <c r="N54" s="92"/>
      <c r="O54" s="75"/>
      <c r="P54" s="98"/>
      <c r="Q54" s="98"/>
      <c r="R54" s="75"/>
      <c r="S54" s="98"/>
      <c r="T54" s="92"/>
      <c r="U54" s="75"/>
      <c r="V54" s="98"/>
      <c r="W54" s="98"/>
      <c r="X54" s="75"/>
      <c r="Y54" s="98"/>
      <c r="Z54" s="92"/>
      <c r="AA54" s="75"/>
      <c r="AB54" s="98"/>
      <c r="AC54" s="92"/>
      <c r="AD54" s="75"/>
      <c r="AE54" s="98"/>
      <c r="AF54" s="92"/>
      <c r="AG54" s="75"/>
      <c r="AH54" s="98"/>
      <c r="AI54" s="92"/>
      <c r="AJ54" s="75"/>
      <c r="AK54" s="98"/>
      <c r="AL54" s="92"/>
      <c r="AM54" s="75"/>
      <c r="AN54" s="98"/>
      <c r="AO54" s="92"/>
      <c r="AP54" s="75"/>
      <c r="AQ54" s="98"/>
      <c r="AR54" s="92"/>
      <c r="AS54" s="92"/>
      <c r="AT54" s="92"/>
      <c r="AU54" s="92"/>
      <c r="AV54" s="75"/>
      <c r="AW54" s="98"/>
      <c r="AX54" s="92"/>
      <c r="AY54" s="75"/>
      <c r="AZ54" s="98"/>
      <c r="BA54" s="92"/>
      <c r="BB54" s="92"/>
      <c r="BC54" s="92"/>
      <c r="BD54" s="92"/>
      <c r="BE54" s="92"/>
      <c r="BF54" s="92"/>
      <c r="BG54" s="92"/>
      <c r="BK54" s="118"/>
      <c r="BL54" s="102">
        <v>19</v>
      </c>
      <c r="BM54" s="225" t="s">
        <v>375</v>
      </c>
      <c r="BN54" s="153">
        <v>98</v>
      </c>
      <c r="BO54" s="153">
        <v>137.41999999999999</v>
      </c>
      <c r="BP54" s="153">
        <v>109.6</v>
      </c>
      <c r="BQ54" s="153">
        <v>123.42</v>
      </c>
      <c r="BR54" s="98">
        <v>138335.22</v>
      </c>
      <c r="BS54" s="153">
        <v>1664.74</v>
      </c>
      <c r="BT54" s="153">
        <v>76.12</v>
      </c>
      <c r="BU54" s="153">
        <v>79.22</v>
      </c>
      <c r="BV54" s="153">
        <v>12.07</v>
      </c>
      <c r="BW54" s="153">
        <v>12.42</v>
      </c>
      <c r="BX54" s="153">
        <v>16.53</v>
      </c>
      <c r="BY54" s="153">
        <v>20.41</v>
      </c>
      <c r="BZ54" s="153">
        <v>107.82</v>
      </c>
      <c r="CA54" s="156">
        <v>149.94999999999999</v>
      </c>
      <c r="CB54" s="153">
        <v>15.68</v>
      </c>
      <c r="CC54" s="153">
        <v>15.68</v>
      </c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</row>
    <row r="55" spans="1:97" s="165" customFormat="1" x14ac:dyDescent="0.2">
      <c r="A55" s="206"/>
      <c r="C55" s="245"/>
      <c r="D55" s="245"/>
      <c r="E55" s="98"/>
      <c r="F55" s="92"/>
      <c r="G55" s="75"/>
      <c r="H55" s="98"/>
      <c r="I55" s="92"/>
      <c r="J55" s="75"/>
      <c r="K55" s="98"/>
      <c r="L55" s="92"/>
      <c r="M55" s="75"/>
      <c r="N55" s="98"/>
      <c r="O55" s="98"/>
      <c r="P55" s="75"/>
      <c r="Q55" s="98"/>
      <c r="R55" s="92"/>
      <c r="S55" s="75"/>
      <c r="T55" s="98"/>
      <c r="U55" s="98"/>
      <c r="V55" s="75"/>
      <c r="W55" s="98"/>
      <c r="X55" s="92"/>
      <c r="Y55" s="75"/>
      <c r="Z55" s="98"/>
      <c r="AA55" s="92"/>
      <c r="AB55" s="75"/>
      <c r="AC55" s="98"/>
      <c r="AD55" s="92"/>
      <c r="AE55" s="75"/>
      <c r="AF55" s="98"/>
      <c r="AG55" s="92"/>
      <c r="AH55" s="75"/>
      <c r="AI55" s="98"/>
      <c r="AJ55" s="92"/>
      <c r="AK55" s="75"/>
      <c r="AL55" s="98"/>
      <c r="AM55" s="92"/>
      <c r="AN55" s="75"/>
      <c r="AO55" s="98"/>
      <c r="AP55" s="92"/>
      <c r="AQ55" s="92"/>
      <c r="AR55" s="92"/>
      <c r="AS55" s="92"/>
      <c r="AT55" s="75"/>
      <c r="AU55" s="98"/>
      <c r="AV55" s="92"/>
      <c r="AW55" s="75"/>
      <c r="AX55" s="98"/>
      <c r="AY55" s="92"/>
      <c r="AZ55" s="92"/>
      <c r="BA55" s="92"/>
      <c r="BB55" s="92"/>
      <c r="BC55" s="92"/>
      <c r="BD55" s="92"/>
      <c r="BE55" s="92"/>
      <c r="BI55" s="118"/>
      <c r="BJ55" s="154"/>
      <c r="BK55" s="185"/>
      <c r="BL55" s="156"/>
      <c r="BM55" s="188"/>
      <c r="BN55" s="153"/>
      <c r="BO55" s="153"/>
      <c r="BP55" s="208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</row>
    <row r="56" spans="1:97" s="165" customFormat="1" x14ac:dyDescent="0.2">
      <c r="A56" s="206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154"/>
      <c r="BK56" s="185"/>
      <c r="BL56" s="153"/>
      <c r="BM56" s="188"/>
      <c r="BN56" s="153"/>
      <c r="BO56" s="153"/>
      <c r="BP56" s="208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</row>
    <row r="57" spans="1:97" s="165" customFormat="1" x14ac:dyDescent="0.2">
      <c r="A57" s="206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K57" s="118"/>
      <c r="BL57" s="154"/>
      <c r="BM57" s="154"/>
      <c r="BN57" s="153"/>
      <c r="BO57" s="188"/>
      <c r="BP57" s="153"/>
      <c r="BQ57" s="153"/>
      <c r="BR57" s="208"/>
      <c r="BS57" s="153"/>
      <c r="BT57" s="153"/>
      <c r="BU57" s="153"/>
      <c r="BV57" s="153"/>
      <c r="BW57" s="153"/>
      <c r="BX57" s="153"/>
      <c r="BY57" s="153"/>
      <c r="BZ57" s="156"/>
      <c r="CA57" s="153"/>
      <c r="CB57" s="153"/>
      <c r="CC57" s="153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</row>
    <row r="58" spans="1:97" s="165" customFormat="1" x14ac:dyDescent="0.2">
      <c r="A58" s="206"/>
      <c r="B58" s="93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154"/>
      <c r="BK58" s="154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153"/>
      <c r="BW58" s="153"/>
      <c r="BX58" s="153"/>
      <c r="BY58" s="156"/>
      <c r="BZ58" s="153"/>
      <c r="CA58" s="153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</row>
    <row r="59" spans="1:97" s="165" customFormat="1" x14ac:dyDescent="0.2">
      <c r="A59" s="206"/>
      <c r="B59" s="93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104"/>
      <c r="BK59" s="104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</row>
    <row r="60" spans="1:97" s="165" customFormat="1" x14ac:dyDescent="0.2">
      <c r="A60" s="206"/>
      <c r="B60" s="93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K60" s="103"/>
      <c r="BL60" s="104"/>
      <c r="BM60" s="104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</row>
    <row r="61" spans="1:97" s="165" customFormat="1" x14ac:dyDescent="0.2">
      <c r="A61" s="206"/>
      <c r="B61" s="93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109"/>
      <c r="BK61" s="109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</row>
    <row r="62" spans="1:97" s="165" customFormat="1" x14ac:dyDescent="0.2">
      <c r="A62" s="206"/>
      <c r="B62" s="93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90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</row>
    <row r="63" spans="1:97" s="165" customFormat="1" x14ac:dyDescent="0.2">
      <c r="A63" s="206"/>
      <c r="B63" s="93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K63" s="109"/>
      <c r="BL63" s="90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</row>
    <row r="64" spans="1:97" s="165" customFormat="1" x14ac:dyDescent="0.2">
      <c r="A64" s="206"/>
      <c r="B64" s="93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90"/>
      <c r="BK64" s="104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</row>
    <row r="65" spans="1:97" s="165" customFormat="1" x14ac:dyDescent="0.2">
      <c r="A65" s="206"/>
      <c r="B65" s="93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90"/>
      <c r="BK65" s="104"/>
      <c r="BL65" s="98"/>
      <c r="BM65" s="98"/>
      <c r="BN65" s="98">
        <f>AVERAGE(BN36:BN54)</f>
        <v>96.639473684210543</v>
      </c>
      <c r="BO65" s="98">
        <f t="shared" ref="BO65:CC65" si="3">AVERAGE(BO36:BO54)</f>
        <v>137.41999999999999</v>
      </c>
      <c r="BP65" s="98">
        <f t="shared" si="3"/>
        <v>109.30894736842107</v>
      </c>
      <c r="BQ65" s="98">
        <f t="shared" si="3"/>
        <v>123.45315789473685</v>
      </c>
      <c r="BR65" s="98">
        <f t="shared" si="3"/>
        <v>135663.58421052631</v>
      </c>
      <c r="BS65" s="98">
        <f t="shared" si="3"/>
        <v>1594.8131578947368</v>
      </c>
      <c r="BT65" s="98">
        <f t="shared" si="3"/>
        <v>77.810526315789474</v>
      </c>
      <c r="BU65" s="98">
        <f t="shared" si="3"/>
        <v>80.73</v>
      </c>
      <c r="BV65" s="98">
        <f t="shared" si="3"/>
        <v>12.013157894736839</v>
      </c>
      <c r="BW65" s="98">
        <f t="shared" si="3"/>
        <v>12.575263157894739</v>
      </c>
      <c r="BX65" s="98">
        <f t="shared" si="3"/>
        <v>16.536315789473687</v>
      </c>
      <c r="BY65" s="98">
        <f t="shared" si="3"/>
        <v>20.362631578947365</v>
      </c>
      <c r="BZ65" s="98">
        <f t="shared" si="3"/>
        <v>108.4263157894737</v>
      </c>
      <c r="CA65" s="98">
        <f t="shared" si="3"/>
        <v>150.19421052631577</v>
      </c>
      <c r="CB65" s="98">
        <f t="shared" si="3"/>
        <v>15.751578947368422</v>
      </c>
      <c r="CC65" s="98">
        <f t="shared" si="3"/>
        <v>15.742105263157899</v>
      </c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</row>
    <row r="66" spans="1:97" s="165" customFormat="1" x14ac:dyDescent="0.2">
      <c r="A66" s="206"/>
      <c r="B66" s="93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K66" s="104"/>
      <c r="BL66" s="90"/>
      <c r="BN66" s="188">
        <v>96.639473684210543</v>
      </c>
      <c r="BO66" s="188">
        <v>137.41999999999999</v>
      </c>
      <c r="BP66" s="188">
        <v>109.30894736842107</v>
      </c>
      <c r="BQ66" s="188">
        <v>123.45315789473688</v>
      </c>
      <c r="BR66" s="188">
        <v>135663.58421052631</v>
      </c>
      <c r="BS66" s="188">
        <v>1594.8131578947368</v>
      </c>
      <c r="BT66" s="188">
        <v>77.810526315789474</v>
      </c>
      <c r="BU66" s="189">
        <v>80.73</v>
      </c>
      <c r="BV66" s="189">
        <v>12.013157894736839</v>
      </c>
      <c r="BW66" s="189">
        <v>12.575263157894739</v>
      </c>
      <c r="BX66" s="189">
        <v>16.536315789473687</v>
      </c>
      <c r="BY66" s="189">
        <v>20.362631578947365</v>
      </c>
      <c r="BZ66" s="189">
        <v>108.4263157894737</v>
      </c>
      <c r="CA66" s="189">
        <v>150.19421052631577</v>
      </c>
      <c r="CB66" s="189">
        <v>15.751578947368426</v>
      </c>
      <c r="CC66" s="189">
        <v>15.742105263157896</v>
      </c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</row>
    <row r="67" spans="1:97" s="165" customFormat="1" x14ac:dyDescent="0.2">
      <c r="A67" s="206"/>
      <c r="B67" s="93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89"/>
      <c r="BK67" s="89"/>
      <c r="BL67" s="110"/>
      <c r="BN67" s="110">
        <f>BN65-BN66</f>
        <v>0</v>
      </c>
      <c r="BO67" s="110">
        <f t="shared" ref="BO67:CC67" si="4">BO65-BO66</f>
        <v>0</v>
      </c>
      <c r="BP67" s="110">
        <f t="shared" si="4"/>
        <v>0</v>
      </c>
      <c r="BQ67" s="110">
        <f t="shared" si="4"/>
        <v>0</v>
      </c>
      <c r="BR67" s="110">
        <f t="shared" si="4"/>
        <v>0</v>
      </c>
      <c r="BS67" s="110">
        <f t="shared" si="4"/>
        <v>0</v>
      </c>
      <c r="BT67" s="110">
        <f t="shared" si="4"/>
        <v>0</v>
      </c>
      <c r="BU67" s="110">
        <f t="shared" si="4"/>
        <v>0</v>
      </c>
      <c r="BV67" s="110">
        <f t="shared" si="4"/>
        <v>0</v>
      </c>
      <c r="BW67" s="110">
        <f t="shared" si="4"/>
        <v>0</v>
      </c>
      <c r="BX67" s="110">
        <f t="shared" si="4"/>
        <v>0</v>
      </c>
      <c r="BY67" s="110">
        <f t="shared" si="4"/>
        <v>0</v>
      </c>
      <c r="BZ67" s="110">
        <f t="shared" si="4"/>
        <v>0</v>
      </c>
      <c r="CA67" s="110">
        <f t="shared" si="4"/>
        <v>0</v>
      </c>
      <c r="CB67" s="110">
        <f t="shared" si="4"/>
        <v>0</v>
      </c>
      <c r="CC67" s="110">
        <f t="shared" si="4"/>
        <v>0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</row>
    <row r="68" spans="1:97" s="165" customFormat="1" x14ac:dyDescent="0.2">
      <c r="A68" s="206"/>
      <c r="B68" s="93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89"/>
      <c r="BK68" s="89"/>
      <c r="BL68" s="90"/>
      <c r="BM68" s="89" t="s">
        <v>29</v>
      </c>
      <c r="BN68" s="90">
        <f>MAX(BN36:BN54)</f>
        <v>98</v>
      </c>
      <c r="BO68" s="90">
        <f t="shared" ref="BO68:CC68" si="5">MAX(BO36:BO54)</f>
        <v>139.69</v>
      </c>
      <c r="BP68" s="90">
        <f t="shared" si="5"/>
        <v>110.09</v>
      </c>
      <c r="BQ68" s="90">
        <f t="shared" si="5"/>
        <v>124.26</v>
      </c>
      <c r="BR68" s="90">
        <f t="shared" si="5"/>
        <v>138335.22</v>
      </c>
      <c r="BS68" s="90">
        <f t="shared" si="5"/>
        <v>1664.74</v>
      </c>
      <c r="BT68" s="90">
        <f t="shared" si="5"/>
        <v>80.77</v>
      </c>
      <c r="BU68" s="90">
        <f t="shared" si="5"/>
        <v>83.06</v>
      </c>
      <c r="BV68" s="90">
        <f t="shared" si="5"/>
        <v>12.16</v>
      </c>
      <c r="BW68" s="90">
        <f t="shared" si="5"/>
        <v>12.89</v>
      </c>
      <c r="BX68" s="90">
        <f t="shared" si="5"/>
        <v>16.66</v>
      </c>
      <c r="BY68" s="90">
        <f t="shared" si="5"/>
        <v>20.94</v>
      </c>
      <c r="BZ68" s="90">
        <f t="shared" si="5"/>
        <v>109.47</v>
      </c>
      <c r="CA68" s="90">
        <f t="shared" si="5"/>
        <v>151.85</v>
      </c>
      <c r="CB68" s="90">
        <f t="shared" si="5"/>
        <v>15.95</v>
      </c>
      <c r="CC68" s="90">
        <f t="shared" si="5"/>
        <v>15.95</v>
      </c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</row>
    <row r="69" spans="1:97" s="165" customFormat="1" x14ac:dyDescent="0.2">
      <c r="A69" s="207"/>
      <c r="B69" s="207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K69" s="117"/>
      <c r="BL69" s="89"/>
      <c r="BM69" s="110" t="s">
        <v>30</v>
      </c>
      <c r="BN69" s="90">
        <f>MIN(BN36:BN56)</f>
        <v>95.76</v>
      </c>
      <c r="BO69" s="90">
        <f t="shared" ref="BO69:CC69" si="6">MIN(BO36:BO56)</f>
        <v>136.03</v>
      </c>
      <c r="BP69" s="90">
        <f t="shared" si="6"/>
        <v>108.28</v>
      </c>
      <c r="BQ69" s="90">
        <f t="shared" si="6"/>
        <v>122.69</v>
      </c>
      <c r="BR69" s="90">
        <f t="shared" si="6"/>
        <v>134576.74</v>
      </c>
      <c r="BS69" s="90">
        <f t="shared" si="6"/>
        <v>1571.43</v>
      </c>
      <c r="BT69" s="90">
        <f t="shared" si="6"/>
        <v>75.95</v>
      </c>
      <c r="BU69" s="90">
        <f t="shared" si="6"/>
        <v>79.2</v>
      </c>
      <c r="BV69" s="90">
        <f t="shared" si="6"/>
        <v>11.88</v>
      </c>
      <c r="BW69" s="90">
        <f t="shared" si="6"/>
        <v>12.25</v>
      </c>
      <c r="BX69" s="90">
        <f t="shared" si="6"/>
        <v>16.420000000000002</v>
      </c>
      <c r="BY69" s="90">
        <f t="shared" si="6"/>
        <v>20.190000000000001</v>
      </c>
      <c r="BZ69" s="90">
        <f t="shared" si="6"/>
        <v>107.2</v>
      </c>
      <c r="CA69" s="90">
        <f t="shared" si="6"/>
        <v>148.54</v>
      </c>
      <c r="CB69" s="90">
        <f t="shared" si="6"/>
        <v>15.57</v>
      </c>
      <c r="CC69" s="90">
        <f t="shared" si="6"/>
        <v>15.56</v>
      </c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</row>
    <row r="70" spans="1:97" s="165" customFormat="1" x14ac:dyDescent="0.2">
      <c r="A70" s="207"/>
      <c r="B70" s="207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89"/>
      <c r="BK70" s="89"/>
      <c r="BL70" s="90"/>
      <c r="BM70" s="90"/>
      <c r="BN70" s="90">
        <f>BN68-BN69</f>
        <v>2.2399999999999949</v>
      </c>
      <c r="BO70" s="90">
        <f t="shared" ref="BO70:CC70" si="7">BO68-BO69</f>
        <v>3.6599999999999966</v>
      </c>
      <c r="BP70" s="90">
        <f t="shared" si="7"/>
        <v>1.8100000000000023</v>
      </c>
      <c r="BQ70" s="90">
        <f t="shared" si="7"/>
        <v>1.5700000000000074</v>
      </c>
      <c r="BR70" s="90">
        <f t="shared" si="7"/>
        <v>3758.4800000000105</v>
      </c>
      <c r="BS70" s="90">
        <f t="shared" si="7"/>
        <v>93.309999999999945</v>
      </c>
      <c r="BT70" s="90">
        <f t="shared" si="7"/>
        <v>4.8199999999999932</v>
      </c>
      <c r="BU70" s="90">
        <f t="shared" si="7"/>
        <v>3.8599999999999994</v>
      </c>
      <c r="BV70" s="90">
        <f t="shared" si="7"/>
        <v>0.27999999999999936</v>
      </c>
      <c r="BW70" s="90">
        <f t="shared" si="7"/>
        <v>0.64000000000000057</v>
      </c>
      <c r="BX70" s="90">
        <f t="shared" si="7"/>
        <v>0.23999999999999844</v>
      </c>
      <c r="BY70" s="90">
        <f t="shared" si="7"/>
        <v>0.75</v>
      </c>
      <c r="BZ70" s="90">
        <f t="shared" si="7"/>
        <v>2.269999999999996</v>
      </c>
      <c r="CA70" s="90">
        <f t="shared" si="7"/>
        <v>3.3100000000000023</v>
      </c>
      <c r="CB70" s="90">
        <f t="shared" si="7"/>
        <v>0.37999999999999901</v>
      </c>
      <c r="CC70" s="90">
        <f t="shared" si="7"/>
        <v>0.38999999999999879</v>
      </c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</row>
    <row r="71" spans="1:97" s="165" customFormat="1" x14ac:dyDescent="0.2">
      <c r="A71" s="207"/>
      <c r="B71" s="207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89"/>
      <c r="BK71" s="89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</row>
    <row r="72" spans="1:97" s="165" customFormat="1" x14ac:dyDescent="0.2">
      <c r="A72" s="207"/>
      <c r="B72" s="207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K72" s="89" t="s">
        <v>230</v>
      </c>
      <c r="BM72" s="89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108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</row>
    <row r="73" spans="1:97" s="165" customFormat="1" x14ac:dyDescent="0.2">
      <c r="A73" s="207"/>
      <c r="B73" s="207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108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</row>
    <row r="74" spans="1:97" s="165" customFormat="1" ht="12.75" customHeight="1" x14ac:dyDescent="0.2">
      <c r="A74" s="207"/>
      <c r="B74" s="207"/>
      <c r="C74" s="245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I74" s="117"/>
      <c r="BN74" s="92" t="s">
        <v>5</v>
      </c>
      <c r="BO74" s="92" t="s">
        <v>6</v>
      </c>
      <c r="BP74" s="92" t="s">
        <v>7</v>
      </c>
      <c r="BQ74" s="92" t="s">
        <v>8</v>
      </c>
      <c r="BR74" s="90" t="s">
        <v>9</v>
      </c>
      <c r="BS74" s="89" t="s">
        <v>10</v>
      </c>
      <c r="BT74" s="89" t="s">
        <v>11</v>
      </c>
      <c r="BU74" s="89" t="s">
        <v>12</v>
      </c>
      <c r="BV74" s="89" t="s">
        <v>13</v>
      </c>
      <c r="BW74" s="89" t="s">
        <v>14</v>
      </c>
      <c r="BX74" s="89" t="s">
        <v>15</v>
      </c>
      <c r="BY74" s="165" t="s">
        <v>158</v>
      </c>
      <c r="BZ74" s="91" t="s">
        <v>17</v>
      </c>
      <c r="CA74" s="90" t="s">
        <v>27</v>
      </c>
      <c r="CB74" s="105" t="s">
        <v>32</v>
      </c>
      <c r="CC74" s="105" t="s">
        <v>33</v>
      </c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</row>
    <row r="75" spans="1:97" s="165" customFormat="1" x14ac:dyDescent="0.2">
      <c r="A75" s="207"/>
      <c r="B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L75" s="191">
        <v>1</v>
      </c>
      <c r="BM75" s="246" t="s">
        <v>359</v>
      </c>
      <c r="BN75" s="113">
        <v>113.49000000000001</v>
      </c>
      <c r="BO75" s="113">
        <v>0.78517587939698485</v>
      </c>
      <c r="BP75" s="113">
        <v>0.99850000000000005</v>
      </c>
      <c r="BQ75" s="113">
        <v>0.88152327221438642</v>
      </c>
      <c r="BR75" s="113">
        <v>1230.6100000000001</v>
      </c>
      <c r="BS75" s="113">
        <v>14.360000000000001</v>
      </c>
      <c r="BT75" s="113">
        <v>1.3553808620222283</v>
      </c>
      <c r="BU75" s="113">
        <v>1.3179000000000001</v>
      </c>
      <c r="BV75" s="113">
        <v>9.0401000000000007</v>
      </c>
      <c r="BW75" s="113">
        <v>8.5303000000000004</v>
      </c>
      <c r="BX75" s="113">
        <v>6.5769000000000002</v>
      </c>
      <c r="BY75" s="113">
        <v>5.2267999999999999</v>
      </c>
      <c r="BZ75" s="113">
        <v>1</v>
      </c>
      <c r="CA75" s="247">
        <v>0.72294556942807775</v>
      </c>
      <c r="CB75" s="113">
        <v>6.8856000000000002</v>
      </c>
      <c r="CC75" s="113">
        <v>6.8856999999999999</v>
      </c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1:97" s="165" customFormat="1" x14ac:dyDescent="0.2">
      <c r="A76" s="207"/>
      <c r="B76" s="207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I76" s="117"/>
      <c r="BL76" s="191">
        <v>2</v>
      </c>
      <c r="BM76" s="191" t="s">
        <v>358</v>
      </c>
      <c r="BN76" s="113">
        <v>112.75</v>
      </c>
      <c r="BO76" s="113">
        <v>0.77978789769182788</v>
      </c>
      <c r="BP76" s="113">
        <v>0.99410000000000009</v>
      </c>
      <c r="BQ76" s="113">
        <v>0.87665468571929517</v>
      </c>
      <c r="BR76" s="205">
        <v>1239.23</v>
      </c>
      <c r="BS76" s="113">
        <v>14.561</v>
      </c>
      <c r="BT76" s="113">
        <v>1.3539128080151637</v>
      </c>
      <c r="BU76" s="113">
        <v>1.3174000000000001</v>
      </c>
      <c r="BV76" s="113">
        <v>8.9604999999999997</v>
      </c>
      <c r="BW76" s="113">
        <v>8.4516000000000009</v>
      </c>
      <c r="BX76" s="113">
        <v>6.5403000000000002</v>
      </c>
      <c r="BY76" s="113">
        <v>5.3048000000000002</v>
      </c>
      <c r="BZ76" s="113">
        <v>1</v>
      </c>
      <c r="CA76" s="247">
        <v>0.72332730560578673</v>
      </c>
      <c r="CB76" s="113">
        <v>6.8361000000000001</v>
      </c>
      <c r="CC76" s="113">
        <v>6.8343000000000007</v>
      </c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</row>
    <row r="77" spans="1:97" s="165" customFormat="1" x14ac:dyDescent="0.2">
      <c r="A77" s="207"/>
      <c r="B77" s="207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I77" s="117"/>
      <c r="BL77" s="191">
        <v>3</v>
      </c>
      <c r="BM77" s="191" t="s">
        <v>360</v>
      </c>
      <c r="BN77" s="113">
        <v>113</v>
      </c>
      <c r="BO77" s="113">
        <v>0.78511423412106462</v>
      </c>
      <c r="BP77" s="113">
        <v>0.9981000000000001</v>
      </c>
      <c r="BQ77" s="113">
        <v>0.88214537755822142</v>
      </c>
      <c r="BR77" s="113">
        <v>1235.45</v>
      </c>
      <c r="BS77" s="113">
        <v>14.454000000000001</v>
      </c>
      <c r="BT77" s="113">
        <v>1.3726835964310227</v>
      </c>
      <c r="BU77" s="113">
        <v>1.3289</v>
      </c>
      <c r="BV77" s="113">
        <v>9.0023999999999997</v>
      </c>
      <c r="BW77" s="113">
        <v>8.5142000000000007</v>
      </c>
      <c r="BX77" s="113">
        <v>6.5827</v>
      </c>
      <c r="BY77" s="113">
        <v>5.3850000000000007</v>
      </c>
      <c r="BZ77" s="113">
        <v>1</v>
      </c>
      <c r="CA77" s="247">
        <v>0.72071033210332114</v>
      </c>
      <c r="CB77" s="113">
        <v>6.8597999999999999</v>
      </c>
      <c r="CC77" s="113">
        <v>6.8624000000000001</v>
      </c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</row>
    <row r="78" spans="1:97" s="165" customFormat="1" x14ac:dyDescent="0.2">
      <c r="A78" s="207"/>
      <c r="B78" s="207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L78" s="191">
        <v>4</v>
      </c>
      <c r="BM78" s="246" t="s">
        <v>361</v>
      </c>
      <c r="BN78" s="113">
        <v>112.73</v>
      </c>
      <c r="BO78" s="113">
        <v>0.78585461689587432</v>
      </c>
      <c r="BP78" s="113">
        <v>0.99790000000000001</v>
      </c>
      <c r="BQ78" s="113">
        <v>0.88284629645978629</v>
      </c>
      <c r="BR78" s="113">
        <v>1236.48</v>
      </c>
      <c r="BS78" s="113">
        <v>14.368</v>
      </c>
      <c r="BT78" s="113">
        <v>1.3892747985551541</v>
      </c>
      <c r="BU78" s="113">
        <v>1.3437000000000001</v>
      </c>
      <c r="BV78" s="113">
        <v>9.0220000000000002</v>
      </c>
      <c r="BW78" s="113">
        <v>8.5706000000000007</v>
      </c>
      <c r="BX78" s="113">
        <v>6.5885000000000007</v>
      </c>
      <c r="BY78" s="113">
        <v>5.3916000000000004</v>
      </c>
      <c r="BZ78" s="113">
        <v>1</v>
      </c>
      <c r="CA78" s="247">
        <v>0.7219538960241999</v>
      </c>
      <c r="CB78" s="113">
        <v>6.8909000000000002</v>
      </c>
      <c r="CC78" s="113">
        <v>6.9008000000000003</v>
      </c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</row>
    <row r="79" spans="1:97" s="165" customFormat="1" x14ac:dyDescent="0.2">
      <c r="A79" s="207"/>
      <c r="B79" s="207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I79" s="117"/>
      <c r="BL79" s="191">
        <v>5</v>
      </c>
      <c r="BM79" s="191" t="s">
        <v>362</v>
      </c>
      <c r="BN79" s="113">
        <v>112.81</v>
      </c>
      <c r="BO79" s="113">
        <v>0.78419071518193217</v>
      </c>
      <c r="BP79" s="113">
        <v>0.99380000000000002</v>
      </c>
      <c r="BQ79" s="113">
        <v>0.87958483595742809</v>
      </c>
      <c r="BR79" s="113">
        <v>1241.1100000000001</v>
      </c>
      <c r="BS79" s="113">
        <v>14.516</v>
      </c>
      <c r="BT79" s="113">
        <v>1.3844662882458811</v>
      </c>
      <c r="BU79" s="113">
        <v>1.339</v>
      </c>
      <c r="BV79" s="113">
        <v>9.0144000000000002</v>
      </c>
      <c r="BW79" s="113">
        <v>8.5344999999999995</v>
      </c>
      <c r="BX79" s="113">
        <v>6.5638000000000005</v>
      </c>
      <c r="BY79" s="113">
        <v>5.3427000000000007</v>
      </c>
      <c r="BZ79" s="113">
        <v>1</v>
      </c>
      <c r="CA79" s="247">
        <v>0.72276791199577906</v>
      </c>
      <c r="CB79" s="113">
        <v>6.8817000000000004</v>
      </c>
      <c r="CC79" s="113">
        <v>6.8879000000000001</v>
      </c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</row>
    <row r="80" spans="1:97" s="165" customFormat="1" x14ac:dyDescent="0.2">
      <c r="A80" s="207"/>
      <c r="B80" s="207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I80" s="117"/>
      <c r="BL80" s="191">
        <v>6</v>
      </c>
      <c r="BM80" s="191" t="s">
        <v>363</v>
      </c>
      <c r="BN80" s="208">
        <v>113.11</v>
      </c>
      <c r="BO80" s="208">
        <v>0.79264426125554843</v>
      </c>
      <c r="BP80" s="208">
        <v>0.98780000000000001</v>
      </c>
      <c r="BQ80" s="208">
        <v>0.87873462214411235</v>
      </c>
      <c r="BR80" s="208">
        <v>1248.03</v>
      </c>
      <c r="BS80" s="208">
        <v>14.594000000000001</v>
      </c>
      <c r="BT80" s="208">
        <v>1.3881177123820099</v>
      </c>
      <c r="BU80" s="208">
        <v>1.3402000000000001</v>
      </c>
      <c r="BV80" s="208">
        <v>9.0420999999999996</v>
      </c>
      <c r="BW80" s="208">
        <v>8.5170000000000012</v>
      </c>
      <c r="BX80" s="208">
        <v>6.5575999999999999</v>
      </c>
      <c r="BY80" s="208">
        <v>5.3577000000000004</v>
      </c>
      <c r="BZ80" s="113">
        <v>1</v>
      </c>
      <c r="CA80" s="247">
        <v>0.72178193524172485</v>
      </c>
      <c r="CB80" s="208">
        <v>6.9016999999999999</v>
      </c>
      <c r="CC80" s="208">
        <v>6.9090000000000007</v>
      </c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</row>
    <row r="81" spans="1:97" s="165" customFormat="1" x14ac:dyDescent="0.2">
      <c r="A81" s="207"/>
      <c r="B81" s="207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L81" s="191">
        <v>7</v>
      </c>
      <c r="BM81" s="246" t="s">
        <v>364</v>
      </c>
      <c r="BN81" s="113">
        <v>113.43</v>
      </c>
      <c r="BO81" s="113">
        <v>0.7977662544874351</v>
      </c>
      <c r="BP81" s="113">
        <v>0.99330000000000007</v>
      </c>
      <c r="BQ81" s="113">
        <v>0.8823788934968676</v>
      </c>
      <c r="BR81" s="113">
        <v>1244.8101000000001</v>
      </c>
      <c r="BS81" s="113">
        <v>14.63</v>
      </c>
      <c r="BT81" s="113">
        <v>1.3867702121758423</v>
      </c>
      <c r="BU81" s="113">
        <v>1.3378000000000001</v>
      </c>
      <c r="BV81" s="113">
        <v>9.1395</v>
      </c>
      <c r="BW81" s="113">
        <v>8.5731000000000002</v>
      </c>
      <c r="BX81" s="113">
        <v>6.5847000000000007</v>
      </c>
      <c r="BY81" s="113">
        <v>5.3894000000000002</v>
      </c>
      <c r="BZ81" s="113">
        <v>1</v>
      </c>
      <c r="CA81" s="247">
        <v>0.72247549001900113</v>
      </c>
      <c r="CB81" s="113">
        <v>6.8887</v>
      </c>
      <c r="CC81" s="113">
        <v>6.8879000000000001</v>
      </c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</row>
    <row r="82" spans="1:97" s="165" customFormat="1" x14ac:dyDescent="0.2">
      <c r="A82" s="207"/>
      <c r="B82" s="207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I82" s="158"/>
      <c r="BL82" s="191">
        <v>8</v>
      </c>
      <c r="BM82" s="191" t="s">
        <v>365</v>
      </c>
      <c r="BN82" s="208">
        <v>113.45</v>
      </c>
      <c r="BO82" s="208">
        <v>0.78976465013426</v>
      </c>
      <c r="BP82" s="208">
        <v>0.99150000000000005</v>
      </c>
      <c r="BQ82" s="208">
        <v>0.87896633558934678</v>
      </c>
      <c r="BR82" s="208">
        <v>1243.7</v>
      </c>
      <c r="BS82" s="208">
        <v>14.71</v>
      </c>
      <c r="BT82" s="208">
        <v>1.3827433628318584</v>
      </c>
      <c r="BU82" s="208">
        <v>1.3357000000000001</v>
      </c>
      <c r="BV82" s="208">
        <v>9.0615000000000006</v>
      </c>
      <c r="BW82" s="208">
        <v>8.548</v>
      </c>
      <c r="BX82" s="208">
        <v>6.5588000000000006</v>
      </c>
      <c r="BY82" s="208">
        <v>5.3715000000000002</v>
      </c>
      <c r="BZ82" s="113">
        <v>1</v>
      </c>
      <c r="CA82" s="247">
        <v>0.72397141760843287</v>
      </c>
      <c r="CB82" s="208">
        <v>6.8768000000000002</v>
      </c>
      <c r="CC82" s="208">
        <v>6.8721000000000005</v>
      </c>
      <c r="CD82" s="120"/>
      <c r="CE82" s="120"/>
      <c r="CF82" s="120"/>
      <c r="CG82" s="120"/>
      <c r="CH82" s="120"/>
      <c r="CI82" s="117"/>
      <c r="CJ82" s="117"/>
      <c r="CK82" s="117"/>
      <c r="CL82" s="117"/>
      <c r="CM82" s="117"/>
      <c r="CN82" s="117"/>
      <c r="CO82" s="117"/>
      <c r="CP82" s="117"/>
      <c r="CQ82" s="117"/>
    </row>
    <row r="83" spans="1:97" s="165" customFormat="1" x14ac:dyDescent="0.2">
      <c r="A83" s="207"/>
      <c r="B83" s="207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I83" s="117"/>
      <c r="BL83" s="191">
        <v>9</v>
      </c>
      <c r="BM83" s="191" t="s">
        <v>366</v>
      </c>
      <c r="BN83" s="208">
        <v>113.53</v>
      </c>
      <c r="BO83" s="208">
        <v>0.79434426880610043</v>
      </c>
      <c r="BP83" s="208">
        <v>0.9961000000000001</v>
      </c>
      <c r="BQ83" s="208">
        <v>0.88542588985301929</v>
      </c>
      <c r="BR83" s="208">
        <v>1238.5600000000002</v>
      </c>
      <c r="BS83" s="208">
        <v>14.639000000000001</v>
      </c>
      <c r="BT83" s="208">
        <v>1.3958682300390843</v>
      </c>
      <c r="BU83" s="208">
        <v>1.3385</v>
      </c>
      <c r="BV83" s="208">
        <v>9.099400000000001</v>
      </c>
      <c r="BW83" s="208">
        <v>8.617700000000001</v>
      </c>
      <c r="BX83" s="208">
        <v>6.6078000000000001</v>
      </c>
      <c r="BY83" s="208">
        <v>5.4080000000000004</v>
      </c>
      <c r="BZ83" s="113">
        <v>1</v>
      </c>
      <c r="CA83" s="247">
        <v>0.72247549001900113</v>
      </c>
      <c r="CB83" s="113">
        <v>6.8980000000000006</v>
      </c>
      <c r="CC83" s="113">
        <v>6.9013</v>
      </c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</row>
    <row r="84" spans="1:97" s="165" customFormat="1" x14ac:dyDescent="0.2">
      <c r="A84" s="207"/>
      <c r="B84" s="207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L84" s="191">
        <v>10</v>
      </c>
      <c r="BM84" s="246" t="s">
        <v>367</v>
      </c>
      <c r="BN84" s="208">
        <v>113.31</v>
      </c>
      <c r="BO84" s="208">
        <v>0.79308430486160675</v>
      </c>
      <c r="BP84" s="208">
        <v>0.99530000000000007</v>
      </c>
      <c r="BQ84" s="208">
        <v>0.88222320247022501</v>
      </c>
      <c r="BR84" s="208">
        <v>1239.1500000000001</v>
      </c>
      <c r="BS84" s="208">
        <v>14.620000000000001</v>
      </c>
      <c r="BT84" s="208">
        <v>1.3941168269901016</v>
      </c>
      <c r="BU84" s="208">
        <v>1.3378000000000001</v>
      </c>
      <c r="BV84" s="208">
        <v>9.0472000000000001</v>
      </c>
      <c r="BW84" s="208">
        <v>8.6115000000000013</v>
      </c>
      <c r="BX84" s="208">
        <v>6.5851000000000006</v>
      </c>
      <c r="BY84" s="208">
        <v>5.3763000000000005</v>
      </c>
      <c r="BZ84" s="113">
        <v>1</v>
      </c>
      <c r="CA84" s="247">
        <v>0.7251684203656299</v>
      </c>
      <c r="CB84" s="208">
        <v>6.8963000000000001</v>
      </c>
      <c r="CC84" s="208">
        <v>6.8969000000000005</v>
      </c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</row>
    <row r="85" spans="1:97" s="165" customFormat="1" x14ac:dyDescent="0.2">
      <c r="A85" s="207"/>
      <c r="B85" s="207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I85" s="117"/>
      <c r="BL85" s="191">
        <v>11</v>
      </c>
      <c r="BM85" s="191" t="s">
        <v>368</v>
      </c>
      <c r="BN85" s="208">
        <v>112.32000000000001</v>
      </c>
      <c r="BO85" s="208">
        <v>0.79088895919012969</v>
      </c>
      <c r="BP85" s="208">
        <v>0.99110000000000009</v>
      </c>
      <c r="BQ85" s="208">
        <v>0.87819443224729954</v>
      </c>
      <c r="BR85" s="208">
        <v>1248.73</v>
      </c>
      <c r="BS85" s="208">
        <v>14.695</v>
      </c>
      <c r="BT85" s="208">
        <v>1.389854065323141</v>
      </c>
      <c r="BU85" s="208">
        <v>1.3403</v>
      </c>
      <c r="BV85" s="208">
        <v>9.032</v>
      </c>
      <c r="BW85" s="208">
        <v>8.6720000000000006</v>
      </c>
      <c r="BX85" s="208">
        <v>6.5567000000000002</v>
      </c>
      <c r="BY85" s="208">
        <v>5.3323</v>
      </c>
      <c r="BZ85" s="113">
        <v>1</v>
      </c>
      <c r="CA85" s="247">
        <v>0.72322791081153404</v>
      </c>
      <c r="CB85" s="208">
        <v>6.8968000000000007</v>
      </c>
      <c r="CC85" s="208">
        <v>6.8965000000000005</v>
      </c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</row>
    <row r="86" spans="1:97" s="165" customFormat="1" x14ac:dyDescent="0.2">
      <c r="A86" s="207"/>
      <c r="B86" s="207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I86" s="117"/>
      <c r="BL86" s="191">
        <v>12</v>
      </c>
      <c r="BM86" s="191" t="s">
        <v>369</v>
      </c>
      <c r="BN86" s="208">
        <v>112.31</v>
      </c>
      <c r="BO86" s="208">
        <v>0.79076387790605718</v>
      </c>
      <c r="BP86" s="208">
        <v>0.9929</v>
      </c>
      <c r="BQ86" s="208">
        <v>0.87688530340231496</v>
      </c>
      <c r="BR86" s="208">
        <v>1248.4100000000001</v>
      </c>
      <c r="BS86" s="208">
        <v>14.67</v>
      </c>
      <c r="BT86" s="208">
        <v>1.3894678338196471</v>
      </c>
      <c r="BU86" s="208">
        <v>1.3469</v>
      </c>
      <c r="BV86" s="208">
        <v>9.0533000000000001</v>
      </c>
      <c r="BW86" s="208">
        <v>8.6965000000000003</v>
      </c>
      <c r="BX86" s="208">
        <v>6.5472999999999999</v>
      </c>
      <c r="BY86" s="208">
        <v>5.3446000000000007</v>
      </c>
      <c r="BZ86" s="113">
        <v>1</v>
      </c>
      <c r="CA86" s="247">
        <v>0.72158922811600279</v>
      </c>
      <c r="CB86" s="208">
        <v>6.8964000000000008</v>
      </c>
      <c r="CC86" s="208">
        <v>6.8944000000000001</v>
      </c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</row>
    <row r="87" spans="1:97" s="165" customFormat="1" x14ac:dyDescent="0.2">
      <c r="A87" s="207"/>
      <c r="B87" s="207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L87" s="191">
        <v>13</v>
      </c>
      <c r="BM87" s="246" t="s">
        <v>370</v>
      </c>
      <c r="BN87" s="113">
        <v>111.74</v>
      </c>
      <c r="BO87" s="113">
        <v>0.78810000000000002</v>
      </c>
      <c r="BP87" s="113">
        <v>0.98719999999999997</v>
      </c>
      <c r="BQ87" s="113">
        <v>0.87150000000000005</v>
      </c>
      <c r="BR87" s="113">
        <v>1255.3800000000001</v>
      </c>
      <c r="BS87" s="113">
        <v>14.73</v>
      </c>
      <c r="BT87" s="113">
        <v>1.4008</v>
      </c>
      <c r="BU87" s="113">
        <v>1.3452</v>
      </c>
      <c r="BV87" s="113">
        <v>8.9436999999999998</v>
      </c>
      <c r="BW87" s="113">
        <v>8.6343999999999994</v>
      </c>
      <c r="BX87" s="113">
        <v>6.5057999999999998</v>
      </c>
      <c r="BY87" s="113">
        <v>5.2350000000000003</v>
      </c>
      <c r="BZ87" s="113">
        <v>1</v>
      </c>
      <c r="CA87" s="247">
        <v>0.72170000000000001</v>
      </c>
      <c r="CB87" s="113">
        <v>6.8868</v>
      </c>
      <c r="CC87" s="113">
        <v>6.891</v>
      </c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</row>
    <row r="88" spans="1:97" s="165" customFormat="1" x14ac:dyDescent="0.2">
      <c r="A88" s="207"/>
      <c r="B88" s="207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L88" s="191">
        <v>14</v>
      </c>
      <c r="BM88" s="246" t="s">
        <v>371</v>
      </c>
      <c r="BN88" s="113">
        <v>111.16</v>
      </c>
      <c r="BO88" s="113">
        <v>0.78995181293941064</v>
      </c>
      <c r="BP88" s="113">
        <v>0.99030000000000007</v>
      </c>
      <c r="BQ88" s="113">
        <v>0.87565674255691761</v>
      </c>
      <c r="BR88" s="113">
        <v>1257.25</v>
      </c>
      <c r="BS88" s="113">
        <v>14.610000000000001</v>
      </c>
      <c r="BT88" s="113">
        <v>1.4122299110295156</v>
      </c>
      <c r="BU88" s="113">
        <v>1.3528</v>
      </c>
      <c r="BV88" s="113">
        <v>9.0068000000000001</v>
      </c>
      <c r="BW88" s="113">
        <v>8.6880000000000006</v>
      </c>
      <c r="BX88" s="113">
        <v>6.5365000000000002</v>
      </c>
      <c r="BY88" s="113">
        <v>5.2871000000000006</v>
      </c>
      <c r="BZ88" s="113">
        <v>1</v>
      </c>
      <c r="CA88" s="247">
        <v>0.71985430148937857</v>
      </c>
      <c r="CB88" s="113">
        <v>6.9050000000000002</v>
      </c>
      <c r="CC88" s="113">
        <v>6.9107000000000003</v>
      </c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</row>
    <row r="89" spans="1:97" s="165" customFormat="1" x14ac:dyDescent="0.2">
      <c r="A89" s="207"/>
      <c r="B89" s="207"/>
      <c r="C89" s="152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L89" s="191">
        <v>15</v>
      </c>
      <c r="BM89" s="246" t="s">
        <v>376</v>
      </c>
      <c r="BN89" s="208">
        <v>111.05</v>
      </c>
      <c r="BO89" s="208">
        <v>0.78988941548183256</v>
      </c>
      <c r="BP89" s="208">
        <v>0.99370000000000003</v>
      </c>
      <c r="BQ89" s="208">
        <v>0.87634738410305846</v>
      </c>
      <c r="BR89" s="208">
        <v>1262.24</v>
      </c>
      <c r="BS89" s="208">
        <v>14.67</v>
      </c>
      <c r="BT89" s="208">
        <v>1.416029453412631</v>
      </c>
      <c r="BU89" s="208">
        <v>1.3574000000000002</v>
      </c>
      <c r="BV89" s="208">
        <v>9.0578000000000003</v>
      </c>
      <c r="BW89" s="208">
        <v>8.7484999999999999</v>
      </c>
      <c r="BX89" s="208">
        <v>6.5425000000000004</v>
      </c>
      <c r="BY89" s="208">
        <v>5.2955000000000005</v>
      </c>
      <c r="BZ89" s="113">
        <v>1</v>
      </c>
      <c r="CA89" s="247">
        <v>0.72078825403461222</v>
      </c>
      <c r="CB89" s="208">
        <v>6.8982000000000001</v>
      </c>
      <c r="CC89" s="208">
        <v>6.9042000000000003</v>
      </c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</row>
    <row r="90" spans="1:97" s="165" customFormat="1" x14ac:dyDescent="0.2">
      <c r="A90" s="207"/>
      <c r="B90" s="207"/>
      <c r="C90" s="152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L90" s="191">
        <v>14</v>
      </c>
      <c r="BM90" s="246" t="s">
        <v>372</v>
      </c>
      <c r="BN90" s="113">
        <v>110.54</v>
      </c>
      <c r="BO90" s="113">
        <v>0.78827053444742234</v>
      </c>
      <c r="BP90" s="113">
        <v>0.98910000000000009</v>
      </c>
      <c r="BQ90" s="113">
        <v>0.87850303083545633</v>
      </c>
      <c r="BR90" s="205">
        <v>1272.51</v>
      </c>
      <c r="BS90" s="113">
        <v>14.839</v>
      </c>
      <c r="BT90" s="113">
        <v>1.4182385477237269</v>
      </c>
      <c r="BU90" s="113">
        <v>1.3597000000000001</v>
      </c>
      <c r="BV90" s="113">
        <v>9.0654000000000003</v>
      </c>
      <c r="BW90" s="113">
        <v>8.7956000000000003</v>
      </c>
      <c r="BX90" s="113">
        <v>6.5584000000000007</v>
      </c>
      <c r="BY90" s="113">
        <v>5.2824</v>
      </c>
      <c r="BZ90" s="113">
        <v>1</v>
      </c>
      <c r="CA90" s="247">
        <v>0.72078825403461222</v>
      </c>
      <c r="CB90" s="113">
        <v>6.8875999999999999</v>
      </c>
      <c r="CC90" s="113">
        <v>6.8963000000000001</v>
      </c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</row>
    <row r="91" spans="1:97" s="165" customFormat="1" x14ac:dyDescent="0.2">
      <c r="A91" s="207"/>
      <c r="B91" s="207"/>
      <c r="C91" s="152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L91" s="191">
        <v>17</v>
      </c>
      <c r="BM91" s="246" t="s">
        <v>373</v>
      </c>
      <c r="BN91" s="113">
        <v>110.76</v>
      </c>
      <c r="BO91" s="113">
        <v>0.79195374990100564</v>
      </c>
      <c r="BP91" s="113">
        <v>0.99020000000000008</v>
      </c>
      <c r="BQ91" s="113">
        <v>0.8771929824561403</v>
      </c>
      <c r="BR91" s="113">
        <v>1271.9100000000001</v>
      </c>
      <c r="BS91" s="113">
        <v>15.079000000000001</v>
      </c>
      <c r="BT91" s="113">
        <v>1.4194464158977997</v>
      </c>
      <c r="BU91" s="113">
        <v>1.3611</v>
      </c>
      <c r="BV91" s="113">
        <v>9.0247000000000011</v>
      </c>
      <c r="BW91" s="113">
        <v>8.7469999999999999</v>
      </c>
      <c r="BX91" s="113">
        <v>6.5467000000000004</v>
      </c>
      <c r="BY91" s="113">
        <v>5.2882000000000007</v>
      </c>
      <c r="BZ91" s="113">
        <v>1</v>
      </c>
      <c r="CA91" s="247">
        <v>0.72047666736312743</v>
      </c>
      <c r="CB91" s="113">
        <v>6.8640000000000008</v>
      </c>
      <c r="CC91" s="113">
        <v>6.8776999999999999</v>
      </c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</row>
    <row r="92" spans="1:97" s="165" customFormat="1" x14ac:dyDescent="0.2">
      <c r="A92" s="207"/>
      <c r="B92" s="207"/>
      <c r="C92" s="152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L92" s="191">
        <v>18</v>
      </c>
      <c r="BM92" s="246" t="s">
        <v>374</v>
      </c>
      <c r="BN92" s="113">
        <v>110.34</v>
      </c>
      <c r="BO92" s="208">
        <v>0.78957757599684175</v>
      </c>
      <c r="BP92" s="208">
        <v>0.9819</v>
      </c>
      <c r="BQ92" s="208">
        <v>0.87267649882188658</v>
      </c>
      <c r="BR92" s="208">
        <v>1277.8199</v>
      </c>
      <c r="BS92" s="208">
        <v>15.302000000000001</v>
      </c>
      <c r="BT92" s="208">
        <v>1.4170327334561428</v>
      </c>
      <c r="BU92" s="208">
        <v>1.3604000000000001</v>
      </c>
      <c r="BV92" s="208">
        <v>8.9504999999999999</v>
      </c>
      <c r="BW92" s="208">
        <v>8.7158999999999995</v>
      </c>
      <c r="BX92" s="208">
        <v>6.5147000000000004</v>
      </c>
      <c r="BY92" s="208">
        <v>5.2723000000000004</v>
      </c>
      <c r="BZ92" s="208">
        <v>1</v>
      </c>
      <c r="CA92" s="248">
        <v>0.72116251397252373</v>
      </c>
      <c r="CB92" s="208">
        <v>6.8667000000000007</v>
      </c>
      <c r="CC92" s="208">
        <v>6.8804000000000007</v>
      </c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</row>
    <row r="93" spans="1:97" s="165" customFormat="1" x14ac:dyDescent="0.2">
      <c r="A93" s="207"/>
      <c r="B93" s="207"/>
      <c r="C93" s="152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L93" s="191">
        <v>19</v>
      </c>
      <c r="BM93" s="246" t="s">
        <v>375</v>
      </c>
      <c r="BN93" s="92">
        <v>110.02</v>
      </c>
      <c r="BO93" s="92">
        <v>0.78462142016477054</v>
      </c>
      <c r="BP93" s="92">
        <v>0.98380000000000001</v>
      </c>
      <c r="BQ93" s="92">
        <v>0.87366765682334435</v>
      </c>
      <c r="BR93" s="92">
        <v>1283.02</v>
      </c>
      <c r="BS93" s="92">
        <v>15.440000000000001</v>
      </c>
      <c r="BT93" s="92">
        <v>1.4164305949008498</v>
      </c>
      <c r="BU93" s="92">
        <v>1.3611</v>
      </c>
      <c r="BV93" s="92">
        <v>8.9365000000000006</v>
      </c>
      <c r="BW93" s="92">
        <v>8.6797000000000004</v>
      </c>
      <c r="BX93" s="153">
        <v>6.5222000000000007</v>
      </c>
      <c r="BY93" s="153">
        <v>5.2831000000000001</v>
      </c>
      <c r="BZ93" s="153">
        <v>1</v>
      </c>
      <c r="CA93" s="156">
        <v>0.71901581115768742</v>
      </c>
      <c r="CB93" s="153">
        <v>6.8755000000000006</v>
      </c>
      <c r="CC93" s="153">
        <v>6.8752000000000004</v>
      </c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</row>
    <row r="94" spans="1:97" s="165" customFormat="1" x14ac:dyDescent="0.2">
      <c r="A94" s="207"/>
      <c r="B94" s="207"/>
      <c r="C94" s="152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K94" s="117"/>
      <c r="BL94" s="89"/>
      <c r="BM94" s="104"/>
      <c r="BN94" s="75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</row>
    <row r="95" spans="1:97" s="165" customFormat="1" x14ac:dyDescent="0.2">
      <c r="A95" s="207"/>
      <c r="B95" s="207"/>
      <c r="C95" s="152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K95" s="117"/>
      <c r="BL95" s="89"/>
      <c r="BM95" s="104"/>
      <c r="BN95" s="75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</row>
    <row r="96" spans="1:97" s="165" customFormat="1" x14ac:dyDescent="0.2">
      <c r="A96" s="207"/>
      <c r="B96" s="207"/>
      <c r="C96" s="152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K96" s="104"/>
      <c r="BL96" s="89"/>
      <c r="BM96" s="89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</row>
    <row r="97" spans="1:97" s="165" customFormat="1" x14ac:dyDescent="0.2">
      <c r="A97" s="207"/>
      <c r="B97" s="207"/>
      <c r="C97" s="152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K97" s="104"/>
      <c r="BL97" s="89"/>
      <c r="BM97" s="89"/>
      <c r="BN97" s="89">
        <f>AVERAGE(BN75:BN93)</f>
        <v>112.20263157894736</v>
      </c>
      <c r="BO97" s="89">
        <f t="shared" ref="BO97:CC97" si="8">AVERAGE(BO75:BO93)</f>
        <v>0.78903918046632127</v>
      </c>
      <c r="BP97" s="89">
        <f t="shared" si="8"/>
        <v>0.99192631578947366</v>
      </c>
      <c r="BQ97" s="89">
        <f t="shared" si="8"/>
        <v>0.87847933908995302</v>
      </c>
      <c r="BR97" s="89">
        <f t="shared" si="8"/>
        <v>1251.2842105263157</v>
      </c>
      <c r="BS97" s="89">
        <f t="shared" si="8"/>
        <v>14.709842105263158</v>
      </c>
      <c r="BT97" s="89">
        <f t="shared" si="8"/>
        <v>1.3938349606974629</v>
      </c>
      <c r="BU97" s="89">
        <f t="shared" si="8"/>
        <v>1.3432526315789475</v>
      </c>
      <c r="BV97" s="89">
        <f t="shared" si="8"/>
        <v>9.0263052631578944</v>
      </c>
      <c r="BW97" s="89">
        <f t="shared" si="8"/>
        <v>8.6234789473684224</v>
      </c>
      <c r="BX97" s="89">
        <f t="shared" si="8"/>
        <v>6.5566842105263161</v>
      </c>
      <c r="BY97" s="89">
        <f t="shared" si="8"/>
        <v>5.3249631578947367</v>
      </c>
      <c r="BZ97" s="89">
        <f t="shared" si="8"/>
        <v>1</v>
      </c>
      <c r="CA97" s="89">
        <f t="shared" si="8"/>
        <v>0.72190424786265439</v>
      </c>
      <c r="CB97" s="89">
        <f t="shared" si="8"/>
        <v>6.8838210526315784</v>
      </c>
      <c r="CC97" s="89">
        <f t="shared" si="8"/>
        <v>6.8876157894736858</v>
      </c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</row>
    <row r="98" spans="1:97" s="165" customFormat="1" x14ac:dyDescent="0.2">
      <c r="A98" s="207"/>
      <c r="B98" s="207"/>
      <c r="C98" s="152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K98" s="117"/>
      <c r="BL98" s="89"/>
      <c r="BM98" s="98"/>
      <c r="BN98" s="100">
        <v>112.20263157894736</v>
      </c>
      <c r="BO98" s="100">
        <v>0.78903918046632116</v>
      </c>
      <c r="BP98" s="100">
        <v>0.99192631578947366</v>
      </c>
      <c r="BQ98" s="100">
        <v>0.87847933908995302</v>
      </c>
      <c r="BR98" s="100">
        <v>1251.2842105263157</v>
      </c>
      <c r="BS98" s="100">
        <v>14.709842105263158</v>
      </c>
      <c r="BT98" s="100">
        <v>1.3938349606974632</v>
      </c>
      <c r="BU98" s="205">
        <v>1.3432526315789473</v>
      </c>
      <c r="BV98" s="205">
        <v>9.0263052631578962</v>
      </c>
      <c r="BW98" s="205">
        <v>8.6234789473684206</v>
      </c>
      <c r="BX98" s="205">
        <v>6.5566842105263161</v>
      </c>
      <c r="BY98" s="205">
        <v>5.3249631578947367</v>
      </c>
      <c r="BZ98" s="205">
        <v>1</v>
      </c>
      <c r="CA98" s="205">
        <v>0.72190424786265439</v>
      </c>
      <c r="CB98" s="205">
        <v>6.8838210526315784</v>
      </c>
      <c r="CC98" s="205">
        <v>6.8876157894736858</v>
      </c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1:97" s="165" customFormat="1" x14ac:dyDescent="0.2">
      <c r="C99" s="152"/>
      <c r="BK99" s="117"/>
      <c r="BL99" s="89"/>
      <c r="BM99" s="115"/>
      <c r="BN99" s="104">
        <f>BN98-BN97</f>
        <v>0</v>
      </c>
      <c r="BO99" s="104">
        <f t="shared" ref="BO99:CC99" si="9">BO98-BO97</f>
        <v>0</v>
      </c>
      <c r="BP99" s="104">
        <f t="shared" si="9"/>
        <v>0</v>
      </c>
      <c r="BQ99" s="104">
        <f t="shared" si="9"/>
        <v>0</v>
      </c>
      <c r="BR99" s="104">
        <f t="shared" si="9"/>
        <v>0</v>
      </c>
      <c r="BS99" s="104">
        <f t="shared" si="9"/>
        <v>0</v>
      </c>
      <c r="BT99" s="104">
        <f t="shared" si="9"/>
        <v>0</v>
      </c>
      <c r="BU99" s="104">
        <f t="shared" si="9"/>
        <v>0</v>
      </c>
      <c r="BV99" s="104">
        <f t="shared" si="9"/>
        <v>0</v>
      </c>
      <c r="BW99" s="104">
        <f t="shared" si="9"/>
        <v>0</v>
      </c>
      <c r="BX99" s="104">
        <f t="shared" si="9"/>
        <v>0</v>
      </c>
      <c r="BY99" s="104">
        <f t="shared" si="9"/>
        <v>0</v>
      </c>
      <c r="BZ99" s="104">
        <f t="shared" si="9"/>
        <v>0</v>
      </c>
      <c r="CA99" s="104">
        <f t="shared" si="9"/>
        <v>0</v>
      </c>
      <c r="CB99" s="104">
        <f t="shared" si="9"/>
        <v>0</v>
      </c>
      <c r="CC99" s="104">
        <f t="shared" si="9"/>
        <v>0</v>
      </c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1:97" s="165" customFormat="1" x14ac:dyDescent="0.2">
      <c r="C100" s="152"/>
      <c r="BK100" s="117"/>
      <c r="BL100" s="89"/>
      <c r="BM100" s="90" t="s">
        <v>377</v>
      </c>
      <c r="BN100" s="201">
        <f>MAX(BN75:BN93)</f>
        <v>113.53</v>
      </c>
      <c r="BO100" s="201">
        <f t="shared" ref="BO100:CC100" si="10">MAX(BO75:BO93)</f>
        <v>0.7977662544874351</v>
      </c>
      <c r="BP100" s="201">
        <f t="shared" si="10"/>
        <v>0.99850000000000005</v>
      </c>
      <c r="BQ100" s="201">
        <f t="shared" si="10"/>
        <v>0.88542588985301929</v>
      </c>
      <c r="BR100" s="201">
        <f t="shared" si="10"/>
        <v>1283.02</v>
      </c>
      <c r="BS100" s="201">
        <f t="shared" si="10"/>
        <v>15.440000000000001</v>
      </c>
      <c r="BT100" s="201">
        <f t="shared" si="10"/>
        <v>1.4194464158977997</v>
      </c>
      <c r="BU100" s="201">
        <f t="shared" si="10"/>
        <v>1.3611</v>
      </c>
      <c r="BV100" s="201">
        <f t="shared" si="10"/>
        <v>9.1395</v>
      </c>
      <c r="BW100" s="201">
        <f t="shared" si="10"/>
        <v>8.7956000000000003</v>
      </c>
      <c r="BX100" s="201">
        <f t="shared" si="10"/>
        <v>6.6078000000000001</v>
      </c>
      <c r="BY100" s="201">
        <f t="shared" si="10"/>
        <v>5.4080000000000004</v>
      </c>
      <c r="BZ100" s="201">
        <f t="shared" si="10"/>
        <v>1</v>
      </c>
      <c r="CA100" s="201">
        <f t="shared" si="10"/>
        <v>0.7251684203656299</v>
      </c>
      <c r="CB100" s="201">
        <f t="shared" si="10"/>
        <v>6.9050000000000002</v>
      </c>
      <c r="CC100" s="201">
        <f t="shared" si="10"/>
        <v>6.9107000000000003</v>
      </c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1:97" s="165" customFormat="1" x14ac:dyDescent="0.2">
      <c r="C101" s="152"/>
      <c r="BK101" s="117"/>
      <c r="BL101" s="89"/>
      <c r="BM101" s="90" t="s">
        <v>378</v>
      </c>
      <c r="BN101" s="113">
        <f>MIN(BN75:BN93)</f>
        <v>110.02</v>
      </c>
      <c r="BO101" s="113">
        <f t="shared" ref="BO101:CC101" si="11">MIN(BO75:BO93)</f>
        <v>0.77978789769182788</v>
      </c>
      <c r="BP101" s="113">
        <f t="shared" si="11"/>
        <v>0.9819</v>
      </c>
      <c r="BQ101" s="113">
        <f t="shared" si="11"/>
        <v>0.87150000000000005</v>
      </c>
      <c r="BR101" s="113">
        <f t="shared" si="11"/>
        <v>1230.6100000000001</v>
      </c>
      <c r="BS101" s="113">
        <f t="shared" si="11"/>
        <v>14.360000000000001</v>
      </c>
      <c r="BT101" s="113">
        <f t="shared" si="11"/>
        <v>1.3539128080151637</v>
      </c>
      <c r="BU101" s="113">
        <f t="shared" si="11"/>
        <v>1.3174000000000001</v>
      </c>
      <c r="BV101" s="113">
        <f t="shared" si="11"/>
        <v>8.9365000000000006</v>
      </c>
      <c r="BW101" s="113">
        <f t="shared" si="11"/>
        <v>8.4516000000000009</v>
      </c>
      <c r="BX101" s="113">
        <f t="shared" si="11"/>
        <v>6.5057999999999998</v>
      </c>
      <c r="BY101" s="113">
        <f t="shared" si="11"/>
        <v>5.2267999999999999</v>
      </c>
      <c r="BZ101" s="113">
        <f t="shared" si="11"/>
        <v>1</v>
      </c>
      <c r="CA101" s="113">
        <f t="shared" si="11"/>
        <v>0.71901581115768742</v>
      </c>
      <c r="CB101" s="113">
        <f t="shared" si="11"/>
        <v>6.8361000000000001</v>
      </c>
      <c r="CC101" s="113">
        <f t="shared" si="11"/>
        <v>6.8343000000000007</v>
      </c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</row>
    <row r="102" spans="1:97" s="165" customFormat="1" x14ac:dyDescent="0.2">
      <c r="C102" s="152"/>
      <c r="BK102" s="117"/>
      <c r="BL102" s="89"/>
      <c r="BM102" s="89"/>
      <c r="BN102" s="113">
        <f>BN100-BN101</f>
        <v>3.5100000000000051</v>
      </c>
      <c r="BO102" s="113">
        <f t="shared" ref="BO102:CC102" si="12">BO100-BO101</f>
        <v>1.797835679560722E-2</v>
      </c>
      <c r="BP102" s="113">
        <f t="shared" si="12"/>
        <v>1.6600000000000059E-2</v>
      </c>
      <c r="BQ102" s="113">
        <f t="shared" si="12"/>
        <v>1.3925889853019235E-2</v>
      </c>
      <c r="BR102" s="113">
        <f t="shared" si="12"/>
        <v>52.409999999999854</v>
      </c>
      <c r="BS102" s="113">
        <f t="shared" si="12"/>
        <v>1.08</v>
      </c>
      <c r="BT102" s="113">
        <f t="shared" si="12"/>
        <v>6.5533607882636069E-2</v>
      </c>
      <c r="BU102" s="113">
        <f t="shared" si="12"/>
        <v>4.369999999999985E-2</v>
      </c>
      <c r="BV102" s="113">
        <f t="shared" si="12"/>
        <v>0.2029999999999994</v>
      </c>
      <c r="BW102" s="113">
        <f t="shared" si="12"/>
        <v>0.34399999999999942</v>
      </c>
      <c r="BX102" s="113">
        <f t="shared" si="12"/>
        <v>0.10200000000000031</v>
      </c>
      <c r="BY102" s="113">
        <f t="shared" si="12"/>
        <v>0.18120000000000047</v>
      </c>
      <c r="BZ102" s="113">
        <f t="shared" si="12"/>
        <v>0</v>
      </c>
      <c r="CA102" s="113">
        <f t="shared" si="12"/>
        <v>6.1526092079424721E-3</v>
      </c>
      <c r="CB102" s="113">
        <f t="shared" si="12"/>
        <v>6.8900000000000183E-2</v>
      </c>
      <c r="CC102" s="113">
        <f t="shared" si="12"/>
        <v>7.6399999999999579E-2</v>
      </c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</row>
    <row r="103" spans="1:97" s="165" customFormat="1" x14ac:dyDescent="0.2">
      <c r="C103" s="152"/>
      <c r="BK103" s="117"/>
      <c r="BL103" s="89"/>
      <c r="BM103" s="89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</row>
    <row r="104" spans="1:97" s="165" customFormat="1" x14ac:dyDescent="0.2">
      <c r="C104" s="152"/>
      <c r="BK104" s="117"/>
      <c r="BL104" s="89"/>
      <c r="BM104" s="89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</row>
    <row r="105" spans="1:97" s="165" customFormat="1" x14ac:dyDescent="0.2">
      <c r="C105" s="152"/>
      <c r="BK105" s="117"/>
      <c r="BL105" s="89"/>
      <c r="BM105" s="89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</row>
    <row r="106" spans="1:97" s="165" customFormat="1" x14ac:dyDescent="0.2">
      <c r="C106" s="152"/>
      <c r="BK106" s="117"/>
      <c r="BL106" s="89"/>
      <c r="BM106" s="89"/>
      <c r="BN106" s="89"/>
      <c r="BO106" s="89"/>
      <c r="BP106" s="89"/>
      <c r="BQ106" s="90"/>
      <c r="BR106" s="89"/>
      <c r="BS106" s="89"/>
      <c r="BT106" s="89"/>
      <c r="BU106" s="89"/>
      <c r="BV106" s="89"/>
      <c r="BW106" s="89"/>
      <c r="BX106" s="89"/>
      <c r="BY106" s="91"/>
      <c r="BZ106" s="90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</row>
    <row r="107" spans="1:97" s="165" customFormat="1" x14ac:dyDescent="0.2">
      <c r="C107" s="152"/>
      <c r="BK107" s="117"/>
      <c r="BL107" s="89"/>
      <c r="BM107" s="89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</row>
    <row r="108" spans="1:97" s="165" customFormat="1" x14ac:dyDescent="0.2">
      <c r="C108" s="152"/>
      <c r="BK108" s="117"/>
      <c r="BL108" s="89"/>
      <c r="BM108" s="89"/>
      <c r="BN108" s="89"/>
      <c r="BO108" s="89"/>
      <c r="BP108" s="89"/>
      <c r="BQ108" s="90"/>
      <c r="BR108" s="89"/>
      <c r="BS108" s="89"/>
      <c r="BT108" s="89"/>
      <c r="BU108" s="89"/>
      <c r="BV108" s="89"/>
      <c r="BW108" s="89"/>
      <c r="BX108" s="89"/>
      <c r="BY108" s="91"/>
      <c r="BZ108" s="90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</row>
    <row r="109" spans="1:97" s="165" customFormat="1" x14ac:dyDescent="0.2">
      <c r="C109" s="152"/>
      <c r="D109" s="152"/>
      <c r="BK109" s="117"/>
      <c r="BL109" s="106"/>
      <c r="BM109" s="89"/>
      <c r="BN109" s="89"/>
      <c r="BO109" s="89"/>
      <c r="BP109" s="89"/>
      <c r="BQ109" s="90"/>
      <c r="BR109" s="89"/>
      <c r="BS109" s="89"/>
      <c r="BT109" s="89"/>
      <c r="BU109" s="89"/>
      <c r="BV109" s="89"/>
      <c r="BW109" s="89"/>
      <c r="BX109" s="89"/>
      <c r="BY109" s="91"/>
      <c r="BZ109" s="90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</row>
    <row r="110" spans="1:97" s="165" customFormat="1" x14ac:dyDescent="0.2">
      <c r="C110" s="152"/>
      <c r="D110" s="152"/>
      <c r="BK110" s="117"/>
      <c r="BL110" s="106"/>
      <c r="BM110" s="89"/>
      <c r="BN110" s="89"/>
      <c r="BO110" s="89"/>
      <c r="BP110" s="89"/>
      <c r="BQ110" s="90"/>
      <c r="BR110" s="89"/>
      <c r="BS110" s="89"/>
      <c r="BT110" s="89"/>
      <c r="BU110" s="89"/>
      <c r="BV110" s="89"/>
      <c r="BW110" s="89"/>
      <c r="BX110" s="89"/>
      <c r="BY110" s="91"/>
      <c r="BZ110" s="90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</row>
    <row r="111" spans="1:97" s="165" customFormat="1" x14ac:dyDescent="0.2">
      <c r="C111" s="152"/>
      <c r="D111" s="152"/>
      <c r="BK111" s="117"/>
      <c r="BL111" s="106"/>
      <c r="BM111" s="89"/>
      <c r="BN111" s="89"/>
      <c r="BO111" s="89"/>
      <c r="BP111" s="89"/>
      <c r="BQ111" s="90"/>
      <c r="BR111" s="89"/>
      <c r="BS111" s="89"/>
      <c r="BT111" s="89"/>
      <c r="BU111" s="89"/>
      <c r="BV111" s="89"/>
      <c r="BW111" s="89"/>
      <c r="BX111" s="89"/>
      <c r="BY111" s="91"/>
      <c r="BZ111" s="90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</row>
    <row r="112" spans="1:97" s="165" customFormat="1" x14ac:dyDescent="0.2">
      <c r="C112" s="152"/>
      <c r="D112" s="152"/>
      <c r="BK112" s="117"/>
      <c r="BL112" s="106"/>
      <c r="BM112" s="102"/>
      <c r="BN112" s="89"/>
      <c r="BO112" s="89"/>
      <c r="BP112" s="89"/>
      <c r="BQ112" s="90"/>
      <c r="BR112" s="89"/>
      <c r="BS112" s="89"/>
      <c r="BT112" s="89"/>
      <c r="BU112" s="89"/>
      <c r="BV112" s="89"/>
      <c r="BW112" s="89"/>
      <c r="BX112" s="89"/>
      <c r="BY112" s="91"/>
      <c r="BZ112" s="90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</row>
    <row r="113" spans="3:97" s="165" customFormat="1" x14ac:dyDescent="0.2">
      <c r="C113" s="152"/>
      <c r="D113" s="152"/>
      <c r="BK113" s="117"/>
      <c r="BL113" s="106"/>
      <c r="BM113" s="102"/>
      <c r="BN113" s="89"/>
      <c r="BO113" s="89"/>
      <c r="BP113" s="89"/>
      <c r="BQ113" s="90"/>
      <c r="BR113" s="89"/>
      <c r="BS113" s="89"/>
      <c r="BT113" s="89"/>
      <c r="BU113" s="89"/>
      <c r="BV113" s="89"/>
      <c r="BW113" s="89"/>
      <c r="BX113" s="89"/>
      <c r="BY113" s="91"/>
      <c r="BZ113" s="90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</row>
    <row r="114" spans="3:97" s="165" customFormat="1" x14ac:dyDescent="0.2">
      <c r="C114" s="152"/>
      <c r="D114" s="152"/>
      <c r="BK114" s="117"/>
      <c r="BL114" s="106"/>
      <c r="BM114" s="102"/>
      <c r="BN114" s="89"/>
      <c r="BO114" s="89"/>
      <c r="BP114" s="89"/>
      <c r="BQ114" s="90"/>
      <c r="BR114" s="89"/>
      <c r="BS114" s="89"/>
      <c r="BT114" s="89"/>
      <c r="BU114" s="89"/>
      <c r="BV114" s="89"/>
      <c r="BW114" s="89"/>
      <c r="BX114" s="89"/>
      <c r="BY114" s="91"/>
      <c r="BZ114" s="90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</row>
    <row r="115" spans="3:97" s="165" customFormat="1" x14ac:dyDescent="0.2">
      <c r="C115" s="152"/>
      <c r="D115" s="152"/>
      <c r="BK115" s="117"/>
      <c r="BL115" s="106"/>
      <c r="BM115" s="102"/>
      <c r="BN115" s="89"/>
      <c r="BO115" s="89"/>
      <c r="BP115" s="89"/>
      <c r="BQ115" s="90"/>
      <c r="BR115" s="89"/>
      <c r="BS115" s="89"/>
      <c r="BT115" s="89"/>
      <c r="BU115" s="89"/>
      <c r="BV115" s="89"/>
      <c r="BW115" s="89"/>
      <c r="BX115" s="89"/>
      <c r="BY115" s="91"/>
      <c r="BZ115" s="90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</row>
    <row r="116" spans="3:97" s="165" customFormat="1" x14ac:dyDescent="0.2">
      <c r="C116" s="152"/>
      <c r="D116" s="152"/>
      <c r="BK116" s="117"/>
      <c r="BL116" s="106"/>
      <c r="BM116" s="102"/>
      <c r="BN116" s="89"/>
      <c r="BO116" s="89"/>
      <c r="BP116" s="89"/>
      <c r="BQ116" s="90"/>
      <c r="BR116" s="89"/>
      <c r="BS116" s="89"/>
      <c r="BT116" s="89"/>
      <c r="BU116" s="89"/>
      <c r="BV116" s="89"/>
      <c r="BW116" s="89"/>
      <c r="BX116" s="89"/>
      <c r="BY116" s="91"/>
      <c r="BZ116" s="90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</row>
    <row r="117" spans="3:97" s="165" customFormat="1" x14ac:dyDescent="0.2">
      <c r="C117" s="152"/>
      <c r="D117" s="152"/>
      <c r="BK117" s="117"/>
      <c r="BL117" s="106"/>
      <c r="BM117" s="102"/>
      <c r="BN117" s="89"/>
      <c r="BO117" s="89"/>
      <c r="BP117" s="89"/>
      <c r="BQ117" s="90"/>
      <c r="BR117" s="89"/>
      <c r="BS117" s="89"/>
      <c r="BT117" s="89"/>
      <c r="BU117" s="89"/>
      <c r="BV117" s="89"/>
      <c r="BW117" s="89"/>
      <c r="BX117" s="89"/>
      <c r="BY117" s="91"/>
      <c r="BZ117" s="90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</row>
    <row r="118" spans="3:97" s="165" customFormat="1" x14ac:dyDescent="0.2">
      <c r="C118" s="152"/>
      <c r="D118" s="152"/>
      <c r="BK118" s="117"/>
      <c r="BL118" s="106"/>
      <c r="BM118" s="102"/>
      <c r="BN118" s="89"/>
      <c r="BO118" s="89"/>
      <c r="BP118" s="89"/>
      <c r="BQ118" s="90"/>
      <c r="BR118" s="89"/>
      <c r="BS118" s="89"/>
      <c r="BT118" s="89"/>
      <c r="BU118" s="89"/>
      <c r="BV118" s="89"/>
      <c r="BW118" s="89"/>
      <c r="BX118" s="89"/>
      <c r="BY118" s="91"/>
      <c r="BZ118" s="90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</row>
    <row r="119" spans="3:97" s="165" customFormat="1" x14ac:dyDescent="0.2">
      <c r="C119" s="152"/>
      <c r="D119" s="152"/>
      <c r="BK119" s="117"/>
      <c r="BL119" s="106"/>
      <c r="BM119" s="102"/>
      <c r="BN119" s="89"/>
      <c r="BO119" s="89"/>
      <c r="BP119" s="89"/>
      <c r="BQ119" s="90"/>
      <c r="BR119" s="89"/>
      <c r="BS119" s="89"/>
      <c r="BT119" s="89"/>
      <c r="BU119" s="89"/>
      <c r="BV119" s="89"/>
      <c r="BW119" s="89"/>
      <c r="BX119" s="89"/>
      <c r="BY119" s="91"/>
      <c r="BZ119" s="90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</row>
    <row r="120" spans="3:97" s="165" customFormat="1" x14ac:dyDescent="0.2">
      <c r="C120" s="152"/>
      <c r="D120" s="152"/>
      <c r="BK120" s="117"/>
      <c r="BL120" s="106"/>
      <c r="BM120" s="102"/>
      <c r="BN120" s="89"/>
      <c r="BO120" s="89"/>
      <c r="BP120" s="89"/>
      <c r="BQ120" s="90"/>
      <c r="BR120" s="89"/>
      <c r="BS120" s="89"/>
      <c r="BT120" s="89"/>
      <c r="BU120" s="89"/>
      <c r="BV120" s="89"/>
      <c r="BW120" s="89"/>
      <c r="BX120" s="89"/>
      <c r="BY120" s="91"/>
      <c r="BZ120" s="90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</row>
    <row r="121" spans="3:97" s="165" customFormat="1" x14ac:dyDescent="0.2">
      <c r="C121" s="152"/>
      <c r="D121" s="152"/>
      <c r="BK121" s="117"/>
      <c r="BL121" s="106"/>
      <c r="BM121" s="102"/>
      <c r="BN121" s="89"/>
      <c r="BO121" s="89"/>
      <c r="BP121" s="89"/>
      <c r="BQ121" s="90"/>
      <c r="BR121" s="89"/>
      <c r="BS121" s="89"/>
      <c r="BT121" s="89"/>
      <c r="BU121" s="89"/>
      <c r="BV121" s="89"/>
      <c r="BW121" s="89"/>
      <c r="BX121" s="89"/>
      <c r="BY121" s="91"/>
      <c r="BZ121" s="90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</row>
    <row r="122" spans="3:97" s="165" customFormat="1" x14ac:dyDescent="0.2">
      <c r="C122" s="152"/>
      <c r="D122" s="152"/>
      <c r="BK122" s="117"/>
      <c r="BL122" s="106"/>
      <c r="BM122" s="102"/>
      <c r="BN122" s="89"/>
      <c r="BO122" s="89"/>
      <c r="BP122" s="89"/>
      <c r="BQ122" s="90"/>
      <c r="BR122" s="89"/>
      <c r="BS122" s="89"/>
      <c r="BT122" s="89"/>
      <c r="BU122" s="89"/>
      <c r="BV122" s="89"/>
      <c r="BW122" s="89"/>
      <c r="BX122" s="89"/>
      <c r="BY122" s="91"/>
      <c r="BZ122" s="90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</row>
    <row r="123" spans="3:97" s="165" customFormat="1" x14ac:dyDescent="0.2">
      <c r="C123" s="152"/>
      <c r="D123" s="152"/>
      <c r="BK123" s="117"/>
      <c r="BL123" s="106"/>
      <c r="BM123" s="102"/>
      <c r="BN123" s="89"/>
      <c r="BO123" s="89"/>
      <c r="BP123" s="89"/>
      <c r="BQ123" s="90"/>
      <c r="BR123" s="89"/>
      <c r="BS123" s="89"/>
      <c r="BT123" s="89"/>
      <c r="BU123" s="89"/>
      <c r="BV123" s="89"/>
      <c r="BW123" s="89"/>
      <c r="BX123" s="89"/>
      <c r="BY123" s="91"/>
      <c r="BZ123" s="90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</row>
    <row r="124" spans="3:97" s="165" customFormat="1" x14ac:dyDescent="0.2">
      <c r="C124" s="152"/>
      <c r="D124" s="152"/>
      <c r="BK124" s="117"/>
      <c r="BL124" s="106"/>
      <c r="BM124" s="102"/>
      <c r="BN124" s="89"/>
      <c r="BO124" s="89"/>
      <c r="BP124" s="89"/>
      <c r="BQ124" s="90"/>
      <c r="BR124" s="89"/>
      <c r="BS124" s="89"/>
      <c r="BT124" s="89"/>
      <c r="BU124" s="89"/>
      <c r="BV124" s="89"/>
      <c r="BW124" s="89"/>
      <c r="BX124" s="89"/>
      <c r="BY124" s="91"/>
      <c r="BZ124" s="90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</row>
    <row r="125" spans="3:97" s="165" customFormat="1" x14ac:dyDescent="0.2">
      <c r="C125" s="152"/>
      <c r="D125" s="152"/>
      <c r="BK125" s="117"/>
      <c r="BL125" s="106"/>
      <c r="BM125" s="102"/>
      <c r="BN125" s="89"/>
      <c r="BO125" s="89"/>
      <c r="BP125" s="89"/>
      <c r="BQ125" s="90"/>
      <c r="BR125" s="89"/>
      <c r="BS125" s="89"/>
      <c r="BT125" s="89"/>
      <c r="BU125" s="89"/>
      <c r="BV125" s="89"/>
      <c r="BW125" s="89"/>
      <c r="BX125" s="89"/>
      <c r="BY125" s="91"/>
      <c r="BZ125" s="90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</row>
    <row r="126" spans="3:97" s="165" customFormat="1" x14ac:dyDescent="0.2">
      <c r="C126" s="152"/>
      <c r="D126" s="152"/>
      <c r="BK126" s="117"/>
      <c r="BL126" s="106"/>
      <c r="BM126" s="102"/>
      <c r="BN126" s="89"/>
      <c r="BO126" s="89"/>
      <c r="BP126" s="89"/>
      <c r="BQ126" s="90"/>
      <c r="BR126" s="89"/>
      <c r="BS126" s="89"/>
      <c r="BT126" s="89"/>
      <c r="BU126" s="89"/>
      <c r="BV126" s="89"/>
      <c r="BW126" s="89"/>
      <c r="BX126" s="89"/>
      <c r="BY126" s="91"/>
      <c r="BZ126" s="90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</row>
    <row r="127" spans="3:97" s="165" customFormat="1" x14ac:dyDescent="0.2">
      <c r="C127" s="152"/>
      <c r="D127" s="152"/>
      <c r="BK127" s="117"/>
      <c r="BL127" s="106"/>
      <c r="BM127" s="102"/>
      <c r="BN127" s="89"/>
      <c r="BO127" s="89"/>
      <c r="BP127" s="89"/>
      <c r="BQ127" s="90"/>
      <c r="BR127" s="89"/>
      <c r="BS127" s="89"/>
      <c r="BT127" s="89"/>
      <c r="BU127" s="89"/>
      <c r="BV127" s="89"/>
      <c r="BW127" s="89"/>
      <c r="BX127" s="89"/>
      <c r="BY127" s="91"/>
      <c r="BZ127" s="90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</row>
    <row r="128" spans="3:97" s="165" customFormat="1" x14ac:dyDescent="0.2">
      <c r="C128" s="152"/>
      <c r="D128" s="152"/>
      <c r="BK128" s="117"/>
      <c r="BL128" s="89"/>
      <c r="BM128" s="102"/>
      <c r="BN128" s="89"/>
      <c r="BO128" s="89"/>
      <c r="BP128" s="89"/>
      <c r="BQ128" s="90"/>
      <c r="BR128" s="89"/>
      <c r="BS128" s="89"/>
      <c r="BT128" s="89"/>
      <c r="BU128" s="89"/>
      <c r="BV128" s="89"/>
      <c r="BW128" s="89"/>
      <c r="BX128" s="89"/>
      <c r="BY128" s="91"/>
      <c r="BZ128" s="90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</row>
    <row r="129" spans="3:97" s="165" customFormat="1" x14ac:dyDescent="0.2">
      <c r="C129" s="152"/>
      <c r="D129" s="152"/>
      <c r="BK129" s="117"/>
      <c r="BL129" s="89"/>
      <c r="BM129" s="102"/>
      <c r="BN129" s="89"/>
      <c r="BO129" s="89"/>
      <c r="BP129" s="89"/>
      <c r="BQ129" s="90"/>
      <c r="BR129" s="89"/>
      <c r="BS129" s="89"/>
      <c r="BT129" s="89"/>
      <c r="BU129" s="89"/>
      <c r="BV129" s="89"/>
      <c r="BW129" s="89"/>
      <c r="BX129" s="89"/>
      <c r="BY129" s="91"/>
      <c r="BZ129" s="90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</row>
    <row r="130" spans="3:97" s="165" customFormat="1" x14ac:dyDescent="0.2">
      <c r="C130" s="152"/>
      <c r="D130" s="152"/>
      <c r="BK130" s="117"/>
      <c r="BL130" s="89"/>
      <c r="BM130" s="102"/>
      <c r="BN130" s="89"/>
      <c r="BO130" s="89"/>
      <c r="BP130" s="89"/>
      <c r="BQ130" s="90"/>
      <c r="BR130" s="89"/>
      <c r="BS130" s="89"/>
      <c r="BT130" s="89"/>
      <c r="BU130" s="89"/>
      <c r="BV130" s="89"/>
      <c r="BW130" s="89"/>
      <c r="BX130" s="89"/>
      <c r="BY130" s="91"/>
      <c r="BZ130" s="90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</row>
    <row r="131" spans="3:97" s="165" customFormat="1" x14ac:dyDescent="0.2">
      <c r="C131" s="152"/>
      <c r="D131" s="152"/>
      <c r="BK131" s="117"/>
      <c r="BL131" s="89"/>
      <c r="BM131" s="89"/>
      <c r="BN131" s="89"/>
      <c r="BO131" s="89"/>
      <c r="BP131" s="89"/>
      <c r="BQ131" s="90"/>
      <c r="BR131" s="89"/>
      <c r="BS131" s="89"/>
      <c r="BT131" s="89"/>
      <c r="BU131" s="89"/>
      <c r="BV131" s="89"/>
      <c r="BW131" s="89"/>
      <c r="BX131" s="89"/>
      <c r="BY131" s="91"/>
      <c r="BZ131" s="90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</row>
    <row r="132" spans="3:97" s="165" customFormat="1" x14ac:dyDescent="0.2">
      <c r="C132" s="152"/>
      <c r="D132" s="152"/>
      <c r="BK132" s="117"/>
      <c r="BL132" s="89"/>
      <c r="BM132" s="89"/>
      <c r="BN132" s="89"/>
      <c r="BO132" s="89"/>
      <c r="BP132" s="89"/>
      <c r="BQ132" s="90"/>
      <c r="BR132" s="89"/>
      <c r="BS132" s="89"/>
      <c r="BT132" s="89"/>
      <c r="BU132" s="89"/>
      <c r="BV132" s="89"/>
      <c r="BW132" s="89"/>
      <c r="BX132" s="89"/>
      <c r="BY132" s="91"/>
      <c r="BZ132" s="90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</row>
    <row r="133" spans="3:97" s="165" customFormat="1" x14ac:dyDescent="0.2">
      <c r="C133" s="152"/>
      <c r="D133" s="152"/>
      <c r="BK133" s="117"/>
      <c r="BL133" s="89"/>
      <c r="BM133" s="101"/>
      <c r="BN133" s="89"/>
      <c r="BO133" s="89"/>
      <c r="BP133" s="89"/>
      <c r="BQ133" s="90"/>
      <c r="BR133" s="89"/>
      <c r="BS133" s="89"/>
      <c r="BT133" s="89"/>
      <c r="BU133" s="89"/>
      <c r="BV133" s="89"/>
      <c r="BW133" s="89"/>
      <c r="BX133" s="89"/>
      <c r="BY133" s="91"/>
      <c r="BZ133" s="90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</row>
    <row r="134" spans="3:97" s="165" customFormat="1" x14ac:dyDescent="0.2">
      <c r="C134" s="152"/>
      <c r="D134" s="152"/>
      <c r="BK134" s="117"/>
      <c r="BL134" s="89"/>
      <c r="BM134" s="101"/>
      <c r="BN134" s="89"/>
      <c r="BO134" s="89"/>
      <c r="BP134" s="89"/>
      <c r="BQ134" s="90"/>
      <c r="BR134" s="89"/>
      <c r="BS134" s="89"/>
      <c r="BT134" s="89"/>
      <c r="BU134" s="89"/>
      <c r="BV134" s="89"/>
      <c r="BW134" s="89"/>
      <c r="BX134" s="89"/>
      <c r="BY134" s="91"/>
      <c r="BZ134" s="90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</row>
    <row r="135" spans="3:97" s="165" customFormat="1" x14ac:dyDescent="0.2">
      <c r="C135" s="152"/>
      <c r="D135" s="152"/>
      <c r="BK135" s="117"/>
      <c r="BL135" s="89"/>
      <c r="BM135" s="101"/>
      <c r="BN135" s="89"/>
      <c r="BO135" s="89"/>
      <c r="BP135" s="89"/>
      <c r="BQ135" s="90"/>
      <c r="BR135" s="89"/>
      <c r="BS135" s="89"/>
      <c r="BT135" s="89"/>
      <c r="BU135" s="89"/>
      <c r="BV135" s="89"/>
      <c r="BW135" s="89"/>
      <c r="BX135" s="89"/>
      <c r="BY135" s="91"/>
      <c r="BZ135" s="90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</row>
    <row r="136" spans="3:97" s="165" customFormat="1" x14ac:dyDescent="0.2">
      <c r="C136" s="152"/>
      <c r="D136" s="152"/>
      <c r="BK136" s="117"/>
      <c r="BL136" s="89"/>
      <c r="BM136" s="106"/>
      <c r="BN136" s="89"/>
      <c r="BO136" s="89"/>
      <c r="BP136" s="89"/>
      <c r="BQ136" s="90"/>
      <c r="BR136" s="89"/>
      <c r="BS136" s="89"/>
      <c r="BT136" s="89"/>
      <c r="BU136" s="89"/>
      <c r="BV136" s="89"/>
      <c r="BW136" s="89"/>
      <c r="BX136" s="89"/>
      <c r="BY136" s="91"/>
      <c r="BZ136" s="90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</row>
    <row r="137" spans="3:97" s="165" customFormat="1" x14ac:dyDescent="0.2">
      <c r="C137" s="152"/>
      <c r="D137" s="152"/>
      <c r="BK137" s="117"/>
      <c r="BL137" s="89"/>
      <c r="BM137" s="106"/>
      <c r="BN137" s="101"/>
      <c r="BO137" s="101"/>
      <c r="BP137" s="101"/>
      <c r="BQ137" s="101"/>
      <c r="BR137" s="101"/>
      <c r="BS137" s="102"/>
      <c r="BT137" s="102"/>
      <c r="BU137" s="102"/>
      <c r="BV137" s="102"/>
      <c r="BW137" s="102"/>
      <c r="BX137" s="102"/>
      <c r="BY137" s="103"/>
      <c r="BZ137" s="104"/>
      <c r="CA137" s="92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</row>
    <row r="138" spans="3:97" s="165" customFormat="1" x14ac:dyDescent="0.2">
      <c r="C138" s="152"/>
      <c r="D138" s="152"/>
      <c r="BK138" s="117"/>
      <c r="BL138" s="89"/>
      <c r="BM138" s="106"/>
      <c r="BN138" s="101"/>
      <c r="BO138" s="101"/>
      <c r="BP138" s="101"/>
      <c r="BQ138" s="101"/>
      <c r="BR138" s="101"/>
      <c r="BS138" s="102"/>
      <c r="BT138" s="102"/>
      <c r="BU138" s="102"/>
      <c r="BV138" s="102"/>
      <c r="BW138" s="102"/>
      <c r="BX138" s="102"/>
      <c r="BY138" s="103"/>
      <c r="BZ138" s="104"/>
      <c r="CA138" s="92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</row>
    <row r="139" spans="3:97" s="165" customFormat="1" x14ac:dyDescent="0.2">
      <c r="C139" s="152"/>
      <c r="D139" s="152"/>
      <c r="BK139" s="117"/>
      <c r="BL139" s="89"/>
      <c r="BM139" s="106"/>
      <c r="BN139" s="92"/>
      <c r="BO139" s="92"/>
      <c r="BP139" s="92"/>
      <c r="BQ139" s="92"/>
      <c r="BR139" s="90"/>
      <c r="BS139" s="89"/>
      <c r="BT139" s="89"/>
      <c r="BU139" s="89"/>
      <c r="BV139" s="89"/>
      <c r="BW139" s="89"/>
      <c r="BX139" s="89"/>
      <c r="BY139" s="91"/>
      <c r="BZ139" s="90"/>
      <c r="CA139" s="92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</row>
    <row r="140" spans="3:97" s="165" customFormat="1" x14ac:dyDescent="0.2">
      <c r="C140" s="152"/>
      <c r="D140" s="152"/>
      <c r="BK140" s="117"/>
      <c r="BL140" s="89"/>
      <c r="BM140" s="106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8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</row>
    <row r="141" spans="3:97" s="165" customFormat="1" x14ac:dyDescent="0.2">
      <c r="C141" s="152"/>
      <c r="D141" s="152"/>
      <c r="BK141" s="117"/>
      <c r="BL141" s="89"/>
      <c r="BM141" s="106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8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</row>
    <row r="142" spans="3:97" s="165" customFormat="1" x14ac:dyDescent="0.2">
      <c r="C142" s="152"/>
      <c r="D142" s="152"/>
      <c r="BK142" s="117"/>
      <c r="BL142" s="89"/>
      <c r="BM142" s="106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8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</row>
    <row r="143" spans="3:97" s="165" customFormat="1" x14ac:dyDescent="0.2">
      <c r="C143" s="152"/>
      <c r="D143" s="152"/>
      <c r="BK143" s="117"/>
      <c r="BL143" s="89"/>
      <c r="BM143" s="106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8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</row>
    <row r="144" spans="3:97" s="165" customFormat="1" x14ac:dyDescent="0.2">
      <c r="C144" s="152"/>
      <c r="D144" s="152"/>
      <c r="BK144" s="117"/>
      <c r="BL144" s="89"/>
      <c r="BM144" s="106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8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</row>
    <row r="145" spans="3:97" s="165" customFormat="1" x14ac:dyDescent="0.2">
      <c r="C145" s="152"/>
      <c r="D145" s="152"/>
      <c r="BK145" s="117"/>
      <c r="BL145" s="89"/>
      <c r="BM145" s="106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8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</row>
    <row r="146" spans="3:97" s="165" customFormat="1" x14ac:dyDescent="0.2">
      <c r="C146" s="152"/>
      <c r="D146" s="152"/>
      <c r="BK146" s="117"/>
      <c r="BL146" s="89"/>
      <c r="BM146" s="106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8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</row>
    <row r="147" spans="3:97" s="152" customFormat="1" x14ac:dyDescent="0.2">
      <c r="BK147" s="117"/>
      <c r="BL147" s="89"/>
      <c r="BM147" s="106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8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</row>
    <row r="148" spans="3:97" s="152" customFormat="1" x14ac:dyDescent="0.2">
      <c r="BK148" s="117"/>
      <c r="BL148" s="89"/>
      <c r="BM148" s="106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8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</row>
    <row r="149" spans="3:97" s="152" customFormat="1" x14ac:dyDescent="0.2">
      <c r="BK149" s="117"/>
      <c r="BL149" s="89"/>
      <c r="BM149" s="106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8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</row>
    <row r="150" spans="3:97" s="152" customFormat="1" x14ac:dyDescent="0.2">
      <c r="BK150" s="117"/>
      <c r="BL150" s="89"/>
      <c r="BM150" s="106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8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</row>
    <row r="151" spans="3:97" s="152" customFormat="1" x14ac:dyDescent="0.2">
      <c r="BK151" s="117"/>
      <c r="BL151" s="89"/>
      <c r="BM151" s="106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8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</row>
    <row r="152" spans="3:97" s="152" customFormat="1" x14ac:dyDescent="0.2">
      <c r="BK152" s="117"/>
      <c r="BL152" s="89"/>
      <c r="BM152" s="106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8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</row>
    <row r="153" spans="3:97" s="152" customFormat="1" x14ac:dyDescent="0.2">
      <c r="BK153" s="117"/>
      <c r="BL153" s="89"/>
      <c r="BM153" s="106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8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</row>
    <row r="154" spans="3:97" s="152" customFormat="1" x14ac:dyDescent="0.2">
      <c r="BK154" s="117"/>
      <c r="BL154" s="89"/>
      <c r="BM154" s="106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8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</row>
    <row r="155" spans="3:97" s="152" customFormat="1" x14ac:dyDescent="0.2">
      <c r="BK155" s="117"/>
      <c r="BL155" s="89"/>
      <c r="BM155" s="89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8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</row>
    <row r="156" spans="3:97" s="152" customFormat="1" x14ac:dyDescent="0.2">
      <c r="BK156" s="117"/>
      <c r="BL156" s="89"/>
      <c r="BM156" s="89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8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</row>
    <row r="157" spans="3:97" s="152" customFormat="1" x14ac:dyDescent="0.2">
      <c r="BK157" s="117"/>
      <c r="BL157" s="89"/>
      <c r="BM157" s="89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8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</row>
    <row r="158" spans="3:97" s="152" customFormat="1" x14ac:dyDescent="0.2">
      <c r="BK158" s="117"/>
      <c r="BL158" s="89"/>
      <c r="BM158" s="89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8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</row>
    <row r="159" spans="3:97" s="152" customFormat="1" x14ac:dyDescent="0.2">
      <c r="BK159" s="117"/>
      <c r="BL159" s="89"/>
      <c r="BM159" s="89"/>
      <c r="BN159" s="89"/>
      <c r="BO159" s="89"/>
      <c r="BP159" s="89"/>
      <c r="BQ159" s="90"/>
      <c r="BR159" s="89"/>
      <c r="BS159" s="89"/>
      <c r="BT159" s="89"/>
      <c r="BU159" s="89"/>
      <c r="BV159" s="89"/>
      <c r="BW159" s="89"/>
      <c r="BX159" s="89"/>
      <c r="BY159" s="91"/>
      <c r="BZ159" s="90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</row>
    <row r="160" spans="3:97" s="152" customFormat="1" x14ac:dyDescent="0.2">
      <c r="BK160" s="117"/>
      <c r="BL160" s="89"/>
      <c r="BM160" s="89"/>
      <c r="BN160" s="89"/>
      <c r="BO160" s="89"/>
      <c r="BP160" s="89"/>
      <c r="BQ160" s="90"/>
      <c r="BR160" s="89"/>
      <c r="BS160" s="89"/>
      <c r="BT160" s="89"/>
      <c r="BU160" s="89"/>
      <c r="BV160" s="89"/>
      <c r="BW160" s="89"/>
      <c r="BX160" s="89"/>
      <c r="BY160" s="91"/>
      <c r="BZ160" s="90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</row>
    <row r="161" spans="3:97" s="152" customFormat="1" x14ac:dyDescent="0.2">
      <c r="BK161" s="117"/>
      <c r="BL161" s="89"/>
      <c r="BM161" s="89"/>
      <c r="BN161" s="89"/>
      <c r="BO161" s="89"/>
      <c r="BP161" s="89"/>
      <c r="BQ161" s="90"/>
      <c r="BR161" s="89"/>
      <c r="BS161" s="89"/>
      <c r="BT161" s="89"/>
      <c r="BU161" s="89"/>
      <c r="BV161" s="89"/>
      <c r="BW161" s="89"/>
      <c r="BX161" s="89"/>
      <c r="BY161" s="91"/>
      <c r="BZ161" s="90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</row>
    <row r="162" spans="3:97" s="140" customFormat="1" x14ac:dyDescent="0.2">
      <c r="C162"/>
      <c r="D162"/>
      <c r="BK162" s="146"/>
      <c r="BL162" s="89"/>
      <c r="BM162" s="89"/>
      <c r="BN162" s="142"/>
      <c r="BO162" s="142"/>
      <c r="BP162" s="142"/>
      <c r="BQ162" s="144"/>
      <c r="BR162" s="142"/>
      <c r="BS162" s="142"/>
      <c r="BT162" s="142"/>
      <c r="BU162" s="142"/>
      <c r="BV162" s="142"/>
      <c r="BW162" s="142"/>
      <c r="BX162" s="142"/>
      <c r="BY162" s="145"/>
      <c r="BZ162" s="144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</row>
  </sheetData>
  <mergeCells count="20">
    <mergeCell ref="AS6:AT6"/>
    <mergeCell ref="BE6:BF6"/>
    <mergeCell ref="BB6:BC6"/>
    <mergeCell ref="BH6:BI6"/>
    <mergeCell ref="AJ6:AK6"/>
    <mergeCell ref="AM6:AN6"/>
    <mergeCell ref="AP6:AQ6"/>
    <mergeCell ref="AV6:AW6"/>
    <mergeCell ref="AY6:AZ6"/>
    <mergeCell ref="AG6:AH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K154"/>
  <sheetViews>
    <sheetView zoomScale="80" zoomScaleNormal="80" workbookViewId="0">
      <pane xSplit="2" ySplit="13" topLeftCell="BA14" activePane="bottomRight" state="frozen"/>
      <selection pane="topRight" activeCell="C1" sqref="C1"/>
      <selection pane="bottomLeft" activeCell="A14" sqref="A14"/>
      <selection pane="bottomRight" activeCell="BL43" sqref="BL43"/>
    </sheetView>
  </sheetViews>
  <sheetFormatPr defaultColWidth="9.140625" defaultRowHeight="12.75" x14ac:dyDescent="0.2"/>
  <cols>
    <col min="1" max="1" width="7.57031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42578125" style="9" customWidth="1"/>
    <col min="8" max="8" width="11" style="9" customWidth="1"/>
    <col min="9" max="9" width="20.425781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425781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42578125" style="9" customWidth="1"/>
    <col min="32" max="32" width="10" style="9" customWidth="1"/>
    <col min="33" max="33" width="20.42578125" style="9" customWidth="1"/>
    <col min="34" max="34" width="19.42578125" style="9" customWidth="1"/>
    <col min="35" max="35" width="10.570312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42578125" style="9" customWidth="1"/>
    <col min="42" max="42" width="20.140625" style="9" customWidth="1"/>
    <col min="43" max="43" width="18.5703125" style="9" customWidth="1"/>
    <col min="44" max="44" width="9.85546875" style="9" customWidth="1"/>
    <col min="45" max="45" width="20.42578125" style="9" customWidth="1"/>
    <col min="46" max="46" width="18.85546875" style="9" customWidth="1"/>
    <col min="47" max="47" width="9.140625" style="9" customWidth="1"/>
    <col min="48" max="48" width="21.425781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5703125" style="9" customWidth="1"/>
    <col min="57" max="57" width="21.5703125" style="9" customWidth="1"/>
    <col min="58" max="58" width="18" style="9" customWidth="1"/>
    <col min="59" max="59" width="9.85546875" style="9" customWidth="1"/>
    <col min="60" max="60" width="17.5703125" style="9" customWidth="1"/>
    <col min="61" max="61" width="18.42578125" style="9" customWidth="1"/>
    <col min="62" max="62" width="10.5703125" style="9" customWidth="1"/>
    <col min="63" max="63" width="18.5703125" style="11" customWidth="1"/>
    <col min="64" max="64" width="16.5703125" style="11" customWidth="1"/>
    <col min="65" max="66" width="20.42578125" style="9" customWidth="1"/>
    <col min="67" max="67" width="14.5703125" style="89" customWidth="1"/>
    <col min="68" max="68" width="14.140625" style="89" customWidth="1"/>
    <col min="69" max="69" width="18.5703125" style="89" customWidth="1"/>
    <col min="70" max="70" width="23.42578125" style="89" customWidth="1"/>
    <col min="71" max="72" width="11.5703125" style="89" customWidth="1"/>
    <col min="73" max="73" width="11.5703125" style="90" customWidth="1"/>
    <col min="74" max="74" width="19.5703125" style="89" customWidth="1"/>
    <col min="75" max="75" width="13.85546875" style="89" customWidth="1"/>
    <col min="76" max="80" width="11.5703125" style="89" customWidth="1"/>
    <col min="81" max="81" width="12.5703125" style="91" customWidth="1"/>
    <col min="82" max="82" width="11.5703125" style="90" customWidth="1"/>
    <col min="83" max="97" width="13.42578125" style="89" customWidth="1"/>
    <col min="98" max="164" width="13.42578125" style="10" customWidth="1"/>
    <col min="165" max="16384" width="9.140625" style="9"/>
  </cols>
  <sheetData>
    <row r="1" spans="1:167" x14ac:dyDescent="0.2">
      <c r="B1" s="10"/>
      <c r="BK1" s="9"/>
      <c r="BL1" s="9"/>
      <c r="BO1" s="117"/>
      <c r="BP1" s="117"/>
      <c r="BU1" s="89"/>
      <c r="BW1" s="90"/>
      <c r="CC1" s="89"/>
      <c r="CD1" s="89"/>
      <c r="CE1" s="91"/>
      <c r="CF1" s="90"/>
      <c r="FI1" s="10"/>
      <c r="FJ1" s="10"/>
      <c r="FK1" s="10"/>
    </row>
    <row r="2" spans="1:167" x14ac:dyDescent="0.2">
      <c r="B2" s="10"/>
      <c r="BK2" s="9"/>
      <c r="BL2" s="9"/>
      <c r="BO2" s="117"/>
      <c r="BP2" s="117"/>
      <c r="BU2" s="89"/>
      <c r="BW2" s="90"/>
      <c r="CC2" s="89"/>
      <c r="CD2" s="89"/>
      <c r="CE2" s="91"/>
      <c r="CF2" s="90"/>
      <c r="FI2" s="10"/>
      <c r="FJ2" s="10"/>
      <c r="FK2" s="10"/>
    </row>
    <row r="3" spans="1:16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M3" s="10"/>
      <c r="BN3" s="10"/>
      <c r="BU3" s="89"/>
      <c r="BV3" s="90"/>
    </row>
    <row r="4" spans="1:16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M4" s="10"/>
      <c r="BN4" s="10"/>
      <c r="BU4" s="89"/>
      <c r="BV4" s="90"/>
    </row>
    <row r="5" spans="1:167" x14ac:dyDescent="0.2">
      <c r="A5" s="28"/>
      <c r="B5" s="29" t="s">
        <v>56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M5" s="31"/>
      <c r="BN5" s="31"/>
      <c r="BO5" s="93"/>
      <c r="BP5" s="92"/>
      <c r="BQ5" s="92"/>
      <c r="BR5" s="92"/>
      <c r="BS5" s="92"/>
      <c r="BU5" s="89"/>
      <c r="BV5" s="90"/>
    </row>
    <row r="6" spans="1:167" s="19" customFormat="1" ht="13.5" thickBot="1" x14ac:dyDescent="0.25">
      <c r="A6" s="32" t="s">
        <v>1</v>
      </c>
      <c r="B6" s="33"/>
      <c r="C6" s="234" t="s">
        <v>57</v>
      </c>
      <c r="D6" s="234"/>
      <c r="E6" s="116"/>
      <c r="F6" s="234" t="s">
        <v>63</v>
      </c>
      <c r="G6" s="234"/>
      <c r="H6" s="34"/>
      <c r="I6" s="234" t="s">
        <v>58</v>
      </c>
      <c r="J6" s="234"/>
      <c r="K6" s="34"/>
      <c r="L6" s="234" t="s">
        <v>64</v>
      </c>
      <c r="M6" s="234"/>
      <c r="N6" s="35"/>
      <c r="O6" s="234" t="s">
        <v>65</v>
      </c>
      <c r="P6" s="234"/>
      <c r="Q6" s="116"/>
      <c r="R6" s="234" t="s">
        <v>66</v>
      </c>
      <c r="S6" s="234"/>
      <c r="T6" s="116"/>
      <c r="U6" s="234" t="s">
        <v>59</v>
      </c>
      <c r="V6" s="234"/>
      <c r="W6" s="34"/>
      <c r="X6" s="234" t="s">
        <v>60</v>
      </c>
      <c r="Y6" s="234"/>
      <c r="Z6" s="116"/>
      <c r="AA6" s="234" t="s">
        <v>67</v>
      </c>
      <c r="AB6" s="234"/>
      <c r="AC6" s="34"/>
      <c r="AD6" s="234" t="s">
        <v>68</v>
      </c>
      <c r="AE6" s="234"/>
      <c r="AF6" s="35"/>
      <c r="AG6" s="234" t="s">
        <v>69</v>
      </c>
      <c r="AH6" s="234"/>
      <c r="AI6" s="35"/>
      <c r="AJ6" s="234" t="s">
        <v>70</v>
      </c>
      <c r="AK6" s="234"/>
      <c r="AL6" s="34"/>
      <c r="AM6" s="234" t="s">
        <v>61</v>
      </c>
      <c r="AN6" s="234"/>
      <c r="AO6" s="34"/>
      <c r="AP6" s="234" t="s">
        <v>71</v>
      </c>
      <c r="AQ6" s="234"/>
      <c r="AR6" s="34"/>
      <c r="AS6" s="234" t="s">
        <v>73</v>
      </c>
      <c r="AT6" s="234"/>
      <c r="AU6" s="34"/>
      <c r="AV6" s="234" t="s">
        <v>72</v>
      </c>
      <c r="AW6" s="234"/>
      <c r="AX6" s="116"/>
      <c r="AY6" s="234" t="s">
        <v>74</v>
      </c>
      <c r="AZ6" s="234"/>
      <c r="BA6" s="34"/>
      <c r="BB6" s="234" t="s">
        <v>62</v>
      </c>
      <c r="BC6" s="234"/>
      <c r="BD6" s="34"/>
      <c r="BE6" s="234" t="s">
        <v>75</v>
      </c>
      <c r="BF6" s="234"/>
      <c r="BG6" s="34"/>
      <c r="BH6" s="234" t="s">
        <v>76</v>
      </c>
      <c r="BI6" s="234"/>
      <c r="BJ6" s="34"/>
      <c r="BK6" s="234" t="s">
        <v>2</v>
      </c>
      <c r="BL6" s="234"/>
      <c r="BM6" s="36"/>
      <c r="BN6" s="36"/>
      <c r="BO6" s="121"/>
      <c r="BP6" s="93"/>
      <c r="BQ6" s="93"/>
      <c r="BR6" s="93"/>
      <c r="BS6" s="93"/>
      <c r="BT6" s="93"/>
      <c r="BU6" s="92"/>
      <c r="BV6" s="90"/>
      <c r="BW6" s="89"/>
      <c r="BX6" s="89"/>
      <c r="BY6" s="89"/>
      <c r="BZ6" s="89"/>
      <c r="CA6" s="89"/>
      <c r="CB6" s="89"/>
      <c r="CC6" s="91"/>
      <c r="CD6" s="90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</row>
    <row r="7" spans="1:16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M7" s="39"/>
      <c r="BN7" s="39"/>
      <c r="BO7" s="94"/>
      <c r="BP7" s="92"/>
      <c r="BQ7" s="92"/>
      <c r="BR7" s="92"/>
      <c r="BS7" s="92"/>
      <c r="BT7" s="92"/>
      <c r="BU7" s="92"/>
      <c r="BV7" s="90"/>
    </row>
    <row r="8" spans="1:16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M8" s="39"/>
      <c r="BN8" s="39"/>
      <c r="BO8" s="94"/>
      <c r="BP8" s="92"/>
      <c r="BQ8" s="92"/>
      <c r="BR8" s="92"/>
      <c r="BS8" s="92"/>
      <c r="BT8" s="92"/>
      <c r="BU8" s="92"/>
      <c r="BV8" s="90"/>
    </row>
    <row r="9" spans="1:16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9"/>
      <c r="BN9" s="39"/>
      <c r="BO9" s="94"/>
      <c r="BP9" s="94"/>
      <c r="BQ9" s="94"/>
      <c r="BR9" s="94"/>
      <c r="BS9" s="94"/>
      <c r="BT9" s="94"/>
      <c r="BU9" s="94"/>
      <c r="BV9" s="90"/>
    </row>
    <row r="10" spans="1:16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M10" s="39"/>
      <c r="BN10" s="39"/>
      <c r="BO10" s="94"/>
      <c r="BP10" s="94"/>
      <c r="BQ10" s="94"/>
      <c r="BR10" s="94"/>
      <c r="BS10" s="94"/>
      <c r="BT10" s="94"/>
      <c r="BU10" s="94"/>
      <c r="BV10" s="90"/>
    </row>
    <row r="11" spans="1:167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9"/>
      <c r="BN11" s="39"/>
      <c r="BO11" s="94"/>
      <c r="BP11" s="94"/>
      <c r="BQ11" s="94"/>
      <c r="BR11" s="94"/>
      <c r="BS11" s="94"/>
      <c r="BT11" s="94"/>
      <c r="BU11" s="94"/>
      <c r="BV11" s="95"/>
      <c r="BW11" s="96"/>
      <c r="BX11" s="96"/>
      <c r="BY11" s="96"/>
      <c r="BZ11" s="96"/>
      <c r="CA11" s="96"/>
      <c r="CB11" s="96"/>
      <c r="CC11" s="97"/>
      <c r="CD11" s="95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9"/>
      <c r="BN12" s="39"/>
      <c r="BO12" s="94"/>
      <c r="BP12" s="92"/>
      <c r="BQ12" s="94"/>
      <c r="BR12" s="94"/>
      <c r="BS12" s="94"/>
      <c r="BT12" s="94"/>
      <c r="BU12" s="94"/>
      <c r="BV12" s="98"/>
    </row>
    <row r="13" spans="1:167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88"/>
      <c r="BI13" s="88"/>
      <c r="BJ13" s="46"/>
      <c r="BK13" s="46"/>
      <c r="BL13" s="47"/>
      <c r="BM13" s="39"/>
      <c r="BN13" s="39"/>
      <c r="BO13" s="94"/>
      <c r="BP13" s="92"/>
      <c r="BQ13" s="92"/>
      <c r="BR13" s="92"/>
      <c r="BS13" s="92"/>
      <c r="BT13" s="92"/>
      <c r="BU13" s="92"/>
      <c r="BV13" s="90"/>
      <c r="BW13" s="89"/>
      <c r="BX13" s="89"/>
      <c r="BY13" s="89"/>
      <c r="BZ13" s="89"/>
      <c r="CA13" s="89"/>
      <c r="CB13" s="89"/>
      <c r="CC13" s="91"/>
      <c r="CD13" s="90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26"/>
      <c r="BK14" s="50"/>
      <c r="BL14" s="52"/>
      <c r="BM14" s="39"/>
      <c r="BN14" s="39"/>
      <c r="BO14" s="94"/>
      <c r="BP14" s="92"/>
      <c r="BQ14" s="92"/>
      <c r="BR14" s="92"/>
      <c r="BS14" s="92"/>
      <c r="BT14" s="92"/>
      <c r="BU14" s="92"/>
      <c r="BV14" s="90"/>
    </row>
    <row r="15" spans="1:167" x14ac:dyDescent="0.2">
      <c r="A15" s="40">
        <v>1</v>
      </c>
      <c r="B15" s="49" t="s">
        <v>5</v>
      </c>
      <c r="C15" s="50">
        <v>109.62</v>
      </c>
      <c r="D15" s="51">
        <v>97.91</v>
      </c>
      <c r="E15" s="51"/>
      <c r="F15" s="50">
        <v>109.84</v>
      </c>
      <c r="G15" s="51">
        <v>97.31</v>
      </c>
      <c r="H15" s="26"/>
      <c r="I15" s="50">
        <v>109.8</v>
      </c>
      <c r="J15" s="51">
        <v>97.43</v>
      </c>
      <c r="K15" s="26"/>
      <c r="L15" s="50">
        <v>109.03</v>
      </c>
      <c r="M15" s="51">
        <v>98.53</v>
      </c>
      <c r="N15" s="26"/>
      <c r="O15" s="50">
        <v>109.04</v>
      </c>
      <c r="P15" s="51">
        <v>98.93</v>
      </c>
      <c r="Q15" s="51"/>
      <c r="R15" s="50">
        <v>109.60000000000001</v>
      </c>
      <c r="S15" s="51">
        <v>99.28</v>
      </c>
      <c r="T15" s="51"/>
      <c r="U15" s="50">
        <v>109.12</v>
      </c>
      <c r="V15" s="51">
        <v>99.43</v>
      </c>
      <c r="W15" s="26"/>
      <c r="X15" s="50">
        <v>108.62</v>
      </c>
      <c r="Y15" s="51">
        <v>99.8</v>
      </c>
      <c r="Z15" s="51"/>
      <c r="AA15" s="50">
        <v>107.44</v>
      </c>
      <c r="AB15" s="51">
        <v>100.28</v>
      </c>
      <c r="AC15" s="26"/>
      <c r="AD15" s="50">
        <v>107.41</v>
      </c>
      <c r="AE15" s="51">
        <v>100.07</v>
      </c>
      <c r="AF15" s="26"/>
      <c r="AG15" s="50">
        <v>106.55</v>
      </c>
      <c r="AH15" s="51">
        <v>99.73</v>
      </c>
      <c r="AI15" s="26"/>
      <c r="AJ15" s="50">
        <v>106.03</v>
      </c>
      <c r="AK15" s="51">
        <v>100.04</v>
      </c>
      <c r="AL15" s="26"/>
      <c r="AM15" s="50">
        <v>106.5</v>
      </c>
      <c r="AN15" s="51">
        <v>100.2</v>
      </c>
      <c r="AO15" s="26"/>
      <c r="AP15" s="50">
        <v>107.18</v>
      </c>
      <c r="AQ15" s="51">
        <v>100.05</v>
      </c>
      <c r="AR15" s="26"/>
      <c r="AS15" s="50">
        <v>107.45</v>
      </c>
      <c r="AT15" s="51">
        <v>99.71</v>
      </c>
      <c r="AU15" s="26"/>
      <c r="AV15" s="50">
        <v>107.29</v>
      </c>
      <c r="AW15" s="51">
        <v>100.07</v>
      </c>
      <c r="AX15" s="51"/>
      <c r="AY15" s="50">
        <v>106.81</v>
      </c>
      <c r="AZ15" s="51">
        <v>100.37</v>
      </c>
      <c r="BA15" s="26"/>
      <c r="BB15" s="50">
        <v>106.56</v>
      </c>
      <c r="BC15" s="51">
        <v>100.49</v>
      </c>
      <c r="BD15" s="26"/>
      <c r="BE15" s="50">
        <v>107.03</v>
      </c>
      <c r="BF15" s="51">
        <v>100.2</v>
      </c>
      <c r="BG15" s="26"/>
      <c r="BH15" s="50">
        <v>107.05</v>
      </c>
      <c r="BI15" s="52">
        <v>101</v>
      </c>
      <c r="BJ15" s="26"/>
      <c r="BK15" s="50">
        <f>(C15+F15+I15+L15+O15+R15+U15+X15+AA15+AD15+AG15+AJ15+AM15+AP15+AS15+AV15+AY15+BB15+BE15+BH15)/20</f>
        <v>107.89850000000001</v>
      </c>
      <c r="BL15" s="52">
        <f>(D15+G15+J15+M15+P15+S15+V15+Y15+AB15+AE15+AH15+AK15+AN15+AQ15+AT15+AW15+AZ15+BC15+BF15+BI15)/20</f>
        <v>99.541499999999999</v>
      </c>
      <c r="BM15" s="53"/>
      <c r="BN15" s="53"/>
      <c r="BO15" s="113"/>
      <c r="BP15" s="112"/>
      <c r="BQ15" s="112"/>
      <c r="BR15" s="92"/>
      <c r="BS15" s="99"/>
      <c r="BT15" s="99"/>
      <c r="BU15" s="92"/>
      <c r="BV15" s="90"/>
    </row>
    <row r="16" spans="1:167" s="20" customFormat="1" x14ac:dyDescent="0.2">
      <c r="A16" s="40">
        <v>2</v>
      </c>
      <c r="B16" s="49" t="s">
        <v>6</v>
      </c>
      <c r="C16" s="50">
        <v>0.70254320640719403</v>
      </c>
      <c r="D16" s="51">
        <v>152.77000000000001</v>
      </c>
      <c r="E16" s="51"/>
      <c r="F16" s="50">
        <v>0.70318542999789035</v>
      </c>
      <c r="G16" s="51">
        <v>151.99</v>
      </c>
      <c r="H16" s="26"/>
      <c r="I16" s="50">
        <v>0.70836580009917116</v>
      </c>
      <c r="J16" s="51">
        <v>151.02000000000001</v>
      </c>
      <c r="K16" s="26"/>
      <c r="L16" s="50">
        <v>0.71658903618774639</v>
      </c>
      <c r="M16" s="51">
        <v>149.91999999999999</v>
      </c>
      <c r="N16" s="26"/>
      <c r="O16" s="50">
        <v>0.72056492289955321</v>
      </c>
      <c r="P16" s="51">
        <v>149.69999999999999</v>
      </c>
      <c r="Q16" s="51"/>
      <c r="R16" s="50">
        <v>0.71994240460763137</v>
      </c>
      <c r="S16" s="51">
        <v>151.13999999999999</v>
      </c>
      <c r="T16" s="51"/>
      <c r="U16" s="50">
        <v>0.71911405148856611</v>
      </c>
      <c r="V16" s="51">
        <v>150.88</v>
      </c>
      <c r="W16" s="26"/>
      <c r="X16" s="50">
        <v>0.72155278158597291</v>
      </c>
      <c r="Y16" s="51">
        <v>150.22999999999999</v>
      </c>
      <c r="Z16" s="51"/>
      <c r="AA16" s="50">
        <v>0.71823601235365941</v>
      </c>
      <c r="AB16" s="51">
        <v>150.01</v>
      </c>
      <c r="AC16" s="26"/>
      <c r="AD16" s="50">
        <v>0.72092855598010241</v>
      </c>
      <c r="AE16" s="51">
        <v>149.1</v>
      </c>
      <c r="AF16" s="26"/>
      <c r="AG16" s="50">
        <v>0.71088362835003904</v>
      </c>
      <c r="AH16" s="51">
        <v>149.47999999999999</v>
      </c>
      <c r="AI16" s="26"/>
      <c r="AJ16" s="50">
        <v>0.71017683403167386</v>
      </c>
      <c r="AK16" s="51">
        <v>149.36000000000001</v>
      </c>
      <c r="AL16" s="26"/>
      <c r="AM16" s="50">
        <v>0.71301247771836007</v>
      </c>
      <c r="AN16" s="51">
        <v>149.66</v>
      </c>
      <c r="AO16" s="26"/>
      <c r="AP16" s="50">
        <v>0.71520526391074235</v>
      </c>
      <c r="AQ16" s="51">
        <v>149.93</v>
      </c>
      <c r="AR16" s="26"/>
      <c r="AS16" s="50">
        <v>0.71720576633436128</v>
      </c>
      <c r="AT16" s="51">
        <v>149.38999999999999</v>
      </c>
      <c r="AU16" s="26"/>
      <c r="AV16" s="50">
        <v>0.7196833393306945</v>
      </c>
      <c r="AW16" s="51">
        <v>149.18</v>
      </c>
      <c r="AX16" s="51"/>
      <c r="AY16" s="50">
        <v>0.7158708568974157</v>
      </c>
      <c r="AZ16" s="51">
        <v>149.75</v>
      </c>
      <c r="BA16" s="26"/>
      <c r="BB16" s="50">
        <v>0.71138934338763593</v>
      </c>
      <c r="BC16" s="51">
        <v>150.52000000000001</v>
      </c>
      <c r="BD16" s="26"/>
      <c r="BE16" s="50">
        <v>0.71643501934374543</v>
      </c>
      <c r="BF16" s="51">
        <v>149.69</v>
      </c>
      <c r="BG16" s="26"/>
      <c r="BH16" s="50">
        <v>0.72061684802190662</v>
      </c>
      <c r="BI16" s="52">
        <v>150.04</v>
      </c>
      <c r="BJ16" s="26"/>
      <c r="BK16" s="50">
        <f t="shared" ref="BK16:BK29" si="0">(C16+F16+I16+L16+O16+R16+U16+X16+AA16+AD16+AG16+AJ16+AM16+AP16+AS16+AV16+AY16+BB16+BE16+BH16)/20</f>
        <v>0.71507507894670319</v>
      </c>
      <c r="BL16" s="52">
        <f t="shared" ref="BL16:BL29" si="1">(D16+G16+J16+M16+P16+S16+V16+Y16+AB16+AE16+AH16+AK16+AN16+AQ16+AT16+AW16+AZ16+BC16+BF16+BI16)/20</f>
        <v>150.18799999999999</v>
      </c>
      <c r="BM16" s="53"/>
      <c r="BN16" s="53"/>
      <c r="BO16" s="113"/>
      <c r="BP16" s="112"/>
      <c r="BQ16" s="112"/>
      <c r="BR16" s="92"/>
      <c r="BS16" s="99"/>
      <c r="BT16" s="99"/>
      <c r="BU16" s="92"/>
      <c r="BV16" s="90"/>
      <c r="BW16" s="89"/>
      <c r="BX16" s="89"/>
      <c r="BY16" s="89"/>
      <c r="BZ16" s="89"/>
      <c r="CA16" s="89"/>
      <c r="CB16" s="89"/>
      <c r="CC16" s="91"/>
      <c r="CD16" s="90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  <row r="17" spans="1:164" x14ac:dyDescent="0.2">
      <c r="A17" s="40">
        <v>3</v>
      </c>
      <c r="B17" s="49" t="s">
        <v>7</v>
      </c>
      <c r="C17" s="50">
        <v>0.93220000000000003</v>
      </c>
      <c r="D17" s="51">
        <v>115.14</v>
      </c>
      <c r="E17" s="51"/>
      <c r="F17" s="50">
        <v>0.92970000000000008</v>
      </c>
      <c r="G17" s="51">
        <v>114.96</v>
      </c>
      <c r="H17" s="26"/>
      <c r="I17" s="50">
        <v>0.92970000000000008</v>
      </c>
      <c r="J17" s="51">
        <v>115.07</v>
      </c>
      <c r="K17" s="26"/>
      <c r="L17" s="50">
        <v>0.93470000000000009</v>
      </c>
      <c r="M17" s="51">
        <v>114.94</v>
      </c>
      <c r="N17" s="26"/>
      <c r="O17" s="50">
        <v>0.93970000000000009</v>
      </c>
      <c r="P17" s="51">
        <v>114.79</v>
      </c>
      <c r="Q17" s="51"/>
      <c r="R17" s="50">
        <v>0.94530000000000003</v>
      </c>
      <c r="S17" s="51">
        <v>115.11</v>
      </c>
      <c r="T17" s="51"/>
      <c r="U17" s="50">
        <v>0.93780000000000008</v>
      </c>
      <c r="V17" s="51">
        <v>115.7</v>
      </c>
      <c r="W17" s="26"/>
      <c r="X17" s="50">
        <v>0.93730000000000002</v>
      </c>
      <c r="Y17" s="51">
        <v>115.65</v>
      </c>
      <c r="Z17" s="51"/>
      <c r="AA17" s="50">
        <v>0.93290000000000006</v>
      </c>
      <c r="AB17" s="51">
        <v>115.49</v>
      </c>
      <c r="AC17" s="26"/>
      <c r="AD17" s="50">
        <v>0.93400000000000005</v>
      </c>
      <c r="AE17" s="51">
        <v>115.09</v>
      </c>
      <c r="AF17" s="26"/>
      <c r="AG17" s="50">
        <v>0.92530000000000001</v>
      </c>
      <c r="AH17" s="51">
        <v>114.84</v>
      </c>
      <c r="AI17" s="26"/>
      <c r="AJ17" s="50">
        <v>0.9214</v>
      </c>
      <c r="AK17" s="51">
        <v>115.12</v>
      </c>
      <c r="AL17" s="26"/>
      <c r="AM17" s="50">
        <v>0.92690000000000006</v>
      </c>
      <c r="AN17" s="51">
        <v>115.13</v>
      </c>
      <c r="AO17" s="26"/>
      <c r="AP17" s="50">
        <v>0.9346000000000001</v>
      </c>
      <c r="AQ17" s="51">
        <v>114.73</v>
      </c>
      <c r="AR17" s="26"/>
      <c r="AS17" s="50">
        <v>0.93640000000000001</v>
      </c>
      <c r="AT17" s="51">
        <v>114.42</v>
      </c>
      <c r="AU17" s="26"/>
      <c r="AV17" s="50">
        <v>0.9375</v>
      </c>
      <c r="AW17" s="51">
        <v>114.52</v>
      </c>
      <c r="AX17" s="51"/>
      <c r="AY17" s="50">
        <v>0.93410000000000004</v>
      </c>
      <c r="AZ17" s="51">
        <v>114.76</v>
      </c>
      <c r="BA17" s="26"/>
      <c r="BB17" s="50">
        <v>0.9335</v>
      </c>
      <c r="BC17" s="51">
        <v>114.71</v>
      </c>
      <c r="BD17" s="26"/>
      <c r="BE17" s="50">
        <v>0.93710000000000004</v>
      </c>
      <c r="BF17" s="51">
        <v>114.44</v>
      </c>
      <c r="BG17" s="26"/>
      <c r="BH17" s="50">
        <v>0.94210000000000005</v>
      </c>
      <c r="BI17" s="52">
        <v>114.76</v>
      </c>
      <c r="BJ17" s="26"/>
      <c r="BK17" s="50">
        <f t="shared" si="0"/>
        <v>0.93411000000000011</v>
      </c>
      <c r="BL17" s="52">
        <f t="shared" si="1"/>
        <v>114.96849999999999</v>
      </c>
      <c r="BM17" s="53"/>
      <c r="BN17" s="53"/>
      <c r="BO17" s="113"/>
      <c r="BP17" s="112"/>
      <c r="BQ17" s="112"/>
      <c r="BR17" s="92"/>
      <c r="BS17" s="99"/>
      <c r="BT17" s="99"/>
      <c r="BU17" s="92"/>
      <c r="BV17" s="90"/>
    </row>
    <row r="18" spans="1:164" x14ac:dyDescent="0.2">
      <c r="A18" s="40">
        <v>4</v>
      </c>
      <c r="B18" s="49" t="s">
        <v>8</v>
      </c>
      <c r="C18" s="50">
        <v>0.80450522928399026</v>
      </c>
      <c r="D18" s="51">
        <v>133.41999999999999</v>
      </c>
      <c r="E18" s="51"/>
      <c r="F18" s="50">
        <v>0.80089700464520253</v>
      </c>
      <c r="G18" s="51">
        <v>133.41</v>
      </c>
      <c r="H18" s="26"/>
      <c r="I18" s="50">
        <v>0.8020532563362206</v>
      </c>
      <c r="J18" s="51">
        <v>133.35</v>
      </c>
      <c r="K18" s="26"/>
      <c r="L18" s="50">
        <v>0.80684202033241892</v>
      </c>
      <c r="M18" s="51">
        <v>133.26</v>
      </c>
      <c r="N18" s="26"/>
      <c r="O18" s="50">
        <v>0.81024145195268193</v>
      </c>
      <c r="P18" s="51">
        <v>133.22999999999999</v>
      </c>
      <c r="Q18" s="51"/>
      <c r="R18" s="50">
        <v>0.81719375663969929</v>
      </c>
      <c r="S18" s="51">
        <v>133.19999999999999</v>
      </c>
      <c r="T18" s="51"/>
      <c r="U18" s="50">
        <v>0.81586032471240921</v>
      </c>
      <c r="V18" s="51">
        <v>133.06</v>
      </c>
      <c r="W18" s="26"/>
      <c r="X18" s="50">
        <v>0.81519523925980264</v>
      </c>
      <c r="Y18" s="51">
        <v>133.01</v>
      </c>
      <c r="Z18" s="51"/>
      <c r="AA18" s="50">
        <v>0.81011017498379767</v>
      </c>
      <c r="AB18" s="51">
        <v>132.91</v>
      </c>
      <c r="AC18" s="26"/>
      <c r="AD18" s="50">
        <v>0.80951995466688254</v>
      </c>
      <c r="AE18" s="51">
        <v>132.83000000000001</v>
      </c>
      <c r="AF18" s="26"/>
      <c r="AG18" s="50">
        <v>0.80102531239987185</v>
      </c>
      <c r="AH18" s="51">
        <v>132.63999999999999</v>
      </c>
      <c r="AI18" s="26"/>
      <c r="AJ18" s="50">
        <v>0.80006400512040965</v>
      </c>
      <c r="AK18" s="51">
        <v>132.66</v>
      </c>
      <c r="AL18" s="26"/>
      <c r="AM18" s="50">
        <v>0.80495854463495131</v>
      </c>
      <c r="AN18" s="51">
        <v>132.5</v>
      </c>
      <c r="AO18" s="26"/>
      <c r="AP18" s="50">
        <v>0.81070125658694769</v>
      </c>
      <c r="AQ18" s="51">
        <v>132.35</v>
      </c>
      <c r="AR18" s="26"/>
      <c r="AS18" s="50">
        <v>0.8115565654926149</v>
      </c>
      <c r="AT18" s="51">
        <v>132.05000000000001</v>
      </c>
      <c r="AU18" s="26"/>
      <c r="AV18" s="50">
        <v>0.81366965012205039</v>
      </c>
      <c r="AW18" s="51">
        <v>131.93</v>
      </c>
      <c r="AX18" s="51"/>
      <c r="AY18" s="50">
        <v>0.81221572449642621</v>
      </c>
      <c r="AZ18" s="51">
        <v>132</v>
      </c>
      <c r="BA18" s="26"/>
      <c r="BB18" s="50">
        <v>0.80965104040158686</v>
      </c>
      <c r="BC18" s="51">
        <v>132.18</v>
      </c>
      <c r="BD18" s="26"/>
      <c r="BE18" s="50">
        <v>0.8115565654926149</v>
      </c>
      <c r="BF18" s="51">
        <v>132.24</v>
      </c>
      <c r="BG18" s="26"/>
      <c r="BH18" s="50">
        <v>0.81812975537920307</v>
      </c>
      <c r="BI18" s="52">
        <v>132.22999999999999</v>
      </c>
      <c r="BJ18" s="26"/>
      <c r="BK18" s="50">
        <f t="shared" si="0"/>
        <v>0.80929734164698919</v>
      </c>
      <c r="BL18" s="52">
        <f t="shared" si="1"/>
        <v>132.72299999999998</v>
      </c>
      <c r="BM18" s="53"/>
      <c r="BN18" s="53"/>
      <c r="BO18" s="113"/>
      <c r="BP18" s="112"/>
      <c r="BQ18" s="112"/>
      <c r="BR18" s="92"/>
      <c r="BS18" s="99"/>
      <c r="BT18" s="99"/>
      <c r="BU18" s="92"/>
      <c r="BV18" s="90"/>
    </row>
    <row r="19" spans="1:164" x14ac:dyDescent="0.2">
      <c r="A19" s="40">
        <v>5</v>
      </c>
      <c r="B19" s="49" t="s">
        <v>9</v>
      </c>
      <c r="C19" s="50">
        <v>1339.6801</v>
      </c>
      <c r="D19" s="54">
        <v>143787.87</v>
      </c>
      <c r="E19" s="54"/>
      <c r="F19" s="55">
        <v>1345.3</v>
      </c>
      <c r="G19" s="54">
        <v>143785.66</v>
      </c>
      <c r="H19" s="26"/>
      <c r="I19" s="50">
        <v>1337.97</v>
      </c>
      <c r="J19" s="54">
        <v>143136.03</v>
      </c>
      <c r="K19" s="26"/>
      <c r="L19" s="50">
        <v>1342.91</v>
      </c>
      <c r="M19" s="54">
        <v>144268.82</v>
      </c>
      <c r="N19" s="26"/>
      <c r="O19" s="50">
        <v>1328.13</v>
      </c>
      <c r="P19" s="54">
        <v>143265.38</v>
      </c>
      <c r="Q19" s="54"/>
      <c r="R19" s="55">
        <v>1311.14</v>
      </c>
      <c r="S19" s="54">
        <v>142665.14000000001</v>
      </c>
      <c r="T19" s="54"/>
      <c r="U19" s="55">
        <v>1315.0601000000001</v>
      </c>
      <c r="V19" s="54">
        <v>142684.01999999999</v>
      </c>
      <c r="W19" s="26"/>
      <c r="X19" s="50">
        <v>1320.8600000000001</v>
      </c>
      <c r="Y19" s="54">
        <v>143181.22</v>
      </c>
      <c r="Z19" s="54"/>
      <c r="AA19" s="50">
        <v>1330.45</v>
      </c>
      <c r="AB19" s="54">
        <v>143342.68</v>
      </c>
      <c r="AC19" s="26"/>
      <c r="AD19" s="50">
        <v>1331.48</v>
      </c>
      <c r="AE19" s="54">
        <v>143120.79</v>
      </c>
      <c r="AF19" s="26"/>
      <c r="AG19" s="50">
        <v>1353.51</v>
      </c>
      <c r="AH19" s="54">
        <v>143823.97</v>
      </c>
      <c r="AI19" s="26"/>
      <c r="AJ19" s="50">
        <v>1359.27</v>
      </c>
      <c r="AK19" s="54">
        <v>144177.76999999999</v>
      </c>
      <c r="AL19" s="26"/>
      <c r="AM19" s="50">
        <v>1348.1801</v>
      </c>
      <c r="AN19" s="54">
        <v>143864.29999999999</v>
      </c>
      <c r="AO19" s="26"/>
      <c r="AP19" s="50">
        <v>1337.48</v>
      </c>
      <c r="AQ19" s="54">
        <v>143417.98000000001</v>
      </c>
      <c r="AR19" s="26"/>
      <c r="AS19" s="50">
        <v>1328.76</v>
      </c>
      <c r="AT19" s="54">
        <v>142363.35</v>
      </c>
      <c r="AU19" s="26"/>
      <c r="AV19" s="50">
        <v>1323.8700000000001</v>
      </c>
      <c r="AW19" s="54">
        <v>142130.68</v>
      </c>
      <c r="AX19" s="54"/>
      <c r="AY19" s="55">
        <v>1328.8100000000002</v>
      </c>
      <c r="AZ19" s="54">
        <v>142448.43</v>
      </c>
      <c r="BA19" s="26"/>
      <c r="BB19" s="50">
        <v>1339.53</v>
      </c>
      <c r="BC19" s="54">
        <v>143436.87</v>
      </c>
      <c r="BD19" s="26"/>
      <c r="BE19" s="50">
        <v>1332.3199</v>
      </c>
      <c r="BF19" s="54">
        <v>142877.99</v>
      </c>
      <c r="BG19" s="26"/>
      <c r="BH19" s="50">
        <v>1320.21</v>
      </c>
      <c r="BI19" s="52">
        <v>142741.10999999999</v>
      </c>
      <c r="BJ19" s="26"/>
      <c r="BK19" s="50">
        <f t="shared" si="0"/>
        <v>1333.7460099999998</v>
      </c>
      <c r="BL19" s="52">
        <f t="shared" si="1"/>
        <v>143226.003</v>
      </c>
      <c r="BM19" s="53"/>
      <c r="BN19" s="53"/>
      <c r="BO19" s="113"/>
      <c r="BP19" s="112"/>
      <c r="BQ19" s="112"/>
      <c r="BR19" s="100"/>
      <c r="BS19" s="99"/>
      <c r="BT19" s="99"/>
      <c r="BU19" s="92"/>
      <c r="BV19" s="90"/>
    </row>
    <row r="20" spans="1:164" x14ac:dyDescent="0.2">
      <c r="A20" s="40">
        <v>6</v>
      </c>
      <c r="B20" s="49" t="s">
        <v>10</v>
      </c>
      <c r="C20" s="50">
        <v>17.236000000000001</v>
      </c>
      <c r="D20" s="51">
        <v>1849.94</v>
      </c>
      <c r="E20" s="51"/>
      <c r="F20" s="50">
        <v>17.163</v>
      </c>
      <c r="G20" s="51">
        <v>1834.38</v>
      </c>
      <c r="H20" s="26"/>
      <c r="I20" s="50">
        <v>16.882000000000001</v>
      </c>
      <c r="J20" s="51">
        <v>1806.04</v>
      </c>
      <c r="K20" s="26"/>
      <c r="L20" s="50">
        <v>16.885999999999999</v>
      </c>
      <c r="M20" s="51">
        <v>1814.06</v>
      </c>
      <c r="N20" s="26"/>
      <c r="O20" s="50">
        <v>16.684000000000001</v>
      </c>
      <c r="P20" s="51">
        <v>1799.7</v>
      </c>
      <c r="Q20" s="51"/>
      <c r="R20" s="50">
        <v>16.28</v>
      </c>
      <c r="S20" s="51">
        <v>1771.43</v>
      </c>
      <c r="T20" s="51"/>
      <c r="U20" s="50">
        <v>16.384</v>
      </c>
      <c r="V20" s="51">
        <v>1777.66</v>
      </c>
      <c r="W20" s="26"/>
      <c r="X20" s="50">
        <v>16.400000000000002</v>
      </c>
      <c r="Y20" s="51">
        <v>1777.76</v>
      </c>
      <c r="Z20" s="51"/>
      <c r="AA20" s="50">
        <v>16.64</v>
      </c>
      <c r="AB20" s="51">
        <v>1792.79</v>
      </c>
      <c r="AC20" s="26"/>
      <c r="AD20" s="50">
        <v>16.603999999999999</v>
      </c>
      <c r="AE20" s="51">
        <v>1784.76</v>
      </c>
      <c r="AF20" s="26"/>
      <c r="AG20" s="50">
        <v>16.89</v>
      </c>
      <c r="AH20" s="51">
        <v>1794.73</v>
      </c>
      <c r="AI20" s="26"/>
      <c r="AJ20" s="50">
        <v>16.876000000000001</v>
      </c>
      <c r="AK20" s="51">
        <v>1790.04</v>
      </c>
      <c r="AL20" s="26"/>
      <c r="AM20" s="50">
        <v>16.7</v>
      </c>
      <c r="AN20" s="51">
        <v>1782.06</v>
      </c>
      <c r="AO20" s="26"/>
      <c r="AP20" s="50">
        <v>16.45</v>
      </c>
      <c r="AQ20" s="51">
        <v>1763.93</v>
      </c>
      <c r="AR20" s="26"/>
      <c r="AS20" s="50">
        <v>16.45</v>
      </c>
      <c r="AT20" s="51">
        <v>1762.45</v>
      </c>
      <c r="AU20" s="26"/>
      <c r="AV20" s="50">
        <v>16.490000000000002</v>
      </c>
      <c r="AW20" s="51">
        <v>1770.37</v>
      </c>
      <c r="AX20" s="51"/>
      <c r="AY20" s="50">
        <v>16.568000000000001</v>
      </c>
      <c r="AZ20" s="51">
        <v>1776.09</v>
      </c>
      <c r="BA20" s="26"/>
      <c r="BB20" s="50">
        <v>16.715</v>
      </c>
      <c r="BC20" s="51">
        <v>1789.84</v>
      </c>
      <c r="BD20" s="26"/>
      <c r="BE20" s="50">
        <v>16.59</v>
      </c>
      <c r="BF20" s="51">
        <v>1779.11</v>
      </c>
      <c r="BG20" s="26"/>
      <c r="BH20" s="50">
        <v>16.420000000000002</v>
      </c>
      <c r="BI20" s="52">
        <v>1775.33</v>
      </c>
      <c r="BJ20" s="26"/>
      <c r="BK20" s="50">
        <f t="shared" si="0"/>
        <v>16.665399999999995</v>
      </c>
      <c r="BL20" s="52">
        <f t="shared" si="1"/>
        <v>1789.6235000000001</v>
      </c>
      <c r="BM20" s="53"/>
      <c r="BN20" s="53"/>
      <c r="BO20" s="113"/>
      <c r="BP20" s="112"/>
      <c r="BQ20" s="112"/>
      <c r="BR20" s="92"/>
      <c r="BS20" s="99"/>
      <c r="BT20" s="99"/>
      <c r="BU20" s="92"/>
      <c r="BV20" s="90"/>
    </row>
    <row r="21" spans="1:164" x14ac:dyDescent="0.2">
      <c r="A21" s="40">
        <v>7</v>
      </c>
      <c r="B21" s="49" t="s">
        <v>25</v>
      </c>
      <c r="C21" s="50">
        <v>1.2498437695288089</v>
      </c>
      <c r="D21" s="51">
        <v>85.87</v>
      </c>
      <c r="E21" s="51"/>
      <c r="F21" s="50">
        <v>1.2523481527864746</v>
      </c>
      <c r="G21" s="51">
        <v>85.34</v>
      </c>
      <c r="H21" s="26"/>
      <c r="I21" s="50">
        <v>1.2594458438287153</v>
      </c>
      <c r="J21" s="51">
        <v>84.94</v>
      </c>
      <c r="K21" s="26"/>
      <c r="L21" s="50">
        <v>1.271132579128003</v>
      </c>
      <c r="M21" s="51">
        <v>84.52</v>
      </c>
      <c r="N21" s="26"/>
      <c r="O21" s="50">
        <v>1.2727504136438843</v>
      </c>
      <c r="P21" s="51">
        <v>84.75</v>
      </c>
      <c r="Q21" s="51"/>
      <c r="R21" s="50">
        <v>1.2810658467845246</v>
      </c>
      <c r="S21" s="51">
        <v>84.94</v>
      </c>
      <c r="T21" s="51"/>
      <c r="U21" s="50">
        <v>1.2830382345393891</v>
      </c>
      <c r="V21" s="51">
        <v>84.56</v>
      </c>
      <c r="W21" s="26"/>
      <c r="X21" s="50">
        <v>1.277139208173691</v>
      </c>
      <c r="Y21" s="51">
        <v>84.88</v>
      </c>
      <c r="Z21" s="51"/>
      <c r="AA21" s="50">
        <v>1.2708095056551023</v>
      </c>
      <c r="AB21" s="51">
        <v>84.78</v>
      </c>
      <c r="AC21" s="26"/>
      <c r="AD21" s="50">
        <v>1.2709710218607015</v>
      </c>
      <c r="AE21" s="51">
        <v>84.57</v>
      </c>
      <c r="AF21" s="26"/>
      <c r="AG21" s="50">
        <v>1.2588116817724069</v>
      </c>
      <c r="AH21" s="51">
        <v>84.41</v>
      </c>
      <c r="AI21" s="26"/>
      <c r="AJ21" s="50">
        <v>1.2554927809165097</v>
      </c>
      <c r="AK21" s="51">
        <v>84.48</v>
      </c>
      <c r="AL21" s="26"/>
      <c r="AM21" s="50">
        <v>1.2615112905260502</v>
      </c>
      <c r="AN21" s="51">
        <v>84.59</v>
      </c>
      <c r="AO21" s="26"/>
      <c r="AP21" s="50">
        <v>1.2682308180088775</v>
      </c>
      <c r="AQ21" s="51">
        <v>84.55</v>
      </c>
      <c r="AR21" s="26"/>
      <c r="AS21" s="50">
        <v>1.2733987011333248</v>
      </c>
      <c r="AT21" s="51">
        <v>84.14</v>
      </c>
      <c r="AU21" s="26"/>
      <c r="AV21" s="50">
        <v>1.2786088735455823</v>
      </c>
      <c r="AW21" s="51">
        <v>83.97</v>
      </c>
      <c r="AX21" s="51"/>
      <c r="AY21" s="50">
        <v>1.279263144428809</v>
      </c>
      <c r="AZ21" s="51">
        <v>83.8</v>
      </c>
      <c r="BA21" s="26"/>
      <c r="BB21" s="50">
        <v>1.2706480304955527</v>
      </c>
      <c r="BC21" s="51">
        <v>84.27</v>
      </c>
      <c r="BD21" s="26"/>
      <c r="BE21" s="50">
        <v>1.2751849018107626</v>
      </c>
      <c r="BF21" s="51">
        <v>84.1</v>
      </c>
      <c r="BG21" s="26"/>
      <c r="BH21" s="50">
        <v>1.2810658467845246</v>
      </c>
      <c r="BI21" s="52">
        <v>84.4</v>
      </c>
      <c r="BJ21" s="26"/>
      <c r="BK21" s="50">
        <f t="shared" si="0"/>
        <v>1.2695380322675851</v>
      </c>
      <c r="BL21" s="52">
        <f t="shared" si="1"/>
        <v>84.592999999999989</v>
      </c>
      <c r="BM21" s="53"/>
      <c r="BN21" s="53"/>
      <c r="BO21" s="113"/>
      <c r="BP21" s="112"/>
      <c r="BQ21" s="112"/>
      <c r="BR21" s="92"/>
      <c r="BS21" s="99"/>
      <c r="BT21" s="99"/>
      <c r="BU21" s="92"/>
      <c r="BV21" s="90"/>
    </row>
    <row r="22" spans="1:164" x14ac:dyDescent="0.2">
      <c r="A22" s="40">
        <v>8</v>
      </c>
      <c r="B22" s="49" t="s">
        <v>26</v>
      </c>
      <c r="C22" s="50">
        <v>1.2313000000000001</v>
      </c>
      <c r="D22" s="51">
        <v>87.17</v>
      </c>
      <c r="E22" s="51"/>
      <c r="F22" s="50">
        <v>1.2296</v>
      </c>
      <c r="G22" s="51">
        <v>86.92</v>
      </c>
      <c r="H22" s="26"/>
      <c r="I22" s="50">
        <v>1.2410000000000001</v>
      </c>
      <c r="J22" s="51">
        <v>86.2</v>
      </c>
      <c r="K22" s="26"/>
      <c r="L22" s="50">
        <v>1.2518</v>
      </c>
      <c r="M22" s="51">
        <v>85.82</v>
      </c>
      <c r="N22" s="26"/>
      <c r="O22" s="50">
        <v>1.2521</v>
      </c>
      <c r="P22" s="51">
        <v>86.15</v>
      </c>
      <c r="Q22" s="51"/>
      <c r="R22" s="50">
        <v>1.2588000000000001</v>
      </c>
      <c r="S22" s="51">
        <v>86.44</v>
      </c>
      <c r="T22" s="51"/>
      <c r="U22" s="50">
        <v>1.2601</v>
      </c>
      <c r="V22" s="51">
        <v>86.1</v>
      </c>
      <c r="W22" s="26"/>
      <c r="X22" s="50">
        <v>1.2570000000000001</v>
      </c>
      <c r="Y22" s="51">
        <v>86.24</v>
      </c>
      <c r="Z22" s="51"/>
      <c r="AA22" s="50">
        <v>1.2574000000000001</v>
      </c>
      <c r="AB22" s="51">
        <v>85.68</v>
      </c>
      <c r="AC22" s="26"/>
      <c r="AD22" s="50">
        <v>1.2572000000000001</v>
      </c>
      <c r="AE22" s="51">
        <v>85.5</v>
      </c>
      <c r="AF22" s="26"/>
      <c r="AG22" s="50">
        <v>1.2482</v>
      </c>
      <c r="AH22" s="51">
        <v>85.13</v>
      </c>
      <c r="AI22" s="26"/>
      <c r="AJ22" s="50">
        <v>1.2468000000000001</v>
      </c>
      <c r="AK22" s="51">
        <v>85.07</v>
      </c>
      <c r="AL22" s="26"/>
      <c r="AM22" s="50">
        <v>1.2545000000000002</v>
      </c>
      <c r="AN22" s="51">
        <v>85.06</v>
      </c>
      <c r="AO22" s="26"/>
      <c r="AP22" s="50">
        <v>1.2598</v>
      </c>
      <c r="AQ22" s="51">
        <v>85.12</v>
      </c>
      <c r="AR22" s="26"/>
      <c r="AS22" s="50">
        <v>1.2659</v>
      </c>
      <c r="AT22" s="51">
        <v>84.64</v>
      </c>
      <c r="AU22" s="26"/>
      <c r="AV22" s="50">
        <v>1.2678</v>
      </c>
      <c r="AW22" s="51">
        <v>84.68</v>
      </c>
      <c r="AX22" s="51"/>
      <c r="AY22" s="50">
        <v>1.2708000000000002</v>
      </c>
      <c r="AZ22" s="51">
        <v>84.36</v>
      </c>
      <c r="BA22" s="26"/>
      <c r="BB22" s="50">
        <v>1.2629000000000001</v>
      </c>
      <c r="BC22" s="51">
        <v>84.79</v>
      </c>
      <c r="BD22" s="26"/>
      <c r="BE22" s="50">
        <v>1.2687000000000002</v>
      </c>
      <c r="BF22" s="51">
        <v>84.53</v>
      </c>
      <c r="BG22" s="26"/>
      <c r="BH22" s="50">
        <v>1.2765</v>
      </c>
      <c r="BI22" s="52">
        <v>84.7</v>
      </c>
      <c r="BJ22" s="26"/>
      <c r="BK22" s="50">
        <f t="shared" si="0"/>
        <v>1.2559099999999999</v>
      </c>
      <c r="BL22" s="52">
        <f t="shared" si="1"/>
        <v>85.515000000000001</v>
      </c>
      <c r="BM22" s="53"/>
      <c r="BN22" s="53"/>
      <c r="BO22" s="113"/>
      <c r="BP22" s="112"/>
      <c r="BQ22" s="112"/>
      <c r="BR22" s="92"/>
      <c r="BS22" s="99"/>
      <c r="BT22" s="99"/>
      <c r="BU22" s="92"/>
      <c r="BV22" s="90"/>
    </row>
    <row r="23" spans="1:164" x14ac:dyDescent="0.2">
      <c r="A23" s="40">
        <v>9</v>
      </c>
      <c r="B23" s="49" t="s">
        <v>13</v>
      </c>
      <c r="C23" s="50">
        <v>7.8877000000000006</v>
      </c>
      <c r="D23" s="51">
        <v>13.61</v>
      </c>
      <c r="E23" s="51"/>
      <c r="F23" s="50">
        <v>7.8656000000000006</v>
      </c>
      <c r="G23" s="51">
        <v>13.59</v>
      </c>
      <c r="H23" s="26"/>
      <c r="I23" s="50">
        <v>7.8847000000000005</v>
      </c>
      <c r="J23" s="51">
        <v>13.57</v>
      </c>
      <c r="K23" s="26"/>
      <c r="L23" s="50">
        <v>7.9474</v>
      </c>
      <c r="M23" s="51">
        <v>13.52</v>
      </c>
      <c r="N23" s="26"/>
      <c r="O23" s="50">
        <v>7.9877000000000002</v>
      </c>
      <c r="P23" s="51">
        <v>13.5</v>
      </c>
      <c r="Q23" s="51"/>
      <c r="R23" s="50">
        <v>8.0830000000000002</v>
      </c>
      <c r="S23" s="51">
        <v>13.46</v>
      </c>
      <c r="T23" s="51"/>
      <c r="U23" s="50">
        <v>8.1510999999999996</v>
      </c>
      <c r="V23" s="51">
        <v>13.31</v>
      </c>
      <c r="W23" s="26"/>
      <c r="X23" s="50">
        <v>8.0821000000000005</v>
      </c>
      <c r="Y23" s="51">
        <v>13.41</v>
      </c>
      <c r="Z23" s="51"/>
      <c r="AA23" s="50">
        <v>8.0379000000000005</v>
      </c>
      <c r="AB23" s="51">
        <v>13.4</v>
      </c>
      <c r="AC23" s="26"/>
      <c r="AD23" s="50">
        <v>8.0305999999999997</v>
      </c>
      <c r="AE23" s="51">
        <v>13.39</v>
      </c>
      <c r="AF23" s="26"/>
      <c r="AG23" s="50">
        <v>7.9329000000000001</v>
      </c>
      <c r="AH23" s="51">
        <v>13.39</v>
      </c>
      <c r="AI23" s="26"/>
      <c r="AJ23" s="50">
        <v>7.9277000000000006</v>
      </c>
      <c r="AK23" s="51">
        <v>13.38</v>
      </c>
      <c r="AL23" s="26"/>
      <c r="AM23" s="50">
        <v>7.9744000000000002</v>
      </c>
      <c r="AN23" s="51">
        <v>13.38</v>
      </c>
      <c r="AO23" s="26"/>
      <c r="AP23" s="50">
        <v>8.0767000000000007</v>
      </c>
      <c r="AQ23" s="51">
        <v>13.28</v>
      </c>
      <c r="AR23" s="26"/>
      <c r="AS23" s="50">
        <v>8.0944000000000003</v>
      </c>
      <c r="AT23" s="51">
        <v>13.24</v>
      </c>
      <c r="AU23" s="26"/>
      <c r="AV23" s="50">
        <v>8.1317000000000004</v>
      </c>
      <c r="AW23" s="51">
        <v>13.2</v>
      </c>
      <c r="AX23" s="51"/>
      <c r="AY23" s="50">
        <v>8.1542000000000012</v>
      </c>
      <c r="AZ23" s="51">
        <v>13.15</v>
      </c>
      <c r="BA23" s="26"/>
      <c r="BB23" s="50">
        <v>8.1304999999999996</v>
      </c>
      <c r="BC23" s="51">
        <v>13.17</v>
      </c>
      <c r="BD23" s="26"/>
      <c r="BE23" s="50">
        <v>8.1819000000000006</v>
      </c>
      <c r="BF23" s="51">
        <v>13.11</v>
      </c>
      <c r="BG23" s="26"/>
      <c r="BH23" s="50">
        <v>8.247300000000001</v>
      </c>
      <c r="BI23" s="52">
        <v>13.11</v>
      </c>
      <c r="BJ23" s="26"/>
      <c r="BK23" s="50">
        <f t="shared" si="0"/>
        <v>8.0404750000000007</v>
      </c>
      <c r="BL23" s="52">
        <f t="shared" si="1"/>
        <v>13.358499999999998</v>
      </c>
      <c r="BM23" s="53"/>
      <c r="BN23" s="53"/>
      <c r="BO23" s="113"/>
      <c r="BP23" s="112"/>
      <c r="BQ23" s="112"/>
      <c r="BR23" s="92"/>
      <c r="BS23" s="99"/>
      <c r="BT23" s="99"/>
      <c r="BU23" s="92"/>
      <c r="BV23" s="90"/>
    </row>
    <row r="24" spans="1:164" x14ac:dyDescent="0.2">
      <c r="A24" s="40">
        <v>10</v>
      </c>
      <c r="B24" s="49" t="s">
        <v>14</v>
      </c>
      <c r="C24" s="50">
        <v>7.6954000000000002</v>
      </c>
      <c r="D24" s="51">
        <v>13.95</v>
      </c>
      <c r="E24" s="51"/>
      <c r="F24" s="50">
        <v>7.6699000000000002</v>
      </c>
      <c r="G24" s="51">
        <v>13.93</v>
      </c>
      <c r="H24" s="26"/>
      <c r="I24" s="50">
        <v>7.7101000000000006</v>
      </c>
      <c r="J24" s="51">
        <v>13.88</v>
      </c>
      <c r="K24" s="26"/>
      <c r="L24" s="50">
        <v>7.8100000000000005</v>
      </c>
      <c r="M24" s="51">
        <v>13.76</v>
      </c>
      <c r="N24" s="26"/>
      <c r="O24" s="50">
        <v>7.8378000000000005</v>
      </c>
      <c r="P24" s="51">
        <v>13.76</v>
      </c>
      <c r="Q24" s="51"/>
      <c r="R24" s="50">
        <v>7.9090000000000007</v>
      </c>
      <c r="S24" s="51">
        <v>13.76</v>
      </c>
      <c r="T24" s="51"/>
      <c r="U24" s="50">
        <v>8.0462000000000007</v>
      </c>
      <c r="V24" s="51">
        <v>13.48</v>
      </c>
      <c r="W24" s="26"/>
      <c r="X24" s="50">
        <v>7.9525000000000006</v>
      </c>
      <c r="Y24" s="51">
        <v>13.63</v>
      </c>
      <c r="Z24" s="51"/>
      <c r="AA24" s="50">
        <v>7.8821000000000003</v>
      </c>
      <c r="AB24" s="51">
        <v>13.67</v>
      </c>
      <c r="AC24" s="26"/>
      <c r="AD24" s="50">
        <v>7.8734000000000002</v>
      </c>
      <c r="AE24" s="51">
        <v>13.65</v>
      </c>
      <c r="AF24" s="26"/>
      <c r="AG24" s="50">
        <v>7.7907999999999999</v>
      </c>
      <c r="AH24" s="51">
        <v>13.64</v>
      </c>
      <c r="AI24" s="26"/>
      <c r="AJ24" s="50">
        <v>7.7391000000000005</v>
      </c>
      <c r="AK24" s="51">
        <v>13.71</v>
      </c>
      <c r="AL24" s="26"/>
      <c r="AM24" s="50">
        <v>7.7752000000000008</v>
      </c>
      <c r="AN24" s="51">
        <v>13.72</v>
      </c>
      <c r="AO24" s="26"/>
      <c r="AP24" s="50">
        <v>7.8372000000000002</v>
      </c>
      <c r="AQ24" s="51">
        <v>13.68</v>
      </c>
      <c r="AR24" s="26"/>
      <c r="AS24" s="50">
        <v>7.8459000000000003</v>
      </c>
      <c r="AT24" s="51">
        <v>13.66</v>
      </c>
      <c r="AU24" s="26"/>
      <c r="AV24" s="50">
        <v>7.8887</v>
      </c>
      <c r="AW24" s="51">
        <v>13.61</v>
      </c>
      <c r="AX24" s="51"/>
      <c r="AY24" s="50">
        <v>7.8668000000000005</v>
      </c>
      <c r="AZ24" s="51">
        <v>13.63</v>
      </c>
      <c r="BA24" s="26"/>
      <c r="BB24" s="50">
        <v>7.7982000000000005</v>
      </c>
      <c r="BC24" s="51">
        <v>13.73</v>
      </c>
      <c r="BD24" s="26"/>
      <c r="BE24" s="50">
        <v>7.8231999999999999</v>
      </c>
      <c r="BF24" s="51">
        <v>13.71</v>
      </c>
      <c r="BG24" s="26"/>
      <c r="BH24" s="50">
        <v>7.8709000000000007</v>
      </c>
      <c r="BI24" s="52">
        <v>13.74</v>
      </c>
      <c r="BJ24" s="26"/>
      <c r="BK24" s="50">
        <f t="shared" si="0"/>
        <v>7.8311200000000012</v>
      </c>
      <c r="BL24" s="52">
        <f t="shared" si="1"/>
        <v>13.715</v>
      </c>
      <c r="BM24" s="53"/>
      <c r="BN24" s="53"/>
      <c r="BO24" s="113"/>
      <c r="BP24" s="112"/>
      <c r="BQ24" s="112"/>
      <c r="BR24" s="92"/>
      <c r="BS24" s="99"/>
      <c r="BT24" s="99"/>
      <c r="BU24" s="92"/>
      <c r="BV24" s="90"/>
    </row>
    <row r="25" spans="1:164" x14ac:dyDescent="0.2">
      <c r="A25" s="40">
        <v>11</v>
      </c>
      <c r="B25" s="49" t="s">
        <v>15</v>
      </c>
      <c r="C25" s="50">
        <v>5.9856000000000007</v>
      </c>
      <c r="D25" s="51">
        <v>17.93</v>
      </c>
      <c r="E25" s="51"/>
      <c r="F25" s="50">
        <v>5.9605000000000006</v>
      </c>
      <c r="G25" s="51">
        <v>17.93</v>
      </c>
      <c r="H25" s="26"/>
      <c r="I25" s="50">
        <v>5.9687000000000001</v>
      </c>
      <c r="J25" s="51">
        <v>17.920000000000002</v>
      </c>
      <c r="K25" s="26"/>
      <c r="L25" s="50">
        <v>6.0041000000000002</v>
      </c>
      <c r="M25" s="51">
        <v>17.89</v>
      </c>
      <c r="N25" s="26"/>
      <c r="O25" s="50">
        <v>6.0296000000000003</v>
      </c>
      <c r="P25" s="51">
        <v>17.89</v>
      </c>
      <c r="Q25" s="51"/>
      <c r="R25" s="50">
        <v>6.0810000000000004</v>
      </c>
      <c r="S25" s="51">
        <v>17.89</v>
      </c>
      <c r="T25" s="51"/>
      <c r="U25" s="50">
        <v>6.0710000000000006</v>
      </c>
      <c r="V25" s="51">
        <v>17.87</v>
      </c>
      <c r="W25" s="26"/>
      <c r="X25" s="50">
        <v>6.0676000000000005</v>
      </c>
      <c r="Y25" s="51">
        <v>17.87</v>
      </c>
      <c r="Z25" s="51"/>
      <c r="AA25" s="50">
        <v>6.0334000000000003</v>
      </c>
      <c r="AB25" s="51">
        <v>17.86</v>
      </c>
      <c r="AC25" s="26"/>
      <c r="AD25" s="50">
        <v>6.0291000000000006</v>
      </c>
      <c r="AE25" s="51">
        <v>17.829999999999998</v>
      </c>
      <c r="AF25" s="26"/>
      <c r="AG25" s="50">
        <v>5.9662000000000006</v>
      </c>
      <c r="AH25" s="51">
        <v>17.809999999999999</v>
      </c>
      <c r="AI25" s="26"/>
      <c r="AJ25" s="50">
        <v>5.9573</v>
      </c>
      <c r="AK25" s="51">
        <v>17.809999999999999</v>
      </c>
      <c r="AL25" s="26"/>
      <c r="AM25" s="50">
        <v>5.9946999999999999</v>
      </c>
      <c r="AN25" s="51">
        <v>17.8</v>
      </c>
      <c r="AO25" s="26"/>
      <c r="AP25" s="50">
        <v>6.0372000000000003</v>
      </c>
      <c r="AQ25" s="51">
        <v>17.760000000000002</v>
      </c>
      <c r="AR25" s="26"/>
      <c r="AS25" s="50">
        <v>6.0419</v>
      </c>
      <c r="AT25" s="51">
        <v>17.73</v>
      </c>
      <c r="AU25" s="26"/>
      <c r="AV25" s="50">
        <v>6.0586000000000002</v>
      </c>
      <c r="AW25" s="51">
        <v>17.72</v>
      </c>
      <c r="AX25" s="51"/>
      <c r="AY25" s="50">
        <v>6.0476000000000001</v>
      </c>
      <c r="AZ25" s="51">
        <v>17.73</v>
      </c>
      <c r="BA25" s="26"/>
      <c r="BB25" s="50">
        <v>6.0282</v>
      </c>
      <c r="BC25" s="51">
        <v>17.760000000000002</v>
      </c>
      <c r="BD25" s="26"/>
      <c r="BE25" s="50">
        <v>6.0422000000000002</v>
      </c>
      <c r="BF25" s="51">
        <v>17.75</v>
      </c>
      <c r="BG25" s="26"/>
      <c r="BH25" s="50">
        <v>6.0914000000000001</v>
      </c>
      <c r="BI25" s="52">
        <v>17.75</v>
      </c>
      <c r="BJ25" s="26"/>
      <c r="BK25" s="50">
        <f t="shared" si="0"/>
        <v>6.0247949999999992</v>
      </c>
      <c r="BL25" s="52">
        <f t="shared" si="1"/>
        <v>17.824999999999999</v>
      </c>
      <c r="BM25" s="53"/>
      <c r="BN25" s="53"/>
      <c r="BO25" s="113"/>
      <c r="BP25" s="112"/>
      <c r="BQ25" s="112"/>
      <c r="BR25" s="92"/>
      <c r="BS25" s="99"/>
      <c r="BT25" s="99"/>
      <c r="BU25" s="92"/>
      <c r="BV25" s="90"/>
    </row>
    <row r="26" spans="1:164" x14ac:dyDescent="0.2">
      <c r="A26" s="40">
        <v>12</v>
      </c>
      <c r="B26" s="49" t="s">
        <v>27</v>
      </c>
      <c r="C26" s="50">
        <v>0.6862852750631383</v>
      </c>
      <c r="D26" s="51">
        <v>156.38999999999999</v>
      </c>
      <c r="E26" s="51"/>
      <c r="F26" s="50">
        <v>0.68705384440978645</v>
      </c>
      <c r="G26" s="51">
        <v>155.56</v>
      </c>
      <c r="H26" s="51"/>
      <c r="I26" s="50">
        <v>0.68599809292530167</v>
      </c>
      <c r="J26" s="51">
        <v>155.94999999999999</v>
      </c>
      <c r="K26" s="51"/>
      <c r="L26" s="50">
        <v>0.687426960885406</v>
      </c>
      <c r="M26" s="51">
        <v>156.28</v>
      </c>
      <c r="N26" s="51"/>
      <c r="O26" s="50">
        <v>0.68884755803540676</v>
      </c>
      <c r="P26" s="51">
        <v>156.59</v>
      </c>
      <c r="Q26" s="51"/>
      <c r="R26" s="50">
        <v>0.68944596122555912</v>
      </c>
      <c r="S26" s="51">
        <v>157.82</v>
      </c>
      <c r="T26" s="51"/>
      <c r="U26" s="50">
        <v>0.69227627361527444</v>
      </c>
      <c r="V26" s="51">
        <v>156.72999999999999</v>
      </c>
      <c r="W26" s="51"/>
      <c r="X26" s="50">
        <v>0.69221876881969779</v>
      </c>
      <c r="Y26" s="51">
        <v>156.6</v>
      </c>
      <c r="Z26" s="51"/>
      <c r="AA26" s="50">
        <v>0.69153423786011647</v>
      </c>
      <c r="AB26" s="51">
        <v>155.80000000000001</v>
      </c>
      <c r="AC26" s="51"/>
      <c r="AD26" s="50">
        <v>0.68959334680339013</v>
      </c>
      <c r="AE26" s="51">
        <v>155.87</v>
      </c>
      <c r="AF26" s="51"/>
      <c r="AG26" s="50">
        <v>0.689483990181748</v>
      </c>
      <c r="AH26" s="51">
        <v>154.12</v>
      </c>
      <c r="AI26" s="51"/>
      <c r="AJ26" s="50">
        <v>0.68559362123694811</v>
      </c>
      <c r="AK26" s="51">
        <v>154.71</v>
      </c>
      <c r="AL26" s="51"/>
      <c r="AM26" s="50">
        <v>0.685034731260875</v>
      </c>
      <c r="AN26" s="51">
        <v>155.77000000000001</v>
      </c>
      <c r="AO26" s="51"/>
      <c r="AP26" s="50">
        <v>0.685034731260875</v>
      </c>
      <c r="AQ26" s="51">
        <v>156.53</v>
      </c>
      <c r="AR26" s="51"/>
      <c r="AS26" s="50">
        <v>0.6887004910434501</v>
      </c>
      <c r="AT26" s="51">
        <v>155.57</v>
      </c>
      <c r="AU26" s="51"/>
      <c r="AV26" s="50">
        <v>0.68977885689847829</v>
      </c>
      <c r="AW26" s="51">
        <v>155.63999999999999</v>
      </c>
      <c r="AX26" s="51"/>
      <c r="AY26" s="50">
        <v>0.69045038078338505</v>
      </c>
      <c r="AZ26" s="51">
        <v>155.26</v>
      </c>
      <c r="BA26" s="51"/>
      <c r="BB26" s="50">
        <v>0.68936991589687036</v>
      </c>
      <c r="BC26" s="51">
        <v>155.33000000000001</v>
      </c>
      <c r="BD26" s="51"/>
      <c r="BE26" s="50">
        <v>0.68822650910867789</v>
      </c>
      <c r="BF26" s="51">
        <v>155.82</v>
      </c>
      <c r="BG26" s="51"/>
      <c r="BH26" s="50">
        <v>0.68902317184926931</v>
      </c>
      <c r="BI26" s="52">
        <v>156.91999999999999</v>
      </c>
      <c r="BJ26" s="52"/>
      <c r="BK26" s="50">
        <f t="shared" si="0"/>
        <v>0.68856883595818286</v>
      </c>
      <c r="BL26" s="52">
        <f t="shared" si="1"/>
        <v>155.96299999999999</v>
      </c>
      <c r="BM26" s="53"/>
      <c r="BN26" s="53"/>
      <c r="BO26" s="113"/>
      <c r="BP26" s="112"/>
      <c r="BQ26" s="112"/>
      <c r="BR26" s="92"/>
      <c r="BS26" s="99"/>
      <c r="BT26" s="99"/>
      <c r="BU26" s="92"/>
      <c r="BV26" s="90"/>
    </row>
    <row r="27" spans="1:164" x14ac:dyDescent="0.2">
      <c r="A27" s="40">
        <v>13</v>
      </c>
      <c r="B27" s="30" t="s">
        <v>17</v>
      </c>
      <c r="C27" s="50">
        <v>1</v>
      </c>
      <c r="D27" s="51">
        <v>107.33</v>
      </c>
      <c r="E27" s="51"/>
      <c r="F27" s="50">
        <v>1</v>
      </c>
      <c r="G27" s="51">
        <v>106.88</v>
      </c>
      <c r="H27" s="51"/>
      <c r="I27" s="50">
        <v>1</v>
      </c>
      <c r="J27" s="51">
        <v>106.98</v>
      </c>
      <c r="K27" s="26"/>
      <c r="L27" s="50">
        <v>1</v>
      </c>
      <c r="M27" s="51">
        <v>107.43</v>
      </c>
      <c r="N27" s="26"/>
      <c r="O27" s="50">
        <v>1</v>
      </c>
      <c r="P27" s="51">
        <v>107.87</v>
      </c>
      <c r="Q27" s="51"/>
      <c r="R27" s="50">
        <v>1</v>
      </c>
      <c r="S27" s="51">
        <v>108.81</v>
      </c>
      <c r="T27" s="51"/>
      <c r="U27" s="50">
        <v>1</v>
      </c>
      <c r="V27" s="51">
        <v>108.5</v>
      </c>
      <c r="W27" s="26"/>
      <c r="X27" s="50">
        <v>1</v>
      </c>
      <c r="Y27" s="51">
        <v>108.4</v>
      </c>
      <c r="Z27" s="51"/>
      <c r="AA27" s="50">
        <v>1</v>
      </c>
      <c r="AB27" s="51">
        <v>107.74</v>
      </c>
      <c r="AC27" s="26"/>
      <c r="AD27" s="50">
        <v>1</v>
      </c>
      <c r="AE27" s="51">
        <v>107.49</v>
      </c>
      <c r="AF27" s="51"/>
      <c r="AG27" s="50">
        <v>1</v>
      </c>
      <c r="AH27" s="51">
        <v>106.26</v>
      </c>
      <c r="AI27" s="26"/>
      <c r="AJ27" s="50">
        <v>1</v>
      </c>
      <c r="AK27" s="51">
        <v>106.07</v>
      </c>
      <c r="AL27" s="26"/>
      <c r="AM27" s="50">
        <v>1</v>
      </c>
      <c r="AN27" s="51">
        <v>106.71</v>
      </c>
      <c r="AO27" s="26"/>
      <c r="AP27" s="50">
        <v>1</v>
      </c>
      <c r="AQ27" s="51">
        <v>107.23</v>
      </c>
      <c r="AR27" s="26"/>
      <c r="AS27" s="50">
        <v>1</v>
      </c>
      <c r="AT27" s="51">
        <v>107.14</v>
      </c>
      <c r="AU27" s="26"/>
      <c r="AV27" s="50">
        <v>1</v>
      </c>
      <c r="AW27" s="51">
        <v>107.36</v>
      </c>
      <c r="AX27" s="51"/>
      <c r="AY27" s="50">
        <v>1</v>
      </c>
      <c r="AZ27" s="51">
        <v>107.2</v>
      </c>
      <c r="BA27" s="26"/>
      <c r="BB27" s="50">
        <v>1</v>
      </c>
      <c r="BC27" s="51">
        <v>107.08</v>
      </c>
      <c r="BD27" s="26"/>
      <c r="BE27" s="50">
        <v>1</v>
      </c>
      <c r="BF27" s="51">
        <v>107.24</v>
      </c>
      <c r="BG27" s="26"/>
      <c r="BH27" s="50">
        <v>1</v>
      </c>
      <c r="BI27" s="52">
        <v>108.12</v>
      </c>
      <c r="BJ27" s="52"/>
      <c r="BK27" s="50">
        <f t="shared" si="0"/>
        <v>1</v>
      </c>
      <c r="BL27" s="52">
        <f t="shared" si="1"/>
        <v>107.39199999999998</v>
      </c>
      <c r="BM27" s="53"/>
      <c r="BN27" s="53"/>
      <c r="BO27" s="113"/>
      <c r="BP27" s="112"/>
      <c r="BQ27" s="112"/>
      <c r="BR27" s="92"/>
      <c r="BS27" s="99"/>
      <c r="BT27" s="99"/>
      <c r="BU27" s="92"/>
      <c r="BV27" s="90"/>
    </row>
    <row r="28" spans="1:164" x14ac:dyDescent="0.2">
      <c r="A28" s="40">
        <v>14</v>
      </c>
      <c r="B28" s="30" t="s">
        <v>32</v>
      </c>
      <c r="C28" s="50">
        <v>6.2930000000000001</v>
      </c>
      <c r="D28" s="51">
        <v>17.059999999999999</v>
      </c>
      <c r="E28" s="51"/>
      <c r="F28" s="50">
        <v>6.282</v>
      </c>
      <c r="G28" s="51">
        <v>17.010000000000002</v>
      </c>
      <c r="H28" s="51"/>
      <c r="I28" s="50">
        <v>6.2868000000000004</v>
      </c>
      <c r="J28" s="51">
        <v>17.02</v>
      </c>
      <c r="K28" s="26"/>
      <c r="L28" s="50">
        <v>6.2739000000000003</v>
      </c>
      <c r="M28" s="51">
        <v>17.12</v>
      </c>
      <c r="N28" s="26"/>
      <c r="O28" s="50">
        <v>6.2640000000000002</v>
      </c>
      <c r="P28" s="51">
        <v>17.22</v>
      </c>
      <c r="Q28" s="51"/>
      <c r="R28" s="50">
        <v>6.3197000000000001</v>
      </c>
      <c r="S28" s="51">
        <v>17.22</v>
      </c>
      <c r="T28" s="51"/>
      <c r="U28" s="50">
        <v>6.2961</v>
      </c>
      <c r="V28" s="51">
        <v>17.23</v>
      </c>
      <c r="W28" s="26"/>
      <c r="X28" s="50">
        <v>6.3265000000000002</v>
      </c>
      <c r="Y28" s="51">
        <v>17.13</v>
      </c>
      <c r="Z28" s="51"/>
      <c r="AA28" s="50">
        <v>6.3429000000000002</v>
      </c>
      <c r="AB28" s="51">
        <v>16.989999999999998</v>
      </c>
      <c r="AC28" s="26"/>
      <c r="AD28" s="50">
        <v>6.3388</v>
      </c>
      <c r="AE28" s="51">
        <v>16.96</v>
      </c>
      <c r="AF28" s="51"/>
      <c r="AG28" s="50">
        <v>6.3437999999999999</v>
      </c>
      <c r="AH28" s="51">
        <v>16.75</v>
      </c>
      <c r="AI28" s="26"/>
      <c r="AJ28" s="50">
        <v>6.3437999999999999</v>
      </c>
      <c r="AK28" s="51">
        <v>16.72</v>
      </c>
      <c r="AL28" s="26"/>
      <c r="AM28" s="50">
        <v>6.3437999999999999</v>
      </c>
      <c r="AN28" s="51">
        <v>16.82</v>
      </c>
      <c r="AO28" s="26"/>
      <c r="AP28" s="50">
        <v>6.3437999999999999</v>
      </c>
      <c r="AQ28" s="51">
        <v>16.899999999999999</v>
      </c>
      <c r="AR28" s="26"/>
      <c r="AS28" s="50">
        <v>6.3437999999999999</v>
      </c>
      <c r="AT28" s="51">
        <v>16.89</v>
      </c>
      <c r="AU28" s="26"/>
      <c r="AV28" s="50">
        <v>6.3588000000000005</v>
      </c>
      <c r="AW28" s="51">
        <v>16.88</v>
      </c>
      <c r="AX28" s="51"/>
      <c r="AY28" s="50">
        <v>6.3318000000000003</v>
      </c>
      <c r="AZ28" s="51">
        <v>16.93</v>
      </c>
      <c r="BA28" s="26"/>
      <c r="BB28" s="50">
        <v>6.3052000000000001</v>
      </c>
      <c r="BC28" s="51">
        <v>16.98</v>
      </c>
      <c r="BD28" s="26"/>
      <c r="BE28" s="50">
        <v>6.3105000000000002</v>
      </c>
      <c r="BF28" s="51">
        <v>16.989999999999998</v>
      </c>
      <c r="BG28" s="26"/>
      <c r="BH28" s="50">
        <v>6.3235000000000001</v>
      </c>
      <c r="BI28" s="52">
        <v>17.100000000000001</v>
      </c>
      <c r="BJ28" s="26"/>
      <c r="BK28" s="50">
        <f t="shared" si="0"/>
        <v>6.3186250000000008</v>
      </c>
      <c r="BL28" s="52">
        <f t="shared" si="1"/>
        <v>16.996000000000002</v>
      </c>
      <c r="BM28" s="53"/>
      <c r="BN28" s="53"/>
      <c r="BO28" s="113"/>
      <c r="BP28" s="112"/>
      <c r="BQ28" s="112"/>
      <c r="BR28" s="92"/>
      <c r="BS28" s="99"/>
      <c r="BT28" s="99"/>
      <c r="BU28" s="92"/>
      <c r="BV28" s="90"/>
    </row>
    <row r="29" spans="1:164" s="19" customFormat="1" ht="13.5" thickBot="1" x14ac:dyDescent="0.25">
      <c r="A29" s="56">
        <v>15</v>
      </c>
      <c r="B29" s="57" t="s">
        <v>33</v>
      </c>
      <c r="C29" s="58">
        <v>6.3024000000000004</v>
      </c>
      <c r="D29" s="59">
        <v>17.03</v>
      </c>
      <c r="E29" s="59"/>
      <c r="F29" s="58">
        <v>6.2949000000000002</v>
      </c>
      <c r="G29" s="59">
        <v>16.98</v>
      </c>
      <c r="H29" s="59"/>
      <c r="I29" s="58">
        <v>6.2936000000000005</v>
      </c>
      <c r="J29" s="59">
        <v>17</v>
      </c>
      <c r="K29" s="33"/>
      <c r="L29" s="58">
        <v>6.2848000000000006</v>
      </c>
      <c r="M29" s="59">
        <v>17.09</v>
      </c>
      <c r="N29" s="33"/>
      <c r="O29" s="58">
        <v>6.2812000000000001</v>
      </c>
      <c r="P29" s="59">
        <v>17.170000000000002</v>
      </c>
      <c r="Q29" s="59"/>
      <c r="R29" s="58">
        <v>6.3580000000000005</v>
      </c>
      <c r="S29" s="59">
        <v>17.11</v>
      </c>
      <c r="T29" s="59"/>
      <c r="U29" s="58">
        <v>6.3165000000000004</v>
      </c>
      <c r="V29" s="59">
        <v>17.18</v>
      </c>
      <c r="W29" s="33"/>
      <c r="X29" s="58">
        <v>6.3338999999999999</v>
      </c>
      <c r="Y29" s="59">
        <v>17.11</v>
      </c>
      <c r="Z29" s="59"/>
      <c r="AA29" s="58">
        <v>6.3363000000000005</v>
      </c>
      <c r="AB29" s="59">
        <v>17</v>
      </c>
      <c r="AC29" s="33"/>
      <c r="AD29" s="58">
        <v>6.3292000000000002</v>
      </c>
      <c r="AE29" s="59">
        <v>16.98</v>
      </c>
      <c r="AF29" s="59"/>
      <c r="AG29" s="58">
        <v>6.2849000000000004</v>
      </c>
      <c r="AH29" s="59">
        <v>16.91</v>
      </c>
      <c r="AI29" s="33"/>
      <c r="AJ29" s="58">
        <v>6.2917000000000005</v>
      </c>
      <c r="AK29" s="59">
        <v>16.86</v>
      </c>
      <c r="AL29" s="33"/>
      <c r="AM29" s="58">
        <v>6.3031000000000006</v>
      </c>
      <c r="AN29" s="59">
        <v>16.93</v>
      </c>
      <c r="AO29" s="33"/>
      <c r="AP29" s="58">
        <v>6.3382000000000005</v>
      </c>
      <c r="AQ29" s="59">
        <v>16.920000000000002</v>
      </c>
      <c r="AR29" s="33"/>
      <c r="AS29" s="58">
        <v>6.335</v>
      </c>
      <c r="AT29" s="59">
        <v>16.91</v>
      </c>
      <c r="AU29" s="33"/>
      <c r="AV29" s="58">
        <v>6.3489000000000004</v>
      </c>
      <c r="AW29" s="59">
        <v>16.91</v>
      </c>
      <c r="AX29" s="59"/>
      <c r="AY29" s="58">
        <v>6.3314000000000004</v>
      </c>
      <c r="AZ29" s="59">
        <v>16.93</v>
      </c>
      <c r="BA29" s="33"/>
      <c r="BB29" s="58">
        <v>6.3001000000000005</v>
      </c>
      <c r="BC29" s="59">
        <v>17</v>
      </c>
      <c r="BD29" s="33"/>
      <c r="BE29" s="58">
        <v>6.3075999999999999</v>
      </c>
      <c r="BF29" s="59">
        <v>17</v>
      </c>
      <c r="BG29" s="33"/>
      <c r="BH29" s="58">
        <v>6.3214000000000006</v>
      </c>
      <c r="BI29" s="60">
        <v>17.100000000000001</v>
      </c>
      <c r="BJ29" s="33"/>
      <c r="BK29" s="58">
        <f t="shared" si="0"/>
        <v>6.3146550000000001</v>
      </c>
      <c r="BL29" s="60">
        <f t="shared" si="1"/>
        <v>17.006000000000004</v>
      </c>
      <c r="BM29" s="53"/>
      <c r="BN29" s="53"/>
      <c r="BO29" s="113"/>
      <c r="BP29" s="112"/>
      <c r="BQ29" s="112"/>
      <c r="BR29" s="92"/>
      <c r="BS29" s="99"/>
      <c r="BT29" s="99"/>
      <c r="BU29" s="92"/>
      <c r="BV29" s="90"/>
      <c r="BW29" s="89"/>
      <c r="BX29" s="89"/>
      <c r="BY29" s="89"/>
      <c r="BZ29" s="89"/>
      <c r="CA29" s="89"/>
      <c r="CB29" s="89"/>
      <c r="CC29" s="91"/>
      <c r="CD29" s="90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26"/>
      <c r="BK30" s="50"/>
      <c r="BL30" s="26"/>
      <c r="BM30" s="62"/>
      <c r="BN30" s="62"/>
      <c r="BO30" s="92"/>
      <c r="BQ30" s="92"/>
      <c r="BR30" s="92"/>
      <c r="BS30" s="99"/>
      <c r="BT30" s="99"/>
      <c r="BU30" s="92"/>
      <c r="BV30" s="90"/>
    </row>
    <row r="31" spans="1:164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26"/>
      <c r="BK31" s="63"/>
      <c r="BL31" s="63"/>
      <c r="BM31" s="62"/>
      <c r="BN31" s="62"/>
      <c r="BO31" s="92"/>
      <c r="BQ31" s="92"/>
      <c r="BR31" s="92"/>
      <c r="BS31" s="99"/>
      <c r="BT31" s="99"/>
      <c r="BU31" s="92"/>
      <c r="BV31" s="90"/>
    </row>
    <row r="32" spans="1:164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O32" s="117"/>
      <c r="BQ32" s="101" t="s">
        <v>28</v>
      </c>
      <c r="BR32" s="101"/>
      <c r="BS32" s="101"/>
      <c r="BT32" s="101"/>
      <c r="BU32" s="101"/>
      <c r="BV32" s="101"/>
      <c r="BW32" s="102"/>
      <c r="BX32" s="102"/>
      <c r="BY32" s="102"/>
      <c r="BZ32" s="102"/>
      <c r="CA32" s="102"/>
      <c r="CB32" s="102"/>
      <c r="CC32" s="103"/>
      <c r="CD32" s="104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38"/>
    </row>
    <row r="33" spans="1:164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O33" s="117"/>
      <c r="BQ33" s="101"/>
      <c r="BR33" s="101"/>
      <c r="BS33" s="101"/>
      <c r="BT33" s="101"/>
      <c r="BU33" s="101"/>
      <c r="BV33" s="101"/>
      <c r="BW33" s="102"/>
      <c r="BX33" s="102"/>
      <c r="BY33" s="102"/>
      <c r="BZ33" s="102"/>
      <c r="CA33" s="102"/>
      <c r="CB33" s="102"/>
      <c r="CC33" s="103"/>
      <c r="CD33" s="104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38"/>
    </row>
    <row r="34" spans="1:164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6"/>
      <c r="BL34" s="66"/>
      <c r="BM34" s="66"/>
      <c r="BN34" s="66"/>
      <c r="BO34" s="102"/>
      <c r="BQ34" s="101"/>
      <c r="BR34" s="92" t="s">
        <v>5</v>
      </c>
      <c r="BS34" s="92" t="s">
        <v>6</v>
      </c>
      <c r="BT34" s="92" t="s">
        <v>7</v>
      </c>
      <c r="BU34" s="92" t="s">
        <v>8</v>
      </c>
      <c r="BV34" s="90" t="s">
        <v>9</v>
      </c>
      <c r="BW34" s="89" t="s">
        <v>10</v>
      </c>
      <c r="BX34" s="89" t="s">
        <v>25</v>
      </c>
      <c r="BY34" s="89" t="s">
        <v>26</v>
      </c>
      <c r="BZ34" s="89" t="s">
        <v>13</v>
      </c>
      <c r="CA34" s="89" t="s">
        <v>14</v>
      </c>
      <c r="CB34" s="89" t="s">
        <v>15</v>
      </c>
      <c r="CC34" s="91" t="s">
        <v>27</v>
      </c>
      <c r="CD34" s="90" t="s">
        <v>17</v>
      </c>
      <c r="CE34" s="105" t="s">
        <v>32</v>
      </c>
      <c r="CF34" s="105" t="s">
        <v>33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38"/>
    </row>
    <row r="35" spans="1:164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5"/>
      <c r="BK35" s="69"/>
      <c r="BL35" s="69"/>
      <c r="BM35" s="70"/>
      <c r="BN35" s="70"/>
      <c r="BO35" s="122"/>
      <c r="BP35" s="118"/>
      <c r="BQ35" s="106">
        <v>1</v>
      </c>
      <c r="BR35" s="98">
        <v>97.91</v>
      </c>
      <c r="BS35" s="98">
        <v>152.77000000000001</v>
      </c>
      <c r="BT35" s="98">
        <v>115.14</v>
      </c>
      <c r="BU35" s="98">
        <v>133.41999999999999</v>
      </c>
      <c r="BV35" s="98">
        <v>143787.87</v>
      </c>
      <c r="BW35" s="98">
        <v>1849.94</v>
      </c>
      <c r="BX35" s="98">
        <v>85.87</v>
      </c>
      <c r="BY35" s="98">
        <v>87.17</v>
      </c>
      <c r="BZ35" s="98">
        <v>13.61</v>
      </c>
      <c r="CA35" s="98">
        <v>13.95</v>
      </c>
      <c r="CB35" s="98">
        <v>17.93</v>
      </c>
      <c r="CC35" s="98">
        <v>156.38999999999999</v>
      </c>
      <c r="CD35" s="98">
        <v>107.33</v>
      </c>
      <c r="CE35" s="98">
        <v>17.059999999999999</v>
      </c>
      <c r="CF35" s="98">
        <v>17.03</v>
      </c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65"/>
      <c r="BK36" s="69"/>
      <c r="BL36" s="69"/>
      <c r="BM36" s="70"/>
      <c r="BN36" s="70"/>
      <c r="BO36" s="122"/>
      <c r="BP36" s="118"/>
      <c r="BQ36" s="106">
        <v>2</v>
      </c>
      <c r="BR36" s="98">
        <v>97.31</v>
      </c>
      <c r="BS36" s="98">
        <v>151.99</v>
      </c>
      <c r="BT36" s="98">
        <v>114.96</v>
      </c>
      <c r="BU36" s="98">
        <v>133.41</v>
      </c>
      <c r="BV36" s="98">
        <v>143785.66</v>
      </c>
      <c r="BW36" s="98">
        <v>1834.38</v>
      </c>
      <c r="BX36" s="98">
        <v>85.34</v>
      </c>
      <c r="BY36" s="98">
        <v>86.92</v>
      </c>
      <c r="BZ36" s="98">
        <v>13.59</v>
      </c>
      <c r="CA36" s="98">
        <v>13.93</v>
      </c>
      <c r="CB36" s="98">
        <v>17.93</v>
      </c>
      <c r="CC36" s="98">
        <v>155.56</v>
      </c>
      <c r="CD36" s="98">
        <v>106.88</v>
      </c>
      <c r="CE36" s="98">
        <v>17.010000000000002</v>
      </c>
      <c r="CF36" s="98">
        <v>16.98</v>
      </c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s="15" customFormat="1" x14ac:dyDescent="0.2">
      <c r="A37" s="4"/>
      <c r="B37" s="16"/>
      <c r="C37" s="16"/>
      <c r="BJ37" s="65"/>
      <c r="BK37" s="73"/>
      <c r="BL37" s="73"/>
      <c r="BO37" s="108"/>
      <c r="BP37" s="118"/>
      <c r="BQ37" s="106">
        <v>3</v>
      </c>
      <c r="BR37" s="98">
        <v>97.43</v>
      </c>
      <c r="BS37" s="98">
        <v>151.02000000000001</v>
      </c>
      <c r="BT37" s="98">
        <v>115.07</v>
      </c>
      <c r="BU37" s="98">
        <v>133.35</v>
      </c>
      <c r="BV37" s="98">
        <v>143136.03</v>
      </c>
      <c r="BW37" s="98">
        <v>1806.04</v>
      </c>
      <c r="BX37" s="98">
        <v>84.94</v>
      </c>
      <c r="BY37" s="98">
        <v>86.2</v>
      </c>
      <c r="BZ37" s="98">
        <v>13.57</v>
      </c>
      <c r="CA37" s="98">
        <v>13.88</v>
      </c>
      <c r="CB37" s="98">
        <v>17.920000000000002</v>
      </c>
      <c r="CC37" s="98">
        <v>155.94999999999999</v>
      </c>
      <c r="CD37" s="98">
        <v>106.98</v>
      </c>
      <c r="CE37" s="98">
        <v>17.02</v>
      </c>
      <c r="CF37" s="98">
        <v>17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s="15" customFormat="1" x14ac:dyDescent="0.2">
      <c r="A38" s="4"/>
      <c r="B38" s="16"/>
      <c r="C38" s="16"/>
      <c r="BJ38" s="65"/>
      <c r="BK38" s="73"/>
      <c r="BL38" s="73"/>
      <c r="BO38" s="108"/>
      <c r="BP38" s="118"/>
      <c r="BQ38" s="106">
        <v>4</v>
      </c>
      <c r="BR38" s="98">
        <v>98.53</v>
      </c>
      <c r="BS38" s="98">
        <v>149.91999999999999</v>
      </c>
      <c r="BT38" s="98">
        <v>114.94</v>
      </c>
      <c r="BU38" s="98">
        <v>133.26</v>
      </c>
      <c r="BV38" s="98">
        <v>144268.82</v>
      </c>
      <c r="BW38" s="98">
        <v>1814.06</v>
      </c>
      <c r="BX38" s="98">
        <v>84.52</v>
      </c>
      <c r="BY38" s="98">
        <v>85.82</v>
      </c>
      <c r="BZ38" s="98">
        <v>13.52</v>
      </c>
      <c r="CA38" s="98">
        <v>13.76</v>
      </c>
      <c r="CB38" s="98">
        <v>17.89</v>
      </c>
      <c r="CC38" s="98">
        <v>156.28</v>
      </c>
      <c r="CD38" s="98">
        <v>107.43</v>
      </c>
      <c r="CE38" s="98">
        <v>17.12</v>
      </c>
      <c r="CF38" s="98">
        <v>17.09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s="15" customFormat="1" x14ac:dyDescent="0.2">
      <c r="A39" s="4"/>
      <c r="B39" s="16"/>
      <c r="C39" s="16"/>
      <c r="BJ39" s="65"/>
      <c r="BK39" s="73"/>
      <c r="BL39" s="73"/>
      <c r="BO39" s="108"/>
      <c r="BP39" s="118"/>
      <c r="BQ39" s="106">
        <v>5</v>
      </c>
      <c r="BR39" s="98">
        <v>98.93</v>
      </c>
      <c r="BS39" s="98">
        <v>149.69999999999999</v>
      </c>
      <c r="BT39" s="98">
        <v>114.79</v>
      </c>
      <c r="BU39" s="98">
        <v>133.22999999999999</v>
      </c>
      <c r="BV39" s="98">
        <v>143265.38</v>
      </c>
      <c r="BW39" s="98">
        <v>1799.7</v>
      </c>
      <c r="BX39" s="98">
        <v>84.75</v>
      </c>
      <c r="BY39" s="98">
        <v>86.15</v>
      </c>
      <c r="BZ39" s="98">
        <v>13.5</v>
      </c>
      <c r="CA39" s="98">
        <v>13.76</v>
      </c>
      <c r="CB39" s="98">
        <v>17.89</v>
      </c>
      <c r="CC39" s="98">
        <v>156.59</v>
      </c>
      <c r="CD39" s="98">
        <v>107.87</v>
      </c>
      <c r="CE39" s="98">
        <v>17.22</v>
      </c>
      <c r="CF39" s="98">
        <v>17.170000000000002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s="15" customFormat="1" x14ac:dyDescent="0.2">
      <c r="A40" s="4"/>
      <c r="B40" s="16"/>
      <c r="C40" s="16"/>
      <c r="BJ40" s="65"/>
      <c r="BK40" s="73"/>
      <c r="BL40" s="73"/>
      <c r="BO40" s="108"/>
      <c r="BP40" s="118"/>
      <c r="BQ40" s="106">
        <v>6</v>
      </c>
      <c r="BR40" s="98">
        <v>99.28</v>
      </c>
      <c r="BS40" s="98">
        <v>151.13999999999999</v>
      </c>
      <c r="BT40" s="98">
        <v>115.11</v>
      </c>
      <c r="BU40" s="98">
        <v>133.19999999999999</v>
      </c>
      <c r="BV40" s="98">
        <v>142665.14000000001</v>
      </c>
      <c r="BW40" s="98">
        <v>1771.43</v>
      </c>
      <c r="BX40" s="98">
        <v>84.94</v>
      </c>
      <c r="BY40" s="98">
        <v>86.44</v>
      </c>
      <c r="BZ40" s="98">
        <v>13.46</v>
      </c>
      <c r="CA40" s="98">
        <v>13.76</v>
      </c>
      <c r="CB40" s="98">
        <v>17.89</v>
      </c>
      <c r="CC40" s="98">
        <v>157.82</v>
      </c>
      <c r="CD40" s="98">
        <v>108.81</v>
      </c>
      <c r="CE40" s="98">
        <v>17.22</v>
      </c>
      <c r="CF40" s="98">
        <v>17.11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s="15" customFormat="1" x14ac:dyDescent="0.2">
      <c r="A41" s="4"/>
      <c r="B41" s="16"/>
      <c r="C41" s="16"/>
      <c r="BJ41" s="65"/>
      <c r="BK41" s="73"/>
      <c r="BL41" s="73"/>
      <c r="BO41" s="108"/>
      <c r="BP41" s="118"/>
      <c r="BQ41" s="106">
        <v>7</v>
      </c>
      <c r="BR41" s="98">
        <v>99.43</v>
      </c>
      <c r="BS41" s="98">
        <v>150.88</v>
      </c>
      <c r="BT41" s="98">
        <v>115.7</v>
      </c>
      <c r="BU41" s="98">
        <v>133.06</v>
      </c>
      <c r="BV41" s="98">
        <v>142684.01999999999</v>
      </c>
      <c r="BW41" s="98">
        <v>1777.66</v>
      </c>
      <c r="BX41" s="98">
        <v>84.56</v>
      </c>
      <c r="BY41" s="98">
        <v>86.1</v>
      </c>
      <c r="BZ41" s="98">
        <v>13.31</v>
      </c>
      <c r="CA41" s="98">
        <v>13.48</v>
      </c>
      <c r="CB41" s="98">
        <v>17.87</v>
      </c>
      <c r="CC41" s="98">
        <v>156.72999999999999</v>
      </c>
      <c r="CD41" s="98">
        <v>108.5</v>
      </c>
      <c r="CE41" s="98">
        <v>17.23</v>
      </c>
      <c r="CF41" s="98">
        <v>17.18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s="15" customFormat="1" x14ac:dyDescent="0.2">
      <c r="A42" s="4"/>
      <c r="B42" s="16"/>
      <c r="C42" s="16"/>
      <c r="BJ42" s="65"/>
      <c r="BK42" s="73"/>
      <c r="BL42" s="73"/>
      <c r="BO42" s="108"/>
      <c r="BP42" s="118"/>
      <c r="BQ42" s="106">
        <v>8</v>
      </c>
      <c r="BR42" s="98">
        <v>99.8</v>
      </c>
      <c r="BS42" s="98">
        <v>150.22999999999999</v>
      </c>
      <c r="BT42" s="98">
        <v>115.65</v>
      </c>
      <c r="BU42" s="98">
        <v>133.01</v>
      </c>
      <c r="BV42" s="98">
        <v>143181.22</v>
      </c>
      <c r="BW42" s="98">
        <v>1777.76</v>
      </c>
      <c r="BX42" s="98">
        <v>84.88</v>
      </c>
      <c r="BY42" s="98">
        <v>86.24</v>
      </c>
      <c r="BZ42" s="98">
        <v>13.41</v>
      </c>
      <c r="CA42" s="98">
        <v>13.63</v>
      </c>
      <c r="CB42" s="98">
        <v>17.87</v>
      </c>
      <c r="CC42" s="98">
        <v>156.6</v>
      </c>
      <c r="CD42" s="98">
        <v>108.4</v>
      </c>
      <c r="CE42" s="98">
        <v>17.13</v>
      </c>
      <c r="CF42" s="98">
        <v>17.11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s="15" customFormat="1" x14ac:dyDescent="0.2">
      <c r="A43" s="4"/>
      <c r="B43" s="16"/>
      <c r="C43" s="16"/>
      <c r="BJ43" s="65"/>
      <c r="BK43" s="73"/>
      <c r="BL43" s="73"/>
      <c r="BO43" s="108"/>
      <c r="BP43" s="118"/>
      <c r="BQ43" s="106">
        <v>9</v>
      </c>
      <c r="BR43" s="98">
        <v>100.28</v>
      </c>
      <c r="BS43" s="98">
        <v>150.01</v>
      </c>
      <c r="BT43" s="98">
        <v>115.49</v>
      </c>
      <c r="BU43" s="98">
        <v>132.91</v>
      </c>
      <c r="BV43" s="98">
        <v>143342.68</v>
      </c>
      <c r="BW43" s="98">
        <v>1792.79</v>
      </c>
      <c r="BX43" s="98">
        <v>84.78</v>
      </c>
      <c r="BY43" s="98">
        <v>85.68</v>
      </c>
      <c r="BZ43" s="98">
        <v>13.4</v>
      </c>
      <c r="CA43" s="98">
        <v>13.67</v>
      </c>
      <c r="CB43" s="98">
        <v>17.86</v>
      </c>
      <c r="CC43" s="98">
        <v>155.80000000000001</v>
      </c>
      <c r="CD43" s="98">
        <v>107.74</v>
      </c>
      <c r="CE43" s="98">
        <v>16.989999999999998</v>
      </c>
      <c r="CF43" s="98">
        <v>17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s="15" customFormat="1" x14ac:dyDescent="0.2">
      <c r="A44" s="4"/>
      <c r="BJ44" s="65"/>
      <c r="BK44" s="73"/>
      <c r="BL44" s="73"/>
      <c r="BO44" s="108"/>
      <c r="BP44" s="118"/>
      <c r="BQ44" s="106">
        <v>10</v>
      </c>
      <c r="BR44" s="98">
        <v>100.07</v>
      </c>
      <c r="BS44" s="98">
        <v>149.1</v>
      </c>
      <c r="BT44" s="98">
        <v>115.09</v>
      </c>
      <c r="BU44" s="98">
        <v>132.83000000000001</v>
      </c>
      <c r="BV44" s="98">
        <v>143120.79</v>
      </c>
      <c r="BW44" s="98">
        <v>1784.76</v>
      </c>
      <c r="BX44" s="98">
        <v>84.57</v>
      </c>
      <c r="BY44" s="98">
        <v>85.5</v>
      </c>
      <c r="BZ44" s="98">
        <v>13.39</v>
      </c>
      <c r="CA44" s="98">
        <v>13.65</v>
      </c>
      <c r="CB44" s="98">
        <v>17.829999999999998</v>
      </c>
      <c r="CC44" s="98">
        <v>155.87</v>
      </c>
      <c r="CD44" s="98">
        <v>107.49</v>
      </c>
      <c r="CE44" s="98">
        <v>16.96</v>
      </c>
      <c r="CF44" s="98">
        <v>16.98</v>
      </c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s="15" customFormat="1" x14ac:dyDescent="0.2">
      <c r="A45" s="4"/>
      <c r="BJ45" s="65"/>
      <c r="BK45" s="17"/>
      <c r="BL45" s="17"/>
      <c r="BO45" s="108"/>
      <c r="BP45" s="118"/>
      <c r="BQ45" s="106">
        <v>11</v>
      </c>
      <c r="BR45" s="98">
        <v>99.73</v>
      </c>
      <c r="BS45" s="98">
        <v>149.47999999999999</v>
      </c>
      <c r="BT45" s="98">
        <v>114.84</v>
      </c>
      <c r="BU45" s="98">
        <v>132.63999999999999</v>
      </c>
      <c r="BV45" s="98">
        <v>143823.97</v>
      </c>
      <c r="BW45" s="98">
        <v>1794.73</v>
      </c>
      <c r="BX45" s="98">
        <v>84.41</v>
      </c>
      <c r="BY45" s="98">
        <v>85.13</v>
      </c>
      <c r="BZ45" s="98">
        <v>13.39</v>
      </c>
      <c r="CA45" s="98">
        <v>13.64</v>
      </c>
      <c r="CB45" s="98">
        <v>17.809999999999999</v>
      </c>
      <c r="CC45" s="98">
        <v>154.12</v>
      </c>
      <c r="CD45" s="98">
        <v>106.26</v>
      </c>
      <c r="CE45" s="98">
        <v>16.75</v>
      </c>
      <c r="CF45" s="98">
        <v>16.91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s="15" customFormat="1" x14ac:dyDescent="0.2">
      <c r="A46" s="4"/>
      <c r="BJ46" s="65"/>
      <c r="BK46" s="17"/>
      <c r="BL46" s="17"/>
      <c r="BO46" s="108"/>
      <c r="BP46" s="118"/>
      <c r="BQ46" s="106">
        <v>12</v>
      </c>
      <c r="BR46" s="98">
        <v>100.04</v>
      </c>
      <c r="BS46" s="98">
        <v>149.36000000000001</v>
      </c>
      <c r="BT46" s="98">
        <v>115.12</v>
      </c>
      <c r="BU46" s="98">
        <v>132.66</v>
      </c>
      <c r="BV46" s="98">
        <v>144177.76999999999</v>
      </c>
      <c r="BW46" s="98">
        <v>1790.04</v>
      </c>
      <c r="BX46" s="98">
        <v>84.48</v>
      </c>
      <c r="BY46" s="98">
        <v>85.07</v>
      </c>
      <c r="BZ46" s="98">
        <v>13.38</v>
      </c>
      <c r="CA46" s="98">
        <v>13.71</v>
      </c>
      <c r="CB46" s="98">
        <v>17.809999999999999</v>
      </c>
      <c r="CC46" s="98">
        <v>154.71</v>
      </c>
      <c r="CD46" s="98">
        <v>106.07</v>
      </c>
      <c r="CE46" s="98">
        <v>16.72</v>
      </c>
      <c r="CF46" s="98">
        <v>16.86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s="15" customFormat="1" x14ac:dyDescent="0.2">
      <c r="A47" s="4"/>
      <c r="BK47" s="17"/>
      <c r="BL47" s="17"/>
      <c r="BO47" s="108"/>
      <c r="BP47" s="118"/>
      <c r="BQ47" s="106">
        <v>13</v>
      </c>
      <c r="BR47" s="98">
        <v>100.2</v>
      </c>
      <c r="BS47" s="98">
        <v>149.66</v>
      </c>
      <c r="BT47" s="98">
        <v>115.13</v>
      </c>
      <c r="BU47" s="98">
        <v>132.5</v>
      </c>
      <c r="BV47" s="98">
        <v>143864.29999999999</v>
      </c>
      <c r="BW47" s="98">
        <v>1782.06</v>
      </c>
      <c r="BX47" s="98">
        <v>84.59</v>
      </c>
      <c r="BY47" s="98">
        <v>85.06</v>
      </c>
      <c r="BZ47" s="98">
        <v>13.38</v>
      </c>
      <c r="CA47" s="98">
        <v>13.72</v>
      </c>
      <c r="CB47" s="98">
        <v>17.8</v>
      </c>
      <c r="CC47" s="98">
        <v>155.77000000000001</v>
      </c>
      <c r="CD47" s="98">
        <v>106.71</v>
      </c>
      <c r="CE47" s="98">
        <v>16.82</v>
      </c>
      <c r="CF47" s="98">
        <v>16.93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s="15" customFormat="1" x14ac:dyDescent="0.2">
      <c r="A48" s="4"/>
      <c r="BK48" s="17"/>
      <c r="BL48" s="17"/>
      <c r="BO48" s="108"/>
      <c r="BP48" s="118"/>
      <c r="BQ48" s="106">
        <v>14</v>
      </c>
      <c r="BR48" s="98">
        <v>100.05</v>
      </c>
      <c r="BS48" s="98">
        <v>149.93</v>
      </c>
      <c r="BT48" s="98">
        <v>114.73</v>
      </c>
      <c r="BU48" s="98">
        <v>132.35</v>
      </c>
      <c r="BV48" s="98">
        <v>143417.98000000001</v>
      </c>
      <c r="BW48" s="98">
        <v>1763.93</v>
      </c>
      <c r="BX48" s="98">
        <v>84.55</v>
      </c>
      <c r="BY48" s="98">
        <v>85.12</v>
      </c>
      <c r="BZ48" s="98">
        <v>13.28</v>
      </c>
      <c r="CA48" s="98">
        <v>13.68</v>
      </c>
      <c r="CB48" s="98">
        <v>17.760000000000002</v>
      </c>
      <c r="CC48" s="98">
        <v>156.53</v>
      </c>
      <c r="CD48" s="98">
        <v>107.23</v>
      </c>
      <c r="CE48" s="98">
        <v>16.899999999999999</v>
      </c>
      <c r="CF48" s="98">
        <v>16.920000000000002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s="15" customFormat="1" x14ac:dyDescent="0.2">
      <c r="A49" s="4"/>
      <c r="BK49" s="17"/>
      <c r="BL49" s="17"/>
      <c r="BO49" s="108"/>
      <c r="BP49" s="118"/>
      <c r="BQ49" s="106">
        <v>15</v>
      </c>
      <c r="BR49" s="98">
        <v>99.71</v>
      </c>
      <c r="BS49" s="98">
        <v>149.38999999999999</v>
      </c>
      <c r="BT49" s="98">
        <v>114.42</v>
      </c>
      <c r="BU49" s="98">
        <v>132.05000000000001</v>
      </c>
      <c r="BV49" s="98">
        <v>142363.35</v>
      </c>
      <c r="BW49" s="98">
        <v>1762.45</v>
      </c>
      <c r="BX49" s="98">
        <v>84.14</v>
      </c>
      <c r="BY49" s="98">
        <v>84.64</v>
      </c>
      <c r="BZ49" s="98">
        <v>13.24</v>
      </c>
      <c r="CA49" s="98">
        <v>13.66</v>
      </c>
      <c r="CB49" s="98">
        <v>17.73</v>
      </c>
      <c r="CC49" s="98">
        <v>155.57</v>
      </c>
      <c r="CD49" s="98">
        <v>107.14</v>
      </c>
      <c r="CE49" s="98">
        <v>16.89</v>
      </c>
      <c r="CF49" s="98">
        <v>16.91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s="15" customFormat="1" x14ac:dyDescent="0.2">
      <c r="A50" s="4"/>
      <c r="BK50" s="17"/>
      <c r="BL50" s="17"/>
      <c r="BO50" s="108"/>
      <c r="BP50" s="118"/>
      <c r="BQ50" s="106">
        <v>16</v>
      </c>
      <c r="BR50" s="98">
        <v>100.07</v>
      </c>
      <c r="BS50" s="98">
        <v>149.18</v>
      </c>
      <c r="BT50" s="98">
        <v>114.52</v>
      </c>
      <c r="BU50" s="98">
        <v>131.93</v>
      </c>
      <c r="BV50" s="98">
        <v>142130.68</v>
      </c>
      <c r="BW50" s="98">
        <v>1770.37</v>
      </c>
      <c r="BX50" s="98">
        <v>83.97</v>
      </c>
      <c r="BY50" s="98">
        <v>84.68</v>
      </c>
      <c r="BZ50" s="98">
        <v>13.2</v>
      </c>
      <c r="CA50" s="98">
        <v>13.61</v>
      </c>
      <c r="CB50" s="98">
        <v>17.72</v>
      </c>
      <c r="CC50" s="98">
        <v>155.63999999999999</v>
      </c>
      <c r="CD50" s="98">
        <v>107.36</v>
      </c>
      <c r="CE50" s="98">
        <v>16.88</v>
      </c>
      <c r="CF50" s="98">
        <v>16.91</v>
      </c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s="15" customFormat="1" x14ac:dyDescent="0.2">
      <c r="A51" s="4"/>
      <c r="BK51" s="17"/>
      <c r="BL51" s="17"/>
      <c r="BO51" s="108"/>
      <c r="BP51" s="118"/>
      <c r="BQ51" s="106">
        <v>17</v>
      </c>
      <c r="BR51" s="98">
        <v>100.37</v>
      </c>
      <c r="BS51" s="98">
        <v>149.75</v>
      </c>
      <c r="BT51" s="98">
        <v>114.76</v>
      </c>
      <c r="BU51" s="98">
        <v>132</v>
      </c>
      <c r="BV51" s="98">
        <v>142448.43</v>
      </c>
      <c r="BW51" s="98">
        <v>1776.09</v>
      </c>
      <c r="BX51" s="98">
        <v>83.8</v>
      </c>
      <c r="BY51" s="98">
        <v>84.36</v>
      </c>
      <c r="BZ51" s="98">
        <v>13.15</v>
      </c>
      <c r="CA51" s="98">
        <v>13.63</v>
      </c>
      <c r="CB51" s="98">
        <v>17.73</v>
      </c>
      <c r="CC51" s="98">
        <v>155.26</v>
      </c>
      <c r="CD51" s="98">
        <v>107.2</v>
      </c>
      <c r="CE51" s="98">
        <v>16.93</v>
      </c>
      <c r="CF51" s="98">
        <v>16.93</v>
      </c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s="15" customFormat="1" x14ac:dyDescent="0.2">
      <c r="A52" s="4"/>
      <c r="BK52" s="17"/>
      <c r="BL52" s="17"/>
      <c r="BO52" s="108"/>
      <c r="BP52" s="118"/>
      <c r="BQ52" s="106">
        <v>18</v>
      </c>
      <c r="BR52" s="98">
        <v>100.49</v>
      </c>
      <c r="BS52" s="98">
        <v>150.52000000000001</v>
      </c>
      <c r="BT52" s="98">
        <v>114.71</v>
      </c>
      <c r="BU52" s="98">
        <v>132.18</v>
      </c>
      <c r="BV52" s="98">
        <v>143436.87</v>
      </c>
      <c r="BW52" s="98">
        <v>1789.84</v>
      </c>
      <c r="BX52" s="98">
        <v>84.27</v>
      </c>
      <c r="BY52" s="98">
        <v>84.79</v>
      </c>
      <c r="BZ52" s="98">
        <v>13.17</v>
      </c>
      <c r="CA52" s="98">
        <v>13.73</v>
      </c>
      <c r="CB52" s="98">
        <v>17.760000000000002</v>
      </c>
      <c r="CC52" s="98">
        <v>155.33000000000001</v>
      </c>
      <c r="CD52" s="98">
        <v>107.08</v>
      </c>
      <c r="CE52" s="98">
        <v>16.98</v>
      </c>
      <c r="CF52" s="98">
        <v>17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s="15" customFormat="1" x14ac:dyDescent="0.2">
      <c r="A53" s="4"/>
      <c r="BK53" s="17"/>
      <c r="BL53" s="17"/>
      <c r="BO53" s="108"/>
      <c r="BP53" s="118"/>
      <c r="BQ53" s="106">
        <v>19</v>
      </c>
      <c r="BR53" s="98">
        <v>100.2</v>
      </c>
      <c r="BS53" s="98">
        <v>149.69</v>
      </c>
      <c r="BT53" s="98">
        <v>114.44</v>
      </c>
      <c r="BU53" s="98">
        <v>132.24</v>
      </c>
      <c r="BV53" s="98">
        <v>142877.99</v>
      </c>
      <c r="BW53" s="98">
        <v>1779.11</v>
      </c>
      <c r="BX53" s="98">
        <v>84.1</v>
      </c>
      <c r="BY53" s="98">
        <v>84.53</v>
      </c>
      <c r="BZ53" s="98">
        <v>13.11</v>
      </c>
      <c r="CA53" s="98">
        <v>13.71</v>
      </c>
      <c r="CB53" s="98">
        <v>17.75</v>
      </c>
      <c r="CC53" s="98">
        <v>155.82</v>
      </c>
      <c r="CD53" s="98">
        <v>107.24</v>
      </c>
      <c r="CE53" s="98">
        <v>16.989999999999998</v>
      </c>
      <c r="CF53" s="98">
        <v>17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s="15" customFormat="1" x14ac:dyDescent="0.2">
      <c r="A54" s="4"/>
      <c r="BK54" s="17"/>
      <c r="BL54" s="17"/>
      <c r="BO54" s="108"/>
      <c r="BP54" s="118"/>
      <c r="BQ54" s="106">
        <v>20</v>
      </c>
      <c r="BR54" s="98">
        <v>101</v>
      </c>
      <c r="BS54" s="98">
        <v>150.04</v>
      </c>
      <c r="BT54" s="98">
        <v>114.76</v>
      </c>
      <c r="BU54" s="98">
        <v>132.22999999999999</v>
      </c>
      <c r="BV54" s="98">
        <v>142741.10999999999</v>
      </c>
      <c r="BW54" s="98">
        <v>1775.33</v>
      </c>
      <c r="BX54" s="98">
        <v>84.4</v>
      </c>
      <c r="BY54" s="98">
        <v>84.7</v>
      </c>
      <c r="BZ54" s="98">
        <v>13.11</v>
      </c>
      <c r="CA54" s="98">
        <v>13.74</v>
      </c>
      <c r="CB54" s="98">
        <v>17.75</v>
      </c>
      <c r="CC54" s="98">
        <v>156.91999999999999</v>
      </c>
      <c r="CD54" s="98">
        <v>108.12</v>
      </c>
      <c r="CE54" s="98">
        <v>17.100000000000001</v>
      </c>
      <c r="CF54" s="98">
        <v>17.100000000000001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s="15" customFormat="1" x14ac:dyDescent="0.2">
      <c r="A55" s="4"/>
      <c r="BK55" s="17"/>
      <c r="BL55" s="17"/>
      <c r="BO55" s="108"/>
      <c r="BP55" s="118"/>
      <c r="BQ55" s="106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s="8" customFormat="1" x14ac:dyDescent="0.2">
      <c r="B56" s="15"/>
      <c r="C56" s="7"/>
      <c r="BK56" s="74"/>
      <c r="BL56" s="74"/>
      <c r="BO56" s="103"/>
      <c r="BP56" s="103"/>
      <c r="BQ56" s="106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7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:164" s="3" customFormat="1" x14ac:dyDescent="0.2">
      <c r="B57" s="2"/>
      <c r="C57" s="2"/>
      <c r="BK57" s="78"/>
      <c r="BL57" s="78"/>
      <c r="BO57" s="104"/>
      <c r="BP57" s="104"/>
      <c r="BQ57" s="106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80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</row>
    <row r="58" spans="1:164" s="3" customFormat="1" x14ac:dyDescent="0.2">
      <c r="B58" s="2"/>
      <c r="C58" s="2"/>
      <c r="BK58" s="78"/>
      <c r="BL58" s="78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80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</row>
    <row r="59" spans="1:164" s="6" customFormat="1" x14ac:dyDescent="0.2">
      <c r="B59" s="5"/>
      <c r="C59" s="5"/>
      <c r="BK59" s="81"/>
      <c r="BL59" s="81"/>
      <c r="BO59" s="109"/>
      <c r="BP59" s="109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4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</row>
    <row r="60" spans="1:164" s="3" customFormat="1" x14ac:dyDescent="0.2">
      <c r="B60" s="85"/>
      <c r="C60" s="5"/>
      <c r="BK60" s="86"/>
      <c r="BL60" s="86"/>
      <c r="BO60" s="90"/>
      <c r="BP60" s="104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</row>
    <row r="61" spans="1:164" s="3" customFormat="1" x14ac:dyDescent="0.2">
      <c r="B61" s="85"/>
      <c r="C61" s="5"/>
      <c r="BK61" s="86"/>
      <c r="BL61" s="86"/>
      <c r="BO61" s="90"/>
      <c r="BP61" s="104"/>
      <c r="BQ61" s="98"/>
      <c r="BR61" s="98">
        <f>AVERAGE(BR35:BR54)</f>
        <v>99.541499999999999</v>
      </c>
      <c r="BS61" s="98">
        <f t="shared" ref="BS61:CF61" si="2">AVERAGE(BS35:BS54)</f>
        <v>150.18799999999999</v>
      </c>
      <c r="BT61" s="98">
        <f t="shared" si="2"/>
        <v>114.96849999999999</v>
      </c>
      <c r="BU61" s="98">
        <f t="shared" si="2"/>
        <v>132.72299999999998</v>
      </c>
      <c r="BV61" s="98">
        <f t="shared" si="2"/>
        <v>143226.003</v>
      </c>
      <c r="BW61" s="98">
        <f t="shared" si="2"/>
        <v>1789.6235000000001</v>
      </c>
      <c r="BX61" s="98">
        <f t="shared" si="2"/>
        <v>84.592999999999989</v>
      </c>
      <c r="BY61" s="98">
        <f t="shared" si="2"/>
        <v>85.515000000000001</v>
      </c>
      <c r="BZ61" s="98">
        <f t="shared" si="2"/>
        <v>13.358499999999998</v>
      </c>
      <c r="CA61" s="98">
        <f t="shared" si="2"/>
        <v>13.715</v>
      </c>
      <c r="CB61" s="98">
        <f t="shared" si="2"/>
        <v>17.824999999999999</v>
      </c>
      <c r="CC61" s="98">
        <f t="shared" si="2"/>
        <v>155.96299999999999</v>
      </c>
      <c r="CD61" s="98">
        <f t="shared" si="2"/>
        <v>107.39199999999998</v>
      </c>
      <c r="CE61" s="98">
        <f t="shared" si="2"/>
        <v>16.996000000000002</v>
      </c>
      <c r="CF61" s="98">
        <f t="shared" si="2"/>
        <v>17.006000000000004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</row>
    <row r="62" spans="1:164" s="3" customFormat="1" x14ac:dyDescent="0.2">
      <c r="B62" s="85"/>
      <c r="C62" s="5"/>
      <c r="BK62" s="86"/>
      <c r="BL62" s="86"/>
      <c r="BO62" s="90"/>
      <c r="BP62" s="104"/>
      <c r="BQ62" s="98"/>
      <c r="BR62" s="98">
        <v>99.541499999999999</v>
      </c>
      <c r="BS62" s="98">
        <v>150.18799999999999</v>
      </c>
      <c r="BT62" s="98">
        <v>114.96849999999999</v>
      </c>
      <c r="BU62" s="98">
        <v>132.72299999999998</v>
      </c>
      <c r="BV62" s="98">
        <v>143226.003</v>
      </c>
      <c r="BW62" s="98">
        <v>1789.6235000000001</v>
      </c>
      <c r="BX62" s="98">
        <v>84.592999999999989</v>
      </c>
      <c r="BY62" s="98">
        <v>85.515000000000001</v>
      </c>
      <c r="BZ62" s="98">
        <v>13.358499999999998</v>
      </c>
      <c r="CA62" s="98">
        <v>13.715</v>
      </c>
      <c r="CB62" s="98">
        <v>17.824999999999999</v>
      </c>
      <c r="CC62" s="98">
        <v>155.96299999999999</v>
      </c>
      <c r="CD62" s="98">
        <v>107.39199999999998</v>
      </c>
      <c r="CE62" s="98">
        <v>16.996000000000002</v>
      </c>
      <c r="CF62" s="98">
        <v>17.006000000000004</v>
      </c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</row>
    <row r="63" spans="1:164" s="3" customFormat="1" x14ac:dyDescent="0.2">
      <c r="B63" s="85"/>
      <c r="C63" s="5"/>
      <c r="BK63" s="86"/>
      <c r="BL63" s="86"/>
      <c r="BO63" s="90"/>
      <c r="BP63" s="104"/>
      <c r="BQ63" s="112"/>
      <c r="BR63" s="110">
        <f>BR62-BR61</f>
        <v>0</v>
      </c>
      <c r="BS63" s="110">
        <f t="shared" ref="BS63:CF63" si="3">BS62-BS61</f>
        <v>0</v>
      </c>
      <c r="BT63" s="110">
        <f t="shared" si="3"/>
        <v>0</v>
      </c>
      <c r="BU63" s="110">
        <f t="shared" si="3"/>
        <v>0</v>
      </c>
      <c r="BV63" s="110">
        <f t="shared" si="3"/>
        <v>0</v>
      </c>
      <c r="BW63" s="110">
        <f t="shared" si="3"/>
        <v>0</v>
      </c>
      <c r="BX63" s="110">
        <f t="shared" si="3"/>
        <v>0</v>
      </c>
      <c r="BY63" s="110">
        <f t="shared" si="3"/>
        <v>0</v>
      </c>
      <c r="BZ63" s="110">
        <f t="shared" si="3"/>
        <v>0</v>
      </c>
      <c r="CA63" s="110">
        <f t="shared" si="3"/>
        <v>0</v>
      </c>
      <c r="CB63" s="110">
        <f t="shared" si="3"/>
        <v>0</v>
      </c>
      <c r="CC63" s="110">
        <f t="shared" si="3"/>
        <v>0</v>
      </c>
      <c r="CD63" s="110">
        <f t="shared" si="3"/>
        <v>0</v>
      </c>
      <c r="CE63" s="110">
        <f t="shared" si="3"/>
        <v>0</v>
      </c>
      <c r="CF63" s="110">
        <f t="shared" si="3"/>
        <v>0</v>
      </c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3" customFormat="1" x14ac:dyDescent="0.2">
      <c r="B64" s="85"/>
      <c r="C64" s="5"/>
      <c r="BK64" s="86"/>
      <c r="BL64" s="86"/>
      <c r="BO64" s="90"/>
      <c r="BP64" s="104"/>
      <c r="BQ64" s="90" t="s">
        <v>29</v>
      </c>
      <c r="BR64" s="90">
        <f>MAX(BR35:BR54)</f>
        <v>101</v>
      </c>
      <c r="BS64" s="90">
        <f t="shared" ref="BS64:CF64" si="4">MAX(BS35:BS54)</f>
        <v>152.77000000000001</v>
      </c>
      <c r="BT64" s="90">
        <f t="shared" si="4"/>
        <v>115.7</v>
      </c>
      <c r="BU64" s="90">
        <f t="shared" si="4"/>
        <v>133.41999999999999</v>
      </c>
      <c r="BV64" s="90">
        <f t="shared" si="4"/>
        <v>144268.82</v>
      </c>
      <c r="BW64" s="90">
        <f t="shared" si="4"/>
        <v>1849.94</v>
      </c>
      <c r="BX64" s="90">
        <f t="shared" si="4"/>
        <v>85.87</v>
      </c>
      <c r="BY64" s="90">
        <f t="shared" si="4"/>
        <v>87.17</v>
      </c>
      <c r="BZ64" s="90">
        <f t="shared" si="4"/>
        <v>13.61</v>
      </c>
      <c r="CA64" s="90">
        <f t="shared" si="4"/>
        <v>13.95</v>
      </c>
      <c r="CB64" s="90">
        <f t="shared" si="4"/>
        <v>17.93</v>
      </c>
      <c r="CC64" s="90">
        <f t="shared" si="4"/>
        <v>157.82</v>
      </c>
      <c r="CD64" s="90">
        <f t="shared" si="4"/>
        <v>108.81</v>
      </c>
      <c r="CE64" s="90">
        <f t="shared" si="4"/>
        <v>17.23</v>
      </c>
      <c r="CF64" s="90">
        <f t="shared" si="4"/>
        <v>17.18</v>
      </c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</row>
    <row r="65" spans="1:164" x14ac:dyDescent="0.2">
      <c r="C65" s="5"/>
      <c r="BQ65" s="90" t="s">
        <v>30</v>
      </c>
      <c r="BR65" s="90">
        <f>MIN(BR35:BR54)</f>
        <v>97.31</v>
      </c>
      <c r="BS65" s="90">
        <f t="shared" ref="BS65:CF65" si="5">MIN(BS35:BS54)</f>
        <v>149.1</v>
      </c>
      <c r="BT65" s="90">
        <f t="shared" si="5"/>
        <v>114.42</v>
      </c>
      <c r="BU65" s="90">
        <f t="shared" si="5"/>
        <v>131.93</v>
      </c>
      <c r="BV65" s="90">
        <f t="shared" si="5"/>
        <v>142130.68</v>
      </c>
      <c r="BW65" s="90">
        <f t="shared" si="5"/>
        <v>1762.45</v>
      </c>
      <c r="BX65" s="90">
        <f t="shared" si="5"/>
        <v>83.8</v>
      </c>
      <c r="BY65" s="90">
        <f t="shared" si="5"/>
        <v>84.36</v>
      </c>
      <c r="BZ65" s="90">
        <f t="shared" si="5"/>
        <v>13.11</v>
      </c>
      <c r="CA65" s="90">
        <f t="shared" si="5"/>
        <v>13.48</v>
      </c>
      <c r="CB65" s="90">
        <f t="shared" si="5"/>
        <v>17.72</v>
      </c>
      <c r="CC65" s="90">
        <f t="shared" si="5"/>
        <v>154.12</v>
      </c>
      <c r="CD65" s="90">
        <f t="shared" si="5"/>
        <v>106.07</v>
      </c>
      <c r="CE65" s="90">
        <f t="shared" si="5"/>
        <v>16.72</v>
      </c>
      <c r="CF65" s="90">
        <f t="shared" si="5"/>
        <v>16.86</v>
      </c>
    </row>
    <row r="66" spans="1:164" x14ac:dyDescent="0.2">
      <c r="C66" s="5"/>
      <c r="BQ66" s="90"/>
      <c r="BR66" s="90"/>
      <c r="BS66" s="90"/>
      <c r="BT66" s="90"/>
      <c r="BV66" s="90"/>
      <c r="BW66" s="90"/>
      <c r="BX66" s="90"/>
      <c r="BY66" s="90"/>
      <c r="BZ66" s="90"/>
      <c r="CA66" s="90"/>
      <c r="CB66" s="90"/>
      <c r="CC66" s="90"/>
      <c r="CE66" s="92"/>
    </row>
    <row r="67" spans="1:164" x14ac:dyDescent="0.2">
      <c r="C67" s="5"/>
      <c r="BQ67" s="90"/>
      <c r="BR67" s="90">
        <f t="shared" ref="BR67:CF67" si="6">BR64-BR65</f>
        <v>3.6899999999999977</v>
      </c>
      <c r="BS67" s="90">
        <f t="shared" si="6"/>
        <v>3.6700000000000159</v>
      </c>
      <c r="BT67" s="90">
        <f t="shared" si="6"/>
        <v>1.2800000000000011</v>
      </c>
      <c r="BU67" s="90">
        <f t="shared" si="6"/>
        <v>1.4899999999999807</v>
      </c>
      <c r="BV67" s="90">
        <f t="shared" si="6"/>
        <v>2138.140000000014</v>
      </c>
      <c r="BW67" s="90">
        <f t="shared" si="6"/>
        <v>87.490000000000009</v>
      </c>
      <c r="BX67" s="90">
        <f t="shared" si="6"/>
        <v>2.0700000000000074</v>
      </c>
      <c r="BY67" s="90">
        <f t="shared" si="6"/>
        <v>2.8100000000000023</v>
      </c>
      <c r="BZ67" s="90">
        <f t="shared" si="6"/>
        <v>0.5</v>
      </c>
      <c r="CA67" s="90">
        <f t="shared" si="6"/>
        <v>0.46999999999999886</v>
      </c>
      <c r="CB67" s="90">
        <f t="shared" si="6"/>
        <v>0.21000000000000085</v>
      </c>
      <c r="CC67" s="90">
        <f t="shared" si="6"/>
        <v>3.6999999999999886</v>
      </c>
      <c r="CD67" s="90">
        <f t="shared" si="6"/>
        <v>2.7400000000000091</v>
      </c>
      <c r="CE67" s="90">
        <f t="shared" si="6"/>
        <v>0.51000000000000156</v>
      </c>
      <c r="CF67" s="90">
        <f t="shared" si="6"/>
        <v>0.32000000000000028</v>
      </c>
    </row>
    <row r="68" spans="1:164" x14ac:dyDescent="0.2">
      <c r="C68" s="5"/>
      <c r="BQ68" s="90"/>
      <c r="BR68" s="90"/>
      <c r="BS68" s="90"/>
      <c r="BT68" s="90"/>
      <c r="BV68" s="90"/>
      <c r="BW68" s="90"/>
      <c r="BX68" s="90"/>
      <c r="BY68" s="90"/>
      <c r="BZ68" s="90"/>
      <c r="CA68" s="90"/>
      <c r="CB68" s="90"/>
      <c r="CC68" s="90"/>
      <c r="CE68" s="108"/>
    </row>
    <row r="69" spans="1:164" x14ac:dyDescent="0.2">
      <c r="C69" s="5"/>
      <c r="BU69" s="89"/>
      <c r="CC69" s="89"/>
      <c r="CD69" s="89"/>
      <c r="CE69" s="108"/>
    </row>
    <row r="70" spans="1:164" ht="25.5" x14ac:dyDescent="0.2">
      <c r="C70" s="5"/>
      <c r="BQ70" s="101" t="s">
        <v>18</v>
      </c>
      <c r="BR70" s="92" t="s">
        <v>5</v>
      </c>
      <c r="BS70" s="92" t="s">
        <v>6</v>
      </c>
      <c r="BT70" s="92" t="s">
        <v>7</v>
      </c>
      <c r="BU70" s="92" t="s">
        <v>8</v>
      </c>
      <c r="BV70" s="90" t="s">
        <v>9</v>
      </c>
      <c r="BW70" s="89" t="s">
        <v>10</v>
      </c>
      <c r="BX70" s="89" t="s">
        <v>11</v>
      </c>
      <c r="BY70" s="89" t="s">
        <v>12</v>
      </c>
      <c r="BZ70" s="89" t="s">
        <v>13</v>
      </c>
      <c r="CA70" s="89" t="s">
        <v>14</v>
      </c>
      <c r="CB70" s="89" t="s">
        <v>15</v>
      </c>
      <c r="CC70" s="91" t="s">
        <v>16</v>
      </c>
      <c r="CD70" s="90" t="s">
        <v>17</v>
      </c>
      <c r="CE70" s="105" t="s">
        <v>32</v>
      </c>
      <c r="CF70" s="105" t="s">
        <v>33</v>
      </c>
    </row>
    <row r="71" spans="1:164" x14ac:dyDescent="0.2">
      <c r="C71" s="5"/>
      <c r="BQ71" s="106">
        <v>1</v>
      </c>
      <c r="BR71" s="75">
        <v>109.62</v>
      </c>
      <c r="BS71" s="75">
        <v>0.70254320640719403</v>
      </c>
      <c r="BT71" s="75">
        <v>0.93220000000000003</v>
      </c>
      <c r="BU71" s="75">
        <v>0.80450522928399026</v>
      </c>
      <c r="BV71" s="75">
        <v>1339.6801</v>
      </c>
      <c r="BW71" s="75">
        <v>17.236000000000001</v>
      </c>
      <c r="BX71" s="75">
        <v>1.2498437695288089</v>
      </c>
      <c r="BY71" s="75">
        <v>1.2313000000000001</v>
      </c>
      <c r="BZ71" s="75">
        <v>7.8877000000000006</v>
      </c>
      <c r="CA71" s="75">
        <v>7.6954000000000002</v>
      </c>
      <c r="CB71" s="75">
        <v>5.9856000000000007</v>
      </c>
      <c r="CC71" s="75">
        <v>0.6862852750631383</v>
      </c>
      <c r="CD71" s="75">
        <v>1</v>
      </c>
      <c r="CE71" s="75">
        <v>6.2930000000000001</v>
      </c>
      <c r="CF71" s="75">
        <v>6.3024000000000004</v>
      </c>
      <c r="CG71" s="90"/>
    </row>
    <row r="72" spans="1:164" x14ac:dyDescent="0.2">
      <c r="B72" s="9"/>
      <c r="BQ72" s="106">
        <v>2</v>
      </c>
      <c r="BR72" s="75">
        <v>109.84</v>
      </c>
      <c r="BS72" s="75">
        <v>0.70318542999789035</v>
      </c>
      <c r="BT72" s="75">
        <v>0.92970000000000008</v>
      </c>
      <c r="BU72" s="75">
        <v>0.80089700464520253</v>
      </c>
      <c r="BV72" s="75">
        <v>1345.3</v>
      </c>
      <c r="BW72" s="75">
        <v>17.163</v>
      </c>
      <c r="BX72" s="75">
        <v>1.2523481527864746</v>
      </c>
      <c r="BY72" s="75">
        <v>1.2296</v>
      </c>
      <c r="BZ72" s="75">
        <v>7.8656000000000006</v>
      </c>
      <c r="CA72" s="75">
        <v>7.6699000000000002</v>
      </c>
      <c r="CB72" s="75">
        <v>5.9605000000000006</v>
      </c>
      <c r="CC72" s="75">
        <v>0.68705384440978645</v>
      </c>
      <c r="CD72" s="75">
        <v>1</v>
      </c>
      <c r="CE72" s="75">
        <v>6.282</v>
      </c>
      <c r="CF72" s="75">
        <v>6.2949000000000002</v>
      </c>
      <c r="CG72" s="90"/>
    </row>
    <row r="73" spans="1:164" x14ac:dyDescent="0.2">
      <c r="B73" s="9"/>
      <c r="BQ73" s="106">
        <v>3</v>
      </c>
      <c r="BR73" s="75">
        <v>109.8</v>
      </c>
      <c r="BS73" s="75">
        <v>0.70836580009917116</v>
      </c>
      <c r="BT73" s="75">
        <v>0.92970000000000008</v>
      </c>
      <c r="BU73" s="75">
        <v>0.8020532563362206</v>
      </c>
      <c r="BV73" s="75">
        <v>1337.97</v>
      </c>
      <c r="BW73" s="75">
        <v>16.882000000000001</v>
      </c>
      <c r="BX73" s="75">
        <v>1.2594458438287153</v>
      </c>
      <c r="BY73" s="75">
        <v>1.2410000000000001</v>
      </c>
      <c r="BZ73" s="75">
        <v>7.8847000000000005</v>
      </c>
      <c r="CA73" s="75">
        <v>7.7101000000000006</v>
      </c>
      <c r="CB73" s="75">
        <v>5.9687000000000001</v>
      </c>
      <c r="CC73" s="75">
        <v>0.68599809292530167</v>
      </c>
      <c r="CD73" s="75">
        <v>1</v>
      </c>
      <c r="CE73" s="75">
        <v>6.2868000000000004</v>
      </c>
      <c r="CF73" s="75">
        <v>6.2936000000000005</v>
      </c>
      <c r="CG73" s="90"/>
    </row>
    <row r="74" spans="1:164" x14ac:dyDescent="0.2">
      <c r="B74" s="9"/>
      <c r="BQ74" s="106">
        <v>4</v>
      </c>
      <c r="BR74" s="75">
        <v>109.03</v>
      </c>
      <c r="BS74" s="75">
        <v>0.71658903618774639</v>
      </c>
      <c r="BT74" s="75">
        <v>0.93470000000000009</v>
      </c>
      <c r="BU74" s="75">
        <v>0.80684202033241892</v>
      </c>
      <c r="BV74" s="75">
        <v>1342.91</v>
      </c>
      <c r="BW74" s="75">
        <v>16.885999999999999</v>
      </c>
      <c r="BX74" s="75">
        <v>1.271132579128003</v>
      </c>
      <c r="BY74" s="75">
        <v>1.2518</v>
      </c>
      <c r="BZ74" s="75">
        <v>7.9474</v>
      </c>
      <c r="CA74" s="75">
        <v>7.8100000000000005</v>
      </c>
      <c r="CB74" s="75">
        <v>6.0041000000000002</v>
      </c>
      <c r="CC74" s="75">
        <v>0.687426960885406</v>
      </c>
      <c r="CD74" s="75">
        <v>1</v>
      </c>
      <c r="CE74" s="75">
        <v>6.2739000000000003</v>
      </c>
      <c r="CF74" s="75">
        <v>6.2848000000000006</v>
      </c>
      <c r="CG74" s="98"/>
    </row>
    <row r="75" spans="1:164" x14ac:dyDescent="0.2">
      <c r="B75" s="9"/>
      <c r="BQ75" s="106">
        <v>5</v>
      </c>
      <c r="BR75" s="75">
        <v>109.04</v>
      </c>
      <c r="BS75" s="75">
        <v>0.72056492289955321</v>
      </c>
      <c r="BT75" s="75">
        <v>0.93970000000000009</v>
      </c>
      <c r="BU75" s="75">
        <v>0.81024145195268193</v>
      </c>
      <c r="BV75" s="75">
        <v>1328.13</v>
      </c>
      <c r="BW75" s="75">
        <v>16.684000000000001</v>
      </c>
      <c r="BX75" s="75">
        <v>1.2727504136438843</v>
      </c>
      <c r="BY75" s="75">
        <v>1.2521</v>
      </c>
      <c r="BZ75" s="75">
        <v>7.9877000000000002</v>
      </c>
      <c r="CA75" s="75">
        <v>7.8378000000000005</v>
      </c>
      <c r="CB75" s="75">
        <v>6.0296000000000003</v>
      </c>
      <c r="CC75" s="75">
        <v>0.68884755803540676</v>
      </c>
      <c r="CD75" s="75">
        <v>1</v>
      </c>
      <c r="CE75" s="75">
        <v>6.2640000000000002</v>
      </c>
      <c r="CF75" s="75">
        <v>6.2812000000000001</v>
      </c>
      <c r="CG75" s="98"/>
    </row>
    <row r="76" spans="1:164" x14ac:dyDescent="0.2">
      <c r="B76" s="9"/>
      <c r="BQ76" s="106">
        <v>6</v>
      </c>
      <c r="BR76" s="75">
        <v>109.60000000000001</v>
      </c>
      <c r="BS76" s="75">
        <v>0.71994240460763137</v>
      </c>
      <c r="BT76" s="75">
        <v>0.94530000000000003</v>
      </c>
      <c r="BU76" s="75">
        <v>0.81719375663969929</v>
      </c>
      <c r="BV76" s="75">
        <v>1311.14</v>
      </c>
      <c r="BW76" s="75">
        <v>16.28</v>
      </c>
      <c r="BX76" s="75">
        <v>1.2810658467845246</v>
      </c>
      <c r="BY76" s="75">
        <v>1.2588000000000001</v>
      </c>
      <c r="BZ76" s="75">
        <v>8.0830000000000002</v>
      </c>
      <c r="CA76" s="75">
        <v>7.9090000000000007</v>
      </c>
      <c r="CB76" s="75">
        <v>6.0810000000000004</v>
      </c>
      <c r="CC76" s="75">
        <v>0.68944596122555912</v>
      </c>
      <c r="CD76" s="75">
        <v>1</v>
      </c>
      <c r="CE76" s="75">
        <v>6.3197000000000001</v>
      </c>
      <c r="CF76" s="75">
        <v>6.3580000000000005</v>
      </c>
      <c r="CG76" s="98"/>
    </row>
    <row r="77" spans="1:164" x14ac:dyDescent="0.2">
      <c r="B77" s="9"/>
      <c r="BQ77" s="106">
        <v>7</v>
      </c>
      <c r="BR77" s="75">
        <v>109.12</v>
      </c>
      <c r="BS77" s="75">
        <v>0.71911405148856611</v>
      </c>
      <c r="BT77" s="75">
        <v>0.93780000000000008</v>
      </c>
      <c r="BU77" s="75">
        <v>0.81586032471240921</v>
      </c>
      <c r="BV77" s="75">
        <v>1315.0601000000001</v>
      </c>
      <c r="BW77" s="75">
        <v>16.384</v>
      </c>
      <c r="BX77" s="75">
        <v>1.2830382345393891</v>
      </c>
      <c r="BY77" s="75">
        <v>1.2601</v>
      </c>
      <c r="BZ77" s="75">
        <v>8.1510999999999996</v>
      </c>
      <c r="CA77" s="75">
        <v>8.0462000000000007</v>
      </c>
      <c r="CB77" s="75">
        <v>6.0710000000000006</v>
      </c>
      <c r="CC77" s="75">
        <v>0.69227627361527444</v>
      </c>
      <c r="CD77" s="75">
        <v>1</v>
      </c>
      <c r="CE77" s="75">
        <v>6.2961</v>
      </c>
      <c r="CF77" s="75">
        <v>6.3165000000000004</v>
      </c>
      <c r="CG77" s="98"/>
    </row>
    <row r="78" spans="1:164" x14ac:dyDescent="0.2">
      <c r="A78" s="9"/>
      <c r="B78" s="9"/>
      <c r="BK78" s="14"/>
      <c r="BL78" s="14"/>
      <c r="BM78" s="13"/>
      <c r="BN78" s="13"/>
      <c r="BO78" s="117"/>
      <c r="BQ78" s="106">
        <v>8</v>
      </c>
      <c r="BR78" s="75">
        <v>108.62</v>
      </c>
      <c r="BS78" s="75">
        <v>0.72155278158597291</v>
      </c>
      <c r="BT78" s="75">
        <v>0.93730000000000002</v>
      </c>
      <c r="BU78" s="75">
        <v>0.81519523925980264</v>
      </c>
      <c r="BV78" s="75">
        <v>1320.8600000000001</v>
      </c>
      <c r="BW78" s="75">
        <v>16.400000000000002</v>
      </c>
      <c r="BX78" s="75">
        <v>1.277139208173691</v>
      </c>
      <c r="BY78" s="75">
        <v>1.2570000000000001</v>
      </c>
      <c r="BZ78" s="75">
        <v>8.0821000000000005</v>
      </c>
      <c r="CA78" s="75">
        <v>7.9525000000000006</v>
      </c>
      <c r="CB78" s="75">
        <v>6.0676000000000005</v>
      </c>
      <c r="CC78" s="75">
        <v>0.69221876881969779</v>
      </c>
      <c r="CD78" s="75">
        <v>1</v>
      </c>
      <c r="CE78" s="75">
        <v>6.3265000000000002</v>
      </c>
      <c r="CF78" s="75">
        <v>6.3338999999999999</v>
      </c>
      <c r="CG78" s="119"/>
      <c r="CH78" s="120"/>
      <c r="CI78" s="120"/>
      <c r="CJ78" s="120"/>
      <c r="CK78" s="120"/>
      <c r="CL78" s="120"/>
      <c r="CM78" s="120"/>
      <c r="CN78" s="120"/>
      <c r="CO78" s="117"/>
      <c r="CP78" s="117"/>
      <c r="CQ78" s="117"/>
      <c r="CR78" s="117"/>
      <c r="CS78" s="117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:164" x14ac:dyDescent="0.2">
      <c r="B79" s="9"/>
      <c r="BQ79" s="106">
        <v>9</v>
      </c>
      <c r="BR79" s="75">
        <v>107.44</v>
      </c>
      <c r="BS79" s="75">
        <v>0.71823601235365941</v>
      </c>
      <c r="BT79" s="75">
        <v>0.93290000000000006</v>
      </c>
      <c r="BU79" s="75">
        <v>0.81011017498379767</v>
      </c>
      <c r="BV79" s="75">
        <v>1330.45</v>
      </c>
      <c r="BW79" s="75">
        <v>16.64</v>
      </c>
      <c r="BX79" s="75">
        <v>1.2708095056551023</v>
      </c>
      <c r="BY79" s="75">
        <v>1.2574000000000001</v>
      </c>
      <c r="BZ79" s="75">
        <v>8.0379000000000005</v>
      </c>
      <c r="CA79" s="75">
        <v>7.8821000000000003</v>
      </c>
      <c r="CB79" s="75">
        <v>6.0334000000000003</v>
      </c>
      <c r="CC79" s="75">
        <v>0.69153423786011647</v>
      </c>
      <c r="CD79" s="75">
        <v>1</v>
      </c>
      <c r="CE79" s="75">
        <v>6.3429000000000002</v>
      </c>
      <c r="CF79" s="75">
        <v>6.3363000000000005</v>
      </c>
      <c r="CG79" s="92"/>
    </row>
    <row r="80" spans="1:164" x14ac:dyDescent="0.2">
      <c r="A80" s="9"/>
      <c r="B80" s="9"/>
      <c r="BK80" s="9"/>
      <c r="BL80" s="9"/>
      <c r="BO80" s="117"/>
      <c r="BQ80" s="106">
        <v>10</v>
      </c>
      <c r="BR80" s="75">
        <v>107.41</v>
      </c>
      <c r="BS80" s="75">
        <v>0.72092855598010241</v>
      </c>
      <c r="BT80" s="75">
        <v>0.93400000000000005</v>
      </c>
      <c r="BU80" s="75">
        <v>0.80951995466688254</v>
      </c>
      <c r="BV80" s="75">
        <v>1331.48</v>
      </c>
      <c r="BW80" s="75">
        <v>16.603999999999999</v>
      </c>
      <c r="BX80" s="75">
        <v>1.2709710218607015</v>
      </c>
      <c r="BY80" s="75">
        <v>1.2572000000000001</v>
      </c>
      <c r="BZ80" s="75">
        <v>8.0305999999999997</v>
      </c>
      <c r="CA80" s="75">
        <v>7.8734000000000002</v>
      </c>
      <c r="CB80" s="75">
        <v>6.0291000000000006</v>
      </c>
      <c r="CC80" s="75">
        <v>0.68959334680339013</v>
      </c>
      <c r="CD80" s="75">
        <v>1</v>
      </c>
      <c r="CE80" s="75">
        <v>6.3388</v>
      </c>
      <c r="CF80" s="75">
        <v>6.3292000000000002</v>
      </c>
      <c r="CG80" s="92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:164" x14ac:dyDescent="0.2">
      <c r="A81" s="9"/>
      <c r="B81" s="9"/>
      <c r="BK81" s="9"/>
      <c r="BL81" s="9"/>
      <c r="BO81" s="117"/>
      <c r="BQ81" s="106">
        <v>11</v>
      </c>
      <c r="BR81" s="75">
        <v>106.55</v>
      </c>
      <c r="BS81" s="75">
        <v>0.71088362835003904</v>
      </c>
      <c r="BT81" s="75">
        <v>0.92530000000000001</v>
      </c>
      <c r="BU81" s="75">
        <v>0.80102531239987185</v>
      </c>
      <c r="BV81" s="75">
        <v>1353.51</v>
      </c>
      <c r="BW81" s="75">
        <v>16.89</v>
      </c>
      <c r="BX81" s="75">
        <v>1.2588116817724069</v>
      </c>
      <c r="BY81" s="75">
        <v>1.2482</v>
      </c>
      <c r="BZ81" s="75">
        <v>7.9329000000000001</v>
      </c>
      <c r="CA81" s="75">
        <v>7.7907999999999999</v>
      </c>
      <c r="CB81" s="75">
        <v>5.9662000000000006</v>
      </c>
      <c r="CC81" s="75">
        <v>0.689483990181748</v>
      </c>
      <c r="CD81" s="75">
        <v>1</v>
      </c>
      <c r="CE81" s="75">
        <v>6.3437999999999999</v>
      </c>
      <c r="CF81" s="75">
        <v>6.2849000000000004</v>
      </c>
      <c r="CG81" s="108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:164" x14ac:dyDescent="0.2">
      <c r="A82" s="9"/>
      <c r="B82" s="9"/>
      <c r="BK82" s="9"/>
      <c r="BL82" s="9"/>
      <c r="BO82" s="117"/>
      <c r="BQ82" s="106">
        <v>12</v>
      </c>
      <c r="BR82" s="75">
        <v>106.03</v>
      </c>
      <c r="BS82" s="75">
        <v>0.71017683403167386</v>
      </c>
      <c r="BT82" s="75">
        <v>0.9214</v>
      </c>
      <c r="BU82" s="75">
        <v>0.80006400512040965</v>
      </c>
      <c r="BV82" s="75">
        <v>1359.27</v>
      </c>
      <c r="BW82" s="75">
        <v>16.876000000000001</v>
      </c>
      <c r="BX82" s="75">
        <v>1.2554927809165097</v>
      </c>
      <c r="BY82" s="75">
        <v>1.2468000000000001</v>
      </c>
      <c r="BZ82" s="75">
        <v>7.9277000000000006</v>
      </c>
      <c r="CA82" s="75">
        <v>7.7391000000000005</v>
      </c>
      <c r="CB82" s="75">
        <v>5.9573</v>
      </c>
      <c r="CC82" s="75">
        <v>0.68559362123694811</v>
      </c>
      <c r="CD82" s="75">
        <v>1</v>
      </c>
      <c r="CE82" s="75">
        <v>6.3437999999999999</v>
      </c>
      <c r="CF82" s="75">
        <v>6.2917000000000005</v>
      </c>
      <c r="CG82" s="108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:164" x14ac:dyDescent="0.2">
      <c r="A83" s="9"/>
      <c r="B83" s="9"/>
      <c r="BK83" s="9"/>
      <c r="BL83" s="9"/>
      <c r="BO83" s="117"/>
      <c r="BQ83" s="106">
        <v>13</v>
      </c>
      <c r="BR83" s="75">
        <v>106.5</v>
      </c>
      <c r="BS83" s="75">
        <v>0.71301247771836007</v>
      </c>
      <c r="BT83" s="75">
        <v>0.92690000000000006</v>
      </c>
      <c r="BU83" s="75">
        <v>0.80495854463495131</v>
      </c>
      <c r="BV83" s="75">
        <v>1348.1801</v>
      </c>
      <c r="BW83" s="75">
        <v>16.7</v>
      </c>
      <c r="BX83" s="75">
        <v>1.2615112905260502</v>
      </c>
      <c r="BY83" s="75">
        <v>1.2545000000000002</v>
      </c>
      <c r="BZ83" s="75">
        <v>7.9744000000000002</v>
      </c>
      <c r="CA83" s="75">
        <v>7.7752000000000008</v>
      </c>
      <c r="CB83" s="75">
        <v>5.9946999999999999</v>
      </c>
      <c r="CC83" s="75">
        <v>0.685034731260875</v>
      </c>
      <c r="CD83" s="75">
        <v>1</v>
      </c>
      <c r="CE83" s="75">
        <v>6.3437999999999999</v>
      </c>
      <c r="CF83" s="75">
        <v>6.3031000000000006</v>
      </c>
      <c r="CG83" s="108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:164" x14ac:dyDescent="0.2">
      <c r="A84" s="9"/>
      <c r="B84" s="9"/>
      <c r="BK84" s="9"/>
      <c r="BL84" s="9"/>
      <c r="BO84" s="117"/>
      <c r="BQ84" s="106">
        <v>14</v>
      </c>
      <c r="BR84" s="75">
        <v>107.18</v>
      </c>
      <c r="BS84" s="75">
        <v>0.71520526391074235</v>
      </c>
      <c r="BT84" s="75">
        <v>0.9346000000000001</v>
      </c>
      <c r="BU84" s="75">
        <v>0.81070125658694769</v>
      </c>
      <c r="BV84" s="75">
        <v>1337.48</v>
      </c>
      <c r="BW84" s="75">
        <v>16.45</v>
      </c>
      <c r="BX84" s="75">
        <v>1.2682308180088775</v>
      </c>
      <c r="BY84" s="75">
        <v>1.2598</v>
      </c>
      <c r="BZ84" s="75">
        <v>8.0767000000000007</v>
      </c>
      <c r="CA84" s="75">
        <v>7.8372000000000002</v>
      </c>
      <c r="CB84" s="75">
        <v>6.0372000000000003</v>
      </c>
      <c r="CC84" s="75">
        <v>0.685034731260875</v>
      </c>
      <c r="CD84" s="75">
        <v>1</v>
      </c>
      <c r="CE84" s="75">
        <v>6.3437999999999999</v>
      </c>
      <c r="CF84" s="75">
        <v>6.3382000000000005</v>
      </c>
      <c r="CG84" s="108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:164" x14ac:dyDescent="0.2">
      <c r="A85" s="9"/>
      <c r="B85" s="9"/>
      <c r="BK85" s="9"/>
      <c r="BL85" s="9"/>
      <c r="BO85" s="117"/>
      <c r="BQ85" s="106">
        <v>15</v>
      </c>
      <c r="BR85" s="75">
        <v>107.45</v>
      </c>
      <c r="BS85" s="75">
        <v>0.71720576633436128</v>
      </c>
      <c r="BT85" s="75">
        <v>0.93640000000000001</v>
      </c>
      <c r="BU85" s="75">
        <v>0.8115565654926149</v>
      </c>
      <c r="BV85" s="75">
        <v>1328.76</v>
      </c>
      <c r="BW85" s="75">
        <v>16.45</v>
      </c>
      <c r="BX85" s="75">
        <v>1.2733987011333248</v>
      </c>
      <c r="BY85" s="75">
        <v>1.2659</v>
      </c>
      <c r="BZ85" s="75">
        <v>8.0944000000000003</v>
      </c>
      <c r="CA85" s="75">
        <v>7.8459000000000003</v>
      </c>
      <c r="CB85" s="75">
        <v>6.0419</v>
      </c>
      <c r="CC85" s="75">
        <v>0.6887004910434501</v>
      </c>
      <c r="CD85" s="75">
        <v>1</v>
      </c>
      <c r="CE85" s="75">
        <v>6.3437999999999999</v>
      </c>
      <c r="CF85" s="75">
        <v>6.335</v>
      </c>
      <c r="CG85" s="108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:164" x14ac:dyDescent="0.2">
      <c r="A86" s="9"/>
      <c r="B86" s="9"/>
      <c r="BK86" s="9"/>
      <c r="BL86" s="9"/>
      <c r="BO86" s="117"/>
      <c r="BQ86" s="106">
        <v>16</v>
      </c>
      <c r="BR86" s="75">
        <v>107.29</v>
      </c>
      <c r="BS86" s="75">
        <v>0.7196833393306945</v>
      </c>
      <c r="BT86" s="75">
        <v>0.9375</v>
      </c>
      <c r="BU86" s="75">
        <v>0.81366965012205039</v>
      </c>
      <c r="BV86" s="75">
        <v>1323.8700000000001</v>
      </c>
      <c r="BW86" s="75">
        <v>16.490000000000002</v>
      </c>
      <c r="BX86" s="75">
        <v>1.2786088735455823</v>
      </c>
      <c r="BY86" s="75">
        <v>1.2678</v>
      </c>
      <c r="BZ86" s="75">
        <v>8.1317000000000004</v>
      </c>
      <c r="CA86" s="75">
        <v>7.8887</v>
      </c>
      <c r="CB86" s="75">
        <v>6.0586000000000002</v>
      </c>
      <c r="CC86" s="75">
        <v>0.68977885689847829</v>
      </c>
      <c r="CD86" s="75">
        <v>1</v>
      </c>
      <c r="CE86" s="75">
        <v>6.3588000000000005</v>
      </c>
      <c r="CF86" s="75">
        <v>6.3489000000000004</v>
      </c>
      <c r="CG86" s="108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:164" x14ac:dyDescent="0.2">
      <c r="A87" s="9"/>
      <c r="B87" s="9"/>
      <c r="BK87" s="9"/>
      <c r="BL87" s="9"/>
      <c r="BO87" s="117"/>
      <c r="BQ87" s="106">
        <v>17</v>
      </c>
      <c r="BR87" s="75">
        <v>106.81</v>
      </c>
      <c r="BS87" s="75">
        <v>0.7158708568974157</v>
      </c>
      <c r="BT87" s="75">
        <v>0.93410000000000004</v>
      </c>
      <c r="BU87" s="75">
        <v>0.81221572449642621</v>
      </c>
      <c r="BV87" s="75">
        <v>1328.8100000000002</v>
      </c>
      <c r="BW87" s="75">
        <v>16.568000000000001</v>
      </c>
      <c r="BX87" s="75">
        <v>1.279263144428809</v>
      </c>
      <c r="BY87" s="75">
        <v>1.2708000000000002</v>
      </c>
      <c r="BZ87" s="75">
        <v>8.1542000000000012</v>
      </c>
      <c r="CA87" s="75">
        <v>7.8668000000000005</v>
      </c>
      <c r="CB87" s="75">
        <v>6.0476000000000001</v>
      </c>
      <c r="CC87" s="75">
        <v>0.69045038078338505</v>
      </c>
      <c r="CD87" s="75">
        <v>1</v>
      </c>
      <c r="CE87" s="75">
        <v>6.3318000000000003</v>
      </c>
      <c r="CF87" s="75">
        <v>6.3314000000000004</v>
      </c>
      <c r="CG87" s="108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:164" x14ac:dyDescent="0.2">
      <c r="A88" s="9"/>
      <c r="B88" s="9"/>
      <c r="BK88" s="9"/>
      <c r="BL88" s="9"/>
      <c r="BO88" s="117"/>
      <c r="BQ88" s="106">
        <v>18</v>
      </c>
      <c r="BR88" s="75">
        <v>106.56</v>
      </c>
      <c r="BS88" s="75">
        <v>0.71138934338763593</v>
      </c>
      <c r="BT88" s="75">
        <v>0.9335</v>
      </c>
      <c r="BU88" s="75">
        <v>0.80965104040158686</v>
      </c>
      <c r="BV88" s="75">
        <v>1339.53</v>
      </c>
      <c r="BW88" s="75">
        <v>16.715</v>
      </c>
      <c r="BX88" s="75">
        <v>1.2706480304955527</v>
      </c>
      <c r="BY88" s="75">
        <v>1.2629000000000001</v>
      </c>
      <c r="BZ88" s="75">
        <v>8.1304999999999996</v>
      </c>
      <c r="CA88" s="75">
        <v>7.7982000000000005</v>
      </c>
      <c r="CB88" s="75">
        <v>6.0282</v>
      </c>
      <c r="CC88" s="75">
        <v>0.68936991589687036</v>
      </c>
      <c r="CD88" s="75">
        <v>1</v>
      </c>
      <c r="CE88" s="75">
        <v>6.3052000000000001</v>
      </c>
      <c r="CF88" s="75">
        <v>6.3001000000000005</v>
      </c>
      <c r="CG88" s="98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:164" x14ac:dyDescent="0.2">
      <c r="A89" s="9"/>
      <c r="B89" s="9"/>
      <c r="BK89" s="9"/>
      <c r="BL89" s="9"/>
      <c r="BO89" s="117"/>
      <c r="BQ89" s="106">
        <v>19</v>
      </c>
      <c r="BR89" s="75">
        <v>107.03</v>
      </c>
      <c r="BS89" s="75">
        <v>0.71643501934374543</v>
      </c>
      <c r="BT89" s="75">
        <v>0.93710000000000004</v>
      </c>
      <c r="BU89" s="75">
        <v>0.8115565654926149</v>
      </c>
      <c r="BV89" s="75">
        <v>1332.3199</v>
      </c>
      <c r="BW89" s="75">
        <v>16.59</v>
      </c>
      <c r="BX89" s="75">
        <v>1.2751849018107626</v>
      </c>
      <c r="BY89" s="75">
        <v>1.2687000000000002</v>
      </c>
      <c r="BZ89" s="75">
        <v>8.1819000000000006</v>
      </c>
      <c r="CA89" s="75">
        <v>7.8231999999999999</v>
      </c>
      <c r="CB89" s="75">
        <v>6.0422000000000002</v>
      </c>
      <c r="CC89" s="75">
        <v>0.68822650910867789</v>
      </c>
      <c r="CD89" s="75">
        <v>1</v>
      </c>
      <c r="CE89" s="75">
        <v>6.3105000000000002</v>
      </c>
      <c r="CF89" s="75">
        <v>6.3075999999999999</v>
      </c>
      <c r="CG89" s="98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:164" x14ac:dyDescent="0.2">
      <c r="B90" s="9"/>
      <c r="BQ90" s="106">
        <v>20</v>
      </c>
      <c r="BR90" s="75">
        <v>107.05</v>
      </c>
      <c r="BS90" s="75">
        <v>0.72061684802190662</v>
      </c>
      <c r="BT90" s="75">
        <v>0.94210000000000005</v>
      </c>
      <c r="BU90" s="75">
        <v>0.81812975537920307</v>
      </c>
      <c r="BV90" s="75">
        <v>1320.21</v>
      </c>
      <c r="BW90" s="75">
        <v>16.420000000000002</v>
      </c>
      <c r="BX90" s="75">
        <v>1.2810658467845246</v>
      </c>
      <c r="BY90" s="75">
        <v>1.2765</v>
      </c>
      <c r="BZ90" s="75">
        <v>8.247300000000001</v>
      </c>
      <c r="CA90" s="75">
        <v>7.8709000000000007</v>
      </c>
      <c r="CB90" s="75">
        <v>6.0914000000000001</v>
      </c>
      <c r="CC90" s="75">
        <v>0.68902317184926931</v>
      </c>
      <c r="CD90" s="75">
        <v>1</v>
      </c>
      <c r="CE90" s="75">
        <v>6.3235000000000001</v>
      </c>
      <c r="CF90" s="75">
        <v>6.3214000000000006</v>
      </c>
    </row>
    <row r="91" spans="1:164" x14ac:dyDescent="0.2">
      <c r="B91" s="9"/>
      <c r="BP91" s="106"/>
      <c r="BQ91" s="102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107"/>
      <c r="CD91" s="107"/>
      <c r="CE91" s="107"/>
      <c r="CF91" s="107"/>
    </row>
    <row r="92" spans="1:164" s="3" customFormat="1" x14ac:dyDescent="0.2">
      <c r="B92" s="85"/>
      <c r="BK92" s="86"/>
      <c r="BL92" s="86"/>
      <c r="BO92" s="90"/>
      <c r="BP92" s="106"/>
      <c r="BQ92" s="102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11"/>
      <c r="CD92" s="112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</row>
    <row r="93" spans="1:164" s="3" customFormat="1" x14ac:dyDescent="0.2">
      <c r="B93" s="85"/>
      <c r="BK93" s="86"/>
      <c r="BL93" s="86"/>
      <c r="BO93" s="90"/>
      <c r="BP93" s="106"/>
      <c r="BQ93" s="102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112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</row>
    <row r="94" spans="1:164" x14ac:dyDescent="0.2"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</row>
    <row r="95" spans="1:164" x14ac:dyDescent="0.2"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</row>
    <row r="97" spans="67:84" x14ac:dyDescent="0.2">
      <c r="BP97" s="98"/>
      <c r="BQ97" s="98"/>
      <c r="BR97" s="113">
        <f>AVERAGE(BR71:BR90)</f>
        <v>107.89850000000001</v>
      </c>
      <c r="BS97" s="113">
        <f t="shared" ref="BS97:CF97" si="7">AVERAGE(BS71:BS90)</f>
        <v>0.71507507894670319</v>
      </c>
      <c r="BT97" s="113">
        <f t="shared" si="7"/>
        <v>0.93411000000000011</v>
      </c>
      <c r="BU97" s="113">
        <f t="shared" si="7"/>
        <v>0.80929734164698919</v>
      </c>
      <c r="BV97" s="113">
        <f t="shared" si="7"/>
        <v>1333.7460099999998</v>
      </c>
      <c r="BW97" s="113">
        <f t="shared" si="7"/>
        <v>16.665399999999995</v>
      </c>
      <c r="BX97" s="113">
        <f t="shared" si="7"/>
        <v>1.2695380322675851</v>
      </c>
      <c r="BY97" s="113">
        <f t="shared" si="7"/>
        <v>1.2559099999999999</v>
      </c>
      <c r="BZ97" s="113">
        <f t="shared" si="7"/>
        <v>8.0404750000000007</v>
      </c>
      <c r="CA97" s="113">
        <f t="shared" si="7"/>
        <v>7.8311200000000012</v>
      </c>
      <c r="CB97" s="113">
        <f t="shared" si="7"/>
        <v>6.0247949999999992</v>
      </c>
      <c r="CC97" s="113">
        <f t="shared" si="7"/>
        <v>0.68856883595818286</v>
      </c>
      <c r="CD97" s="113">
        <f t="shared" si="7"/>
        <v>1</v>
      </c>
      <c r="CE97" s="113">
        <f t="shared" si="7"/>
        <v>6.3186250000000008</v>
      </c>
      <c r="CF97" s="113">
        <f t="shared" si="7"/>
        <v>6.3146550000000001</v>
      </c>
    </row>
    <row r="98" spans="67:84" x14ac:dyDescent="0.2">
      <c r="BP98" s="98"/>
      <c r="BQ98" s="98"/>
      <c r="BR98" s="113">
        <v>107.89850000000001</v>
      </c>
      <c r="BS98" s="113">
        <v>0.71507507894670319</v>
      </c>
      <c r="BT98" s="113">
        <v>0.93411000000000011</v>
      </c>
      <c r="BU98" s="113">
        <v>0.80929734164698919</v>
      </c>
      <c r="BV98" s="113">
        <v>1333.7460099999998</v>
      </c>
      <c r="BW98" s="113">
        <v>16.665399999999995</v>
      </c>
      <c r="BX98" s="113">
        <v>1.2695380322675851</v>
      </c>
      <c r="BY98" s="113">
        <v>1.2559099999999999</v>
      </c>
      <c r="BZ98" s="113">
        <v>8.0404750000000007</v>
      </c>
      <c r="CA98" s="113">
        <v>7.8311200000000012</v>
      </c>
      <c r="CB98" s="113">
        <v>6.0247949999999992</v>
      </c>
      <c r="CC98" s="113">
        <v>0.68856883595818286</v>
      </c>
      <c r="CD98" s="98">
        <v>1</v>
      </c>
      <c r="CE98" s="113">
        <v>6.3186250000000008</v>
      </c>
      <c r="CF98" s="113">
        <v>6.3146550000000001</v>
      </c>
    </row>
    <row r="99" spans="67:84" x14ac:dyDescent="0.2">
      <c r="BP99" s="112"/>
      <c r="BQ99" s="110"/>
      <c r="BR99" s="110">
        <f t="shared" ref="BR99:CF99" si="8">BR98-BR97</f>
        <v>0</v>
      </c>
      <c r="BS99" s="110">
        <f t="shared" si="8"/>
        <v>0</v>
      </c>
      <c r="BT99" s="110">
        <f t="shared" si="8"/>
        <v>0</v>
      </c>
      <c r="BU99" s="110">
        <f t="shared" si="8"/>
        <v>0</v>
      </c>
      <c r="BV99" s="110">
        <f t="shared" si="8"/>
        <v>0</v>
      </c>
      <c r="BW99" s="110">
        <f t="shared" si="8"/>
        <v>0</v>
      </c>
      <c r="BX99" s="110">
        <f t="shared" si="8"/>
        <v>0</v>
      </c>
      <c r="BY99" s="110">
        <f t="shared" si="8"/>
        <v>0</v>
      </c>
      <c r="BZ99" s="110">
        <f t="shared" si="8"/>
        <v>0</v>
      </c>
      <c r="CA99" s="110">
        <f t="shared" si="8"/>
        <v>0</v>
      </c>
      <c r="CB99" s="110">
        <f t="shared" si="8"/>
        <v>0</v>
      </c>
      <c r="CC99" s="110">
        <f t="shared" si="8"/>
        <v>0</v>
      </c>
      <c r="CD99" s="110">
        <f t="shared" si="8"/>
        <v>0</v>
      </c>
      <c r="CE99" s="110">
        <f t="shared" si="8"/>
        <v>0</v>
      </c>
      <c r="CF99" s="110">
        <f t="shared" si="8"/>
        <v>0</v>
      </c>
    </row>
    <row r="100" spans="67:84" x14ac:dyDescent="0.2">
      <c r="BP100" s="90" t="s">
        <v>29</v>
      </c>
      <c r="BQ100" s="90"/>
      <c r="BR100" s="113">
        <f>MAX(BR71:BR90)</f>
        <v>109.84</v>
      </c>
      <c r="BS100" s="113">
        <f t="shared" ref="BS100:CF100" si="9">MAX(BS71:BS90)</f>
        <v>0.72155278158597291</v>
      </c>
      <c r="BT100" s="113">
        <f t="shared" si="9"/>
        <v>0.94530000000000003</v>
      </c>
      <c r="BU100" s="113">
        <f t="shared" si="9"/>
        <v>0.81812975537920307</v>
      </c>
      <c r="BV100" s="113">
        <f t="shared" si="9"/>
        <v>1359.27</v>
      </c>
      <c r="BW100" s="113">
        <f t="shared" si="9"/>
        <v>17.236000000000001</v>
      </c>
      <c r="BX100" s="113">
        <f t="shared" si="9"/>
        <v>1.2830382345393891</v>
      </c>
      <c r="BY100" s="113">
        <f t="shared" si="9"/>
        <v>1.2765</v>
      </c>
      <c r="BZ100" s="113">
        <f t="shared" si="9"/>
        <v>8.247300000000001</v>
      </c>
      <c r="CA100" s="113">
        <f t="shared" si="9"/>
        <v>8.0462000000000007</v>
      </c>
      <c r="CB100" s="113">
        <f t="shared" si="9"/>
        <v>6.0914000000000001</v>
      </c>
      <c r="CC100" s="113">
        <f t="shared" si="9"/>
        <v>0.69227627361527444</v>
      </c>
      <c r="CD100" s="113">
        <f t="shared" si="9"/>
        <v>1</v>
      </c>
      <c r="CE100" s="113">
        <f t="shared" si="9"/>
        <v>6.3588000000000005</v>
      </c>
      <c r="CF100" s="113">
        <f t="shared" si="9"/>
        <v>6.3580000000000005</v>
      </c>
    </row>
    <row r="101" spans="67:84" x14ac:dyDescent="0.2">
      <c r="BP101" s="90" t="s">
        <v>30</v>
      </c>
      <c r="BQ101" s="90"/>
      <c r="BR101" s="113">
        <f>MIN(BR71:BR90)</f>
        <v>106.03</v>
      </c>
      <c r="BS101" s="113">
        <f t="shared" ref="BS101:CF101" si="10">MIN(BS71:BS90)</f>
        <v>0.70254320640719403</v>
      </c>
      <c r="BT101" s="113">
        <f t="shared" si="10"/>
        <v>0.9214</v>
      </c>
      <c r="BU101" s="113">
        <f t="shared" si="10"/>
        <v>0.80006400512040965</v>
      </c>
      <c r="BV101" s="113">
        <f t="shared" si="10"/>
        <v>1311.14</v>
      </c>
      <c r="BW101" s="113">
        <f t="shared" si="10"/>
        <v>16.28</v>
      </c>
      <c r="BX101" s="113">
        <f t="shared" si="10"/>
        <v>1.2498437695288089</v>
      </c>
      <c r="BY101" s="113">
        <f t="shared" si="10"/>
        <v>1.2296</v>
      </c>
      <c r="BZ101" s="113">
        <f t="shared" si="10"/>
        <v>7.8656000000000006</v>
      </c>
      <c r="CA101" s="113">
        <f t="shared" si="10"/>
        <v>7.6699000000000002</v>
      </c>
      <c r="CB101" s="113">
        <f t="shared" si="10"/>
        <v>5.9573</v>
      </c>
      <c r="CC101" s="113">
        <f t="shared" si="10"/>
        <v>0.685034731260875</v>
      </c>
      <c r="CD101" s="113">
        <f t="shared" si="10"/>
        <v>1</v>
      </c>
      <c r="CE101" s="113">
        <f t="shared" si="10"/>
        <v>6.2640000000000002</v>
      </c>
      <c r="CF101" s="113">
        <f t="shared" si="10"/>
        <v>6.2812000000000001</v>
      </c>
    </row>
    <row r="103" spans="67:84" x14ac:dyDescent="0.2">
      <c r="BR103" s="113">
        <f>BR100-BR101</f>
        <v>3.8100000000000023</v>
      </c>
      <c r="BS103" s="113">
        <f t="shared" ref="BS103:CF103" si="11">BS100-BS101</f>
        <v>1.9009575178778881E-2</v>
      </c>
      <c r="BT103" s="113">
        <f t="shared" si="11"/>
        <v>2.3900000000000032E-2</v>
      </c>
      <c r="BU103" s="113">
        <f t="shared" si="11"/>
        <v>1.8065750258793423E-2</v>
      </c>
      <c r="BV103" s="113">
        <f t="shared" si="11"/>
        <v>48.129999999999882</v>
      </c>
      <c r="BW103" s="113">
        <f t="shared" si="11"/>
        <v>0.95599999999999952</v>
      </c>
      <c r="BX103" s="113">
        <f t="shared" si="11"/>
        <v>3.319446501058021E-2</v>
      </c>
      <c r="BY103" s="113">
        <f t="shared" si="11"/>
        <v>4.6899999999999942E-2</v>
      </c>
      <c r="BZ103" s="113">
        <f t="shared" si="11"/>
        <v>0.38170000000000037</v>
      </c>
      <c r="CA103" s="113">
        <f t="shared" si="11"/>
        <v>0.37630000000000052</v>
      </c>
      <c r="CB103" s="113">
        <f t="shared" si="11"/>
        <v>0.13410000000000011</v>
      </c>
      <c r="CC103" s="113">
        <f t="shared" si="11"/>
        <v>7.2415423543994439E-3</v>
      </c>
      <c r="CD103" s="113">
        <f t="shared" si="11"/>
        <v>0</v>
      </c>
      <c r="CE103" s="113">
        <f t="shared" si="11"/>
        <v>9.4800000000000217E-2</v>
      </c>
      <c r="CF103" s="113">
        <f t="shared" si="11"/>
        <v>7.6800000000000423E-2</v>
      </c>
    </row>
    <row r="109" spans="67:84" x14ac:dyDescent="0.2">
      <c r="BO109" s="106"/>
    </row>
    <row r="110" spans="67:84" x14ac:dyDescent="0.2">
      <c r="BO110" s="106"/>
    </row>
    <row r="111" spans="67:84" x14ac:dyDescent="0.2">
      <c r="BO111" s="106"/>
    </row>
    <row r="112" spans="67:84" x14ac:dyDescent="0.2">
      <c r="BO112" s="106"/>
      <c r="BP112" s="102"/>
    </row>
    <row r="113" spans="67:68" x14ac:dyDescent="0.2">
      <c r="BO113" s="106"/>
      <c r="BP113" s="102"/>
    </row>
    <row r="114" spans="67:68" x14ac:dyDescent="0.2">
      <c r="BO114" s="106"/>
      <c r="BP114" s="102"/>
    </row>
    <row r="115" spans="67:68" x14ac:dyDescent="0.2">
      <c r="BO115" s="106"/>
      <c r="BP115" s="102"/>
    </row>
    <row r="116" spans="67:68" x14ac:dyDescent="0.2">
      <c r="BO116" s="106"/>
      <c r="BP116" s="102"/>
    </row>
    <row r="117" spans="67:68" x14ac:dyDescent="0.2">
      <c r="BO117" s="106"/>
      <c r="BP117" s="102"/>
    </row>
    <row r="118" spans="67:68" x14ac:dyDescent="0.2">
      <c r="BO118" s="106"/>
      <c r="BP118" s="102"/>
    </row>
    <row r="119" spans="67:68" x14ac:dyDescent="0.2">
      <c r="BO119" s="106"/>
      <c r="BP119" s="102"/>
    </row>
    <row r="120" spans="67:68" x14ac:dyDescent="0.2">
      <c r="BO120" s="106"/>
      <c r="BP120" s="102"/>
    </row>
    <row r="121" spans="67:68" x14ac:dyDescent="0.2">
      <c r="BO121" s="106"/>
      <c r="BP121" s="102"/>
    </row>
    <row r="122" spans="67:68" x14ac:dyDescent="0.2">
      <c r="BO122" s="106"/>
      <c r="BP122" s="102"/>
    </row>
    <row r="123" spans="67:68" x14ac:dyDescent="0.2">
      <c r="BO123" s="106"/>
      <c r="BP123" s="102"/>
    </row>
    <row r="124" spans="67:68" x14ac:dyDescent="0.2">
      <c r="BO124" s="106"/>
      <c r="BP124" s="102"/>
    </row>
    <row r="125" spans="67:68" x14ac:dyDescent="0.2">
      <c r="BO125" s="106"/>
      <c r="BP125" s="102"/>
    </row>
    <row r="126" spans="67:68" x14ac:dyDescent="0.2">
      <c r="BO126" s="106"/>
      <c r="BP126" s="102"/>
    </row>
    <row r="127" spans="67:68" x14ac:dyDescent="0.2">
      <c r="BO127" s="106"/>
      <c r="BP127" s="102"/>
    </row>
    <row r="128" spans="67:68" x14ac:dyDescent="0.2">
      <c r="BP128" s="102"/>
    </row>
    <row r="129" spans="68:83" x14ac:dyDescent="0.2">
      <c r="BP129" s="102"/>
    </row>
    <row r="130" spans="68:83" x14ac:dyDescent="0.2">
      <c r="BP130" s="102"/>
    </row>
    <row r="133" spans="68:83" x14ac:dyDescent="0.2">
      <c r="BP133" s="101"/>
      <c r="BQ133" s="101"/>
      <c r="BR133" s="101"/>
      <c r="BS133" s="101"/>
      <c r="BT133" s="101"/>
      <c r="BU133" s="101"/>
      <c r="BV133" s="101"/>
      <c r="BW133" s="102"/>
      <c r="BX133" s="102"/>
      <c r="BY133" s="102"/>
      <c r="BZ133" s="102"/>
      <c r="CA133" s="102"/>
      <c r="CB133" s="102"/>
      <c r="CC133" s="103"/>
      <c r="CD133" s="104"/>
      <c r="CE133" s="92"/>
    </row>
    <row r="134" spans="68:83" x14ac:dyDescent="0.2">
      <c r="BP134" s="101"/>
      <c r="BQ134" s="101"/>
      <c r="BR134" s="101"/>
      <c r="BS134" s="101"/>
      <c r="BT134" s="101"/>
      <c r="BU134" s="101"/>
      <c r="BV134" s="101"/>
      <c r="BW134" s="102"/>
      <c r="BX134" s="102"/>
      <c r="BY134" s="102"/>
      <c r="BZ134" s="102"/>
      <c r="CA134" s="102"/>
      <c r="CB134" s="102"/>
      <c r="CC134" s="103"/>
      <c r="CD134" s="104"/>
      <c r="CE134" s="92"/>
    </row>
    <row r="135" spans="68:83" x14ac:dyDescent="0.2">
      <c r="BP135" s="101"/>
      <c r="BQ135" s="101"/>
      <c r="BR135" s="92"/>
      <c r="BS135" s="92"/>
      <c r="BT135" s="92"/>
      <c r="BU135" s="92"/>
      <c r="BV135" s="90"/>
      <c r="CE135" s="92"/>
    </row>
    <row r="136" spans="68:83" x14ac:dyDescent="0.2">
      <c r="BP136" s="106"/>
      <c r="BQ136" s="102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8"/>
    </row>
    <row r="137" spans="68:83" x14ac:dyDescent="0.2">
      <c r="BP137" s="106"/>
      <c r="BQ137" s="102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8"/>
    </row>
    <row r="138" spans="68:83" x14ac:dyDescent="0.2">
      <c r="BP138" s="106"/>
      <c r="BQ138" s="102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8"/>
    </row>
    <row r="139" spans="68:83" x14ac:dyDescent="0.2">
      <c r="BP139" s="106"/>
      <c r="BQ139" s="102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8"/>
    </row>
    <row r="140" spans="68:83" x14ac:dyDescent="0.2">
      <c r="BP140" s="106"/>
      <c r="BQ140" s="102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8"/>
    </row>
    <row r="141" spans="68:83" x14ac:dyDescent="0.2">
      <c r="BP141" s="106"/>
      <c r="BQ141" s="102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8"/>
    </row>
    <row r="142" spans="68:83" x14ac:dyDescent="0.2">
      <c r="BP142" s="106"/>
      <c r="BQ142" s="102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8"/>
    </row>
    <row r="143" spans="68:83" x14ac:dyDescent="0.2">
      <c r="BP143" s="106"/>
      <c r="BQ143" s="102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8"/>
    </row>
    <row r="144" spans="68:83" x14ac:dyDescent="0.2">
      <c r="BP144" s="106"/>
      <c r="BQ144" s="102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8"/>
    </row>
    <row r="145" spans="68:83" x14ac:dyDescent="0.2">
      <c r="BP145" s="106"/>
      <c r="BQ145" s="102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8"/>
    </row>
    <row r="146" spans="68:83" x14ac:dyDescent="0.2">
      <c r="BP146" s="106"/>
      <c r="BQ146" s="102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8"/>
    </row>
    <row r="147" spans="68:83" x14ac:dyDescent="0.2">
      <c r="BP147" s="106"/>
      <c r="BQ147" s="102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8"/>
    </row>
    <row r="148" spans="68:83" x14ac:dyDescent="0.2">
      <c r="BP148" s="106"/>
      <c r="BQ148" s="102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8"/>
    </row>
    <row r="149" spans="68:83" x14ac:dyDescent="0.2">
      <c r="BP149" s="106"/>
      <c r="BQ149" s="102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8"/>
    </row>
    <row r="150" spans="68:83" x14ac:dyDescent="0.2">
      <c r="BP150" s="106"/>
      <c r="BQ150" s="102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8"/>
    </row>
    <row r="151" spans="68:83" x14ac:dyDescent="0.2">
      <c r="BP151" s="106"/>
      <c r="BQ151" s="102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8"/>
    </row>
    <row r="152" spans="68:83" x14ac:dyDescent="0.2">
      <c r="BP152" s="106"/>
      <c r="BQ152" s="102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8"/>
    </row>
    <row r="153" spans="68:83" x14ac:dyDescent="0.2">
      <c r="BP153" s="106"/>
      <c r="BQ153" s="102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8"/>
    </row>
    <row r="154" spans="68:83" x14ac:dyDescent="0.2">
      <c r="BP154" s="106"/>
      <c r="BQ154" s="102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8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K154"/>
  <sheetViews>
    <sheetView zoomScale="87" zoomScaleNormal="87" workbookViewId="0">
      <pane xSplit="2" ySplit="13" topLeftCell="BB14" activePane="bottomRight" state="frozen"/>
      <selection pane="topRight" activeCell="C1" sqref="C1"/>
      <selection pane="bottomLeft" activeCell="A14" sqref="A14"/>
      <selection pane="bottomRight" activeCell="BI49" sqref="BI49"/>
    </sheetView>
  </sheetViews>
  <sheetFormatPr defaultColWidth="9.140625" defaultRowHeight="12.75" x14ac:dyDescent="0.2"/>
  <cols>
    <col min="1" max="1" width="7.57031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42578125" style="9" customWidth="1"/>
    <col min="8" max="8" width="11" style="9" customWidth="1"/>
    <col min="9" max="9" width="20.425781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425781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42578125" style="9" customWidth="1"/>
    <col min="32" max="32" width="10" style="9" customWidth="1"/>
    <col min="33" max="33" width="20.42578125" style="9" customWidth="1"/>
    <col min="34" max="34" width="19.42578125" style="9" customWidth="1"/>
    <col min="35" max="35" width="10.570312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42578125" style="9" customWidth="1"/>
    <col min="42" max="42" width="20.140625" style="9" customWidth="1"/>
    <col min="43" max="43" width="18.5703125" style="9" customWidth="1"/>
    <col min="44" max="44" width="9.85546875" style="9" customWidth="1"/>
    <col min="45" max="45" width="20.42578125" style="9" customWidth="1"/>
    <col min="46" max="46" width="18.85546875" style="9" customWidth="1"/>
    <col min="47" max="47" width="9.140625" style="9" customWidth="1"/>
    <col min="48" max="48" width="21.425781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5703125" style="9" customWidth="1"/>
    <col min="57" max="57" width="21.5703125" style="9" customWidth="1"/>
    <col min="58" max="58" width="18" style="9" customWidth="1"/>
    <col min="59" max="59" width="9.85546875" style="9" customWidth="1"/>
    <col min="60" max="60" width="17.5703125" style="9" customWidth="1"/>
    <col min="61" max="61" width="18.42578125" style="9" customWidth="1"/>
    <col min="62" max="62" width="10.5703125" style="9" customWidth="1"/>
    <col min="63" max="63" width="18.5703125" style="11" customWidth="1"/>
    <col min="64" max="64" width="16.5703125" style="11" customWidth="1"/>
    <col min="65" max="66" width="20.42578125" style="9" customWidth="1"/>
    <col min="67" max="67" width="14.5703125" style="10" customWidth="1"/>
    <col min="68" max="68" width="14.140625" style="89" customWidth="1"/>
    <col min="69" max="69" width="18.5703125" style="89" customWidth="1"/>
    <col min="70" max="70" width="23.42578125" style="89" customWidth="1"/>
    <col min="71" max="72" width="11.5703125" style="89" customWidth="1"/>
    <col min="73" max="73" width="11.5703125" style="90" customWidth="1"/>
    <col min="74" max="74" width="19.5703125" style="89" customWidth="1"/>
    <col min="75" max="75" width="13.85546875" style="89" customWidth="1"/>
    <col min="76" max="80" width="11.5703125" style="89" customWidth="1"/>
    <col min="81" max="81" width="12.5703125" style="91" customWidth="1"/>
    <col min="82" max="82" width="11.5703125" style="90" customWidth="1"/>
    <col min="83" max="86" width="13.42578125" style="89" customWidth="1"/>
    <col min="87" max="164" width="13.42578125" style="10" customWidth="1"/>
    <col min="165" max="16384" width="9.140625" style="9"/>
  </cols>
  <sheetData>
    <row r="1" spans="1:167" x14ac:dyDescent="0.2">
      <c r="B1" s="10"/>
      <c r="BK1" s="9"/>
      <c r="BL1" s="9"/>
      <c r="BO1" s="9"/>
      <c r="BP1" s="117"/>
      <c r="BU1" s="89"/>
      <c r="BW1" s="90"/>
      <c r="CC1" s="89"/>
      <c r="CD1" s="89"/>
      <c r="CE1" s="91"/>
      <c r="CF1" s="90"/>
      <c r="FI1" s="10"/>
      <c r="FJ1" s="10"/>
      <c r="FK1" s="10"/>
    </row>
    <row r="2" spans="1:167" x14ac:dyDescent="0.2">
      <c r="B2" s="10"/>
      <c r="BK2" s="9"/>
      <c r="BL2" s="9"/>
      <c r="BO2" s="9"/>
      <c r="BP2" s="117"/>
      <c r="BU2" s="89"/>
      <c r="BW2" s="90"/>
      <c r="CC2" s="89"/>
      <c r="CD2" s="89"/>
      <c r="CE2" s="91"/>
      <c r="CF2" s="90"/>
      <c r="FI2" s="10"/>
      <c r="FJ2" s="10"/>
      <c r="FK2" s="10"/>
    </row>
    <row r="3" spans="1:16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M3" s="10"/>
      <c r="BN3" s="10"/>
      <c r="BU3" s="89"/>
      <c r="BV3" s="90"/>
    </row>
    <row r="4" spans="1:16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M4" s="10"/>
      <c r="BN4" s="10"/>
      <c r="BU4" s="89"/>
      <c r="BV4" s="90"/>
    </row>
    <row r="5" spans="1:167" x14ac:dyDescent="0.2">
      <c r="A5" s="28"/>
      <c r="B5" s="29" t="s">
        <v>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M5" s="31"/>
      <c r="BN5" s="31"/>
      <c r="BO5" s="31"/>
      <c r="BP5" s="92"/>
      <c r="BQ5" s="92"/>
      <c r="BR5" s="92"/>
      <c r="BS5" s="92"/>
      <c r="BU5" s="89"/>
      <c r="BV5" s="90"/>
    </row>
    <row r="6" spans="1:167" s="19" customFormat="1" ht="13.5" thickBot="1" x14ac:dyDescent="0.25">
      <c r="A6" s="32" t="s">
        <v>1</v>
      </c>
      <c r="B6" s="33"/>
      <c r="C6" s="234" t="s">
        <v>78</v>
      </c>
      <c r="D6" s="234"/>
      <c r="E6" s="123"/>
      <c r="F6" s="234" t="s">
        <v>79</v>
      </c>
      <c r="G6" s="234"/>
      <c r="H6" s="34"/>
      <c r="I6" s="234" t="s">
        <v>80</v>
      </c>
      <c r="J6" s="234"/>
      <c r="K6" s="34"/>
      <c r="L6" s="234" t="s">
        <v>81</v>
      </c>
      <c r="M6" s="234"/>
      <c r="N6" s="35"/>
      <c r="O6" s="234" t="s">
        <v>82</v>
      </c>
      <c r="P6" s="234"/>
      <c r="Q6" s="123"/>
      <c r="R6" s="234" t="s">
        <v>83</v>
      </c>
      <c r="S6" s="234"/>
      <c r="T6" s="123"/>
      <c r="U6" s="234" t="s">
        <v>84</v>
      </c>
      <c r="V6" s="234"/>
      <c r="W6" s="34"/>
      <c r="X6" s="234" t="s">
        <v>85</v>
      </c>
      <c r="Y6" s="234"/>
      <c r="Z6" s="123"/>
      <c r="AA6" s="234" t="s">
        <v>86</v>
      </c>
      <c r="AB6" s="234"/>
      <c r="AC6" s="34"/>
      <c r="AD6" s="234" t="s">
        <v>87</v>
      </c>
      <c r="AE6" s="234"/>
      <c r="AF6" s="35"/>
      <c r="AG6" s="234" t="s">
        <v>88</v>
      </c>
      <c r="AH6" s="234"/>
      <c r="AI6" s="35"/>
      <c r="AJ6" s="234" t="s">
        <v>89</v>
      </c>
      <c r="AK6" s="234"/>
      <c r="AL6" s="34"/>
      <c r="AM6" s="234" t="s">
        <v>90</v>
      </c>
      <c r="AN6" s="234"/>
      <c r="AO6" s="34"/>
      <c r="AP6" s="234" t="s">
        <v>91</v>
      </c>
      <c r="AQ6" s="234"/>
      <c r="AR6" s="34"/>
      <c r="AS6" s="234" t="s">
        <v>92</v>
      </c>
      <c r="AT6" s="234"/>
      <c r="AU6" s="34"/>
      <c r="AV6" s="234" t="s">
        <v>93</v>
      </c>
      <c r="AW6" s="234"/>
      <c r="AX6" s="123"/>
      <c r="AY6" s="234" t="s">
        <v>94</v>
      </c>
      <c r="AZ6" s="234"/>
      <c r="BA6" s="34"/>
      <c r="BB6" s="234" t="s">
        <v>95</v>
      </c>
      <c r="BC6" s="234"/>
      <c r="BD6" s="34"/>
      <c r="BE6" s="234" t="s">
        <v>96</v>
      </c>
      <c r="BF6" s="234"/>
      <c r="BG6" s="34"/>
      <c r="BH6" s="234" t="s">
        <v>97</v>
      </c>
      <c r="BI6" s="234"/>
      <c r="BJ6" s="34"/>
      <c r="BK6" s="234" t="s">
        <v>2</v>
      </c>
      <c r="BL6" s="234"/>
      <c r="BM6" s="36"/>
      <c r="BN6" s="36"/>
      <c r="BO6" s="125"/>
      <c r="BP6" s="93"/>
      <c r="BQ6" s="93"/>
      <c r="BR6" s="93"/>
      <c r="BS6" s="93"/>
      <c r="BT6" s="93"/>
      <c r="BU6" s="92"/>
      <c r="BV6" s="90"/>
      <c r="BW6" s="89"/>
      <c r="BX6" s="89"/>
      <c r="BY6" s="89"/>
      <c r="BZ6" s="89"/>
      <c r="CA6" s="89"/>
      <c r="CB6" s="89"/>
      <c r="CC6" s="91"/>
      <c r="CD6" s="90"/>
      <c r="CE6" s="89"/>
      <c r="CF6" s="89"/>
      <c r="CG6" s="89"/>
      <c r="CH6" s="89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</row>
    <row r="7" spans="1:16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M7" s="39"/>
      <c r="BN7" s="39"/>
      <c r="BO7" s="39"/>
      <c r="BP7" s="92"/>
      <c r="BQ7" s="92"/>
      <c r="BR7" s="92"/>
      <c r="BS7" s="92"/>
      <c r="BT7" s="92"/>
      <c r="BU7" s="92"/>
      <c r="BV7" s="90"/>
    </row>
    <row r="8" spans="1:16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M8" s="39"/>
      <c r="BN8" s="39"/>
      <c r="BO8" s="39"/>
      <c r="BP8" s="92"/>
      <c r="BQ8" s="92"/>
      <c r="BR8" s="92"/>
      <c r="BS8" s="92"/>
      <c r="BT8" s="92"/>
      <c r="BU8" s="92"/>
      <c r="BV8" s="90"/>
    </row>
    <row r="9" spans="1:16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9"/>
      <c r="BN9" s="39"/>
      <c r="BO9" s="39"/>
      <c r="BP9" s="94"/>
      <c r="BQ9" s="94"/>
      <c r="BR9" s="94"/>
      <c r="BS9" s="94"/>
      <c r="BT9" s="94"/>
      <c r="BU9" s="94"/>
      <c r="BV9" s="90"/>
    </row>
    <row r="10" spans="1:16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M10" s="39"/>
      <c r="BN10" s="39"/>
      <c r="BO10" s="39"/>
      <c r="BP10" s="94"/>
      <c r="BQ10" s="94"/>
      <c r="BR10" s="94"/>
      <c r="BS10" s="94"/>
      <c r="BT10" s="94"/>
      <c r="BU10" s="94"/>
      <c r="BV10" s="90"/>
    </row>
    <row r="11" spans="1:167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9"/>
      <c r="BN11" s="39"/>
      <c r="BO11" s="39"/>
      <c r="BP11" s="94"/>
      <c r="BQ11" s="94"/>
      <c r="BR11" s="94"/>
      <c r="BS11" s="94"/>
      <c r="BT11" s="94"/>
      <c r="BU11" s="94"/>
      <c r="BV11" s="95"/>
      <c r="BW11" s="96"/>
      <c r="BX11" s="96"/>
      <c r="BY11" s="96"/>
      <c r="BZ11" s="96"/>
      <c r="CA11" s="96"/>
      <c r="CB11" s="96"/>
      <c r="CC11" s="97"/>
      <c r="CD11" s="95"/>
      <c r="CE11" s="96"/>
      <c r="CF11" s="96"/>
      <c r="CG11" s="96"/>
      <c r="CH11" s="96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9"/>
      <c r="BN12" s="39"/>
      <c r="BO12" s="39"/>
      <c r="BP12" s="92"/>
      <c r="BQ12" s="94"/>
      <c r="BR12" s="94"/>
      <c r="BS12" s="94"/>
      <c r="BT12" s="94"/>
      <c r="BU12" s="94"/>
      <c r="BV12" s="98"/>
    </row>
    <row r="13" spans="1:167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88"/>
      <c r="BI13" s="88"/>
      <c r="BJ13" s="46"/>
      <c r="BK13" s="46"/>
      <c r="BL13" s="47"/>
      <c r="BM13" s="39"/>
      <c r="BN13" s="39"/>
      <c r="BO13" s="39"/>
      <c r="BP13" s="92"/>
      <c r="BQ13" s="92"/>
      <c r="BR13" s="92"/>
      <c r="BS13" s="92"/>
      <c r="BT13" s="92"/>
      <c r="BU13" s="92"/>
      <c r="BV13" s="90"/>
      <c r="BW13" s="89"/>
      <c r="BX13" s="89"/>
      <c r="BY13" s="89"/>
      <c r="BZ13" s="89"/>
      <c r="CA13" s="89"/>
      <c r="CB13" s="89"/>
      <c r="CC13" s="91"/>
      <c r="CD13" s="90"/>
      <c r="CE13" s="89"/>
      <c r="CF13" s="89"/>
      <c r="CG13" s="89"/>
      <c r="CH13" s="89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26"/>
      <c r="BK14" s="50"/>
      <c r="BL14" s="52"/>
      <c r="BM14" s="39"/>
      <c r="BN14" s="39"/>
      <c r="BO14" s="39"/>
      <c r="BP14" s="92"/>
      <c r="BQ14" s="92"/>
      <c r="BR14" s="92"/>
      <c r="BS14" s="92"/>
      <c r="BT14" s="92"/>
      <c r="BU14" s="92"/>
      <c r="BV14" s="90"/>
    </row>
    <row r="15" spans="1:167" x14ac:dyDescent="0.2">
      <c r="A15" s="40">
        <v>1</v>
      </c>
      <c r="B15" s="49" t="s">
        <v>5</v>
      </c>
      <c r="C15" s="50">
        <v>106.79</v>
      </c>
      <c r="D15" s="51">
        <v>101.46</v>
      </c>
      <c r="E15" s="51"/>
      <c r="F15" s="50">
        <v>105.60000000000001</v>
      </c>
      <c r="G15" s="51">
        <v>101.82</v>
      </c>
      <c r="H15" s="26"/>
      <c r="I15" s="50">
        <v>105.61</v>
      </c>
      <c r="J15" s="51">
        <v>101.47</v>
      </c>
      <c r="K15" s="26"/>
      <c r="L15" s="50">
        <v>105.94</v>
      </c>
      <c r="M15" s="51">
        <v>100.96</v>
      </c>
      <c r="N15" s="26"/>
      <c r="O15" s="50">
        <v>105.58</v>
      </c>
      <c r="P15" s="51">
        <v>100.63</v>
      </c>
      <c r="Q15" s="51"/>
      <c r="R15" s="50">
        <v>106.08</v>
      </c>
      <c r="S15" s="51">
        <v>100.45</v>
      </c>
      <c r="T15" s="51"/>
      <c r="U15" s="50">
        <v>106.71000000000001</v>
      </c>
      <c r="V15" s="51">
        <v>100.44</v>
      </c>
      <c r="W15" s="26"/>
      <c r="X15" s="50">
        <v>106.56</v>
      </c>
      <c r="Y15" s="51">
        <v>100.43</v>
      </c>
      <c r="Z15" s="51"/>
      <c r="AA15" s="50">
        <v>107.16</v>
      </c>
      <c r="AB15" s="51">
        <v>99.57</v>
      </c>
      <c r="AC15" s="26"/>
      <c r="AD15" s="50">
        <v>105.88</v>
      </c>
      <c r="AE15" s="51">
        <v>100.43</v>
      </c>
      <c r="AF15" s="26"/>
      <c r="AG15" s="50">
        <v>105.68</v>
      </c>
      <c r="AH15" s="51">
        <v>100.65</v>
      </c>
      <c r="AI15" s="26"/>
      <c r="AJ15" s="50">
        <v>106.09</v>
      </c>
      <c r="AK15" s="51">
        <v>100.27</v>
      </c>
      <c r="AL15" s="26"/>
      <c r="AM15" s="50">
        <v>106.37</v>
      </c>
      <c r="AN15" s="51">
        <v>99.19</v>
      </c>
      <c r="AO15" s="26"/>
      <c r="AP15" s="50">
        <v>106.32000000000001</v>
      </c>
      <c r="AQ15" s="51">
        <v>98.81</v>
      </c>
      <c r="AR15" s="26"/>
      <c r="AS15" s="50">
        <v>104.94</v>
      </c>
      <c r="AT15" s="51">
        <v>100.37</v>
      </c>
      <c r="AU15" s="26"/>
      <c r="AV15" s="50">
        <v>105.09</v>
      </c>
      <c r="AW15" s="51">
        <v>100.52</v>
      </c>
      <c r="AX15" s="51"/>
      <c r="AY15" s="50">
        <v>105.66</v>
      </c>
      <c r="AZ15" s="51">
        <v>100.16</v>
      </c>
      <c r="BA15" s="26"/>
      <c r="BB15" s="50">
        <v>105.66</v>
      </c>
      <c r="BC15" s="51">
        <v>100.41</v>
      </c>
      <c r="BD15" s="26"/>
      <c r="BE15" s="50">
        <v>106.62</v>
      </c>
      <c r="BF15" s="51">
        <v>99.87</v>
      </c>
      <c r="BG15" s="26"/>
      <c r="BH15" s="50">
        <v>106.15</v>
      </c>
      <c r="BI15" s="51">
        <v>99.67</v>
      </c>
      <c r="BJ15" s="26"/>
      <c r="BK15" s="50">
        <f>(C15+F15+I15+L15+O15+R15+U15+X15+AA15+AD15+AG15+AJ15+AM15+AP15+AS15+AV15+AY15+BB15+BE15+BH15)/20</f>
        <v>106.02450000000002</v>
      </c>
      <c r="BL15" s="52">
        <f>(D15+G15+J15+M15+P15+S15+V15+Y15+AB15+AE15+AH15+AK15+AN15+AQ15+AT15+AW15+AZ15+BC15+BF15+BI15)/20</f>
        <v>100.37900000000002</v>
      </c>
      <c r="BM15" s="53"/>
      <c r="BN15" s="53"/>
      <c r="BO15" s="53"/>
      <c r="BP15" s="112"/>
      <c r="BQ15" s="112"/>
      <c r="BR15" s="92"/>
      <c r="BS15" s="99"/>
      <c r="BT15" s="99"/>
      <c r="BU15" s="92"/>
      <c r="BV15" s="90"/>
    </row>
    <row r="16" spans="1:167" s="20" customFormat="1" x14ac:dyDescent="0.2">
      <c r="A16" s="40">
        <v>2</v>
      </c>
      <c r="B16" s="49" t="s">
        <v>6</v>
      </c>
      <c r="C16" s="50">
        <v>0.72737852778585976</v>
      </c>
      <c r="D16" s="51">
        <v>148.96</v>
      </c>
      <c r="E16" s="51"/>
      <c r="F16" s="50">
        <v>0.72563674624482977</v>
      </c>
      <c r="G16" s="51">
        <v>148.16999999999999</v>
      </c>
      <c r="H16" s="26"/>
      <c r="I16" s="50">
        <v>0.72353664713117716</v>
      </c>
      <c r="J16" s="51">
        <v>148.11000000000001</v>
      </c>
      <c r="K16" s="26"/>
      <c r="L16" s="50">
        <v>0.72176109707686742</v>
      </c>
      <c r="M16" s="51">
        <v>148.19</v>
      </c>
      <c r="N16" s="26"/>
      <c r="O16" s="50">
        <v>0.7203054094936252</v>
      </c>
      <c r="P16" s="51">
        <v>147.51</v>
      </c>
      <c r="Q16" s="51"/>
      <c r="R16" s="50">
        <v>0.72098053352559477</v>
      </c>
      <c r="S16" s="51">
        <v>147.80000000000001</v>
      </c>
      <c r="T16" s="51"/>
      <c r="U16" s="50">
        <v>0.72379849449913136</v>
      </c>
      <c r="V16" s="51">
        <v>148.08000000000001</v>
      </c>
      <c r="W16" s="26"/>
      <c r="X16" s="50">
        <v>0.72176109707686742</v>
      </c>
      <c r="Y16" s="51">
        <v>148.28</v>
      </c>
      <c r="Z16" s="51"/>
      <c r="AA16" s="50">
        <v>0.71963154864709256</v>
      </c>
      <c r="AB16" s="51">
        <v>148.27000000000001</v>
      </c>
      <c r="AC16" s="26"/>
      <c r="AD16" s="50">
        <v>0.71772051962965622</v>
      </c>
      <c r="AE16" s="51">
        <v>148.15</v>
      </c>
      <c r="AF16" s="26"/>
      <c r="AG16" s="50">
        <v>0.7163323782234956</v>
      </c>
      <c r="AH16" s="51">
        <v>148.49</v>
      </c>
      <c r="AI16" s="26"/>
      <c r="AJ16" s="50">
        <v>0.71275837491090521</v>
      </c>
      <c r="AK16" s="51">
        <v>149.25</v>
      </c>
      <c r="AL16" s="26"/>
      <c r="AM16" s="50">
        <v>0.71285999429711999</v>
      </c>
      <c r="AN16" s="51">
        <v>148.01</v>
      </c>
      <c r="AO16" s="26"/>
      <c r="AP16" s="50">
        <v>0.71164247082265875</v>
      </c>
      <c r="AQ16" s="51">
        <v>147.62</v>
      </c>
      <c r="AR16" s="26"/>
      <c r="AS16" s="50">
        <v>0.70972320794889987</v>
      </c>
      <c r="AT16" s="51">
        <v>148.41</v>
      </c>
      <c r="AU16" s="26"/>
      <c r="AV16" s="50">
        <v>0.70343275182892517</v>
      </c>
      <c r="AW16" s="51">
        <v>150.18</v>
      </c>
      <c r="AX16" s="51"/>
      <c r="AY16" s="50">
        <v>0.70751379651903212</v>
      </c>
      <c r="AZ16" s="51">
        <v>149.58000000000001</v>
      </c>
      <c r="BA16" s="26"/>
      <c r="BB16" s="50">
        <v>0.7066139061616733</v>
      </c>
      <c r="BC16" s="51">
        <v>150.13999999999999</v>
      </c>
      <c r="BD16" s="26"/>
      <c r="BE16" s="50">
        <v>0.71093416749608984</v>
      </c>
      <c r="BF16" s="51">
        <v>149.77000000000001</v>
      </c>
      <c r="BG16" s="26"/>
      <c r="BH16" s="50">
        <v>0.71164247082265875</v>
      </c>
      <c r="BI16" s="51">
        <v>148.66999999999999</v>
      </c>
      <c r="BJ16" s="26"/>
      <c r="BK16" s="50">
        <f t="shared" ref="BK16:BL29" si="0">(C16+F16+I16+L16+O16+R16+U16+X16+AA16+AD16+AG16+AJ16+AM16+AP16+AS16+AV16+AY16+BB16+BE16+BH16)/20</f>
        <v>0.716298207007108</v>
      </c>
      <c r="BL16" s="52">
        <f t="shared" si="0"/>
        <v>148.58199999999997</v>
      </c>
      <c r="BM16" s="53"/>
      <c r="BN16" s="53"/>
      <c r="BO16" s="53"/>
      <c r="BP16" s="112"/>
      <c r="BQ16" s="112"/>
      <c r="BR16" s="92"/>
      <c r="BS16" s="99"/>
      <c r="BT16" s="99"/>
      <c r="BU16" s="92"/>
      <c r="BV16" s="90"/>
      <c r="BW16" s="89"/>
      <c r="BX16" s="89"/>
      <c r="BY16" s="89"/>
      <c r="BZ16" s="89"/>
      <c r="CA16" s="89"/>
      <c r="CB16" s="89"/>
      <c r="CC16" s="91"/>
      <c r="CD16" s="90"/>
      <c r="CE16" s="89"/>
      <c r="CF16" s="89"/>
      <c r="CG16" s="89"/>
      <c r="CH16" s="89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  <row r="17" spans="1:164" x14ac:dyDescent="0.2">
      <c r="A17" s="40">
        <v>3</v>
      </c>
      <c r="B17" s="49" t="s">
        <v>7</v>
      </c>
      <c r="C17" s="50">
        <v>0.94550000000000001</v>
      </c>
      <c r="D17" s="51">
        <v>114.6</v>
      </c>
      <c r="E17" s="51"/>
      <c r="F17" s="50">
        <v>0.93700000000000006</v>
      </c>
      <c r="G17" s="51">
        <v>114.75</v>
      </c>
      <c r="H17" s="26"/>
      <c r="I17" s="50">
        <v>0.93600000000000005</v>
      </c>
      <c r="J17" s="51">
        <v>114.49</v>
      </c>
      <c r="K17" s="26"/>
      <c r="L17" s="50">
        <v>0.94000000000000006</v>
      </c>
      <c r="M17" s="51">
        <v>113.79</v>
      </c>
      <c r="N17" s="26"/>
      <c r="O17" s="50">
        <v>0.93810000000000004</v>
      </c>
      <c r="P17" s="51">
        <v>113.26</v>
      </c>
      <c r="Q17" s="51"/>
      <c r="R17" s="50">
        <v>0.94530000000000003</v>
      </c>
      <c r="S17" s="51">
        <v>112.73</v>
      </c>
      <c r="T17" s="51"/>
      <c r="U17" s="50">
        <v>0.9496</v>
      </c>
      <c r="V17" s="51">
        <v>112.87</v>
      </c>
      <c r="W17" s="26"/>
      <c r="X17" s="50">
        <v>0.9497000000000001</v>
      </c>
      <c r="Y17" s="51">
        <v>112.69</v>
      </c>
      <c r="Z17" s="51"/>
      <c r="AA17" s="50">
        <v>0.94790000000000008</v>
      </c>
      <c r="AB17" s="51">
        <v>112.56</v>
      </c>
      <c r="AC17" s="26"/>
      <c r="AD17" s="50">
        <v>0.94520000000000004</v>
      </c>
      <c r="AE17" s="51">
        <v>112.49</v>
      </c>
      <c r="AF17" s="26"/>
      <c r="AG17" s="50">
        <v>0.9487000000000001</v>
      </c>
      <c r="AH17" s="51">
        <v>112.12</v>
      </c>
      <c r="AI17" s="26"/>
      <c r="AJ17" s="50">
        <v>0.95230000000000004</v>
      </c>
      <c r="AK17" s="51">
        <v>111.71</v>
      </c>
      <c r="AL17" s="26"/>
      <c r="AM17" s="50">
        <v>0.95240000000000002</v>
      </c>
      <c r="AN17" s="51">
        <v>110.78</v>
      </c>
      <c r="AO17" s="26"/>
      <c r="AP17" s="50">
        <v>0.95340000000000003</v>
      </c>
      <c r="AQ17" s="51">
        <v>110.18</v>
      </c>
      <c r="AR17" s="26"/>
      <c r="AS17" s="50">
        <v>0.94730000000000003</v>
      </c>
      <c r="AT17" s="51">
        <v>111.19</v>
      </c>
      <c r="AU17" s="26"/>
      <c r="AV17" s="50">
        <v>0.94580000000000009</v>
      </c>
      <c r="AW17" s="51">
        <v>111.69</v>
      </c>
      <c r="AX17" s="51"/>
      <c r="AY17" s="50">
        <v>0.94680000000000009</v>
      </c>
      <c r="AZ17" s="51">
        <v>111.78</v>
      </c>
      <c r="BA17" s="26"/>
      <c r="BB17" s="50">
        <v>0.95030000000000003</v>
      </c>
      <c r="BC17" s="51">
        <v>111.64</v>
      </c>
      <c r="BD17" s="26"/>
      <c r="BE17" s="50">
        <v>0.95750000000000002</v>
      </c>
      <c r="BF17" s="51">
        <v>111.21</v>
      </c>
      <c r="BG17" s="26"/>
      <c r="BH17" s="50">
        <v>0.95300000000000007</v>
      </c>
      <c r="BI17" s="51">
        <v>111.02</v>
      </c>
      <c r="BJ17" s="26"/>
      <c r="BK17" s="50">
        <f t="shared" si="0"/>
        <v>0.94708999999999999</v>
      </c>
      <c r="BL17" s="52">
        <f t="shared" si="0"/>
        <v>112.37750000000001</v>
      </c>
      <c r="BM17" s="53"/>
      <c r="BN17" s="53"/>
      <c r="BO17" s="53"/>
      <c r="BP17" s="112"/>
      <c r="BQ17" s="112"/>
      <c r="BR17" s="92"/>
      <c r="BS17" s="99"/>
      <c r="BT17" s="99"/>
      <c r="BU17" s="92"/>
      <c r="BV17" s="90"/>
    </row>
    <row r="18" spans="1:164" x14ac:dyDescent="0.2">
      <c r="A18" s="40">
        <v>4</v>
      </c>
      <c r="B18" s="49" t="s">
        <v>8</v>
      </c>
      <c r="C18" s="50">
        <v>0.82027725371175453</v>
      </c>
      <c r="D18" s="51">
        <v>132.11000000000001</v>
      </c>
      <c r="E18" s="51"/>
      <c r="F18" s="50">
        <v>0.81366965012205039</v>
      </c>
      <c r="G18" s="51">
        <v>132.08000000000001</v>
      </c>
      <c r="H18" s="26"/>
      <c r="I18" s="50">
        <v>0.81182010066569243</v>
      </c>
      <c r="J18" s="51">
        <v>132.05000000000001</v>
      </c>
      <c r="K18" s="26"/>
      <c r="L18" s="50">
        <v>0.81011017498379767</v>
      </c>
      <c r="M18" s="51">
        <v>132.04</v>
      </c>
      <c r="N18" s="26"/>
      <c r="O18" s="50">
        <v>0.80411707944676747</v>
      </c>
      <c r="P18" s="51">
        <v>132.04</v>
      </c>
      <c r="Q18" s="51"/>
      <c r="R18" s="50">
        <v>0.8078849571820973</v>
      </c>
      <c r="S18" s="51">
        <v>131.97999999999999</v>
      </c>
      <c r="T18" s="51"/>
      <c r="U18" s="50">
        <v>0.81307423367753473</v>
      </c>
      <c r="V18" s="51">
        <v>131.9</v>
      </c>
      <c r="W18" s="26"/>
      <c r="X18" s="50">
        <v>0.81234768480909825</v>
      </c>
      <c r="Y18" s="51">
        <v>131.83000000000001</v>
      </c>
      <c r="Z18" s="51"/>
      <c r="AA18" s="50">
        <v>0.81089847551086602</v>
      </c>
      <c r="AB18" s="51">
        <v>131.57</v>
      </c>
      <c r="AC18" s="26"/>
      <c r="AD18" s="50">
        <v>0.80906148867313921</v>
      </c>
      <c r="AE18" s="51">
        <v>131.44999999999999</v>
      </c>
      <c r="AF18" s="26"/>
      <c r="AG18" s="50">
        <v>0.81116158338741073</v>
      </c>
      <c r="AH18" s="51">
        <v>131.19</v>
      </c>
      <c r="AI18" s="26"/>
      <c r="AJ18" s="50">
        <v>0.81307423367753473</v>
      </c>
      <c r="AK18" s="51">
        <v>130.86000000000001</v>
      </c>
      <c r="AL18" s="26"/>
      <c r="AM18" s="50">
        <v>0.81234768480909825</v>
      </c>
      <c r="AN18" s="51">
        <v>129.93</v>
      </c>
      <c r="AO18" s="26"/>
      <c r="AP18" s="50">
        <v>0.81433224755700329</v>
      </c>
      <c r="AQ18" s="51">
        <v>129.05000000000001</v>
      </c>
      <c r="AR18" s="26"/>
      <c r="AS18" s="50">
        <v>0.81116158338741073</v>
      </c>
      <c r="AT18" s="51">
        <v>129.85</v>
      </c>
      <c r="AU18" s="26"/>
      <c r="AV18" s="50">
        <v>0.80599661481421769</v>
      </c>
      <c r="AW18" s="51">
        <v>130.94999999999999</v>
      </c>
      <c r="AX18" s="51"/>
      <c r="AY18" s="50">
        <v>0.80560702489325697</v>
      </c>
      <c r="AZ18" s="51">
        <v>131.44999999999999</v>
      </c>
      <c r="BA18" s="26"/>
      <c r="BB18" s="50">
        <v>0.80710250201775624</v>
      </c>
      <c r="BC18" s="51">
        <v>131.47999999999999</v>
      </c>
      <c r="BD18" s="26"/>
      <c r="BE18" s="50">
        <v>0.81228169929331484</v>
      </c>
      <c r="BF18" s="51">
        <v>131.13</v>
      </c>
      <c r="BG18" s="26"/>
      <c r="BH18" s="50">
        <v>0.81109579041284774</v>
      </c>
      <c r="BI18" s="51">
        <v>130.44</v>
      </c>
      <c r="BJ18" s="26"/>
      <c r="BK18" s="50">
        <f t="shared" si="0"/>
        <v>0.81087110315163247</v>
      </c>
      <c r="BL18" s="52">
        <f t="shared" si="0"/>
        <v>131.26899999999998</v>
      </c>
      <c r="BM18" s="53"/>
      <c r="BN18" s="53"/>
      <c r="BO18" s="53"/>
      <c r="BP18" s="112"/>
      <c r="BQ18" s="112"/>
      <c r="BR18" s="92"/>
      <c r="BS18" s="99"/>
      <c r="BT18" s="99"/>
      <c r="BU18" s="92"/>
      <c r="BV18" s="90"/>
    </row>
    <row r="19" spans="1:164" x14ac:dyDescent="0.2">
      <c r="A19" s="40">
        <v>5</v>
      </c>
      <c r="B19" s="49" t="s">
        <v>9</v>
      </c>
      <c r="C19" s="50">
        <v>1311.17</v>
      </c>
      <c r="D19" s="54">
        <v>142065.26999999999</v>
      </c>
      <c r="E19" s="54"/>
      <c r="F19" s="55">
        <v>1317.72</v>
      </c>
      <c r="G19" s="54">
        <v>141681.25</v>
      </c>
      <c r="H19" s="26"/>
      <c r="I19" s="50">
        <v>1325.76</v>
      </c>
      <c r="J19" s="54">
        <v>142068.44</v>
      </c>
      <c r="K19" s="26"/>
      <c r="L19" s="50">
        <v>1325.3700000000001</v>
      </c>
      <c r="M19" s="54">
        <v>141761.57999999999</v>
      </c>
      <c r="N19" s="26"/>
      <c r="O19" s="50">
        <v>1333.04</v>
      </c>
      <c r="P19" s="54">
        <v>141635.5</v>
      </c>
      <c r="Q19" s="54"/>
      <c r="R19" s="55">
        <v>1325.4399000000001</v>
      </c>
      <c r="S19" s="54">
        <v>141238.88</v>
      </c>
      <c r="T19" s="54"/>
      <c r="U19" s="55">
        <v>1319.91</v>
      </c>
      <c r="V19" s="54">
        <v>141467.95000000001</v>
      </c>
      <c r="W19" s="26"/>
      <c r="X19" s="50">
        <v>1316.8400000000001</v>
      </c>
      <c r="Y19" s="54">
        <v>140928.22</v>
      </c>
      <c r="Z19" s="54"/>
      <c r="AA19" s="50">
        <v>1318.23</v>
      </c>
      <c r="AB19" s="54">
        <v>140655.14000000001</v>
      </c>
      <c r="AC19" s="26"/>
      <c r="AD19" s="50">
        <v>1322.73</v>
      </c>
      <c r="AE19" s="54">
        <v>140645.88</v>
      </c>
      <c r="AF19" s="26"/>
      <c r="AG19" s="50">
        <v>1320.77</v>
      </c>
      <c r="AH19" s="54">
        <v>140490.29999999999</v>
      </c>
      <c r="AI19" s="26"/>
      <c r="AJ19" s="50">
        <v>1312.28</v>
      </c>
      <c r="AK19" s="54">
        <v>139600.35</v>
      </c>
      <c r="AL19" s="26"/>
      <c r="AM19" s="50">
        <v>1312.98</v>
      </c>
      <c r="AN19" s="54">
        <v>138532.51999999999</v>
      </c>
      <c r="AO19" s="26"/>
      <c r="AP19" s="50">
        <v>1315.91</v>
      </c>
      <c r="AQ19" s="54">
        <v>138236.35</v>
      </c>
      <c r="AR19" s="26"/>
      <c r="AS19" s="50">
        <v>1342.0600000000002</v>
      </c>
      <c r="AT19" s="54">
        <v>141359.18</v>
      </c>
      <c r="AU19" s="26"/>
      <c r="AV19" s="50">
        <v>1348.04</v>
      </c>
      <c r="AW19" s="54">
        <v>142406.95000000001</v>
      </c>
      <c r="AX19" s="54"/>
      <c r="AY19" s="55">
        <v>1349.1100000000001</v>
      </c>
      <c r="AZ19" s="54">
        <v>142776.31</v>
      </c>
      <c r="BA19" s="26"/>
      <c r="BB19" s="50">
        <v>1339.89</v>
      </c>
      <c r="BC19" s="54">
        <v>142148.93</v>
      </c>
      <c r="BD19" s="26"/>
      <c r="BE19" s="50">
        <v>1324.17</v>
      </c>
      <c r="BF19" s="54">
        <v>140997.62</v>
      </c>
      <c r="BG19" s="26"/>
      <c r="BH19" s="50">
        <v>1324</v>
      </c>
      <c r="BI19" s="51">
        <v>140079.20000000001</v>
      </c>
      <c r="BJ19" s="26"/>
      <c r="BK19" s="50">
        <f t="shared" si="0"/>
        <v>1325.2709950000001</v>
      </c>
      <c r="BL19" s="52">
        <f t="shared" si="0"/>
        <v>141038.79100000003</v>
      </c>
      <c r="BM19" s="53"/>
      <c r="BN19" s="53"/>
      <c r="BO19" s="53"/>
      <c r="BP19" s="112"/>
      <c r="BQ19" s="112"/>
      <c r="BR19" s="100"/>
      <c r="BS19" s="99"/>
      <c r="BT19" s="99"/>
      <c r="BU19" s="92"/>
      <c r="BV19" s="90"/>
    </row>
    <row r="20" spans="1:164" x14ac:dyDescent="0.2">
      <c r="A20" s="40">
        <v>6</v>
      </c>
      <c r="B20" s="49" t="s">
        <v>10</v>
      </c>
      <c r="C20" s="50">
        <v>16.315000000000001</v>
      </c>
      <c r="D20" s="51">
        <v>1767.73</v>
      </c>
      <c r="E20" s="51"/>
      <c r="F20" s="50">
        <v>16.423000000000002</v>
      </c>
      <c r="G20" s="51">
        <v>1765.8</v>
      </c>
      <c r="H20" s="26"/>
      <c r="I20" s="50">
        <v>16.53</v>
      </c>
      <c r="J20" s="51">
        <v>1771.35</v>
      </c>
      <c r="K20" s="26"/>
      <c r="L20" s="50">
        <v>16.553000000000001</v>
      </c>
      <c r="M20" s="51">
        <v>1770.51</v>
      </c>
      <c r="N20" s="26"/>
      <c r="O20" s="50">
        <v>16.71</v>
      </c>
      <c r="P20" s="51">
        <v>1775.44</v>
      </c>
      <c r="Q20" s="51"/>
      <c r="R20" s="50">
        <v>16.46</v>
      </c>
      <c r="S20" s="51">
        <v>1753.98</v>
      </c>
      <c r="T20" s="51"/>
      <c r="U20" s="50">
        <v>16.470000000000002</v>
      </c>
      <c r="V20" s="51">
        <v>1765.25</v>
      </c>
      <c r="W20" s="26"/>
      <c r="X20" s="50">
        <v>16.470000000000002</v>
      </c>
      <c r="Y20" s="51">
        <v>1762.62</v>
      </c>
      <c r="Z20" s="51"/>
      <c r="AA20" s="50">
        <v>16.490000000000002</v>
      </c>
      <c r="AB20" s="51">
        <v>1759.48</v>
      </c>
      <c r="AC20" s="26"/>
      <c r="AD20" s="50">
        <v>16.494</v>
      </c>
      <c r="AE20" s="51">
        <v>1753.81</v>
      </c>
      <c r="AF20" s="26"/>
      <c r="AG20" s="50">
        <v>16.471</v>
      </c>
      <c r="AH20" s="51">
        <v>1752.02</v>
      </c>
      <c r="AI20" s="26"/>
      <c r="AJ20" s="50">
        <v>16.29</v>
      </c>
      <c r="AK20" s="51">
        <v>1732.93</v>
      </c>
      <c r="AL20" s="26"/>
      <c r="AM20" s="50">
        <v>16.260000000000002</v>
      </c>
      <c r="AN20" s="51">
        <v>1715.59</v>
      </c>
      <c r="AO20" s="26"/>
      <c r="AP20" s="50">
        <v>16.275000000000002</v>
      </c>
      <c r="AQ20" s="51">
        <v>1709.69</v>
      </c>
      <c r="AR20" s="26"/>
      <c r="AS20" s="50">
        <v>16.52</v>
      </c>
      <c r="AT20" s="51">
        <v>1740.05</v>
      </c>
      <c r="AU20" s="26"/>
      <c r="AV20" s="50">
        <v>16.615000000000002</v>
      </c>
      <c r="AW20" s="51">
        <v>1755.21</v>
      </c>
      <c r="AX20" s="51"/>
      <c r="AY20" s="50">
        <v>16.696999999999999</v>
      </c>
      <c r="AZ20" s="51">
        <v>1767.04</v>
      </c>
      <c r="BA20" s="26"/>
      <c r="BB20" s="50">
        <v>16.471</v>
      </c>
      <c r="BC20" s="51">
        <v>1747.41</v>
      </c>
      <c r="BD20" s="26"/>
      <c r="BE20" s="50">
        <v>16.260000000000002</v>
      </c>
      <c r="BF20" s="51">
        <v>1731.36</v>
      </c>
      <c r="BG20" s="26"/>
      <c r="BH20" s="50">
        <v>16.318999999999999</v>
      </c>
      <c r="BI20" s="51">
        <v>1726.55</v>
      </c>
      <c r="BJ20" s="26"/>
      <c r="BK20" s="50">
        <f t="shared" si="0"/>
        <v>16.454650000000001</v>
      </c>
      <c r="BL20" s="52">
        <f t="shared" si="0"/>
        <v>1751.191</v>
      </c>
      <c r="BM20" s="53"/>
      <c r="BN20" s="53"/>
      <c r="BO20" s="53"/>
      <c r="BP20" s="112"/>
      <c r="BQ20" s="112"/>
      <c r="BR20" s="92"/>
      <c r="BS20" s="99"/>
      <c r="BT20" s="99"/>
      <c r="BU20" s="92"/>
      <c r="BV20" s="90"/>
    </row>
    <row r="21" spans="1:164" x14ac:dyDescent="0.2">
      <c r="A21" s="40">
        <v>7</v>
      </c>
      <c r="B21" s="49" t="s">
        <v>25</v>
      </c>
      <c r="C21" s="50">
        <v>1.2948336138806165</v>
      </c>
      <c r="D21" s="51">
        <v>83.68</v>
      </c>
      <c r="E21" s="51"/>
      <c r="F21" s="50">
        <v>1.2906556530717603</v>
      </c>
      <c r="G21" s="51">
        <v>83.31</v>
      </c>
      <c r="H21" s="26"/>
      <c r="I21" s="50">
        <v>1.2906556530717603</v>
      </c>
      <c r="J21" s="51">
        <v>83.03</v>
      </c>
      <c r="K21" s="26"/>
      <c r="L21" s="50">
        <v>1.2876641771825907</v>
      </c>
      <c r="M21" s="51">
        <v>83.07</v>
      </c>
      <c r="N21" s="26"/>
      <c r="O21" s="50">
        <v>1.2795905310300701</v>
      </c>
      <c r="P21" s="51">
        <v>83.03</v>
      </c>
      <c r="Q21" s="51"/>
      <c r="R21" s="50">
        <v>1.2822156686754711</v>
      </c>
      <c r="S21" s="51">
        <v>83.11</v>
      </c>
      <c r="T21" s="51"/>
      <c r="U21" s="50">
        <v>1.281886937572106</v>
      </c>
      <c r="V21" s="51">
        <v>83.61</v>
      </c>
      <c r="W21" s="26"/>
      <c r="X21" s="50">
        <v>1.2716174974567651</v>
      </c>
      <c r="Y21" s="51">
        <v>84.16</v>
      </c>
      <c r="Z21" s="51"/>
      <c r="AA21" s="50">
        <v>1.2700025400050801</v>
      </c>
      <c r="AB21" s="51">
        <v>84.02</v>
      </c>
      <c r="AC21" s="26"/>
      <c r="AD21" s="50">
        <v>1.2737230925996688</v>
      </c>
      <c r="AE21" s="51">
        <v>83.48</v>
      </c>
      <c r="AF21" s="26"/>
      <c r="AG21" s="50">
        <v>1.2853470437017995</v>
      </c>
      <c r="AH21" s="51">
        <v>82.76</v>
      </c>
      <c r="AI21" s="26"/>
      <c r="AJ21" s="50">
        <v>1.2968486577616392</v>
      </c>
      <c r="AK21" s="51">
        <v>82.03</v>
      </c>
      <c r="AL21" s="26"/>
      <c r="AM21" s="50">
        <v>1.2976901116013495</v>
      </c>
      <c r="AN21" s="51">
        <v>81.31</v>
      </c>
      <c r="AO21" s="26"/>
      <c r="AP21" s="50">
        <v>1.3010668748373666</v>
      </c>
      <c r="AQ21" s="51">
        <v>80.739999999999995</v>
      </c>
      <c r="AR21" s="26"/>
      <c r="AS21" s="50">
        <v>1.2965123816932451</v>
      </c>
      <c r="AT21" s="51">
        <v>81.239999999999995</v>
      </c>
      <c r="AU21" s="26"/>
      <c r="AV21" s="50">
        <v>1.2909888974954815</v>
      </c>
      <c r="AW21" s="51">
        <v>81.83</v>
      </c>
      <c r="AX21" s="51"/>
      <c r="AY21" s="50">
        <v>1.2951690195570522</v>
      </c>
      <c r="AZ21" s="51">
        <v>81.709999999999994</v>
      </c>
      <c r="BA21" s="26"/>
      <c r="BB21" s="50">
        <v>1.3046314416177429</v>
      </c>
      <c r="BC21" s="51">
        <v>81.319999999999993</v>
      </c>
      <c r="BD21" s="26"/>
      <c r="BE21" s="50">
        <v>1.3048016701461376</v>
      </c>
      <c r="BF21" s="51">
        <v>81.61</v>
      </c>
      <c r="BG21" s="26"/>
      <c r="BH21" s="50">
        <v>1.2995451591942819</v>
      </c>
      <c r="BI21" s="51">
        <v>81.41</v>
      </c>
      <c r="BJ21" s="26"/>
      <c r="BK21" s="50">
        <f t="shared" si="0"/>
        <v>1.289772331107599</v>
      </c>
      <c r="BL21" s="52">
        <f t="shared" si="0"/>
        <v>82.522999999999996</v>
      </c>
      <c r="BM21" s="53"/>
      <c r="BN21" s="53"/>
      <c r="BO21" s="53"/>
      <c r="BP21" s="112"/>
      <c r="BQ21" s="112"/>
      <c r="BR21" s="92"/>
      <c r="BS21" s="99"/>
      <c r="BT21" s="99"/>
      <c r="BU21" s="92"/>
      <c r="BV21" s="90"/>
    </row>
    <row r="22" spans="1:164" x14ac:dyDescent="0.2">
      <c r="A22" s="40">
        <v>8</v>
      </c>
      <c r="B22" s="49" t="s">
        <v>26</v>
      </c>
      <c r="C22" s="50">
        <v>1.2845</v>
      </c>
      <c r="D22" s="51">
        <v>84.35</v>
      </c>
      <c r="E22" s="51"/>
      <c r="F22" s="50">
        <v>1.2857000000000001</v>
      </c>
      <c r="G22" s="51">
        <v>83.63</v>
      </c>
      <c r="H22" s="26"/>
      <c r="I22" s="50">
        <v>1.2894000000000001</v>
      </c>
      <c r="J22" s="51">
        <v>83.11</v>
      </c>
      <c r="K22" s="26"/>
      <c r="L22" s="50">
        <v>1.2972000000000001</v>
      </c>
      <c r="M22" s="51">
        <v>82.45</v>
      </c>
      <c r="N22" s="26"/>
      <c r="O22" s="50">
        <v>1.2925</v>
      </c>
      <c r="P22" s="51">
        <v>82.21</v>
      </c>
      <c r="Q22" s="51"/>
      <c r="R22" s="50">
        <v>1.2928000000000002</v>
      </c>
      <c r="S22" s="51">
        <v>82.43</v>
      </c>
      <c r="T22" s="51"/>
      <c r="U22" s="50">
        <v>1.2867</v>
      </c>
      <c r="V22" s="51">
        <v>83.3</v>
      </c>
      <c r="W22" s="26"/>
      <c r="X22" s="50">
        <v>1.2823</v>
      </c>
      <c r="Y22" s="51">
        <v>83.46</v>
      </c>
      <c r="Z22" s="51"/>
      <c r="AA22" s="50">
        <v>1.2849000000000002</v>
      </c>
      <c r="AB22" s="51">
        <v>83.04</v>
      </c>
      <c r="AC22" s="26"/>
      <c r="AD22" s="50">
        <v>1.2966</v>
      </c>
      <c r="AE22" s="51">
        <v>82.01</v>
      </c>
      <c r="AF22" s="26"/>
      <c r="AG22" s="50">
        <v>1.3072000000000001</v>
      </c>
      <c r="AH22" s="51">
        <v>81.37</v>
      </c>
      <c r="AI22" s="26"/>
      <c r="AJ22" s="50">
        <v>1.3079000000000001</v>
      </c>
      <c r="AK22" s="51">
        <v>81.34</v>
      </c>
      <c r="AL22" s="26"/>
      <c r="AM22" s="50">
        <v>1.3067</v>
      </c>
      <c r="AN22" s="51">
        <v>80.75</v>
      </c>
      <c r="AO22" s="26"/>
      <c r="AP22" s="50">
        <v>1.3017000000000001</v>
      </c>
      <c r="AQ22" s="51">
        <v>80.7</v>
      </c>
      <c r="AR22" s="26"/>
      <c r="AS22" s="50">
        <v>1.2924</v>
      </c>
      <c r="AT22" s="51">
        <v>81.5</v>
      </c>
      <c r="AU22" s="26"/>
      <c r="AV22" s="50">
        <v>1.2842</v>
      </c>
      <c r="AW22" s="51">
        <v>82.26</v>
      </c>
      <c r="AX22" s="51"/>
      <c r="AY22" s="50">
        <v>1.286</v>
      </c>
      <c r="AZ22" s="51">
        <v>82.29</v>
      </c>
      <c r="BA22" s="26"/>
      <c r="BB22" s="50">
        <v>1.2894000000000001</v>
      </c>
      <c r="BC22" s="51">
        <v>82.28</v>
      </c>
      <c r="BD22" s="26"/>
      <c r="BE22" s="50">
        <v>1.2915000000000001</v>
      </c>
      <c r="BF22" s="51">
        <v>82.45</v>
      </c>
      <c r="BG22" s="26"/>
      <c r="BH22" s="50">
        <v>1.2870000000000001</v>
      </c>
      <c r="BI22" s="51">
        <v>82.21</v>
      </c>
      <c r="BJ22" s="26"/>
      <c r="BK22" s="50">
        <f t="shared" si="0"/>
        <v>1.29233</v>
      </c>
      <c r="BL22" s="52">
        <f t="shared" si="0"/>
        <v>82.356999999999999</v>
      </c>
      <c r="BM22" s="53"/>
      <c r="BN22" s="53"/>
      <c r="BO22" s="53"/>
      <c r="BP22" s="112"/>
      <c r="BQ22" s="112"/>
      <c r="BR22" s="92"/>
      <c r="BS22" s="99"/>
      <c r="BT22" s="99"/>
      <c r="BU22" s="92"/>
      <c r="BV22" s="90"/>
    </row>
    <row r="23" spans="1:164" x14ac:dyDescent="0.2">
      <c r="A23" s="40">
        <v>9</v>
      </c>
      <c r="B23" s="49" t="s">
        <v>13</v>
      </c>
      <c r="C23" s="50">
        <v>8.2888000000000002</v>
      </c>
      <c r="D23" s="51">
        <v>13.07</v>
      </c>
      <c r="E23" s="51"/>
      <c r="F23" s="50">
        <v>8.2561</v>
      </c>
      <c r="G23" s="51">
        <v>13.02</v>
      </c>
      <c r="H23" s="26"/>
      <c r="I23" s="50">
        <v>8.2497000000000007</v>
      </c>
      <c r="J23" s="51">
        <v>12.99</v>
      </c>
      <c r="K23" s="26"/>
      <c r="L23" s="50">
        <v>8.2548000000000012</v>
      </c>
      <c r="M23" s="51">
        <v>12.96</v>
      </c>
      <c r="N23" s="26"/>
      <c r="O23" s="50">
        <v>8.2148000000000003</v>
      </c>
      <c r="P23" s="51">
        <v>12.93</v>
      </c>
      <c r="Q23" s="51"/>
      <c r="R23" s="50">
        <v>8.2510000000000012</v>
      </c>
      <c r="S23" s="51">
        <v>12.91</v>
      </c>
      <c r="T23" s="51"/>
      <c r="U23" s="50">
        <v>8.2612000000000005</v>
      </c>
      <c r="V23" s="51">
        <v>12.97</v>
      </c>
      <c r="W23" s="26"/>
      <c r="X23" s="50">
        <v>8.2536000000000005</v>
      </c>
      <c r="Y23" s="51">
        <v>12.97</v>
      </c>
      <c r="Z23" s="51"/>
      <c r="AA23" s="50">
        <v>8.2292000000000005</v>
      </c>
      <c r="AB23" s="51">
        <v>12.97</v>
      </c>
      <c r="AC23" s="26"/>
      <c r="AD23" s="50">
        <v>8.1690000000000005</v>
      </c>
      <c r="AE23" s="51">
        <v>13.02</v>
      </c>
      <c r="AF23" s="26"/>
      <c r="AG23" s="50">
        <v>8.1834000000000007</v>
      </c>
      <c r="AH23" s="51">
        <v>13</v>
      </c>
      <c r="AI23" s="26"/>
      <c r="AJ23" s="50">
        <v>8.1936999999999998</v>
      </c>
      <c r="AK23" s="51">
        <v>12.98</v>
      </c>
      <c r="AL23" s="26"/>
      <c r="AM23" s="50">
        <v>8.1829000000000001</v>
      </c>
      <c r="AN23" s="51">
        <v>12.89</v>
      </c>
      <c r="AO23" s="26"/>
      <c r="AP23" s="50">
        <v>8.2116000000000007</v>
      </c>
      <c r="AQ23" s="51">
        <v>12.79</v>
      </c>
      <c r="AR23" s="26"/>
      <c r="AS23" s="50">
        <v>8.2721</v>
      </c>
      <c r="AT23" s="51">
        <v>12.73</v>
      </c>
      <c r="AU23" s="26"/>
      <c r="AV23" s="50">
        <v>8.1969000000000012</v>
      </c>
      <c r="AW23" s="51">
        <v>12.89</v>
      </c>
      <c r="AX23" s="51"/>
      <c r="AY23" s="50">
        <v>8.218</v>
      </c>
      <c r="AZ23" s="51">
        <v>12.88</v>
      </c>
      <c r="BA23" s="26"/>
      <c r="BB23" s="50">
        <v>8.2924000000000007</v>
      </c>
      <c r="BC23" s="51">
        <v>12.79</v>
      </c>
      <c r="BD23" s="26"/>
      <c r="BE23" s="50">
        <v>8.3503000000000007</v>
      </c>
      <c r="BF23" s="51">
        <v>12.75</v>
      </c>
      <c r="BG23" s="26"/>
      <c r="BH23" s="50">
        <v>8.3311000000000011</v>
      </c>
      <c r="BI23" s="52">
        <v>12.7</v>
      </c>
      <c r="BJ23" s="26"/>
      <c r="BK23" s="50">
        <f t="shared" ref="BK23:BK27" si="1">(C23+F23+I23+L23+O23+R23+U23+X23+AA23+AD23+AG23+AJ23+AM23+AP23+AS23+AV23+AY23+BB23+BE23+BH23)/20</f>
        <v>8.243030000000001</v>
      </c>
      <c r="BL23" s="52">
        <f t="shared" ref="BL23:BL27" si="2">(D23+G23+J23+M23+P23+S23+V23+Y23+AB23+AE23+AH23+AK23+AN23+AQ23+AT23+AW23+AZ23+BC23+BF23+BI23)/20</f>
        <v>12.910499999999999</v>
      </c>
      <c r="BM23" s="53"/>
      <c r="BN23" s="53"/>
      <c r="BO23" s="53"/>
      <c r="BP23" s="112"/>
      <c r="BQ23" s="112"/>
      <c r="BR23" s="92"/>
      <c r="BS23" s="99"/>
      <c r="BT23" s="99"/>
      <c r="BU23" s="92"/>
      <c r="BV23" s="90"/>
    </row>
    <row r="24" spans="1:164" x14ac:dyDescent="0.2">
      <c r="A24" s="40">
        <v>10</v>
      </c>
      <c r="B24" s="49" t="s">
        <v>14</v>
      </c>
      <c r="C24" s="50">
        <v>7.9266000000000005</v>
      </c>
      <c r="D24" s="51">
        <v>13.67</v>
      </c>
      <c r="E24" s="51"/>
      <c r="F24" s="50">
        <v>7.8003</v>
      </c>
      <c r="G24" s="51">
        <v>13.78</v>
      </c>
      <c r="H24" s="26"/>
      <c r="I24" s="50">
        <v>7.8103000000000007</v>
      </c>
      <c r="J24" s="51">
        <v>13.72</v>
      </c>
      <c r="K24" s="26"/>
      <c r="L24" s="50">
        <v>7.7953000000000001</v>
      </c>
      <c r="M24" s="51">
        <v>13.72</v>
      </c>
      <c r="N24" s="26"/>
      <c r="O24" s="50">
        <v>7.7888999999999999</v>
      </c>
      <c r="P24" s="51">
        <v>13.64</v>
      </c>
      <c r="Q24" s="51"/>
      <c r="R24" s="50">
        <v>7.8464</v>
      </c>
      <c r="S24" s="51">
        <v>13.58</v>
      </c>
      <c r="T24" s="51"/>
      <c r="U24" s="50">
        <v>7.7886000000000006</v>
      </c>
      <c r="V24" s="51">
        <v>13.76</v>
      </c>
      <c r="W24" s="26"/>
      <c r="X24" s="50">
        <v>7.7801</v>
      </c>
      <c r="Y24" s="51">
        <v>13.76</v>
      </c>
      <c r="Z24" s="51"/>
      <c r="AA24" s="50">
        <v>7.7584</v>
      </c>
      <c r="AB24" s="51">
        <v>13.75</v>
      </c>
      <c r="AC24" s="26"/>
      <c r="AD24" s="50">
        <v>7.6915000000000004</v>
      </c>
      <c r="AE24" s="51">
        <v>13.82</v>
      </c>
      <c r="AF24" s="26"/>
      <c r="AG24" s="50">
        <v>7.7082000000000006</v>
      </c>
      <c r="AH24" s="51">
        <v>13.8</v>
      </c>
      <c r="AI24" s="26"/>
      <c r="AJ24" s="50">
        <v>7.7334000000000005</v>
      </c>
      <c r="AK24" s="51">
        <v>13.76</v>
      </c>
      <c r="AL24" s="26"/>
      <c r="AM24" s="50">
        <v>7.7163000000000004</v>
      </c>
      <c r="AN24" s="51">
        <v>13.67</v>
      </c>
      <c r="AO24" s="26"/>
      <c r="AP24" s="50">
        <v>7.7373000000000003</v>
      </c>
      <c r="AQ24" s="51">
        <v>13.58</v>
      </c>
      <c r="AR24" s="26"/>
      <c r="AS24" s="50">
        <v>7.7711000000000006</v>
      </c>
      <c r="AT24" s="51">
        <v>13.55</v>
      </c>
      <c r="AU24" s="26"/>
      <c r="AV24" s="50">
        <v>7.6993</v>
      </c>
      <c r="AW24" s="51">
        <v>13.72</v>
      </c>
      <c r="AX24" s="51"/>
      <c r="AY24" s="50">
        <v>7.6927000000000003</v>
      </c>
      <c r="AZ24" s="51">
        <v>13.76</v>
      </c>
      <c r="BA24" s="26"/>
      <c r="BB24" s="50">
        <v>7.7682000000000002</v>
      </c>
      <c r="BC24" s="51">
        <v>13.66</v>
      </c>
      <c r="BD24" s="26"/>
      <c r="BE24" s="50">
        <v>7.8630000000000004</v>
      </c>
      <c r="BF24" s="51">
        <v>13.54</v>
      </c>
      <c r="BG24" s="26"/>
      <c r="BH24" s="50">
        <v>7.8258000000000001</v>
      </c>
      <c r="BI24" s="52">
        <v>13.52</v>
      </c>
      <c r="BJ24" s="26"/>
      <c r="BK24" s="50">
        <f t="shared" si="1"/>
        <v>7.7750849999999998</v>
      </c>
      <c r="BL24" s="52">
        <f t="shared" si="2"/>
        <v>13.687999999999999</v>
      </c>
      <c r="BM24" s="53"/>
      <c r="BN24" s="53"/>
      <c r="BO24" s="53"/>
      <c r="BP24" s="112"/>
      <c r="BQ24" s="112"/>
      <c r="BR24" s="92"/>
      <c r="BS24" s="99"/>
      <c r="BT24" s="99"/>
      <c r="BU24" s="92"/>
      <c r="BV24" s="90"/>
    </row>
    <row r="25" spans="1:164" x14ac:dyDescent="0.2">
      <c r="A25" s="40">
        <v>11</v>
      </c>
      <c r="B25" s="49" t="s">
        <v>15</v>
      </c>
      <c r="C25" s="50">
        <v>6.1072000000000006</v>
      </c>
      <c r="D25" s="51">
        <v>17.739999999999998</v>
      </c>
      <c r="E25" s="51"/>
      <c r="F25" s="50">
        <v>6.0589000000000004</v>
      </c>
      <c r="G25" s="51">
        <v>17.75</v>
      </c>
      <c r="H25" s="26"/>
      <c r="I25" s="50">
        <v>6.0440000000000005</v>
      </c>
      <c r="J25" s="51">
        <v>17.73</v>
      </c>
      <c r="K25" s="26"/>
      <c r="L25" s="50">
        <v>6.0330000000000004</v>
      </c>
      <c r="M25" s="51">
        <v>17.73</v>
      </c>
      <c r="N25" s="26"/>
      <c r="O25" s="50">
        <v>5.9899000000000004</v>
      </c>
      <c r="P25" s="51">
        <v>17.739999999999998</v>
      </c>
      <c r="Q25" s="51"/>
      <c r="R25" s="50">
        <v>6.0178000000000003</v>
      </c>
      <c r="S25" s="51">
        <v>17.71</v>
      </c>
      <c r="T25" s="51"/>
      <c r="U25" s="50">
        <v>6.0562000000000005</v>
      </c>
      <c r="V25" s="51">
        <v>17.7</v>
      </c>
      <c r="W25" s="26"/>
      <c r="X25" s="50">
        <v>6.0505000000000004</v>
      </c>
      <c r="Y25" s="51">
        <v>17.690000000000001</v>
      </c>
      <c r="Z25" s="51"/>
      <c r="AA25" s="50">
        <v>6.0396999999999998</v>
      </c>
      <c r="AB25" s="51">
        <v>17.670000000000002</v>
      </c>
      <c r="AC25" s="26"/>
      <c r="AD25" s="50">
        <v>6.0254000000000003</v>
      </c>
      <c r="AE25" s="51">
        <v>17.649999999999999</v>
      </c>
      <c r="AF25" s="26"/>
      <c r="AG25" s="50">
        <v>6.0410000000000004</v>
      </c>
      <c r="AH25" s="51">
        <v>17.61</v>
      </c>
      <c r="AI25" s="26"/>
      <c r="AJ25" s="50">
        <v>6.0558000000000005</v>
      </c>
      <c r="AK25" s="51">
        <v>17.57</v>
      </c>
      <c r="AL25" s="26"/>
      <c r="AM25" s="50">
        <v>6.0493000000000006</v>
      </c>
      <c r="AN25" s="51">
        <v>17.440000000000001</v>
      </c>
      <c r="AO25" s="26"/>
      <c r="AP25" s="50">
        <v>6.0644</v>
      </c>
      <c r="AQ25" s="51">
        <v>17.32</v>
      </c>
      <c r="AR25" s="26"/>
      <c r="AS25" s="50">
        <v>6.0407000000000002</v>
      </c>
      <c r="AT25" s="51">
        <v>17.440000000000001</v>
      </c>
      <c r="AU25" s="26"/>
      <c r="AV25" s="50">
        <v>6.0019</v>
      </c>
      <c r="AW25" s="51">
        <v>17.600000000000001</v>
      </c>
      <c r="AX25" s="51"/>
      <c r="AY25" s="50">
        <v>5.9958</v>
      </c>
      <c r="AZ25" s="51">
        <v>17.649999999999999</v>
      </c>
      <c r="BA25" s="26"/>
      <c r="BB25" s="50">
        <v>6.0117000000000003</v>
      </c>
      <c r="BC25" s="51">
        <v>17.649999999999999</v>
      </c>
      <c r="BD25" s="26"/>
      <c r="BE25" s="50">
        <v>6.0529000000000002</v>
      </c>
      <c r="BF25" s="51">
        <v>17.59</v>
      </c>
      <c r="BG25" s="26"/>
      <c r="BH25" s="50">
        <v>6.0446</v>
      </c>
      <c r="BI25" s="52">
        <v>17.5</v>
      </c>
      <c r="BJ25" s="26"/>
      <c r="BK25" s="50">
        <f t="shared" si="1"/>
        <v>6.039035000000001</v>
      </c>
      <c r="BL25" s="52">
        <f t="shared" si="2"/>
        <v>17.623999999999999</v>
      </c>
      <c r="BM25" s="53"/>
      <c r="BN25" s="53"/>
      <c r="BO25" s="53"/>
      <c r="BP25" s="112"/>
      <c r="BQ25" s="112"/>
      <c r="BR25" s="92"/>
      <c r="BS25" s="99"/>
      <c r="BT25" s="99"/>
      <c r="BU25" s="92"/>
      <c r="BV25" s="90"/>
    </row>
    <row r="26" spans="1:164" x14ac:dyDescent="0.2">
      <c r="A26" s="40">
        <v>12</v>
      </c>
      <c r="B26" s="49" t="s">
        <v>27</v>
      </c>
      <c r="C26" s="50">
        <v>0.69161554475098386</v>
      </c>
      <c r="D26" s="51">
        <v>156.66</v>
      </c>
      <c r="E26" s="51"/>
      <c r="F26" s="50">
        <v>0.69271266278747579</v>
      </c>
      <c r="G26" s="51">
        <v>155.22</v>
      </c>
      <c r="H26" s="51"/>
      <c r="I26" s="50">
        <v>0.68964566005986128</v>
      </c>
      <c r="J26" s="51">
        <v>155.38</v>
      </c>
      <c r="K26" s="51"/>
      <c r="L26" s="50">
        <v>0.68964090398129696</v>
      </c>
      <c r="M26" s="51">
        <v>155.1</v>
      </c>
      <c r="N26" s="51"/>
      <c r="O26" s="50">
        <v>0.68770588194840832</v>
      </c>
      <c r="P26" s="51">
        <v>154.5</v>
      </c>
      <c r="Q26" s="51"/>
      <c r="R26" s="50">
        <v>0.68728994700994506</v>
      </c>
      <c r="S26" s="51">
        <v>155.04</v>
      </c>
      <c r="T26" s="51"/>
      <c r="U26" s="50">
        <v>0.6882454558593778</v>
      </c>
      <c r="V26" s="51">
        <v>155.72999999999999</v>
      </c>
      <c r="W26" s="51"/>
      <c r="X26" s="50">
        <v>0.69015017667844525</v>
      </c>
      <c r="Y26" s="51">
        <v>155.07</v>
      </c>
      <c r="Z26" s="51"/>
      <c r="AA26" s="50">
        <v>0.68997398798065313</v>
      </c>
      <c r="AB26" s="51">
        <v>154.63999999999999</v>
      </c>
      <c r="AC26" s="51"/>
      <c r="AD26" s="50">
        <v>0.6874647674306692</v>
      </c>
      <c r="AE26" s="51">
        <v>154.66999999999999</v>
      </c>
      <c r="AF26" s="51"/>
      <c r="AG26" s="50">
        <v>0.68809391105698103</v>
      </c>
      <c r="AH26" s="51">
        <v>154.59</v>
      </c>
      <c r="AI26" s="51"/>
      <c r="AJ26" s="50">
        <v>0.68833072914874138</v>
      </c>
      <c r="AK26" s="51">
        <v>154.55000000000001</v>
      </c>
      <c r="AL26" s="51"/>
      <c r="AM26" s="50">
        <v>0.68883332300083355</v>
      </c>
      <c r="AN26" s="51">
        <v>153.16999999999999</v>
      </c>
      <c r="AO26" s="51"/>
      <c r="AP26" s="50">
        <v>0.68923212648787979</v>
      </c>
      <c r="AQ26" s="51">
        <v>152.41999999999999</v>
      </c>
      <c r="AR26" s="51"/>
      <c r="AS26" s="50">
        <v>0.68757821202161751</v>
      </c>
      <c r="AT26" s="51">
        <v>153.19</v>
      </c>
      <c r="AU26" s="51"/>
      <c r="AV26" s="50">
        <v>0.68699248430222182</v>
      </c>
      <c r="AW26" s="51">
        <v>153.77000000000001</v>
      </c>
      <c r="AX26" s="51"/>
      <c r="AY26" s="50">
        <v>0.68494088960122745</v>
      </c>
      <c r="AZ26" s="51">
        <v>154.51</v>
      </c>
      <c r="BA26" s="51"/>
      <c r="BB26" s="50">
        <v>0.68572995954193239</v>
      </c>
      <c r="BC26" s="51">
        <v>154.71</v>
      </c>
      <c r="BD26" s="51"/>
      <c r="BE26" s="50">
        <v>0.6860733961319182</v>
      </c>
      <c r="BF26" s="51">
        <v>155.19999999999999</v>
      </c>
      <c r="BG26" s="51"/>
      <c r="BH26" s="50">
        <v>0.68789999999999996</v>
      </c>
      <c r="BI26" s="52">
        <v>153.80000000000001</v>
      </c>
      <c r="BJ26" s="52"/>
      <c r="BK26" s="50">
        <f t="shared" si="1"/>
        <v>0.68840750098902359</v>
      </c>
      <c r="BL26" s="52">
        <f t="shared" si="2"/>
        <v>154.596</v>
      </c>
      <c r="BM26" s="53"/>
      <c r="BN26" s="53"/>
      <c r="BO26" s="53"/>
      <c r="BP26" s="112"/>
      <c r="BQ26" s="112"/>
      <c r="BR26" s="92"/>
      <c r="BS26" s="99"/>
      <c r="BT26" s="99"/>
      <c r="BU26" s="92"/>
      <c r="BV26" s="90"/>
    </row>
    <row r="27" spans="1:164" x14ac:dyDescent="0.2">
      <c r="A27" s="40">
        <v>13</v>
      </c>
      <c r="B27" s="49" t="s">
        <v>17</v>
      </c>
      <c r="C27" s="50">
        <v>1</v>
      </c>
      <c r="D27" s="51">
        <v>108.35</v>
      </c>
      <c r="E27" s="51"/>
      <c r="F27" s="50">
        <v>1</v>
      </c>
      <c r="G27" s="51">
        <v>107.52</v>
      </c>
      <c r="H27" s="51"/>
      <c r="I27" s="50">
        <v>1</v>
      </c>
      <c r="J27" s="51">
        <v>107.16</v>
      </c>
      <c r="K27" s="26"/>
      <c r="L27" s="50">
        <v>1</v>
      </c>
      <c r="M27" s="51">
        <v>106.96</v>
      </c>
      <c r="N27" s="26"/>
      <c r="O27" s="50">
        <v>1</v>
      </c>
      <c r="P27" s="51">
        <v>106.25</v>
      </c>
      <c r="Q27" s="51"/>
      <c r="R27" s="50">
        <v>1</v>
      </c>
      <c r="S27" s="51">
        <v>106.56</v>
      </c>
      <c r="T27" s="51"/>
      <c r="U27" s="50">
        <v>1</v>
      </c>
      <c r="V27" s="51">
        <v>107.18</v>
      </c>
      <c r="W27" s="26"/>
      <c r="X27" s="50">
        <v>1</v>
      </c>
      <c r="Y27" s="51">
        <v>107.02</v>
      </c>
      <c r="Z27" s="51"/>
      <c r="AA27" s="50">
        <v>1</v>
      </c>
      <c r="AB27" s="51">
        <v>106.7</v>
      </c>
      <c r="AC27" s="26"/>
      <c r="AD27" s="50">
        <v>1</v>
      </c>
      <c r="AE27" s="51">
        <v>106.33</v>
      </c>
      <c r="AF27" s="51"/>
      <c r="AG27" s="50">
        <v>1</v>
      </c>
      <c r="AH27" s="51">
        <v>106.37</v>
      </c>
      <c r="AI27" s="26"/>
      <c r="AJ27" s="50">
        <v>1</v>
      </c>
      <c r="AK27" s="51">
        <v>106.38</v>
      </c>
      <c r="AL27" s="26"/>
      <c r="AM27" s="50">
        <v>1</v>
      </c>
      <c r="AN27" s="51">
        <v>105.51</v>
      </c>
      <c r="AO27" s="26"/>
      <c r="AP27" s="50">
        <v>1</v>
      </c>
      <c r="AQ27" s="51">
        <v>105.05</v>
      </c>
      <c r="AR27" s="26"/>
      <c r="AS27" s="50">
        <v>1</v>
      </c>
      <c r="AT27" s="51">
        <v>105.33</v>
      </c>
      <c r="AU27" s="26"/>
      <c r="AV27" s="50">
        <v>1</v>
      </c>
      <c r="AW27" s="51">
        <v>105.64</v>
      </c>
      <c r="AX27" s="51"/>
      <c r="AY27" s="50">
        <v>1</v>
      </c>
      <c r="AZ27" s="51">
        <v>105.83</v>
      </c>
      <c r="BA27" s="26"/>
      <c r="BB27" s="50">
        <v>1</v>
      </c>
      <c r="BC27" s="51">
        <v>106.09</v>
      </c>
      <c r="BD27" s="26"/>
      <c r="BE27" s="50">
        <v>1</v>
      </c>
      <c r="BF27" s="51">
        <v>106.48</v>
      </c>
      <c r="BG27" s="26"/>
      <c r="BH27" s="50">
        <v>1</v>
      </c>
      <c r="BI27" s="52">
        <v>105.8</v>
      </c>
      <c r="BJ27" s="52"/>
      <c r="BK27" s="50">
        <f t="shared" si="1"/>
        <v>1</v>
      </c>
      <c r="BL27" s="52">
        <f t="shared" si="2"/>
        <v>106.42550000000001</v>
      </c>
      <c r="BM27" s="53"/>
      <c r="BN27" s="53"/>
      <c r="BO27" s="53"/>
      <c r="BP27" s="112"/>
      <c r="BQ27" s="112"/>
      <c r="BR27" s="92"/>
      <c r="BS27" s="99"/>
      <c r="BT27" s="99"/>
      <c r="BU27" s="92"/>
      <c r="BV27" s="90"/>
    </row>
    <row r="28" spans="1:164" x14ac:dyDescent="0.2">
      <c r="A28" s="40">
        <v>14</v>
      </c>
      <c r="B28" s="49" t="s">
        <v>32</v>
      </c>
      <c r="C28" s="50">
        <v>6.3450000000000006</v>
      </c>
      <c r="D28" s="51">
        <v>17.079999999999998</v>
      </c>
      <c r="E28" s="51"/>
      <c r="F28" s="50">
        <v>6.3424000000000005</v>
      </c>
      <c r="G28" s="51">
        <v>16.95</v>
      </c>
      <c r="H28" s="51"/>
      <c r="I28" s="50">
        <v>6.3378000000000005</v>
      </c>
      <c r="J28" s="51">
        <v>16.91</v>
      </c>
      <c r="K28" s="26"/>
      <c r="L28" s="50">
        <v>6.3414999999999999</v>
      </c>
      <c r="M28" s="51">
        <v>16.87</v>
      </c>
      <c r="N28" s="26"/>
      <c r="O28" s="50">
        <v>6.3179000000000007</v>
      </c>
      <c r="P28" s="51">
        <v>16.82</v>
      </c>
      <c r="Q28" s="51"/>
      <c r="R28" s="50">
        <v>6.3366000000000007</v>
      </c>
      <c r="S28" s="51">
        <v>16.82</v>
      </c>
      <c r="T28" s="51"/>
      <c r="U28" s="50">
        <v>6.3340000000000005</v>
      </c>
      <c r="V28" s="51">
        <v>16.920000000000002</v>
      </c>
      <c r="W28" s="26"/>
      <c r="X28" s="50">
        <v>6.3243</v>
      </c>
      <c r="Y28" s="51">
        <v>16.920000000000002</v>
      </c>
      <c r="Z28" s="51"/>
      <c r="AA28" s="50">
        <v>6.3260000000000005</v>
      </c>
      <c r="AB28" s="51">
        <v>16.87</v>
      </c>
      <c r="AC28" s="26"/>
      <c r="AD28" s="50">
        <v>6.3160000000000007</v>
      </c>
      <c r="AE28" s="51">
        <v>16.84</v>
      </c>
      <c r="AF28" s="51"/>
      <c r="AG28" s="50">
        <v>6.3231999999999999</v>
      </c>
      <c r="AH28" s="51">
        <v>16.82</v>
      </c>
      <c r="AI28" s="26"/>
      <c r="AJ28" s="50">
        <v>6.3301000000000007</v>
      </c>
      <c r="AK28" s="51">
        <v>16.809999999999999</v>
      </c>
      <c r="AL28" s="26"/>
      <c r="AM28" s="50">
        <v>6.3289</v>
      </c>
      <c r="AN28" s="51">
        <v>16.670000000000002</v>
      </c>
      <c r="AO28" s="26"/>
      <c r="AP28" s="50">
        <v>6.3280000000000003</v>
      </c>
      <c r="AQ28" s="51">
        <v>16.600000000000001</v>
      </c>
      <c r="AR28" s="26"/>
      <c r="AS28" s="50">
        <v>6.3205</v>
      </c>
      <c r="AT28" s="51">
        <v>16.66</v>
      </c>
      <c r="AU28" s="26"/>
      <c r="AV28" s="50">
        <v>6.2686000000000002</v>
      </c>
      <c r="AW28" s="51">
        <v>16.850000000000001</v>
      </c>
      <c r="AX28" s="51"/>
      <c r="AY28" s="50">
        <v>6.2789999999999999</v>
      </c>
      <c r="AZ28" s="51">
        <v>16.850000000000001</v>
      </c>
      <c r="BA28" s="26"/>
      <c r="BB28" s="50">
        <v>6.2890000000000006</v>
      </c>
      <c r="BC28" s="51">
        <v>16.87</v>
      </c>
      <c r="BD28" s="26"/>
      <c r="BE28" s="50">
        <v>6.2850999999999999</v>
      </c>
      <c r="BF28" s="51">
        <v>16.940000000000001</v>
      </c>
      <c r="BG28" s="26"/>
      <c r="BH28" s="50">
        <v>6.2741000000000007</v>
      </c>
      <c r="BI28" s="52">
        <v>16.86</v>
      </c>
      <c r="BJ28" s="26"/>
      <c r="BK28" s="50">
        <f t="shared" si="0"/>
        <v>6.317400000000001</v>
      </c>
      <c r="BL28" s="52">
        <f t="shared" si="0"/>
        <v>16.846500000000002</v>
      </c>
      <c r="BM28" s="53"/>
      <c r="BN28" s="53"/>
      <c r="BO28" s="53"/>
      <c r="BP28" s="112"/>
      <c r="BQ28" s="112"/>
      <c r="BR28" s="92"/>
      <c r="BS28" s="99"/>
      <c r="BT28" s="99"/>
      <c r="BU28" s="92"/>
      <c r="BV28" s="90"/>
    </row>
    <row r="29" spans="1:164" s="19" customFormat="1" ht="13.5" thickBot="1" x14ac:dyDescent="0.25">
      <c r="A29" s="56">
        <v>15</v>
      </c>
      <c r="B29" s="57" t="s">
        <v>33</v>
      </c>
      <c r="C29" s="58">
        <v>6.3522000000000007</v>
      </c>
      <c r="D29" s="59">
        <v>17.059999999999999</v>
      </c>
      <c r="E29" s="59"/>
      <c r="F29" s="58">
        <v>6.3455000000000004</v>
      </c>
      <c r="G29" s="59">
        <v>16.940000000000001</v>
      </c>
      <c r="H29" s="59"/>
      <c r="I29" s="58">
        <v>6.3364000000000003</v>
      </c>
      <c r="J29" s="59">
        <v>16.91</v>
      </c>
      <c r="K29" s="33"/>
      <c r="L29" s="58">
        <v>6.3388</v>
      </c>
      <c r="M29" s="59">
        <v>16.87</v>
      </c>
      <c r="N29" s="33"/>
      <c r="O29" s="58">
        <v>6.3140000000000001</v>
      </c>
      <c r="P29" s="59">
        <v>16.829999999999998</v>
      </c>
      <c r="Q29" s="59"/>
      <c r="R29" s="58">
        <v>6.3364000000000003</v>
      </c>
      <c r="S29" s="59">
        <v>16.82</v>
      </c>
      <c r="T29" s="59"/>
      <c r="U29" s="58">
        <v>6.3344000000000005</v>
      </c>
      <c r="V29" s="59">
        <v>16.920000000000002</v>
      </c>
      <c r="W29" s="33"/>
      <c r="X29" s="58">
        <v>6.3244000000000007</v>
      </c>
      <c r="Y29" s="59">
        <v>16.920000000000002</v>
      </c>
      <c r="Z29" s="59"/>
      <c r="AA29" s="58">
        <v>6.3258000000000001</v>
      </c>
      <c r="AB29" s="59">
        <v>16.87</v>
      </c>
      <c r="AC29" s="33"/>
      <c r="AD29" s="58">
        <v>6.3136999999999999</v>
      </c>
      <c r="AE29" s="59">
        <v>16.84</v>
      </c>
      <c r="AF29" s="59"/>
      <c r="AG29" s="58">
        <v>6.3225000000000007</v>
      </c>
      <c r="AH29" s="59">
        <v>16.82</v>
      </c>
      <c r="AI29" s="33"/>
      <c r="AJ29" s="58">
        <v>6.3284000000000002</v>
      </c>
      <c r="AK29" s="59">
        <v>16.809999999999999</v>
      </c>
      <c r="AL29" s="33"/>
      <c r="AM29" s="58">
        <v>6.3276000000000003</v>
      </c>
      <c r="AN29" s="59">
        <v>16.670000000000002</v>
      </c>
      <c r="AO29" s="33"/>
      <c r="AP29" s="58">
        <v>6.3234000000000004</v>
      </c>
      <c r="AQ29" s="59">
        <v>16.61</v>
      </c>
      <c r="AR29" s="33"/>
      <c r="AS29" s="58">
        <v>6.3205</v>
      </c>
      <c r="AT29" s="59">
        <v>16.66</v>
      </c>
      <c r="AU29" s="33"/>
      <c r="AV29" s="58">
        <v>6.2627000000000006</v>
      </c>
      <c r="AW29" s="59">
        <v>16.87</v>
      </c>
      <c r="AX29" s="59"/>
      <c r="AY29" s="58">
        <v>6.2728000000000002</v>
      </c>
      <c r="AZ29" s="59">
        <v>16.87</v>
      </c>
      <c r="BA29" s="33"/>
      <c r="BB29" s="58">
        <v>6.2806000000000006</v>
      </c>
      <c r="BC29" s="59">
        <v>16.89</v>
      </c>
      <c r="BD29" s="33"/>
      <c r="BE29" s="58">
        <v>6.2787000000000006</v>
      </c>
      <c r="BF29" s="59">
        <v>16.96</v>
      </c>
      <c r="BG29" s="33"/>
      <c r="BH29" s="58">
        <v>6.2671999999999999</v>
      </c>
      <c r="BI29" s="60">
        <v>16.88</v>
      </c>
      <c r="BJ29" s="33"/>
      <c r="BK29" s="58">
        <f t="shared" si="0"/>
        <v>6.3153000000000015</v>
      </c>
      <c r="BL29" s="60">
        <f t="shared" si="0"/>
        <v>16.850999999999999</v>
      </c>
      <c r="BM29" s="53"/>
      <c r="BN29" s="53"/>
      <c r="BO29" s="53"/>
      <c r="BP29" s="112"/>
      <c r="BQ29" s="112"/>
      <c r="BR29" s="92"/>
      <c r="BS29" s="99"/>
      <c r="BT29" s="99"/>
      <c r="BU29" s="92"/>
      <c r="BV29" s="90"/>
      <c r="BW29" s="89"/>
      <c r="BX29" s="89"/>
      <c r="BY29" s="89"/>
      <c r="BZ29" s="89"/>
      <c r="CA29" s="89"/>
      <c r="CB29" s="89"/>
      <c r="CC29" s="91"/>
      <c r="CD29" s="90"/>
      <c r="CE29" s="89"/>
      <c r="CF29" s="89"/>
      <c r="CG29" s="89"/>
      <c r="CH29" s="89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26"/>
      <c r="BK30" s="50"/>
      <c r="BL30" s="26"/>
      <c r="BM30" s="62"/>
      <c r="BN30" s="62"/>
      <c r="BO30" s="62"/>
      <c r="BQ30" s="92"/>
      <c r="BR30" s="92"/>
      <c r="BS30" s="99"/>
      <c r="BT30" s="99"/>
      <c r="BU30" s="92"/>
      <c r="BV30" s="90"/>
    </row>
    <row r="31" spans="1:164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26"/>
      <c r="BK31" s="63"/>
      <c r="BL31" s="63"/>
      <c r="BM31" s="62"/>
      <c r="BN31" s="62"/>
      <c r="BO31" s="62"/>
      <c r="BQ31" s="92"/>
      <c r="BR31" s="92"/>
      <c r="BS31" s="99"/>
      <c r="BT31" s="99"/>
      <c r="BU31" s="92"/>
      <c r="BV31" s="90"/>
    </row>
    <row r="32" spans="1:164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O32" s="9"/>
      <c r="BQ32" s="101" t="s">
        <v>28</v>
      </c>
      <c r="BR32" s="101"/>
      <c r="BS32" s="101"/>
      <c r="BT32" s="101"/>
      <c r="BU32" s="101"/>
      <c r="BV32" s="101"/>
      <c r="BW32" s="102"/>
      <c r="BX32" s="102"/>
      <c r="BY32" s="102"/>
      <c r="BZ32" s="102"/>
      <c r="CA32" s="102"/>
      <c r="CB32" s="102"/>
      <c r="CC32" s="103"/>
      <c r="CD32" s="104"/>
      <c r="CE32" s="92"/>
      <c r="CF32" s="92"/>
      <c r="CG32" s="92"/>
      <c r="CH32" s="9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38"/>
    </row>
    <row r="33" spans="1:164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O33" s="9"/>
      <c r="BQ33" s="101"/>
      <c r="BR33" s="101"/>
      <c r="BS33" s="101"/>
      <c r="BT33" s="101"/>
      <c r="BU33" s="101"/>
      <c r="BV33" s="101"/>
      <c r="BW33" s="102"/>
      <c r="BX33" s="102"/>
      <c r="BY33" s="102"/>
      <c r="BZ33" s="102"/>
      <c r="CA33" s="102"/>
      <c r="CB33" s="102"/>
      <c r="CC33" s="103"/>
      <c r="CD33" s="104"/>
      <c r="CE33" s="92"/>
      <c r="CF33" s="92"/>
      <c r="CG33" s="92"/>
      <c r="CH33" s="9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38"/>
    </row>
    <row r="34" spans="1:164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6"/>
      <c r="BL34" s="66"/>
      <c r="BM34" s="66"/>
      <c r="BN34" s="66"/>
      <c r="BO34" s="66"/>
      <c r="BQ34" s="101"/>
      <c r="BR34" s="92" t="s">
        <v>5</v>
      </c>
      <c r="BS34" s="92" t="s">
        <v>6</v>
      </c>
      <c r="BT34" s="92" t="s">
        <v>7</v>
      </c>
      <c r="BU34" s="92" t="s">
        <v>8</v>
      </c>
      <c r="BV34" s="90" t="s">
        <v>9</v>
      </c>
      <c r="BW34" s="89" t="s">
        <v>10</v>
      </c>
      <c r="BX34" s="89" t="s">
        <v>25</v>
      </c>
      <c r="BY34" s="89" t="s">
        <v>26</v>
      </c>
      <c r="BZ34" s="89" t="s">
        <v>13</v>
      </c>
      <c r="CA34" s="89" t="s">
        <v>14</v>
      </c>
      <c r="CB34" s="89" t="s">
        <v>15</v>
      </c>
      <c r="CC34" s="91" t="s">
        <v>27</v>
      </c>
      <c r="CD34" s="90" t="s">
        <v>17</v>
      </c>
      <c r="CE34" s="105" t="s">
        <v>32</v>
      </c>
      <c r="CF34" s="105" t="s">
        <v>33</v>
      </c>
      <c r="CG34" s="92"/>
      <c r="CH34" s="9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38"/>
    </row>
    <row r="35" spans="1:164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5"/>
      <c r="BK35" s="69"/>
      <c r="BL35" s="69"/>
      <c r="BM35" s="70"/>
      <c r="BN35" s="70"/>
      <c r="BO35" s="70"/>
      <c r="BP35" s="118"/>
      <c r="BQ35" s="106">
        <v>1</v>
      </c>
      <c r="BR35" s="98">
        <v>101.46</v>
      </c>
      <c r="BS35" s="98">
        <v>148.96</v>
      </c>
      <c r="BT35" s="98">
        <v>114.6</v>
      </c>
      <c r="BU35" s="98">
        <v>132.11000000000001</v>
      </c>
      <c r="BV35" s="98">
        <v>142065.26999999999</v>
      </c>
      <c r="BW35" s="98">
        <v>1767.73</v>
      </c>
      <c r="BX35" s="98">
        <v>83.68</v>
      </c>
      <c r="BY35" s="98">
        <v>84.35</v>
      </c>
      <c r="BZ35" s="98">
        <v>13.07</v>
      </c>
      <c r="CA35" s="98">
        <v>13.67</v>
      </c>
      <c r="CB35" s="98">
        <v>17.739999999999998</v>
      </c>
      <c r="CC35" s="98">
        <v>156.66</v>
      </c>
      <c r="CD35" s="98">
        <v>108.35</v>
      </c>
      <c r="CE35" s="98">
        <v>17.079999999999998</v>
      </c>
      <c r="CF35" s="98">
        <v>17.059999999999999</v>
      </c>
      <c r="CG35" s="108"/>
      <c r="CH35" s="108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65"/>
      <c r="BK36" s="69"/>
      <c r="BL36" s="69"/>
      <c r="BM36" s="70"/>
      <c r="BN36" s="70"/>
      <c r="BO36" s="70"/>
      <c r="BP36" s="118"/>
      <c r="BQ36" s="106">
        <v>2</v>
      </c>
      <c r="BR36" s="98">
        <v>101.82</v>
      </c>
      <c r="BS36" s="98">
        <v>148.16999999999999</v>
      </c>
      <c r="BT36" s="98">
        <v>114.75</v>
      </c>
      <c r="BU36" s="98">
        <v>132.08000000000001</v>
      </c>
      <c r="BV36" s="98">
        <v>141681.25</v>
      </c>
      <c r="BW36" s="98">
        <v>1765.8</v>
      </c>
      <c r="BX36" s="98">
        <v>83.31</v>
      </c>
      <c r="BY36" s="98">
        <v>83.63</v>
      </c>
      <c r="BZ36" s="98">
        <v>13.02</v>
      </c>
      <c r="CA36" s="98">
        <v>13.78</v>
      </c>
      <c r="CB36" s="98">
        <v>17.75</v>
      </c>
      <c r="CC36" s="98">
        <v>155.22</v>
      </c>
      <c r="CD36" s="98">
        <v>107.52</v>
      </c>
      <c r="CE36" s="98">
        <v>16.95</v>
      </c>
      <c r="CF36" s="98">
        <v>16.940000000000001</v>
      </c>
      <c r="CG36" s="108"/>
      <c r="CH36" s="108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s="15" customFormat="1" x14ac:dyDescent="0.2">
      <c r="A37" s="4"/>
      <c r="B37" s="16"/>
      <c r="C37" s="16"/>
      <c r="BJ37" s="65"/>
      <c r="BK37" s="73"/>
      <c r="BL37" s="73"/>
      <c r="BO37" s="16"/>
      <c r="BP37" s="118"/>
      <c r="BQ37" s="106">
        <v>3</v>
      </c>
      <c r="BR37" s="98">
        <v>101.47</v>
      </c>
      <c r="BS37" s="98">
        <v>148.11000000000001</v>
      </c>
      <c r="BT37" s="98">
        <v>114.49</v>
      </c>
      <c r="BU37" s="98">
        <v>132.05000000000001</v>
      </c>
      <c r="BV37" s="98">
        <v>142068.44</v>
      </c>
      <c r="BW37" s="98">
        <v>1771.35</v>
      </c>
      <c r="BX37" s="98">
        <v>83.03</v>
      </c>
      <c r="BY37" s="98">
        <v>83.11</v>
      </c>
      <c r="BZ37" s="98">
        <v>12.99</v>
      </c>
      <c r="CA37" s="98">
        <v>13.72</v>
      </c>
      <c r="CB37" s="98">
        <v>17.73</v>
      </c>
      <c r="CC37" s="98">
        <v>155.38</v>
      </c>
      <c r="CD37" s="98">
        <v>107.16</v>
      </c>
      <c r="CE37" s="98">
        <v>16.91</v>
      </c>
      <c r="CF37" s="98">
        <v>16.91</v>
      </c>
      <c r="CG37" s="108"/>
      <c r="CH37" s="108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s="15" customFormat="1" x14ac:dyDescent="0.2">
      <c r="A38" s="4"/>
      <c r="B38" s="16"/>
      <c r="C38" s="16"/>
      <c r="BJ38" s="65"/>
      <c r="BK38" s="73"/>
      <c r="BL38" s="73"/>
      <c r="BO38" s="16"/>
      <c r="BP38" s="118"/>
      <c r="BQ38" s="106">
        <v>4</v>
      </c>
      <c r="BR38" s="98">
        <v>100.96</v>
      </c>
      <c r="BS38" s="98">
        <v>148.19</v>
      </c>
      <c r="BT38" s="98">
        <v>113.79</v>
      </c>
      <c r="BU38" s="98">
        <v>132.04</v>
      </c>
      <c r="BV38" s="98">
        <v>141761.57999999999</v>
      </c>
      <c r="BW38" s="98">
        <v>1770.51</v>
      </c>
      <c r="BX38" s="98">
        <v>83.07</v>
      </c>
      <c r="BY38" s="98">
        <v>82.45</v>
      </c>
      <c r="BZ38" s="98">
        <v>12.96</v>
      </c>
      <c r="CA38" s="98">
        <v>13.72</v>
      </c>
      <c r="CB38" s="98">
        <v>17.73</v>
      </c>
      <c r="CC38" s="98">
        <v>155.1</v>
      </c>
      <c r="CD38" s="98">
        <v>106.96</v>
      </c>
      <c r="CE38" s="98">
        <v>16.87</v>
      </c>
      <c r="CF38" s="98">
        <v>16.87</v>
      </c>
      <c r="CG38" s="108"/>
      <c r="CH38" s="108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s="15" customFormat="1" x14ac:dyDescent="0.2">
      <c r="A39" s="4"/>
      <c r="B39" s="16"/>
      <c r="C39" s="16"/>
      <c r="BJ39" s="65"/>
      <c r="BK39" s="73"/>
      <c r="BL39" s="73"/>
      <c r="BO39" s="16"/>
      <c r="BP39" s="118"/>
      <c r="BQ39" s="106">
        <v>5</v>
      </c>
      <c r="BR39" s="98">
        <v>100.63</v>
      </c>
      <c r="BS39" s="98">
        <v>147.51</v>
      </c>
      <c r="BT39" s="98">
        <v>113.26</v>
      </c>
      <c r="BU39" s="98">
        <v>132.04</v>
      </c>
      <c r="BV39" s="98">
        <v>141635.5</v>
      </c>
      <c r="BW39" s="98">
        <v>1775.44</v>
      </c>
      <c r="BX39" s="98">
        <v>83.03</v>
      </c>
      <c r="BY39" s="98">
        <v>82.21</v>
      </c>
      <c r="BZ39" s="98">
        <v>12.93</v>
      </c>
      <c r="CA39" s="98">
        <v>13.64</v>
      </c>
      <c r="CB39" s="98">
        <v>17.739999999999998</v>
      </c>
      <c r="CC39" s="98">
        <v>154.5</v>
      </c>
      <c r="CD39" s="98">
        <v>106.25</v>
      </c>
      <c r="CE39" s="98">
        <v>16.82</v>
      </c>
      <c r="CF39" s="98">
        <v>16.829999999999998</v>
      </c>
      <c r="CG39" s="108"/>
      <c r="CH39" s="108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s="15" customFormat="1" x14ac:dyDescent="0.2">
      <c r="A40" s="4"/>
      <c r="B40" s="16"/>
      <c r="C40" s="16"/>
      <c r="BJ40" s="65"/>
      <c r="BK40" s="73"/>
      <c r="BL40" s="73"/>
      <c r="BO40" s="16"/>
      <c r="BP40" s="118"/>
      <c r="BQ40" s="106">
        <v>6</v>
      </c>
      <c r="BR40" s="98">
        <v>100.45</v>
      </c>
      <c r="BS40" s="98">
        <v>147.80000000000001</v>
      </c>
      <c r="BT40" s="98">
        <v>112.73</v>
      </c>
      <c r="BU40" s="98">
        <v>131.97999999999999</v>
      </c>
      <c r="BV40" s="98">
        <v>141238.88</v>
      </c>
      <c r="BW40" s="98">
        <v>1753.98</v>
      </c>
      <c r="BX40" s="98">
        <v>83.11</v>
      </c>
      <c r="BY40" s="98">
        <v>82.43</v>
      </c>
      <c r="BZ40" s="98">
        <v>12.91</v>
      </c>
      <c r="CA40" s="98">
        <v>13.58</v>
      </c>
      <c r="CB40" s="98">
        <v>17.71</v>
      </c>
      <c r="CC40" s="98">
        <v>155.04</v>
      </c>
      <c r="CD40" s="98">
        <v>106.56</v>
      </c>
      <c r="CE40" s="98">
        <v>16.82</v>
      </c>
      <c r="CF40" s="98">
        <v>16.82</v>
      </c>
      <c r="CG40" s="108"/>
      <c r="CH40" s="108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s="15" customFormat="1" x14ac:dyDescent="0.2">
      <c r="A41" s="4"/>
      <c r="B41" s="16"/>
      <c r="C41" s="16"/>
      <c r="BJ41" s="65"/>
      <c r="BK41" s="73"/>
      <c r="BL41" s="73"/>
      <c r="BO41" s="16"/>
      <c r="BP41" s="118"/>
      <c r="BQ41" s="106">
        <v>7</v>
      </c>
      <c r="BR41" s="98">
        <v>100.44</v>
      </c>
      <c r="BS41" s="98">
        <v>148.08000000000001</v>
      </c>
      <c r="BT41" s="98">
        <v>112.87</v>
      </c>
      <c r="BU41" s="98">
        <v>131.9</v>
      </c>
      <c r="BV41" s="98">
        <v>141467.95000000001</v>
      </c>
      <c r="BW41" s="98">
        <v>1765.25</v>
      </c>
      <c r="BX41" s="98">
        <v>83.61</v>
      </c>
      <c r="BY41" s="98">
        <v>83.3</v>
      </c>
      <c r="BZ41" s="98">
        <v>12.97</v>
      </c>
      <c r="CA41" s="98">
        <v>13.76</v>
      </c>
      <c r="CB41" s="98">
        <v>17.7</v>
      </c>
      <c r="CC41" s="98">
        <v>155.72999999999999</v>
      </c>
      <c r="CD41" s="98">
        <v>107.18</v>
      </c>
      <c r="CE41" s="98">
        <v>16.920000000000002</v>
      </c>
      <c r="CF41" s="98">
        <v>16.920000000000002</v>
      </c>
      <c r="CG41" s="108"/>
      <c r="CH41" s="108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s="15" customFormat="1" x14ac:dyDescent="0.2">
      <c r="A42" s="4"/>
      <c r="B42" s="16"/>
      <c r="C42" s="16"/>
      <c r="BJ42" s="65"/>
      <c r="BK42" s="73"/>
      <c r="BL42" s="73"/>
      <c r="BO42" s="16"/>
      <c r="BP42" s="118"/>
      <c r="BQ42" s="106">
        <v>8</v>
      </c>
      <c r="BR42" s="98">
        <v>100.43</v>
      </c>
      <c r="BS42" s="98">
        <v>148.28</v>
      </c>
      <c r="BT42" s="98">
        <v>112.69</v>
      </c>
      <c r="BU42" s="98">
        <v>131.83000000000001</v>
      </c>
      <c r="BV42" s="98">
        <v>140928.22</v>
      </c>
      <c r="BW42" s="98">
        <v>1762.62</v>
      </c>
      <c r="BX42" s="98">
        <v>84.16</v>
      </c>
      <c r="BY42" s="98">
        <v>83.46</v>
      </c>
      <c r="BZ42" s="98">
        <v>12.97</v>
      </c>
      <c r="CA42" s="98">
        <v>13.76</v>
      </c>
      <c r="CB42" s="98">
        <v>17.690000000000001</v>
      </c>
      <c r="CC42" s="98">
        <v>155.07</v>
      </c>
      <c r="CD42" s="98">
        <v>107.02</v>
      </c>
      <c r="CE42" s="98">
        <v>16.920000000000002</v>
      </c>
      <c r="CF42" s="98">
        <v>16.920000000000002</v>
      </c>
      <c r="CG42" s="108"/>
      <c r="CH42" s="108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s="15" customFormat="1" x14ac:dyDescent="0.2">
      <c r="A43" s="4"/>
      <c r="B43" s="16"/>
      <c r="C43" s="16"/>
      <c r="BJ43" s="65"/>
      <c r="BK43" s="73"/>
      <c r="BL43" s="73"/>
      <c r="BO43" s="16"/>
      <c r="BP43" s="118"/>
      <c r="BQ43" s="106">
        <v>9</v>
      </c>
      <c r="BR43" s="98">
        <v>99.57</v>
      </c>
      <c r="BS43" s="98">
        <v>148.27000000000001</v>
      </c>
      <c r="BT43" s="98">
        <v>112.56</v>
      </c>
      <c r="BU43" s="98">
        <v>131.57</v>
      </c>
      <c r="BV43" s="98">
        <v>140655.14000000001</v>
      </c>
      <c r="BW43" s="98">
        <v>1759.48</v>
      </c>
      <c r="BX43" s="98">
        <v>84.02</v>
      </c>
      <c r="BY43" s="98">
        <v>83.04</v>
      </c>
      <c r="BZ43" s="98">
        <v>12.97</v>
      </c>
      <c r="CA43" s="98">
        <v>13.75</v>
      </c>
      <c r="CB43" s="98">
        <v>17.670000000000002</v>
      </c>
      <c r="CC43" s="98">
        <v>154.63999999999999</v>
      </c>
      <c r="CD43" s="98">
        <v>106.7</v>
      </c>
      <c r="CE43" s="98">
        <v>16.87</v>
      </c>
      <c r="CF43" s="98">
        <v>16.87</v>
      </c>
      <c r="CG43" s="108"/>
      <c r="CH43" s="108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s="15" customFormat="1" x14ac:dyDescent="0.2">
      <c r="A44" s="4"/>
      <c r="BJ44" s="65"/>
      <c r="BK44" s="73"/>
      <c r="BL44" s="73"/>
      <c r="BO44" s="16"/>
      <c r="BP44" s="118"/>
      <c r="BQ44" s="106">
        <v>10</v>
      </c>
      <c r="BR44" s="98">
        <v>100.43</v>
      </c>
      <c r="BS44" s="98">
        <v>148.15</v>
      </c>
      <c r="BT44" s="98">
        <v>112.49</v>
      </c>
      <c r="BU44" s="98">
        <v>131.44999999999999</v>
      </c>
      <c r="BV44" s="98">
        <v>140645.88</v>
      </c>
      <c r="BW44" s="98">
        <v>1753.81</v>
      </c>
      <c r="BX44" s="98">
        <v>83.48</v>
      </c>
      <c r="BY44" s="98">
        <v>82.01</v>
      </c>
      <c r="BZ44" s="98">
        <v>13.02</v>
      </c>
      <c r="CA44" s="98">
        <v>13.82</v>
      </c>
      <c r="CB44" s="98">
        <v>17.649999999999999</v>
      </c>
      <c r="CC44" s="98">
        <v>154.66999999999999</v>
      </c>
      <c r="CD44" s="98">
        <v>106.33</v>
      </c>
      <c r="CE44" s="98">
        <v>16.84</v>
      </c>
      <c r="CF44" s="98">
        <v>16.84</v>
      </c>
      <c r="CG44" s="108"/>
      <c r="CH44" s="108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s="15" customFormat="1" x14ac:dyDescent="0.2">
      <c r="A45" s="4"/>
      <c r="BJ45" s="65"/>
      <c r="BK45" s="17"/>
      <c r="BL45" s="17"/>
      <c r="BO45" s="16"/>
      <c r="BP45" s="118"/>
      <c r="BQ45" s="106">
        <v>11</v>
      </c>
      <c r="BR45" s="98">
        <v>100.65</v>
      </c>
      <c r="BS45" s="98">
        <v>148.49</v>
      </c>
      <c r="BT45" s="98">
        <v>112.12</v>
      </c>
      <c r="BU45" s="98">
        <v>131.19</v>
      </c>
      <c r="BV45" s="98">
        <v>140490.29999999999</v>
      </c>
      <c r="BW45" s="98">
        <v>1752.02</v>
      </c>
      <c r="BX45" s="98">
        <v>82.76</v>
      </c>
      <c r="BY45" s="98">
        <v>81.37</v>
      </c>
      <c r="BZ45" s="98">
        <v>13</v>
      </c>
      <c r="CA45" s="98">
        <v>13.8</v>
      </c>
      <c r="CB45" s="98">
        <v>17.61</v>
      </c>
      <c r="CC45" s="98">
        <v>154.59</v>
      </c>
      <c r="CD45" s="98">
        <v>106.37</v>
      </c>
      <c r="CE45" s="98">
        <v>16.82</v>
      </c>
      <c r="CF45" s="98">
        <v>16.82</v>
      </c>
      <c r="CG45" s="108"/>
      <c r="CH45" s="108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s="15" customFormat="1" x14ac:dyDescent="0.2">
      <c r="A46" s="4"/>
      <c r="BJ46" s="65"/>
      <c r="BK46" s="17"/>
      <c r="BL46" s="17"/>
      <c r="BO46" s="16"/>
      <c r="BP46" s="118"/>
      <c r="BQ46" s="106">
        <v>12</v>
      </c>
      <c r="BR46" s="98">
        <v>100.27</v>
      </c>
      <c r="BS46" s="98">
        <v>149.25</v>
      </c>
      <c r="BT46" s="98">
        <v>111.71</v>
      </c>
      <c r="BU46" s="98">
        <v>130.86000000000001</v>
      </c>
      <c r="BV46" s="98">
        <v>139600.35</v>
      </c>
      <c r="BW46" s="98">
        <v>1732.93</v>
      </c>
      <c r="BX46" s="98">
        <v>82.03</v>
      </c>
      <c r="BY46" s="98">
        <v>81.34</v>
      </c>
      <c r="BZ46" s="98">
        <v>12.98</v>
      </c>
      <c r="CA46" s="98">
        <v>13.76</v>
      </c>
      <c r="CB46" s="98">
        <v>17.57</v>
      </c>
      <c r="CC46" s="98">
        <v>154.55000000000001</v>
      </c>
      <c r="CD46" s="98">
        <v>106.38</v>
      </c>
      <c r="CE46" s="98">
        <v>16.809999999999999</v>
      </c>
      <c r="CF46" s="98">
        <v>16.809999999999999</v>
      </c>
      <c r="CG46" s="108"/>
      <c r="CH46" s="108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s="15" customFormat="1" x14ac:dyDescent="0.2">
      <c r="A47" s="4"/>
      <c r="BK47" s="17"/>
      <c r="BL47" s="17"/>
      <c r="BO47" s="16"/>
      <c r="BP47" s="118"/>
      <c r="BQ47" s="106">
        <v>13</v>
      </c>
      <c r="BR47" s="98">
        <v>99.19</v>
      </c>
      <c r="BS47" s="98">
        <v>148.01</v>
      </c>
      <c r="BT47" s="98">
        <v>110.78</v>
      </c>
      <c r="BU47" s="98">
        <v>129.93</v>
      </c>
      <c r="BV47" s="98">
        <v>138532.51999999999</v>
      </c>
      <c r="BW47" s="98">
        <v>1715.59</v>
      </c>
      <c r="BX47" s="98">
        <v>81.31</v>
      </c>
      <c r="BY47" s="98">
        <v>80.75</v>
      </c>
      <c r="BZ47" s="98">
        <v>12.89</v>
      </c>
      <c r="CA47" s="98">
        <v>13.67</v>
      </c>
      <c r="CB47" s="98">
        <v>17.440000000000001</v>
      </c>
      <c r="CC47" s="98">
        <v>153.16999999999999</v>
      </c>
      <c r="CD47" s="98">
        <v>105.51</v>
      </c>
      <c r="CE47" s="98">
        <v>16.670000000000002</v>
      </c>
      <c r="CF47" s="98">
        <v>16.670000000000002</v>
      </c>
      <c r="CG47" s="108"/>
      <c r="CH47" s="108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s="15" customFormat="1" x14ac:dyDescent="0.2">
      <c r="A48" s="4"/>
      <c r="BK48" s="17"/>
      <c r="BL48" s="17"/>
      <c r="BO48" s="16"/>
      <c r="BP48" s="118"/>
      <c r="BQ48" s="106">
        <v>14</v>
      </c>
      <c r="BR48" s="98">
        <v>98.81</v>
      </c>
      <c r="BS48" s="98">
        <v>147.62</v>
      </c>
      <c r="BT48" s="98">
        <v>110.18</v>
      </c>
      <c r="BU48" s="98">
        <v>129.05000000000001</v>
      </c>
      <c r="BV48" s="98">
        <v>138236.35</v>
      </c>
      <c r="BW48" s="98">
        <v>1709.69</v>
      </c>
      <c r="BX48" s="98">
        <v>80.739999999999995</v>
      </c>
      <c r="BY48" s="98">
        <v>80.7</v>
      </c>
      <c r="BZ48" s="98">
        <v>12.79</v>
      </c>
      <c r="CA48" s="98">
        <v>13.58</v>
      </c>
      <c r="CB48" s="98">
        <v>17.32</v>
      </c>
      <c r="CC48" s="98">
        <v>152.41999999999999</v>
      </c>
      <c r="CD48" s="98">
        <v>105.05</v>
      </c>
      <c r="CE48" s="98">
        <v>16.600000000000001</v>
      </c>
      <c r="CF48" s="98">
        <v>16.61</v>
      </c>
      <c r="CG48" s="108"/>
      <c r="CH48" s="108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s="15" customFormat="1" x14ac:dyDescent="0.2">
      <c r="A49" s="4"/>
      <c r="BK49" s="17"/>
      <c r="BL49" s="17"/>
      <c r="BO49" s="16"/>
      <c r="BP49" s="118"/>
      <c r="BQ49" s="106">
        <v>15</v>
      </c>
      <c r="BR49" s="98">
        <v>100.37</v>
      </c>
      <c r="BS49" s="98">
        <v>148.41</v>
      </c>
      <c r="BT49" s="98">
        <v>111.19</v>
      </c>
      <c r="BU49" s="98">
        <v>129.85</v>
      </c>
      <c r="BV49" s="98">
        <v>141359.18</v>
      </c>
      <c r="BW49" s="98">
        <v>1740.05</v>
      </c>
      <c r="BX49" s="98">
        <v>81.239999999999995</v>
      </c>
      <c r="BY49" s="98">
        <v>81.5</v>
      </c>
      <c r="BZ49" s="98">
        <v>12.73</v>
      </c>
      <c r="CA49" s="98">
        <v>13.55</v>
      </c>
      <c r="CB49" s="98">
        <v>17.440000000000001</v>
      </c>
      <c r="CC49" s="98">
        <v>153.19</v>
      </c>
      <c r="CD49" s="98">
        <v>105.33</v>
      </c>
      <c r="CE49" s="98">
        <v>16.66</v>
      </c>
      <c r="CF49" s="98">
        <v>16.66</v>
      </c>
      <c r="CG49" s="108"/>
      <c r="CH49" s="108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s="15" customFormat="1" x14ac:dyDescent="0.2">
      <c r="A50" s="4"/>
      <c r="BK50" s="17"/>
      <c r="BL50" s="17"/>
      <c r="BO50" s="16"/>
      <c r="BP50" s="118"/>
      <c r="BQ50" s="106">
        <v>16</v>
      </c>
      <c r="BR50" s="98">
        <v>100.52</v>
      </c>
      <c r="BS50" s="98">
        <v>150.18</v>
      </c>
      <c r="BT50" s="98">
        <v>111.69</v>
      </c>
      <c r="BU50" s="98">
        <v>130.94999999999999</v>
      </c>
      <c r="BV50" s="98">
        <v>142406.95000000001</v>
      </c>
      <c r="BW50" s="98">
        <v>1755.21</v>
      </c>
      <c r="BX50" s="98">
        <v>81.83</v>
      </c>
      <c r="BY50" s="98">
        <v>82.26</v>
      </c>
      <c r="BZ50" s="98">
        <v>12.89</v>
      </c>
      <c r="CA50" s="98">
        <v>13.72</v>
      </c>
      <c r="CB50" s="98">
        <v>17.600000000000001</v>
      </c>
      <c r="CC50" s="98">
        <v>153.77000000000001</v>
      </c>
      <c r="CD50" s="98">
        <v>105.64</v>
      </c>
      <c r="CE50" s="98">
        <v>16.850000000000001</v>
      </c>
      <c r="CF50" s="98">
        <v>16.87</v>
      </c>
      <c r="CG50" s="108"/>
      <c r="CH50" s="108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s="15" customFormat="1" x14ac:dyDescent="0.2">
      <c r="A51" s="4"/>
      <c r="BK51" s="17"/>
      <c r="BL51" s="17"/>
      <c r="BO51" s="16"/>
      <c r="BP51" s="118"/>
      <c r="BQ51" s="106">
        <v>17</v>
      </c>
      <c r="BR51" s="98">
        <v>100.16</v>
      </c>
      <c r="BS51" s="98">
        <v>149.58000000000001</v>
      </c>
      <c r="BT51" s="98">
        <v>111.78</v>
      </c>
      <c r="BU51" s="98">
        <v>131.44999999999999</v>
      </c>
      <c r="BV51" s="98">
        <v>142776.31</v>
      </c>
      <c r="BW51" s="98">
        <v>1767.04</v>
      </c>
      <c r="BX51" s="98">
        <v>81.709999999999994</v>
      </c>
      <c r="BY51" s="98">
        <v>82.29</v>
      </c>
      <c r="BZ51" s="98">
        <v>12.88</v>
      </c>
      <c r="CA51" s="98">
        <v>13.76</v>
      </c>
      <c r="CB51" s="98">
        <v>17.649999999999999</v>
      </c>
      <c r="CC51" s="98">
        <v>154.51</v>
      </c>
      <c r="CD51" s="98">
        <v>105.83</v>
      </c>
      <c r="CE51" s="98">
        <v>16.850000000000001</v>
      </c>
      <c r="CF51" s="98">
        <v>16.87</v>
      </c>
      <c r="CG51" s="108"/>
      <c r="CH51" s="108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s="15" customFormat="1" x14ac:dyDescent="0.2">
      <c r="A52" s="4"/>
      <c r="BK52" s="17"/>
      <c r="BL52" s="17"/>
      <c r="BO52" s="16"/>
      <c r="BP52" s="118"/>
      <c r="BQ52" s="106">
        <v>18</v>
      </c>
      <c r="BR52" s="98">
        <v>100.41</v>
      </c>
      <c r="BS52" s="98">
        <v>150.13999999999999</v>
      </c>
      <c r="BT52" s="98">
        <v>111.64</v>
      </c>
      <c r="BU52" s="98">
        <v>131.47999999999999</v>
      </c>
      <c r="BV52" s="98">
        <v>142148.93</v>
      </c>
      <c r="BW52" s="98">
        <v>1747.41</v>
      </c>
      <c r="BX52" s="98">
        <v>81.319999999999993</v>
      </c>
      <c r="BY52" s="98">
        <v>82.28</v>
      </c>
      <c r="BZ52" s="98">
        <v>12.79</v>
      </c>
      <c r="CA52" s="98">
        <v>13.66</v>
      </c>
      <c r="CB52" s="98">
        <v>17.649999999999999</v>
      </c>
      <c r="CC52" s="98">
        <v>154.71</v>
      </c>
      <c r="CD52" s="98">
        <v>106.09</v>
      </c>
      <c r="CE52" s="98">
        <v>16.87</v>
      </c>
      <c r="CF52" s="98">
        <v>16.89</v>
      </c>
      <c r="CG52" s="108"/>
      <c r="CH52" s="108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s="15" customFormat="1" x14ac:dyDescent="0.2">
      <c r="A53" s="4"/>
      <c r="BK53" s="17"/>
      <c r="BL53" s="17"/>
      <c r="BO53" s="16"/>
      <c r="BP53" s="118"/>
      <c r="BQ53" s="106">
        <v>19</v>
      </c>
      <c r="BR53" s="98">
        <v>99.87</v>
      </c>
      <c r="BS53" s="98">
        <v>149.77000000000001</v>
      </c>
      <c r="BT53" s="98">
        <v>111.21</v>
      </c>
      <c r="BU53" s="98">
        <v>131.13</v>
      </c>
      <c r="BV53" s="98">
        <v>140997.62</v>
      </c>
      <c r="BW53" s="98">
        <v>1731.36</v>
      </c>
      <c r="BX53" s="98">
        <v>81.61</v>
      </c>
      <c r="BY53" s="98">
        <v>82.45</v>
      </c>
      <c r="BZ53" s="98">
        <v>12.75</v>
      </c>
      <c r="CA53" s="98">
        <v>13.54</v>
      </c>
      <c r="CB53" s="98">
        <v>17.59</v>
      </c>
      <c r="CC53" s="98">
        <v>155.19999999999999</v>
      </c>
      <c r="CD53" s="98">
        <v>106.48</v>
      </c>
      <c r="CE53" s="98">
        <v>16.940000000000001</v>
      </c>
      <c r="CF53" s="98">
        <v>16.96</v>
      </c>
      <c r="CG53" s="108"/>
      <c r="CH53" s="108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s="15" customFormat="1" x14ac:dyDescent="0.2">
      <c r="A54" s="4"/>
      <c r="BK54" s="17"/>
      <c r="BL54" s="17"/>
      <c r="BO54" s="16"/>
      <c r="BP54" s="118"/>
      <c r="BQ54" s="106">
        <v>20</v>
      </c>
      <c r="BR54" s="98">
        <v>99.67</v>
      </c>
      <c r="BS54" s="98">
        <v>148.66999999999999</v>
      </c>
      <c r="BT54" s="98">
        <v>111.02</v>
      </c>
      <c r="BU54" s="98">
        <v>130.44</v>
      </c>
      <c r="BV54" s="98">
        <v>140079.20000000001</v>
      </c>
      <c r="BW54" s="98">
        <v>1726.55</v>
      </c>
      <c r="BX54" s="98">
        <v>81.41</v>
      </c>
      <c r="BY54" s="98">
        <v>82.21</v>
      </c>
      <c r="BZ54" s="98">
        <v>12.7</v>
      </c>
      <c r="CA54" s="98">
        <v>13.52</v>
      </c>
      <c r="CB54" s="98">
        <v>17.5</v>
      </c>
      <c r="CC54" s="98">
        <v>153.80000000000001</v>
      </c>
      <c r="CD54" s="98">
        <v>105.8</v>
      </c>
      <c r="CE54" s="98">
        <v>16.86</v>
      </c>
      <c r="CF54" s="98">
        <v>16.88</v>
      </c>
      <c r="CG54" s="108"/>
      <c r="CH54" s="108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s="15" customFormat="1" x14ac:dyDescent="0.2">
      <c r="A55" s="4"/>
      <c r="BK55" s="17"/>
      <c r="BL55" s="17"/>
      <c r="BO55" s="16"/>
      <c r="BP55" s="118"/>
      <c r="BQ55" s="106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08"/>
      <c r="CH55" s="108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s="8" customFormat="1" x14ac:dyDescent="0.2">
      <c r="B56" s="15"/>
      <c r="C56" s="7"/>
      <c r="BK56" s="74"/>
      <c r="BL56" s="74"/>
      <c r="BP56" s="103"/>
      <c r="BQ56" s="106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75"/>
      <c r="CF56" s="75"/>
      <c r="CG56" s="75"/>
      <c r="CH56" s="75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7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:164" s="3" customFormat="1" x14ac:dyDescent="0.2">
      <c r="B57" s="2"/>
      <c r="C57" s="2"/>
      <c r="BK57" s="78"/>
      <c r="BL57" s="78"/>
      <c r="BP57" s="104"/>
      <c r="BQ57" s="106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8"/>
      <c r="CF57" s="98"/>
      <c r="CG57" s="98"/>
      <c r="CH57" s="98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80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</row>
    <row r="58" spans="1:164" s="3" customFormat="1" x14ac:dyDescent="0.2">
      <c r="B58" s="2"/>
      <c r="C58" s="2"/>
      <c r="BK58" s="78"/>
      <c r="BL58" s="78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98"/>
      <c r="CF58" s="98"/>
      <c r="CG58" s="98"/>
      <c r="CH58" s="98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80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</row>
    <row r="59" spans="1:164" s="6" customFormat="1" x14ac:dyDescent="0.2">
      <c r="B59" s="5"/>
      <c r="C59" s="5"/>
      <c r="BK59" s="81"/>
      <c r="BL59" s="81"/>
      <c r="BP59" s="109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12"/>
      <c r="CF59" s="112"/>
      <c r="CG59" s="112"/>
      <c r="CH59" s="11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4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</row>
    <row r="60" spans="1:164" s="3" customFormat="1" x14ac:dyDescent="0.2">
      <c r="B60" s="85"/>
      <c r="C60" s="5"/>
      <c r="BK60" s="86"/>
      <c r="BL60" s="86"/>
      <c r="BO60" s="2"/>
      <c r="BP60" s="104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90"/>
      <c r="CF60" s="90"/>
      <c r="CG60" s="90"/>
      <c r="CH60" s="90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</row>
    <row r="61" spans="1:164" s="3" customFormat="1" x14ac:dyDescent="0.2">
      <c r="B61" s="85"/>
      <c r="C61" s="5"/>
      <c r="BK61" s="86"/>
      <c r="BL61" s="86"/>
      <c r="BO61" s="2"/>
      <c r="BP61" s="104"/>
      <c r="BQ61" s="98"/>
      <c r="BR61" s="98">
        <f>AVERAGE(BR35:BR54)</f>
        <v>100.37900000000002</v>
      </c>
      <c r="BS61" s="98">
        <f t="shared" ref="BS61:CF61" si="3">AVERAGE(BS35:BS54)</f>
        <v>148.58199999999997</v>
      </c>
      <c r="BT61" s="98">
        <f t="shared" si="3"/>
        <v>112.37750000000001</v>
      </c>
      <c r="BU61" s="98">
        <f t="shared" si="3"/>
        <v>131.26899999999998</v>
      </c>
      <c r="BV61" s="98">
        <f t="shared" si="3"/>
        <v>141038.79100000003</v>
      </c>
      <c r="BW61" s="98">
        <f t="shared" si="3"/>
        <v>1751.191</v>
      </c>
      <c r="BX61" s="98">
        <f t="shared" si="3"/>
        <v>82.522999999999996</v>
      </c>
      <c r="BY61" s="98">
        <f t="shared" si="3"/>
        <v>82.356999999999999</v>
      </c>
      <c r="BZ61" s="98">
        <f t="shared" si="3"/>
        <v>12.910499999999999</v>
      </c>
      <c r="CA61" s="98">
        <f t="shared" si="3"/>
        <v>13.687999999999999</v>
      </c>
      <c r="CB61" s="98">
        <f t="shared" si="3"/>
        <v>17.623999999999999</v>
      </c>
      <c r="CC61" s="98">
        <f t="shared" si="3"/>
        <v>154.596</v>
      </c>
      <c r="CD61" s="98">
        <f t="shared" si="3"/>
        <v>106.42550000000001</v>
      </c>
      <c r="CE61" s="98">
        <f t="shared" si="3"/>
        <v>16.846500000000002</v>
      </c>
      <c r="CF61" s="98">
        <f t="shared" si="3"/>
        <v>16.850999999999999</v>
      </c>
      <c r="CG61" s="90"/>
      <c r="CH61" s="90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</row>
    <row r="62" spans="1:164" s="3" customFormat="1" x14ac:dyDescent="0.2">
      <c r="B62" s="85"/>
      <c r="C62" s="5"/>
      <c r="BK62" s="86"/>
      <c r="BL62" s="86"/>
      <c r="BO62" s="2"/>
      <c r="BP62" s="104"/>
      <c r="BQ62" s="98"/>
      <c r="BR62" s="98">
        <v>100.37900000000002</v>
      </c>
      <c r="BS62" s="98">
        <v>148.58199999999997</v>
      </c>
      <c r="BT62" s="98">
        <v>112.37750000000001</v>
      </c>
      <c r="BU62" s="98">
        <v>131.26899999999998</v>
      </c>
      <c r="BV62" s="98">
        <v>141038.79100000003</v>
      </c>
      <c r="BW62" s="98">
        <v>1751.191</v>
      </c>
      <c r="BX62" s="98">
        <v>82.522999999999996</v>
      </c>
      <c r="BY62" s="98">
        <v>82.356999999999999</v>
      </c>
      <c r="BZ62" s="98">
        <v>12.910499999999999</v>
      </c>
      <c r="CA62" s="98">
        <v>13.687999999999999</v>
      </c>
      <c r="CB62" s="98">
        <v>17.623999999999999</v>
      </c>
      <c r="CC62" s="98">
        <v>154.596</v>
      </c>
      <c r="CD62" s="98">
        <v>106.42550000000001</v>
      </c>
      <c r="CE62" s="98">
        <v>16.846500000000002</v>
      </c>
      <c r="CF62" s="98">
        <v>16.850999999999999</v>
      </c>
      <c r="CG62" s="90"/>
      <c r="CH62" s="90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</row>
    <row r="63" spans="1:164" s="3" customFormat="1" x14ac:dyDescent="0.2">
      <c r="B63" s="85"/>
      <c r="C63" s="5"/>
      <c r="BK63" s="86"/>
      <c r="BL63" s="86"/>
      <c r="BO63" s="2"/>
      <c r="BP63" s="104"/>
      <c r="BQ63" s="112"/>
      <c r="BR63" s="110">
        <f>BR62-BR61</f>
        <v>0</v>
      </c>
      <c r="BS63" s="110">
        <f t="shared" ref="BS63:CF63" si="4">BS62-BS61</f>
        <v>0</v>
      </c>
      <c r="BT63" s="110">
        <f t="shared" si="4"/>
        <v>0</v>
      </c>
      <c r="BU63" s="110">
        <f t="shared" si="4"/>
        <v>0</v>
      </c>
      <c r="BV63" s="110">
        <f t="shared" si="4"/>
        <v>0</v>
      </c>
      <c r="BW63" s="110">
        <f t="shared" si="4"/>
        <v>0</v>
      </c>
      <c r="BX63" s="110">
        <f t="shared" si="4"/>
        <v>0</v>
      </c>
      <c r="BY63" s="110">
        <f t="shared" si="4"/>
        <v>0</v>
      </c>
      <c r="BZ63" s="110">
        <f t="shared" si="4"/>
        <v>0</v>
      </c>
      <c r="CA63" s="110">
        <f t="shared" si="4"/>
        <v>0</v>
      </c>
      <c r="CB63" s="110">
        <f t="shared" si="4"/>
        <v>0</v>
      </c>
      <c r="CC63" s="110">
        <f t="shared" si="4"/>
        <v>0</v>
      </c>
      <c r="CD63" s="110">
        <f t="shared" si="4"/>
        <v>0</v>
      </c>
      <c r="CE63" s="110">
        <f t="shared" si="4"/>
        <v>0</v>
      </c>
      <c r="CF63" s="110">
        <f t="shared" si="4"/>
        <v>0</v>
      </c>
      <c r="CG63" s="90"/>
      <c r="CH63" s="90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3" customFormat="1" x14ac:dyDescent="0.2">
      <c r="B64" s="85"/>
      <c r="C64" s="5"/>
      <c r="BK64" s="86"/>
      <c r="BL64" s="86"/>
      <c r="BO64" s="2"/>
      <c r="BP64" s="104"/>
      <c r="BQ64" s="90" t="s">
        <v>29</v>
      </c>
      <c r="BR64" s="90">
        <f>MAX(BR35:BR54)</f>
        <v>101.82</v>
      </c>
      <c r="BS64" s="90">
        <f t="shared" ref="BS64:CF64" si="5">MAX(BS35:BS54)</f>
        <v>150.18</v>
      </c>
      <c r="BT64" s="90">
        <f t="shared" si="5"/>
        <v>114.75</v>
      </c>
      <c r="BU64" s="90">
        <f t="shared" si="5"/>
        <v>132.11000000000001</v>
      </c>
      <c r="BV64" s="90">
        <f t="shared" si="5"/>
        <v>142776.31</v>
      </c>
      <c r="BW64" s="90">
        <f t="shared" si="5"/>
        <v>1775.44</v>
      </c>
      <c r="BX64" s="90">
        <f t="shared" si="5"/>
        <v>84.16</v>
      </c>
      <c r="BY64" s="90">
        <f t="shared" si="5"/>
        <v>84.35</v>
      </c>
      <c r="BZ64" s="90">
        <f t="shared" si="5"/>
        <v>13.07</v>
      </c>
      <c r="CA64" s="90">
        <f t="shared" si="5"/>
        <v>13.82</v>
      </c>
      <c r="CB64" s="90">
        <f t="shared" si="5"/>
        <v>17.75</v>
      </c>
      <c r="CC64" s="90">
        <f t="shared" si="5"/>
        <v>156.66</v>
      </c>
      <c r="CD64" s="90">
        <f t="shared" si="5"/>
        <v>108.35</v>
      </c>
      <c r="CE64" s="90">
        <f t="shared" si="5"/>
        <v>17.079999999999998</v>
      </c>
      <c r="CF64" s="90">
        <f t="shared" si="5"/>
        <v>17.059999999999999</v>
      </c>
      <c r="CG64" s="90"/>
      <c r="CH64" s="90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</row>
    <row r="65" spans="1:164" x14ac:dyDescent="0.2">
      <c r="C65" s="5"/>
      <c r="BQ65" s="90" t="s">
        <v>30</v>
      </c>
      <c r="BR65" s="90">
        <f>MIN(BR35:BR54)</f>
        <v>98.81</v>
      </c>
      <c r="BS65" s="90">
        <f t="shared" ref="BS65:CF65" si="6">MIN(BS35:BS54)</f>
        <v>147.51</v>
      </c>
      <c r="BT65" s="90">
        <f t="shared" si="6"/>
        <v>110.18</v>
      </c>
      <c r="BU65" s="90">
        <f t="shared" si="6"/>
        <v>129.05000000000001</v>
      </c>
      <c r="BV65" s="90">
        <f t="shared" si="6"/>
        <v>138236.35</v>
      </c>
      <c r="BW65" s="90">
        <f t="shared" si="6"/>
        <v>1709.69</v>
      </c>
      <c r="BX65" s="90">
        <f t="shared" si="6"/>
        <v>80.739999999999995</v>
      </c>
      <c r="BY65" s="90">
        <f t="shared" si="6"/>
        <v>80.7</v>
      </c>
      <c r="BZ65" s="90">
        <f t="shared" si="6"/>
        <v>12.7</v>
      </c>
      <c r="CA65" s="90">
        <f t="shared" si="6"/>
        <v>13.52</v>
      </c>
      <c r="CB65" s="90">
        <f t="shared" si="6"/>
        <v>17.32</v>
      </c>
      <c r="CC65" s="90">
        <f t="shared" si="6"/>
        <v>152.41999999999999</v>
      </c>
      <c r="CD65" s="90">
        <f t="shared" si="6"/>
        <v>105.05</v>
      </c>
      <c r="CE65" s="90">
        <f t="shared" si="6"/>
        <v>16.600000000000001</v>
      </c>
      <c r="CF65" s="90">
        <f t="shared" si="6"/>
        <v>16.61</v>
      </c>
    </row>
    <row r="66" spans="1:164" x14ac:dyDescent="0.2">
      <c r="C66" s="5"/>
      <c r="BQ66" s="90"/>
      <c r="BR66" s="90"/>
      <c r="BS66" s="90"/>
      <c r="BT66" s="90"/>
      <c r="BV66" s="90"/>
      <c r="BW66" s="90"/>
      <c r="BX66" s="90"/>
      <c r="BY66" s="90"/>
      <c r="BZ66" s="90"/>
      <c r="CA66" s="90"/>
      <c r="CB66" s="90"/>
      <c r="CC66" s="90"/>
      <c r="CE66" s="92"/>
    </row>
    <row r="67" spans="1:164" x14ac:dyDescent="0.2">
      <c r="C67" s="5"/>
      <c r="BQ67" s="90"/>
      <c r="BR67" s="90">
        <f t="shared" ref="BR67:CF67" si="7">BR64-BR65</f>
        <v>3.0099999999999909</v>
      </c>
      <c r="BS67" s="90">
        <f t="shared" si="7"/>
        <v>2.6700000000000159</v>
      </c>
      <c r="BT67" s="90">
        <f t="shared" si="7"/>
        <v>4.5699999999999932</v>
      </c>
      <c r="BU67" s="90">
        <f t="shared" si="7"/>
        <v>3.0600000000000023</v>
      </c>
      <c r="BV67" s="90">
        <f t="shared" si="7"/>
        <v>4539.9599999999919</v>
      </c>
      <c r="BW67" s="90">
        <f t="shared" si="7"/>
        <v>65.75</v>
      </c>
      <c r="BX67" s="90">
        <f t="shared" si="7"/>
        <v>3.4200000000000017</v>
      </c>
      <c r="BY67" s="90">
        <f t="shared" si="7"/>
        <v>3.6499999999999915</v>
      </c>
      <c r="BZ67" s="90">
        <f t="shared" si="7"/>
        <v>0.37000000000000099</v>
      </c>
      <c r="CA67" s="90">
        <f t="shared" si="7"/>
        <v>0.30000000000000071</v>
      </c>
      <c r="CB67" s="90">
        <f t="shared" si="7"/>
        <v>0.42999999999999972</v>
      </c>
      <c r="CC67" s="90">
        <f t="shared" si="7"/>
        <v>4.2400000000000091</v>
      </c>
      <c r="CD67" s="90">
        <f t="shared" si="7"/>
        <v>3.2999999999999972</v>
      </c>
      <c r="CE67" s="90">
        <f t="shared" si="7"/>
        <v>0.47999999999999687</v>
      </c>
      <c r="CF67" s="90">
        <f t="shared" si="7"/>
        <v>0.44999999999999929</v>
      </c>
    </row>
    <row r="68" spans="1:164" x14ac:dyDescent="0.2">
      <c r="C68" s="5"/>
      <c r="BQ68" s="90"/>
      <c r="BR68" s="90"/>
      <c r="BS68" s="90"/>
      <c r="BT68" s="90"/>
      <c r="BV68" s="90"/>
      <c r="BW68" s="90"/>
      <c r="BX68" s="90"/>
      <c r="BY68" s="90"/>
      <c r="BZ68" s="90"/>
      <c r="CA68" s="90"/>
      <c r="CB68" s="90"/>
      <c r="CC68" s="90"/>
      <c r="CE68" s="108"/>
    </row>
    <row r="69" spans="1:164" x14ac:dyDescent="0.2">
      <c r="C69" s="5"/>
      <c r="BU69" s="89"/>
      <c r="CC69" s="89"/>
      <c r="CD69" s="89"/>
      <c r="CE69" s="108"/>
    </row>
    <row r="70" spans="1:164" ht="25.5" x14ac:dyDescent="0.2">
      <c r="C70" s="5"/>
      <c r="BQ70" s="101" t="s">
        <v>18</v>
      </c>
      <c r="BR70" s="92" t="s">
        <v>5</v>
      </c>
      <c r="BS70" s="92" t="s">
        <v>6</v>
      </c>
      <c r="BT70" s="92" t="s">
        <v>7</v>
      </c>
      <c r="BU70" s="92" t="s">
        <v>8</v>
      </c>
      <c r="BV70" s="90" t="s">
        <v>9</v>
      </c>
      <c r="BW70" s="89" t="s">
        <v>10</v>
      </c>
      <c r="BX70" s="89" t="s">
        <v>11</v>
      </c>
      <c r="BY70" s="89" t="s">
        <v>12</v>
      </c>
      <c r="BZ70" s="89" t="s">
        <v>13</v>
      </c>
      <c r="CA70" s="89" t="s">
        <v>14</v>
      </c>
      <c r="CB70" s="89" t="s">
        <v>15</v>
      </c>
      <c r="CC70" s="91" t="s">
        <v>16</v>
      </c>
      <c r="CD70" s="90" t="s">
        <v>17</v>
      </c>
      <c r="CE70" s="105" t="s">
        <v>32</v>
      </c>
      <c r="CF70" s="105" t="s">
        <v>33</v>
      </c>
    </row>
    <row r="71" spans="1:164" x14ac:dyDescent="0.2">
      <c r="C71" s="5"/>
      <c r="BQ71" s="106">
        <v>1</v>
      </c>
      <c r="BR71" s="75">
        <v>106.79</v>
      </c>
      <c r="BS71" s="75">
        <v>0.72737852778585976</v>
      </c>
      <c r="BT71" s="75">
        <v>0.94550000000000001</v>
      </c>
      <c r="BU71" s="75">
        <v>0.82027725371175453</v>
      </c>
      <c r="BV71" s="75">
        <v>1311.17</v>
      </c>
      <c r="BW71" s="75">
        <v>16.315000000000001</v>
      </c>
      <c r="BX71" s="75">
        <v>1.2948336138806165</v>
      </c>
      <c r="BY71" s="75">
        <v>1.2845</v>
      </c>
      <c r="BZ71" s="75">
        <v>8.2888000000000002</v>
      </c>
      <c r="CA71" s="75">
        <v>7.9266000000000005</v>
      </c>
      <c r="CB71" s="75">
        <v>6.1072000000000006</v>
      </c>
      <c r="CC71" s="75">
        <v>0.69161554475098386</v>
      </c>
      <c r="CD71" s="75">
        <v>1</v>
      </c>
      <c r="CE71" s="75">
        <v>6.3450000000000006</v>
      </c>
      <c r="CF71" s="75">
        <v>6.3522000000000007</v>
      </c>
      <c r="CG71" s="90"/>
    </row>
    <row r="72" spans="1:164" x14ac:dyDescent="0.2">
      <c r="B72" s="9"/>
      <c r="BQ72" s="106">
        <v>2</v>
      </c>
      <c r="BR72" s="75">
        <v>105.60000000000001</v>
      </c>
      <c r="BS72" s="75">
        <v>0.72563674624482977</v>
      </c>
      <c r="BT72" s="75">
        <v>0.93700000000000006</v>
      </c>
      <c r="BU72" s="75">
        <v>0.81366965012205039</v>
      </c>
      <c r="BV72" s="75">
        <v>1317.72</v>
      </c>
      <c r="BW72" s="75">
        <v>16.423000000000002</v>
      </c>
      <c r="BX72" s="75">
        <v>1.2906556530717603</v>
      </c>
      <c r="BY72" s="75">
        <v>1.2857000000000001</v>
      </c>
      <c r="BZ72" s="75">
        <v>8.2561</v>
      </c>
      <c r="CA72" s="75">
        <v>7.8003</v>
      </c>
      <c r="CB72" s="75">
        <v>6.0589000000000004</v>
      </c>
      <c r="CC72" s="75">
        <v>0.69271266278747579</v>
      </c>
      <c r="CD72" s="75">
        <v>1</v>
      </c>
      <c r="CE72" s="75">
        <v>6.3424000000000005</v>
      </c>
      <c r="CF72" s="75">
        <v>6.3455000000000004</v>
      </c>
      <c r="CG72" s="90"/>
    </row>
    <row r="73" spans="1:164" x14ac:dyDescent="0.2">
      <c r="B73" s="9"/>
      <c r="BQ73" s="106">
        <v>3</v>
      </c>
      <c r="BR73" s="75">
        <v>105.61</v>
      </c>
      <c r="BS73" s="75">
        <v>0.72353664713117716</v>
      </c>
      <c r="BT73" s="75">
        <v>0.93600000000000005</v>
      </c>
      <c r="BU73" s="75">
        <v>0.81182010066569243</v>
      </c>
      <c r="BV73" s="75">
        <v>1325.76</v>
      </c>
      <c r="BW73" s="75">
        <v>16.53</v>
      </c>
      <c r="BX73" s="75">
        <v>1.2906556530717603</v>
      </c>
      <c r="BY73" s="75">
        <v>1.2894000000000001</v>
      </c>
      <c r="BZ73" s="75">
        <v>8.2497000000000007</v>
      </c>
      <c r="CA73" s="75">
        <v>7.8103000000000007</v>
      </c>
      <c r="CB73" s="75">
        <v>6.0440000000000005</v>
      </c>
      <c r="CC73" s="75">
        <v>0.68964566005986128</v>
      </c>
      <c r="CD73" s="75">
        <v>1</v>
      </c>
      <c r="CE73" s="75">
        <v>6.3378000000000005</v>
      </c>
      <c r="CF73" s="75">
        <v>6.3364000000000003</v>
      </c>
      <c r="CG73" s="90"/>
    </row>
    <row r="74" spans="1:164" x14ac:dyDescent="0.2">
      <c r="B74" s="9"/>
      <c r="BQ74" s="106">
        <v>4</v>
      </c>
      <c r="BR74" s="75">
        <v>105.94</v>
      </c>
      <c r="BS74" s="75">
        <v>0.72176109707686742</v>
      </c>
      <c r="BT74" s="75">
        <v>0.94000000000000006</v>
      </c>
      <c r="BU74" s="75">
        <v>0.81011017498379767</v>
      </c>
      <c r="BV74" s="75">
        <v>1325.3700000000001</v>
      </c>
      <c r="BW74" s="75">
        <v>16.553000000000001</v>
      </c>
      <c r="BX74" s="75">
        <v>1.2876641771825907</v>
      </c>
      <c r="BY74" s="75">
        <v>1.2972000000000001</v>
      </c>
      <c r="BZ74" s="75">
        <v>8.2548000000000012</v>
      </c>
      <c r="CA74" s="75">
        <v>7.7953000000000001</v>
      </c>
      <c r="CB74" s="75">
        <v>6.0330000000000004</v>
      </c>
      <c r="CC74" s="75">
        <v>0.68964090398129696</v>
      </c>
      <c r="CD74" s="75">
        <v>1</v>
      </c>
      <c r="CE74" s="75">
        <v>6.3414999999999999</v>
      </c>
      <c r="CF74" s="75">
        <v>6.3388</v>
      </c>
      <c r="CG74" s="98"/>
    </row>
    <row r="75" spans="1:164" x14ac:dyDescent="0.2">
      <c r="B75" s="9"/>
      <c r="BQ75" s="106">
        <v>5</v>
      </c>
      <c r="BR75" s="75">
        <v>105.58</v>
      </c>
      <c r="BS75" s="75">
        <v>0.7203054094936252</v>
      </c>
      <c r="BT75" s="75">
        <v>0.93810000000000004</v>
      </c>
      <c r="BU75" s="75">
        <v>0.80411707944676747</v>
      </c>
      <c r="BV75" s="75">
        <v>1333.04</v>
      </c>
      <c r="BW75" s="75">
        <v>16.71</v>
      </c>
      <c r="BX75" s="75">
        <v>1.2795905310300701</v>
      </c>
      <c r="BY75" s="75">
        <v>1.2925</v>
      </c>
      <c r="BZ75" s="75">
        <v>8.2148000000000003</v>
      </c>
      <c r="CA75" s="75">
        <v>7.7888999999999999</v>
      </c>
      <c r="CB75" s="75">
        <v>5.9899000000000004</v>
      </c>
      <c r="CC75" s="75">
        <v>0.68770588194840832</v>
      </c>
      <c r="CD75" s="75">
        <v>1</v>
      </c>
      <c r="CE75" s="75">
        <v>6.3179000000000007</v>
      </c>
      <c r="CF75" s="75">
        <v>6.3140000000000001</v>
      </c>
      <c r="CG75" s="98"/>
    </row>
    <row r="76" spans="1:164" x14ac:dyDescent="0.2">
      <c r="B76" s="9"/>
      <c r="BQ76" s="106">
        <v>6</v>
      </c>
      <c r="BR76" s="75">
        <v>106.08</v>
      </c>
      <c r="BS76" s="75">
        <v>0.72098053352559477</v>
      </c>
      <c r="BT76" s="75">
        <v>0.94530000000000003</v>
      </c>
      <c r="BU76" s="75">
        <v>0.8078849571820973</v>
      </c>
      <c r="BV76" s="75">
        <v>1325.4399000000001</v>
      </c>
      <c r="BW76" s="75">
        <v>16.46</v>
      </c>
      <c r="BX76" s="75">
        <v>1.2822156686754711</v>
      </c>
      <c r="BY76" s="75">
        <v>1.2928000000000002</v>
      </c>
      <c r="BZ76" s="75">
        <v>8.2510000000000012</v>
      </c>
      <c r="CA76" s="75">
        <v>7.8464</v>
      </c>
      <c r="CB76" s="75">
        <v>6.0178000000000003</v>
      </c>
      <c r="CC76" s="75">
        <v>0.68728994700994506</v>
      </c>
      <c r="CD76" s="75">
        <v>1</v>
      </c>
      <c r="CE76" s="75">
        <v>6.3366000000000007</v>
      </c>
      <c r="CF76" s="75">
        <v>6.3364000000000003</v>
      </c>
      <c r="CG76" s="98"/>
    </row>
    <row r="77" spans="1:164" x14ac:dyDescent="0.2">
      <c r="B77" s="9"/>
      <c r="BQ77" s="106">
        <v>7</v>
      </c>
      <c r="BR77" s="75">
        <v>106.71000000000001</v>
      </c>
      <c r="BS77" s="75">
        <v>0.72379849449913136</v>
      </c>
      <c r="BT77" s="75">
        <v>0.9496</v>
      </c>
      <c r="BU77" s="75">
        <v>0.81307423367753473</v>
      </c>
      <c r="BV77" s="75">
        <v>1319.91</v>
      </c>
      <c r="BW77" s="75">
        <v>16.470000000000002</v>
      </c>
      <c r="BX77" s="75">
        <v>1.281886937572106</v>
      </c>
      <c r="BY77" s="75">
        <v>1.2867</v>
      </c>
      <c r="BZ77" s="75">
        <v>8.2612000000000005</v>
      </c>
      <c r="CA77" s="75">
        <v>7.7886000000000006</v>
      </c>
      <c r="CB77" s="75">
        <v>6.0562000000000005</v>
      </c>
      <c r="CC77" s="75">
        <v>0.6882454558593778</v>
      </c>
      <c r="CD77" s="75">
        <v>1</v>
      </c>
      <c r="CE77" s="75">
        <v>6.3340000000000005</v>
      </c>
      <c r="CF77" s="75">
        <v>6.3344000000000005</v>
      </c>
      <c r="CG77" s="98"/>
    </row>
    <row r="78" spans="1:164" x14ac:dyDescent="0.2">
      <c r="A78" s="9"/>
      <c r="B78" s="9"/>
      <c r="BK78" s="14"/>
      <c r="BL78" s="14"/>
      <c r="BM78" s="13"/>
      <c r="BN78" s="13"/>
      <c r="BO78" s="9"/>
      <c r="BQ78" s="106">
        <v>8</v>
      </c>
      <c r="BR78" s="75">
        <v>106.56</v>
      </c>
      <c r="BS78" s="75">
        <v>0.72176109707686742</v>
      </c>
      <c r="BT78" s="75">
        <v>0.9497000000000001</v>
      </c>
      <c r="BU78" s="75">
        <v>0.81234768480909825</v>
      </c>
      <c r="BV78" s="75">
        <v>1316.8400000000001</v>
      </c>
      <c r="BW78" s="75">
        <v>16.470000000000002</v>
      </c>
      <c r="BX78" s="75">
        <v>1.2716174974567651</v>
      </c>
      <c r="BY78" s="75">
        <v>1.2823</v>
      </c>
      <c r="BZ78" s="75">
        <v>8.2536000000000005</v>
      </c>
      <c r="CA78" s="75">
        <v>7.7801</v>
      </c>
      <c r="CB78" s="75">
        <v>6.0505000000000004</v>
      </c>
      <c r="CC78" s="75">
        <v>0.69015017667844525</v>
      </c>
      <c r="CD78" s="75">
        <v>1</v>
      </c>
      <c r="CE78" s="75">
        <v>6.3243</v>
      </c>
      <c r="CF78" s="75">
        <v>6.3244000000000007</v>
      </c>
      <c r="CG78" s="119"/>
      <c r="CH78" s="120"/>
      <c r="CI78" s="127"/>
      <c r="CJ78" s="127"/>
      <c r="CK78" s="127"/>
      <c r="CL78" s="127"/>
      <c r="CM78" s="127"/>
      <c r="CN78" s="127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:164" x14ac:dyDescent="0.2">
      <c r="B79" s="9"/>
      <c r="BQ79" s="106">
        <v>9</v>
      </c>
      <c r="BR79" s="75">
        <v>107.16</v>
      </c>
      <c r="BS79" s="75">
        <v>0.71963154864709256</v>
      </c>
      <c r="BT79" s="75">
        <v>0.94790000000000008</v>
      </c>
      <c r="BU79" s="75">
        <v>0.81089847551086602</v>
      </c>
      <c r="BV79" s="75">
        <v>1318.23</v>
      </c>
      <c r="BW79" s="75">
        <v>16.490000000000002</v>
      </c>
      <c r="BX79" s="75">
        <v>1.2700025400050801</v>
      </c>
      <c r="BY79" s="75">
        <v>1.2849000000000002</v>
      </c>
      <c r="BZ79" s="75">
        <v>8.2292000000000005</v>
      </c>
      <c r="CA79" s="75">
        <v>7.7584</v>
      </c>
      <c r="CB79" s="75">
        <v>6.0396999999999998</v>
      </c>
      <c r="CC79" s="75">
        <v>0.68997398798065313</v>
      </c>
      <c r="CD79" s="75">
        <v>1</v>
      </c>
      <c r="CE79" s="75">
        <v>6.3260000000000005</v>
      </c>
      <c r="CF79" s="75">
        <v>6.3258000000000001</v>
      </c>
      <c r="CG79" s="92"/>
    </row>
    <row r="80" spans="1:164" x14ac:dyDescent="0.2">
      <c r="A80" s="9"/>
      <c r="B80" s="9"/>
      <c r="BK80" s="9"/>
      <c r="BL80" s="9"/>
      <c r="BO80" s="9"/>
      <c r="BQ80" s="106">
        <v>10</v>
      </c>
      <c r="BR80" s="75">
        <v>105.88</v>
      </c>
      <c r="BS80" s="75">
        <v>0.71772051962965622</v>
      </c>
      <c r="BT80" s="75">
        <v>0.94520000000000004</v>
      </c>
      <c r="BU80" s="75">
        <v>0.80906148867313921</v>
      </c>
      <c r="BV80" s="75">
        <v>1322.73</v>
      </c>
      <c r="BW80" s="75">
        <v>16.494</v>
      </c>
      <c r="BX80" s="75">
        <v>1.2737230925996688</v>
      </c>
      <c r="BY80" s="75">
        <v>1.2966</v>
      </c>
      <c r="BZ80" s="75">
        <v>8.1690000000000005</v>
      </c>
      <c r="CA80" s="75">
        <v>7.6915000000000004</v>
      </c>
      <c r="CB80" s="75">
        <v>6.0254000000000003</v>
      </c>
      <c r="CC80" s="75">
        <v>0.6874647674306692</v>
      </c>
      <c r="CD80" s="75">
        <v>1</v>
      </c>
      <c r="CE80" s="75">
        <v>6.3160000000000007</v>
      </c>
      <c r="CF80" s="75">
        <v>6.3136999999999999</v>
      </c>
      <c r="CG80" s="92"/>
      <c r="CH80" s="117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:164" x14ac:dyDescent="0.2">
      <c r="A81" s="9"/>
      <c r="B81" s="9"/>
      <c r="BK81" s="9"/>
      <c r="BL81" s="9"/>
      <c r="BO81" s="9"/>
      <c r="BQ81" s="106">
        <v>11</v>
      </c>
      <c r="BR81" s="75">
        <v>105.68</v>
      </c>
      <c r="BS81" s="75">
        <v>0.7163323782234956</v>
      </c>
      <c r="BT81" s="75">
        <v>0.9487000000000001</v>
      </c>
      <c r="BU81" s="75">
        <v>0.81116158338741073</v>
      </c>
      <c r="BV81" s="75">
        <v>1320.77</v>
      </c>
      <c r="BW81" s="75">
        <v>16.471</v>
      </c>
      <c r="BX81" s="75">
        <v>1.2853470437017995</v>
      </c>
      <c r="BY81" s="75">
        <v>1.3072000000000001</v>
      </c>
      <c r="BZ81" s="75">
        <v>8.1834000000000007</v>
      </c>
      <c r="CA81" s="75">
        <v>7.7082000000000006</v>
      </c>
      <c r="CB81" s="75">
        <v>6.0410000000000004</v>
      </c>
      <c r="CC81" s="75">
        <v>0.68809391105698103</v>
      </c>
      <c r="CD81" s="75">
        <v>1</v>
      </c>
      <c r="CE81" s="75">
        <v>6.3231999999999999</v>
      </c>
      <c r="CF81" s="75">
        <v>6.3225000000000007</v>
      </c>
      <c r="CG81" s="108"/>
      <c r="CH81" s="117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:164" x14ac:dyDescent="0.2">
      <c r="A82" s="9"/>
      <c r="B82" s="9"/>
      <c r="BK82" s="9"/>
      <c r="BL82" s="9"/>
      <c r="BO82" s="9"/>
      <c r="BQ82" s="106">
        <v>12</v>
      </c>
      <c r="BR82" s="75">
        <v>106.09</v>
      </c>
      <c r="BS82" s="75">
        <v>0.71275837491090521</v>
      </c>
      <c r="BT82" s="75">
        <v>0.95230000000000004</v>
      </c>
      <c r="BU82" s="75">
        <v>0.81307423367753473</v>
      </c>
      <c r="BV82" s="75">
        <v>1312.28</v>
      </c>
      <c r="BW82" s="75">
        <v>16.29</v>
      </c>
      <c r="BX82" s="75">
        <v>1.2968486577616392</v>
      </c>
      <c r="BY82" s="75">
        <v>1.3079000000000001</v>
      </c>
      <c r="BZ82" s="75">
        <v>8.1936999999999998</v>
      </c>
      <c r="CA82" s="75">
        <v>7.7334000000000005</v>
      </c>
      <c r="CB82" s="75">
        <v>6.0558000000000005</v>
      </c>
      <c r="CC82" s="75">
        <v>0.68833072914874138</v>
      </c>
      <c r="CD82" s="75">
        <v>1</v>
      </c>
      <c r="CE82" s="75">
        <v>6.3301000000000007</v>
      </c>
      <c r="CF82" s="75">
        <v>6.3284000000000002</v>
      </c>
      <c r="CG82" s="108"/>
      <c r="CH82" s="117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:164" x14ac:dyDescent="0.2">
      <c r="A83" s="9"/>
      <c r="B83" s="9"/>
      <c r="BK83" s="9"/>
      <c r="BL83" s="9"/>
      <c r="BO83" s="9"/>
      <c r="BQ83" s="106">
        <v>13</v>
      </c>
      <c r="BR83" s="75">
        <v>106.37</v>
      </c>
      <c r="BS83" s="75">
        <v>0.71285999429711999</v>
      </c>
      <c r="BT83" s="75">
        <v>0.95240000000000002</v>
      </c>
      <c r="BU83" s="75">
        <v>0.81234768480909825</v>
      </c>
      <c r="BV83" s="75">
        <v>1312.98</v>
      </c>
      <c r="BW83" s="75">
        <v>16.260000000000002</v>
      </c>
      <c r="BX83" s="75">
        <v>1.2976901116013495</v>
      </c>
      <c r="BY83" s="75">
        <v>1.3067</v>
      </c>
      <c r="BZ83" s="75">
        <v>8.1829000000000001</v>
      </c>
      <c r="CA83" s="75">
        <v>7.7163000000000004</v>
      </c>
      <c r="CB83" s="75">
        <v>6.0493000000000006</v>
      </c>
      <c r="CC83" s="75">
        <v>0.68883332300083355</v>
      </c>
      <c r="CD83" s="75">
        <v>1</v>
      </c>
      <c r="CE83" s="75">
        <v>6.3289</v>
      </c>
      <c r="CF83" s="75">
        <v>6.3276000000000003</v>
      </c>
      <c r="CG83" s="108"/>
      <c r="CH83" s="117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:164" x14ac:dyDescent="0.2">
      <c r="A84" s="9"/>
      <c r="B84" s="9"/>
      <c r="BK84" s="9"/>
      <c r="BL84" s="9"/>
      <c r="BO84" s="9"/>
      <c r="BQ84" s="106">
        <v>14</v>
      </c>
      <c r="BR84" s="75">
        <v>106.32000000000001</v>
      </c>
      <c r="BS84" s="75">
        <v>0.71164247082265875</v>
      </c>
      <c r="BT84" s="75">
        <v>0.95340000000000003</v>
      </c>
      <c r="BU84" s="75">
        <v>0.81433224755700329</v>
      </c>
      <c r="BV84" s="75">
        <v>1315.91</v>
      </c>
      <c r="BW84" s="75">
        <v>16.275000000000002</v>
      </c>
      <c r="BX84" s="75">
        <v>1.3010668748373666</v>
      </c>
      <c r="BY84" s="75">
        <v>1.3017000000000001</v>
      </c>
      <c r="BZ84" s="75">
        <v>8.2116000000000007</v>
      </c>
      <c r="CA84" s="75">
        <v>7.7373000000000003</v>
      </c>
      <c r="CB84" s="75">
        <v>6.0644</v>
      </c>
      <c r="CC84" s="75">
        <v>0.68923212648787979</v>
      </c>
      <c r="CD84" s="75">
        <v>1</v>
      </c>
      <c r="CE84" s="75">
        <v>6.3280000000000003</v>
      </c>
      <c r="CF84" s="75">
        <v>6.3234000000000004</v>
      </c>
      <c r="CG84" s="108"/>
      <c r="CH84" s="117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:164" x14ac:dyDescent="0.2">
      <c r="A85" s="9"/>
      <c r="B85" s="9"/>
      <c r="BK85" s="9"/>
      <c r="BL85" s="9"/>
      <c r="BO85" s="9"/>
      <c r="BQ85" s="106">
        <v>15</v>
      </c>
      <c r="BR85" s="75">
        <v>104.94</v>
      </c>
      <c r="BS85" s="75">
        <v>0.70972320794889987</v>
      </c>
      <c r="BT85" s="75">
        <v>0.94730000000000003</v>
      </c>
      <c r="BU85" s="75">
        <v>0.81116158338741073</v>
      </c>
      <c r="BV85" s="75">
        <v>1342.0600000000002</v>
      </c>
      <c r="BW85" s="75">
        <v>16.52</v>
      </c>
      <c r="BX85" s="75">
        <v>1.2965123816932451</v>
      </c>
      <c r="BY85" s="75">
        <v>1.2924</v>
      </c>
      <c r="BZ85" s="75">
        <v>8.2721</v>
      </c>
      <c r="CA85" s="75">
        <v>7.7711000000000006</v>
      </c>
      <c r="CB85" s="75">
        <v>6.0407000000000002</v>
      </c>
      <c r="CC85" s="75">
        <v>0.68757821202161751</v>
      </c>
      <c r="CD85" s="75">
        <v>1</v>
      </c>
      <c r="CE85" s="75">
        <v>6.3205</v>
      </c>
      <c r="CF85" s="75">
        <v>6.3205</v>
      </c>
      <c r="CG85" s="108"/>
      <c r="CH85" s="117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:164" x14ac:dyDescent="0.2">
      <c r="A86" s="9"/>
      <c r="B86" s="9"/>
      <c r="BK86" s="9"/>
      <c r="BL86" s="9"/>
      <c r="BO86" s="9"/>
      <c r="BQ86" s="106">
        <v>16</v>
      </c>
      <c r="BR86" s="75">
        <v>105.09</v>
      </c>
      <c r="BS86" s="75">
        <v>0.70343275182892517</v>
      </c>
      <c r="BT86" s="75">
        <v>0.94580000000000009</v>
      </c>
      <c r="BU86" s="75">
        <v>0.80599661481421769</v>
      </c>
      <c r="BV86" s="75">
        <v>1348.04</v>
      </c>
      <c r="BW86" s="75">
        <v>16.615000000000002</v>
      </c>
      <c r="BX86" s="75">
        <v>1.2909888974954815</v>
      </c>
      <c r="BY86" s="75">
        <v>1.2842</v>
      </c>
      <c r="BZ86" s="75">
        <v>8.1969000000000012</v>
      </c>
      <c r="CA86" s="75">
        <v>7.6993</v>
      </c>
      <c r="CB86" s="75">
        <v>6.0019</v>
      </c>
      <c r="CC86" s="75">
        <v>0.68699248430222182</v>
      </c>
      <c r="CD86" s="75">
        <v>1</v>
      </c>
      <c r="CE86" s="75">
        <v>6.2686000000000002</v>
      </c>
      <c r="CF86" s="75">
        <v>6.2627000000000006</v>
      </c>
      <c r="CG86" s="108"/>
      <c r="CH86" s="117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:164" x14ac:dyDescent="0.2">
      <c r="A87" s="9"/>
      <c r="B87" s="9"/>
      <c r="BK87" s="9"/>
      <c r="BL87" s="9"/>
      <c r="BO87" s="9"/>
      <c r="BQ87" s="106">
        <v>17</v>
      </c>
      <c r="BR87" s="75">
        <v>105.66</v>
      </c>
      <c r="BS87" s="75">
        <v>0.70751379651903212</v>
      </c>
      <c r="BT87" s="75">
        <v>0.94680000000000009</v>
      </c>
      <c r="BU87" s="75">
        <v>0.80560702489325697</v>
      </c>
      <c r="BV87" s="75">
        <v>1349.1100000000001</v>
      </c>
      <c r="BW87" s="75">
        <v>16.696999999999999</v>
      </c>
      <c r="BX87" s="75">
        <v>1.2951690195570522</v>
      </c>
      <c r="BY87" s="75">
        <v>1.286</v>
      </c>
      <c r="BZ87" s="75">
        <v>8.218</v>
      </c>
      <c r="CA87" s="75">
        <v>7.6927000000000003</v>
      </c>
      <c r="CB87" s="75">
        <v>5.9958</v>
      </c>
      <c r="CC87" s="75">
        <v>0.68494088960122745</v>
      </c>
      <c r="CD87" s="75">
        <v>1</v>
      </c>
      <c r="CE87" s="75">
        <v>6.2789999999999999</v>
      </c>
      <c r="CF87" s="75">
        <v>6.2728000000000002</v>
      </c>
      <c r="CG87" s="108"/>
      <c r="CH87" s="117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:164" x14ac:dyDescent="0.2">
      <c r="A88" s="9"/>
      <c r="B88" s="9"/>
      <c r="BK88" s="9"/>
      <c r="BL88" s="9"/>
      <c r="BO88" s="9"/>
      <c r="BQ88" s="106">
        <v>18</v>
      </c>
      <c r="BR88" s="75">
        <v>105.66</v>
      </c>
      <c r="BS88" s="75">
        <v>0.7066139061616733</v>
      </c>
      <c r="BT88" s="75">
        <v>0.95030000000000003</v>
      </c>
      <c r="BU88" s="75">
        <v>0.80710250201775624</v>
      </c>
      <c r="BV88" s="75">
        <v>1339.89</v>
      </c>
      <c r="BW88" s="75">
        <v>16.471</v>
      </c>
      <c r="BX88" s="75">
        <v>1.3046314416177429</v>
      </c>
      <c r="BY88" s="75">
        <v>1.2894000000000001</v>
      </c>
      <c r="BZ88" s="75">
        <v>8.2924000000000007</v>
      </c>
      <c r="CA88" s="75">
        <v>7.7682000000000002</v>
      </c>
      <c r="CB88" s="75">
        <v>6.0117000000000003</v>
      </c>
      <c r="CC88" s="75">
        <v>0.68572995954193239</v>
      </c>
      <c r="CD88" s="75">
        <v>1</v>
      </c>
      <c r="CE88" s="75">
        <v>6.2890000000000006</v>
      </c>
      <c r="CF88" s="75">
        <v>6.2806000000000006</v>
      </c>
      <c r="CG88" s="98"/>
      <c r="CH88" s="117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:164" x14ac:dyDescent="0.2">
      <c r="A89" s="9"/>
      <c r="B89" s="9"/>
      <c r="BK89" s="9"/>
      <c r="BL89" s="9"/>
      <c r="BO89" s="9"/>
      <c r="BQ89" s="106">
        <v>19</v>
      </c>
      <c r="BR89" s="75">
        <v>106.62</v>
      </c>
      <c r="BS89" s="75">
        <v>0.71093416749608984</v>
      </c>
      <c r="BT89" s="75">
        <v>0.95750000000000002</v>
      </c>
      <c r="BU89" s="75">
        <v>0.81228169929331484</v>
      </c>
      <c r="BV89" s="75">
        <v>1324.17</v>
      </c>
      <c r="BW89" s="75">
        <v>16.260000000000002</v>
      </c>
      <c r="BX89" s="75">
        <v>1.3048016701461376</v>
      </c>
      <c r="BY89" s="75">
        <v>1.2915000000000001</v>
      </c>
      <c r="BZ89" s="75">
        <v>8.3503000000000007</v>
      </c>
      <c r="CA89" s="75">
        <v>7.8630000000000004</v>
      </c>
      <c r="CB89" s="75">
        <v>6.0529000000000002</v>
      </c>
      <c r="CC89" s="75">
        <v>0.6860733961319182</v>
      </c>
      <c r="CD89" s="75">
        <v>1</v>
      </c>
      <c r="CE89" s="75">
        <v>6.2850999999999999</v>
      </c>
      <c r="CF89" s="75">
        <v>6.2787000000000006</v>
      </c>
      <c r="CG89" s="98"/>
      <c r="CH89" s="117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:164" x14ac:dyDescent="0.2">
      <c r="B90" s="9"/>
      <c r="BQ90" s="106">
        <v>20</v>
      </c>
      <c r="BR90" s="75">
        <v>106.15</v>
      </c>
      <c r="BS90" s="75">
        <v>0.71164247082265875</v>
      </c>
      <c r="BT90" s="75">
        <v>0.95300000000000007</v>
      </c>
      <c r="BU90" s="75">
        <v>0.81109579041284774</v>
      </c>
      <c r="BV90" s="75">
        <v>1324</v>
      </c>
      <c r="BW90" s="75">
        <v>16.318999999999999</v>
      </c>
      <c r="BX90" s="75">
        <v>1.2995451591942819</v>
      </c>
      <c r="BY90" s="75">
        <v>1.2870000000000001</v>
      </c>
      <c r="BZ90" s="75">
        <v>8.3311000000000011</v>
      </c>
      <c r="CA90" s="75">
        <v>7.8258000000000001</v>
      </c>
      <c r="CB90" s="75">
        <v>6.0446</v>
      </c>
      <c r="CC90" s="75">
        <v>0.68789999999999996</v>
      </c>
      <c r="CD90" s="75">
        <v>1</v>
      </c>
      <c r="CE90" s="75">
        <v>6.2741000000000007</v>
      </c>
      <c r="CF90" s="75">
        <v>6.2671999999999999</v>
      </c>
    </row>
    <row r="91" spans="1:164" x14ac:dyDescent="0.2">
      <c r="B91" s="9"/>
      <c r="BP91" s="106"/>
      <c r="BQ91" s="102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107"/>
      <c r="CD91" s="107"/>
      <c r="CE91" s="107"/>
      <c r="CF91" s="107"/>
    </row>
    <row r="92" spans="1:164" s="3" customFormat="1" x14ac:dyDescent="0.2">
      <c r="B92" s="85"/>
      <c r="BK92" s="86"/>
      <c r="BL92" s="86"/>
      <c r="BO92" s="2"/>
      <c r="BP92" s="106"/>
      <c r="BQ92" s="102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11"/>
      <c r="CD92" s="112"/>
      <c r="CE92" s="90"/>
      <c r="CF92" s="90"/>
      <c r="CG92" s="90"/>
      <c r="CH92" s="90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</row>
    <row r="93" spans="1:164" s="3" customFormat="1" x14ac:dyDescent="0.2">
      <c r="B93" s="85"/>
      <c r="BK93" s="86"/>
      <c r="BL93" s="86"/>
      <c r="BO93" s="2"/>
      <c r="BP93" s="106"/>
      <c r="BQ93" s="102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112"/>
      <c r="CE93" s="90"/>
      <c r="CF93" s="90"/>
      <c r="CG93" s="90"/>
      <c r="CH93" s="90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</row>
    <row r="94" spans="1:164" x14ac:dyDescent="0.2"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</row>
    <row r="95" spans="1:164" x14ac:dyDescent="0.2"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</row>
    <row r="97" spans="67:84" x14ac:dyDescent="0.2">
      <c r="BP97" s="98"/>
      <c r="BQ97" s="98"/>
      <c r="BR97" s="113">
        <f>AVERAGE(BR71:BR90)</f>
        <v>106.02450000000002</v>
      </c>
      <c r="BS97" s="113">
        <f t="shared" ref="BS97:CF97" si="8">AVERAGE(BS71:BS90)</f>
        <v>0.716298207007108</v>
      </c>
      <c r="BT97" s="113">
        <f t="shared" si="8"/>
        <v>0.94708999999999999</v>
      </c>
      <c r="BU97" s="113">
        <f t="shared" si="8"/>
        <v>0.81087110315163247</v>
      </c>
      <c r="BV97" s="113">
        <f t="shared" si="8"/>
        <v>1325.2709950000001</v>
      </c>
      <c r="BW97" s="113">
        <f t="shared" si="8"/>
        <v>16.454650000000001</v>
      </c>
      <c r="BX97" s="113">
        <f t="shared" si="8"/>
        <v>1.289772331107599</v>
      </c>
      <c r="BY97" s="113">
        <f t="shared" si="8"/>
        <v>1.29233</v>
      </c>
      <c r="BZ97" s="113">
        <f t="shared" si="8"/>
        <v>8.243030000000001</v>
      </c>
      <c r="CA97" s="113">
        <f t="shared" si="8"/>
        <v>7.7750849999999998</v>
      </c>
      <c r="CB97" s="113">
        <f t="shared" si="8"/>
        <v>6.039035000000001</v>
      </c>
      <c r="CC97" s="113">
        <f t="shared" si="8"/>
        <v>0.68840750098902359</v>
      </c>
      <c r="CD97" s="113">
        <f t="shared" si="8"/>
        <v>1</v>
      </c>
      <c r="CE97" s="113">
        <f t="shared" si="8"/>
        <v>6.317400000000001</v>
      </c>
      <c r="CF97" s="113">
        <f t="shared" si="8"/>
        <v>6.3153000000000015</v>
      </c>
    </row>
    <row r="98" spans="67:84" x14ac:dyDescent="0.2">
      <c r="BP98" s="98"/>
      <c r="BQ98" s="98"/>
      <c r="BR98" s="113">
        <v>106.02450000000002</v>
      </c>
      <c r="BS98" s="113">
        <v>0.716298207007108</v>
      </c>
      <c r="BT98" s="113">
        <v>0.94708999999999999</v>
      </c>
      <c r="BU98" s="113">
        <v>0.81087110315163247</v>
      </c>
      <c r="BV98" s="113">
        <v>1325.2709950000001</v>
      </c>
      <c r="BW98" s="113">
        <v>16.454650000000001</v>
      </c>
      <c r="BX98" s="113">
        <v>1.289772331107599</v>
      </c>
      <c r="BY98" s="113">
        <v>1.29233</v>
      </c>
      <c r="BZ98" s="113">
        <v>8.243030000000001</v>
      </c>
      <c r="CA98" s="113">
        <v>7.7750849999999998</v>
      </c>
      <c r="CB98" s="113">
        <v>6.039035000000001</v>
      </c>
      <c r="CC98" s="113">
        <v>0.68840750098902359</v>
      </c>
      <c r="CD98" s="98">
        <v>1</v>
      </c>
      <c r="CE98" s="113">
        <v>6.317400000000001</v>
      </c>
      <c r="CF98" s="113">
        <v>6.3153000000000015</v>
      </c>
    </row>
    <row r="99" spans="67:84" x14ac:dyDescent="0.2">
      <c r="BP99" s="112"/>
      <c r="BQ99" s="110"/>
      <c r="BR99" s="110">
        <f t="shared" ref="BR99:CF99" si="9">BR98-BR97</f>
        <v>0</v>
      </c>
      <c r="BS99" s="110">
        <f t="shared" si="9"/>
        <v>0</v>
      </c>
      <c r="BT99" s="110">
        <f t="shared" si="9"/>
        <v>0</v>
      </c>
      <c r="BU99" s="110">
        <f t="shared" si="9"/>
        <v>0</v>
      </c>
      <c r="BV99" s="110">
        <f t="shared" si="9"/>
        <v>0</v>
      </c>
      <c r="BW99" s="110">
        <f t="shared" si="9"/>
        <v>0</v>
      </c>
      <c r="BX99" s="110">
        <f t="shared" si="9"/>
        <v>0</v>
      </c>
      <c r="BY99" s="110">
        <f t="shared" si="9"/>
        <v>0</v>
      </c>
      <c r="BZ99" s="110">
        <f t="shared" si="9"/>
        <v>0</v>
      </c>
      <c r="CA99" s="110">
        <f t="shared" si="9"/>
        <v>0</v>
      </c>
      <c r="CB99" s="110">
        <f t="shared" si="9"/>
        <v>0</v>
      </c>
      <c r="CC99" s="110">
        <f t="shared" si="9"/>
        <v>0</v>
      </c>
      <c r="CD99" s="110">
        <f t="shared" si="9"/>
        <v>0</v>
      </c>
      <c r="CE99" s="110">
        <f t="shared" si="9"/>
        <v>0</v>
      </c>
      <c r="CF99" s="110">
        <f t="shared" si="9"/>
        <v>0</v>
      </c>
    </row>
    <row r="100" spans="67:84" x14ac:dyDescent="0.2">
      <c r="BP100" s="90" t="s">
        <v>29</v>
      </c>
      <c r="BQ100" s="90"/>
      <c r="BR100" s="113">
        <f>MAX(BR71:BR90)</f>
        <v>107.16</v>
      </c>
      <c r="BS100" s="113">
        <f t="shared" ref="BS100:CF100" si="10">MAX(BS71:BS90)</f>
        <v>0.72737852778585976</v>
      </c>
      <c r="BT100" s="113">
        <f t="shared" si="10"/>
        <v>0.95750000000000002</v>
      </c>
      <c r="BU100" s="113">
        <f t="shared" si="10"/>
        <v>0.82027725371175453</v>
      </c>
      <c r="BV100" s="113">
        <f t="shared" si="10"/>
        <v>1349.1100000000001</v>
      </c>
      <c r="BW100" s="113">
        <f t="shared" si="10"/>
        <v>16.71</v>
      </c>
      <c r="BX100" s="113">
        <f t="shared" si="10"/>
        <v>1.3048016701461376</v>
      </c>
      <c r="BY100" s="113">
        <f t="shared" si="10"/>
        <v>1.3079000000000001</v>
      </c>
      <c r="BZ100" s="113">
        <f t="shared" si="10"/>
        <v>8.3503000000000007</v>
      </c>
      <c r="CA100" s="113">
        <f t="shared" si="10"/>
        <v>7.9266000000000005</v>
      </c>
      <c r="CB100" s="113">
        <f t="shared" si="10"/>
        <v>6.1072000000000006</v>
      </c>
      <c r="CC100" s="113">
        <f t="shared" si="10"/>
        <v>0.69271266278747579</v>
      </c>
      <c r="CD100" s="113">
        <f t="shared" si="10"/>
        <v>1</v>
      </c>
      <c r="CE100" s="113">
        <f t="shared" si="10"/>
        <v>6.3450000000000006</v>
      </c>
      <c r="CF100" s="113">
        <f t="shared" si="10"/>
        <v>6.3522000000000007</v>
      </c>
    </row>
    <row r="101" spans="67:84" x14ac:dyDescent="0.2">
      <c r="BP101" s="90" t="s">
        <v>30</v>
      </c>
      <c r="BQ101" s="90"/>
      <c r="BR101" s="113">
        <f>MIN(BR71:BR90)</f>
        <v>104.94</v>
      </c>
      <c r="BS101" s="113">
        <f t="shared" ref="BS101:CF101" si="11">MIN(BS71:BS90)</f>
        <v>0.70343275182892517</v>
      </c>
      <c r="BT101" s="113">
        <f t="shared" si="11"/>
        <v>0.93600000000000005</v>
      </c>
      <c r="BU101" s="113">
        <f t="shared" si="11"/>
        <v>0.80411707944676747</v>
      </c>
      <c r="BV101" s="113">
        <f t="shared" si="11"/>
        <v>1311.17</v>
      </c>
      <c r="BW101" s="113">
        <f t="shared" si="11"/>
        <v>16.260000000000002</v>
      </c>
      <c r="BX101" s="113">
        <f t="shared" si="11"/>
        <v>1.2700025400050801</v>
      </c>
      <c r="BY101" s="113">
        <f t="shared" si="11"/>
        <v>1.2823</v>
      </c>
      <c r="BZ101" s="113">
        <f t="shared" si="11"/>
        <v>8.1690000000000005</v>
      </c>
      <c r="CA101" s="113">
        <f t="shared" si="11"/>
        <v>7.6915000000000004</v>
      </c>
      <c r="CB101" s="113">
        <f t="shared" si="11"/>
        <v>5.9899000000000004</v>
      </c>
      <c r="CC101" s="113">
        <f t="shared" si="11"/>
        <v>0.68494088960122745</v>
      </c>
      <c r="CD101" s="113">
        <f t="shared" si="11"/>
        <v>1</v>
      </c>
      <c r="CE101" s="113">
        <f t="shared" si="11"/>
        <v>6.2686000000000002</v>
      </c>
      <c r="CF101" s="113">
        <f t="shared" si="11"/>
        <v>6.2627000000000006</v>
      </c>
    </row>
    <row r="103" spans="67:84" x14ac:dyDescent="0.2">
      <c r="BR103" s="113">
        <f>BR100-BR101</f>
        <v>2.2199999999999989</v>
      </c>
      <c r="BS103" s="113">
        <f t="shared" ref="BS103:CF103" si="12">BS100-BS101</f>
        <v>2.394577595693459E-2</v>
      </c>
      <c r="BT103" s="113">
        <f t="shared" si="12"/>
        <v>2.1499999999999964E-2</v>
      </c>
      <c r="BU103" s="113">
        <f t="shared" si="12"/>
        <v>1.6160174264987059E-2</v>
      </c>
      <c r="BV103" s="113">
        <f t="shared" si="12"/>
        <v>37.940000000000055</v>
      </c>
      <c r="BW103" s="113">
        <f t="shared" si="12"/>
        <v>0.44999999999999929</v>
      </c>
      <c r="BX103" s="113">
        <f t="shared" si="12"/>
        <v>3.479913014105751E-2</v>
      </c>
      <c r="BY103" s="113">
        <f t="shared" si="12"/>
        <v>2.5600000000000067E-2</v>
      </c>
      <c r="BZ103" s="113">
        <f t="shared" si="12"/>
        <v>0.18130000000000024</v>
      </c>
      <c r="CA103" s="113">
        <f t="shared" si="12"/>
        <v>0.23510000000000009</v>
      </c>
      <c r="CB103" s="113">
        <f t="shared" si="12"/>
        <v>0.11730000000000018</v>
      </c>
      <c r="CC103" s="113">
        <f t="shared" si="12"/>
        <v>7.7717731862483319E-3</v>
      </c>
      <c r="CD103" s="113">
        <f t="shared" si="12"/>
        <v>0</v>
      </c>
      <c r="CE103" s="113">
        <f t="shared" si="12"/>
        <v>7.6400000000000468E-2</v>
      </c>
      <c r="CF103" s="113">
        <f t="shared" si="12"/>
        <v>8.9500000000000135E-2</v>
      </c>
    </row>
    <row r="109" spans="67:84" x14ac:dyDescent="0.2">
      <c r="BO109" s="126"/>
    </row>
    <row r="110" spans="67:84" x14ac:dyDescent="0.2">
      <c r="BO110" s="126"/>
    </row>
    <row r="111" spans="67:84" x14ac:dyDescent="0.2">
      <c r="BO111" s="126"/>
    </row>
    <row r="112" spans="67:84" x14ac:dyDescent="0.2">
      <c r="BO112" s="126"/>
      <c r="BP112" s="102"/>
    </row>
    <row r="113" spans="67:68" x14ac:dyDescent="0.2">
      <c r="BO113" s="126"/>
      <c r="BP113" s="102"/>
    </row>
    <row r="114" spans="67:68" x14ac:dyDescent="0.2">
      <c r="BO114" s="126"/>
      <c r="BP114" s="102"/>
    </row>
    <row r="115" spans="67:68" x14ac:dyDescent="0.2">
      <c r="BO115" s="126"/>
      <c r="BP115" s="102"/>
    </row>
    <row r="116" spans="67:68" x14ac:dyDescent="0.2">
      <c r="BO116" s="126"/>
      <c r="BP116" s="102"/>
    </row>
    <row r="117" spans="67:68" x14ac:dyDescent="0.2">
      <c r="BO117" s="126"/>
      <c r="BP117" s="102"/>
    </row>
    <row r="118" spans="67:68" x14ac:dyDescent="0.2">
      <c r="BO118" s="126"/>
      <c r="BP118" s="102"/>
    </row>
    <row r="119" spans="67:68" x14ac:dyDescent="0.2">
      <c r="BO119" s="126"/>
      <c r="BP119" s="102"/>
    </row>
    <row r="120" spans="67:68" x14ac:dyDescent="0.2">
      <c r="BO120" s="126"/>
      <c r="BP120" s="102"/>
    </row>
    <row r="121" spans="67:68" x14ac:dyDescent="0.2">
      <c r="BO121" s="126"/>
      <c r="BP121" s="102"/>
    </row>
    <row r="122" spans="67:68" x14ac:dyDescent="0.2">
      <c r="BO122" s="126"/>
      <c r="BP122" s="102"/>
    </row>
    <row r="123" spans="67:68" x14ac:dyDescent="0.2">
      <c r="BO123" s="126"/>
      <c r="BP123" s="102"/>
    </row>
    <row r="124" spans="67:68" x14ac:dyDescent="0.2">
      <c r="BO124" s="126"/>
      <c r="BP124" s="102"/>
    </row>
    <row r="125" spans="67:68" x14ac:dyDescent="0.2">
      <c r="BO125" s="126"/>
      <c r="BP125" s="102"/>
    </row>
    <row r="126" spans="67:68" x14ac:dyDescent="0.2">
      <c r="BO126" s="126"/>
      <c r="BP126" s="102"/>
    </row>
    <row r="127" spans="67:68" x14ac:dyDescent="0.2">
      <c r="BO127" s="126"/>
      <c r="BP127" s="102"/>
    </row>
    <row r="128" spans="67:68" x14ac:dyDescent="0.2">
      <c r="BP128" s="102"/>
    </row>
    <row r="129" spans="68:83" x14ac:dyDescent="0.2">
      <c r="BP129" s="102"/>
    </row>
    <row r="130" spans="68:83" x14ac:dyDescent="0.2">
      <c r="BP130" s="102"/>
    </row>
    <row r="133" spans="68:83" x14ac:dyDescent="0.2">
      <c r="BP133" s="101"/>
      <c r="BQ133" s="101"/>
      <c r="BR133" s="101"/>
      <c r="BS133" s="101"/>
      <c r="BT133" s="101"/>
      <c r="BU133" s="101"/>
      <c r="BV133" s="101"/>
      <c r="BW133" s="102"/>
      <c r="BX133" s="102"/>
      <c r="BY133" s="102"/>
      <c r="BZ133" s="102"/>
      <c r="CA133" s="102"/>
      <c r="CB133" s="102"/>
      <c r="CC133" s="103"/>
      <c r="CD133" s="104"/>
      <c r="CE133" s="92"/>
    </row>
    <row r="134" spans="68:83" x14ac:dyDescent="0.2">
      <c r="BP134" s="101"/>
      <c r="BQ134" s="101"/>
      <c r="BR134" s="101"/>
      <c r="BS134" s="101"/>
      <c r="BT134" s="101"/>
      <c r="BU134" s="101"/>
      <c r="BV134" s="101"/>
      <c r="BW134" s="102"/>
      <c r="BX134" s="102"/>
      <c r="BY134" s="102"/>
      <c r="BZ134" s="102"/>
      <c r="CA134" s="102"/>
      <c r="CB134" s="102"/>
      <c r="CC134" s="103"/>
      <c r="CD134" s="104"/>
      <c r="CE134" s="92"/>
    </row>
    <row r="135" spans="68:83" x14ac:dyDescent="0.2">
      <c r="BP135" s="101"/>
      <c r="BQ135" s="101"/>
      <c r="BR135" s="92"/>
      <c r="BS135" s="92"/>
      <c r="BT135" s="92"/>
      <c r="BU135" s="92"/>
      <c r="BV135" s="90"/>
      <c r="CE135" s="92"/>
    </row>
    <row r="136" spans="68:83" x14ac:dyDescent="0.2">
      <c r="BP136" s="106"/>
      <c r="BQ136" s="102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8"/>
    </row>
    <row r="137" spans="68:83" x14ac:dyDescent="0.2">
      <c r="BP137" s="106"/>
      <c r="BQ137" s="102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8"/>
    </row>
    <row r="138" spans="68:83" x14ac:dyDescent="0.2">
      <c r="BP138" s="106"/>
      <c r="BQ138" s="102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8"/>
    </row>
    <row r="139" spans="68:83" x14ac:dyDescent="0.2">
      <c r="BP139" s="106"/>
      <c r="BQ139" s="102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8"/>
    </row>
    <row r="140" spans="68:83" x14ac:dyDescent="0.2">
      <c r="BP140" s="106"/>
      <c r="BQ140" s="102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8"/>
    </row>
    <row r="141" spans="68:83" x14ac:dyDescent="0.2">
      <c r="BP141" s="106"/>
      <c r="BQ141" s="102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8"/>
    </row>
    <row r="142" spans="68:83" x14ac:dyDescent="0.2">
      <c r="BP142" s="106"/>
      <c r="BQ142" s="102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8"/>
    </row>
    <row r="143" spans="68:83" x14ac:dyDescent="0.2">
      <c r="BP143" s="106"/>
      <c r="BQ143" s="102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8"/>
    </row>
    <row r="144" spans="68:83" x14ac:dyDescent="0.2">
      <c r="BP144" s="106"/>
      <c r="BQ144" s="102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8"/>
    </row>
    <row r="145" spans="68:83" x14ac:dyDescent="0.2">
      <c r="BP145" s="106"/>
      <c r="BQ145" s="102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8"/>
    </row>
    <row r="146" spans="68:83" x14ac:dyDescent="0.2">
      <c r="BP146" s="106"/>
      <c r="BQ146" s="102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8"/>
    </row>
    <row r="147" spans="68:83" x14ac:dyDescent="0.2">
      <c r="BP147" s="106"/>
      <c r="BQ147" s="102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8"/>
    </row>
    <row r="148" spans="68:83" x14ac:dyDescent="0.2">
      <c r="BP148" s="106"/>
      <c r="BQ148" s="102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8"/>
    </row>
    <row r="149" spans="68:83" x14ac:dyDescent="0.2">
      <c r="BP149" s="106"/>
      <c r="BQ149" s="102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8"/>
    </row>
    <row r="150" spans="68:83" x14ac:dyDescent="0.2">
      <c r="BP150" s="106"/>
      <c r="BQ150" s="102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8"/>
    </row>
    <row r="151" spans="68:83" x14ac:dyDescent="0.2">
      <c r="BP151" s="106"/>
      <c r="BQ151" s="102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8"/>
    </row>
    <row r="152" spans="68:83" x14ac:dyDescent="0.2">
      <c r="BP152" s="106"/>
      <c r="BQ152" s="102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8"/>
    </row>
    <row r="153" spans="68:83" x14ac:dyDescent="0.2">
      <c r="BP153" s="106"/>
      <c r="BQ153" s="102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8"/>
    </row>
    <row r="154" spans="68:83" x14ac:dyDescent="0.2">
      <c r="BP154" s="106"/>
      <c r="BQ154" s="102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8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4"/>
  <sheetViews>
    <sheetView zoomScale="87" zoomScaleNormal="87" workbookViewId="0">
      <pane xSplit="2" ySplit="13" topLeftCell="AY14" activePane="bottomRight" state="frozen"/>
      <selection pane="topRight" activeCell="C1" sqref="C1"/>
      <selection pane="bottomLeft" activeCell="A14" sqref="A14"/>
      <selection pane="bottomRight" activeCell="BI41" sqref="BI41"/>
    </sheetView>
  </sheetViews>
  <sheetFormatPr defaultRowHeight="12.75" x14ac:dyDescent="0.2"/>
  <cols>
    <col min="2" max="2" width="28.42578125" customWidth="1"/>
    <col min="3" max="3" width="21.140625" customWidth="1"/>
    <col min="4" max="4" width="17.140625" customWidth="1"/>
    <col min="6" max="6" width="17.5703125" customWidth="1"/>
    <col min="7" max="7" width="17" customWidth="1"/>
    <col min="9" max="9" width="16.42578125" customWidth="1"/>
    <col min="10" max="10" width="15.42578125" customWidth="1"/>
    <col min="12" max="12" width="16.42578125" customWidth="1"/>
    <col min="13" max="13" width="16.85546875" customWidth="1"/>
    <col min="15" max="16" width="15.42578125" customWidth="1"/>
    <col min="18" max="18" width="16.140625" customWidth="1"/>
    <col min="19" max="19" width="15" customWidth="1"/>
    <col min="21" max="22" width="15.28515625" customWidth="1"/>
    <col min="24" max="24" width="15" customWidth="1"/>
    <col min="25" max="25" width="15.85546875" customWidth="1"/>
    <col min="27" max="27" width="15.42578125" customWidth="1"/>
    <col min="28" max="28" width="14.7109375" customWidth="1"/>
    <col min="30" max="30" width="16" customWidth="1"/>
    <col min="31" max="31" width="13.28515625" customWidth="1"/>
    <col min="33" max="33" width="15" customWidth="1"/>
    <col min="34" max="34" width="16" customWidth="1"/>
    <col min="36" max="36" width="17.140625" customWidth="1"/>
    <col min="37" max="37" width="14.5703125" customWidth="1"/>
    <col min="39" max="39" width="16.7109375" customWidth="1"/>
    <col min="40" max="40" width="13.28515625" customWidth="1"/>
    <col min="42" max="42" width="16" customWidth="1"/>
    <col min="43" max="43" width="14.42578125" customWidth="1"/>
    <col min="45" max="45" width="15.85546875" customWidth="1"/>
    <col min="46" max="46" width="12.7109375" customWidth="1"/>
    <col min="48" max="48" width="17.140625" customWidth="1"/>
    <col min="49" max="49" width="14.140625" customWidth="1"/>
    <col min="51" max="52" width="15.85546875" customWidth="1"/>
    <col min="54" max="54" width="15.7109375" customWidth="1"/>
    <col min="55" max="55" width="15.5703125" customWidth="1"/>
    <col min="57" max="57" width="15.85546875" customWidth="1"/>
    <col min="58" max="58" width="13.7109375" customWidth="1"/>
    <col min="60" max="60" width="15.5703125" customWidth="1"/>
    <col min="61" max="61" width="15.42578125" customWidth="1"/>
    <col min="64" max="64" width="20.42578125" style="9" customWidth="1"/>
    <col min="65" max="65" width="14.5703125" style="10" customWidth="1"/>
    <col min="66" max="66" width="14.140625" style="10" customWidth="1"/>
    <col min="67" max="67" width="18.5703125" style="89" customWidth="1"/>
    <col min="68" max="68" width="23.42578125" style="89" customWidth="1"/>
    <col min="69" max="70" width="11.5703125" style="89" customWidth="1"/>
    <col min="71" max="71" width="11.5703125" style="90" customWidth="1"/>
    <col min="72" max="72" width="19.5703125" style="89" customWidth="1"/>
    <col min="73" max="73" width="13.85546875" style="89" customWidth="1"/>
    <col min="74" max="78" width="11.5703125" style="89" customWidth="1"/>
    <col min="79" max="79" width="12.5703125" style="91" customWidth="1"/>
    <col min="80" max="80" width="11.5703125" style="90" customWidth="1"/>
    <col min="81" max="89" width="13.42578125" style="89" customWidth="1"/>
    <col min="90" max="99" width="13.42578125" style="10" customWidth="1"/>
  </cols>
  <sheetData>
    <row r="1" spans="1:99" x14ac:dyDescent="0.2">
      <c r="BM1" s="9"/>
      <c r="BN1" s="9"/>
      <c r="BS1" s="89"/>
      <c r="BU1" s="90"/>
      <c r="CA1" s="89"/>
      <c r="CB1" s="89"/>
      <c r="CC1" s="91"/>
      <c r="CD1" s="90"/>
    </row>
    <row r="2" spans="1:99" x14ac:dyDescent="0.2">
      <c r="BM2" s="9"/>
      <c r="BN2" s="9"/>
      <c r="BS2" s="89"/>
      <c r="BU2" s="90"/>
      <c r="CA2" s="89"/>
      <c r="CB2" s="89"/>
      <c r="CC2" s="91"/>
      <c r="CD2" s="90"/>
    </row>
    <row r="3" spans="1:99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L3" s="10"/>
      <c r="BS3" s="89"/>
      <c r="BT3" s="90"/>
    </row>
    <row r="4" spans="1:99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L4" s="10"/>
      <c r="BS4" s="89"/>
      <c r="BT4" s="90"/>
    </row>
    <row r="5" spans="1:99" x14ac:dyDescent="0.2">
      <c r="A5" s="28"/>
      <c r="B5" s="29" t="s">
        <v>98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L5" s="31"/>
      <c r="BM5" s="31"/>
      <c r="BN5" s="62"/>
      <c r="BO5" s="92"/>
      <c r="BP5" s="92"/>
      <c r="BQ5" s="92"/>
      <c r="BS5" s="89"/>
      <c r="BT5" s="90"/>
    </row>
    <row r="6" spans="1:99" ht="13.5" thickBot="1" x14ac:dyDescent="0.25">
      <c r="A6" s="32" t="s">
        <v>1</v>
      </c>
      <c r="B6" s="33"/>
      <c r="C6" s="234" t="s">
        <v>99</v>
      </c>
      <c r="D6" s="234"/>
      <c r="E6" s="124"/>
      <c r="F6" s="234" t="s">
        <v>116</v>
      </c>
      <c r="G6" s="234"/>
      <c r="H6" s="34"/>
      <c r="I6" s="234" t="s">
        <v>100</v>
      </c>
      <c r="J6" s="234"/>
      <c r="K6" s="34"/>
      <c r="L6" s="234" t="s">
        <v>101</v>
      </c>
      <c r="M6" s="234"/>
      <c r="N6" s="35"/>
      <c r="O6" s="234" t="s">
        <v>117</v>
      </c>
      <c r="P6" s="234"/>
      <c r="Q6" s="124"/>
      <c r="R6" s="234" t="s">
        <v>107</v>
      </c>
      <c r="S6" s="234"/>
      <c r="T6" s="124"/>
      <c r="U6" s="234" t="s">
        <v>102</v>
      </c>
      <c r="V6" s="234"/>
      <c r="W6" s="34"/>
      <c r="X6" s="234" t="s">
        <v>108</v>
      </c>
      <c r="Y6" s="234"/>
      <c r="Z6" s="124"/>
      <c r="AA6" s="234" t="s">
        <v>109</v>
      </c>
      <c r="AB6" s="234"/>
      <c r="AC6" s="34"/>
      <c r="AD6" s="234" t="s">
        <v>110</v>
      </c>
      <c r="AE6" s="234"/>
      <c r="AF6" s="35"/>
      <c r="AG6" s="234" t="s">
        <v>111</v>
      </c>
      <c r="AH6" s="234"/>
      <c r="AI6" s="35"/>
      <c r="AJ6" s="234" t="s">
        <v>103</v>
      </c>
      <c r="AK6" s="234"/>
      <c r="AL6" s="34"/>
      <c r="AM6" s="234" t="s">
        <v>104</v>
      </c>
      <c r="AN6" s="234"/>
      <c r="AO6" s="34"/>
      <c r="AP6" s="234" t="s">
        <v>105</v>
      </c>
      <c r="AQ6" s="234"/>
      <c r="AR6" s="34"/>
      <c r="AS6" s="234" t="s">
        <v>112</v>
      </c>
      <c r="AT6" s="234"/>
      <c r="AU6" s="34"/>
      <c r="AV6" s="234" t="s">
        <v>113</v>
      </c>
      <c r="AW6" s="234"/>
      <c r="AX6" s="124"/>
      <c r="AY6" s="234" t="s">
        <v>114</v>
      </c>
      <c r="AZ6" s="234"/>
      <c r="BA6" s="34"/>
      <c r="BB6" s="234" t="s">
        <v>115</v>
      </c>
      <c r="BC6" s="234"/>
      <c r="BD6" s="34"/>
      <c r="BE6" s="234" t="s">
        <v>106</v>
      </c>
      <c r="BF6" s="234"/>
      <c r="BG6" s="34"/>
      <c r="BH6" s="234" t="s">
        <v>2</v>
      </c>
      <c r="BI6" s="234"/>
      <c r="BL6" s="36"/>
      <c r="BM6" s="125"/>
      <c r="BN6" s="31"/>
      <c r="BO6" s="93"/>
      <c r="BP6" s="93"/>
      <c r="BQ6" s="93"/>
      <c r="BR6" s="93"/>
      <c r="BS6" s="92"/>
      <c r="BT6" s="90"/>
    </row>
    <row r="7" spans="1:99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L7" s="39"/>
      <c r="BM7" s="39"/>
      <c r="BN7" s="62"/>
      <c r="BO7" s="92"/>
      <c r="BP7" s="92"/>
      <c r="BQ7" s="92"/>
      <c r="BR7" s="92"/>
      <c r="BS7" s="92"/>
      <c r="BT7" s="90"/>
    </row>
    <row r="8" spans="1:99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L8" s="39"/>
      <c r="BM8" s="39"/>
      <c r="BN8" s="62"/>
      <c r="BO8" s="92"/>
      <c r="BP8" s="92"/>
      <c r="BQ8" s="92"/>
      <c r="BR8" s="92"/>
      <c r="BS8" s="92"/>
      <c r="BT8" s="90"/>
    </row>
    <row r="9" spans="1:99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L9" s="39"/>
      <c r="BM9" s="39"/>
      <c r="BN9" s="39"/>
      <c r="BO9" s="94"/>
      <c r="BP9" s="94"/>
      <c r="BQ9" s="94"/>
      <c r="BR9" s="94"/>
      <c r="BS9" s="94"/>
      <c r="BT9" s="90"/>
    </row>
    <row r="10" spans="1:99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L10" s="39"/>
      <c r="BM10" s="39"/>
      <c r="BN10" s="39"/>
      <c r="BO10" s="94"/>
      <c r="BP10" s="94"/>
      <c r="BQ10" s="94"/>
      <c r="BR10" s="94"/>
      <c r="BS10" s="94"/>
      <c r="BT10" s="90"/>
    </row>
    <row r="11" spans="1:99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L11" s="39"/>
      <c r="BM11" s="39"/>
      <c r="BN11" s="39"/>
      <c r="BO11" s="94"/>
      <c r="BP11" s="94"/>
      <c r="BQ11" s="94"/>
      <c r="BR11" s="94"/>
      <c r="BS11" s="94"/>
      <c r="BT11" s="95"/>
      <c r="BU11" s="96"/>
      <c r="BV11" s="96"/>
      <c r="BW11" s="96"/>
      <c r="BX11" s="96"/>
      <c r="BY11" s="96"/>
      <c r="BZ11" s="96"/>
      <c r="CA11" s="97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23"/>
      <c r="CM11" s="23"/>
      <c r="CN11" s="23"/>
      <c r="CO11" s="23"/>
      <c r="CP11" s="23"/>
      <c r="CQ11" s="23"/>
      <c r="CR11" s="23"/>
      <c r="CS11" s="23"/>
      <c r="CT11" s="23"/>
      <c r="CU11" s="23"/>
    </row>
    <row r="12" spans="1:99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L12" s="39"/>
      <c r="BM12" s="39"/>
      <c r="BN12" s="62"/>
      <c r="BO12" s="94"/>
      <c r="BP12" s="94"/>
      <c r="BQ12" s="94"/>
      <c r="BR12" s="94"/>
      <c r="BS12" s="94"/>
      <c r="BT12" s="98"/>
    </row>
    <row r="13" spans="1:99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88"/>
      <c r="BF13" s="88"/>
      <c r="BG13" s="46"/>
      <c r="BH13" s="46"/>
      <c r="BI13" s="47"/>
      <c r="BL13" s="39"/>
      <c r="BM13" s="39"/>
      <c r="BN13" s="62"/>
      <c r="BO13" s="92"/>
      <c r="BP13" s="92"/>
      <c r="BQ13" s="92"/>
      <c r="BR13" s="92"/>
      <c r="BS13" s="92"/>
      <c r="BT13" s="90"/>
    </row>
    <row r="14" spans="1:99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75"/>
      <c r="BF14" s="75"/>
      <c r="BG14" s="26"/>
      <c r="BH14" s="50"/>
      <c r="BI14" s="52"/>
      <c r="BL14" s="39"/>
      <c r="BM14" s="39"/>
      <c r="BN14" s="62"/>
      <c r="BO14" s="92"/>
      <c r="BP14" s="92"/>
      <c r="BQ14" s="92"/>
      <c r="BR14" s="92"/>
      <c r="BS14" s="92"/>
      <c r="BT14" s="90"/>
    </row>
    <row r="15" spans="1:99" x14ac:dyDescent="0.2">
      <c r="A15" s="40">
        <v>1</v>
      </c>
      <c r="B15" s="49" t="s">
        <v>5</v>
      </c>
      <c r="C15" s="50">
        <v>106.14</v>
      </c>
      <c r="D15" s="51">
        <v>99.75</v>
      </c>
      <c r="E15" s="51"/>
      <c r="F15" s="50">
        <v>106.13</v>
      </c>
      <c r="G15" s="51">
        <v>99.7</v>
      </c>
      <c r="H15" s="26"/>
      <c r="I15" s="50">
        <v>106.96000000000001</v>
      </c>
      <c r="J15" s="51">
        <v>98.49</v>
      </c>
      <c r="K15" s="26"/>
      <c r="L15" s="50">
        <v>107.32000000000001</v>
      </c>
      <c r="M15" s="51">
        <v>98.11</v>
      </c>
      <c r="N15" s="26"/>
      <c r="O15" s="50">
        <v>107</v>
      </c>
      <c r="P15" s="51">
        <v>98.09</v>
      </c>
      <c r="Q15" s="51"/>
      <c r="R15" s="50">
        <v>106.94</v>
      </c>
      <c r="S15" s="51">
        <v>97.91</v>
      </c>
      <c r="T15" s="51"/>
      <c r="U15" s="50">
        <v>106.92</v>
      </c>
      <c r="V15" s="51">
        <v>98.17</v>
      </c>
      <c r="W15" s="26"/>
      <c r="X15" s="50">
        <v>107.55</v>
      </c>
      <c r="Y15" s="51">
        <v>97.5</v>
      </c>
      <c r="Z15" s="51"/>
      <c r="AA15" s="50">
        <v>107.21000000000001</v>
      </c>
      <c r="AB15" s="51">
        <v>97.45</v>
      </c>
      <c r="AC15" s="26"/>
      <c r="AD15" s="50">
        <v>107.05</v>
      </c>
      <c r="AE15" s="51">
        <v>97.44</v>
      </c>
      <c r="AF15" s="26"/>
      <c r="AG15" s="50">
        <v>107.25</v>
      </c>
      <c r="AH15" s="51">
        <v>97.59</v>
      </c>
      <c r="AI15" s="26"/>
      <c r="AJ15" s="50">
        <v>107.38</v>
      </c>
      <c r="AK15" s="51">
        <v>97.46</v>
      </c>
      <c r="AL15" s="26"/>
      <c r="AM15" s="50">
        <v>107.66</v>
      </c>
      <c r="AN15" s="51">
        <v>97.64</v>
      </c>
      <c r="AO15" s="26"/>
      <c r="AP15" s="50">
        <v>108.2</v>
      </c>
      <c r="AQ15" s="51">
        <v>97.43</v>
      </c>
      <c r="AR15" s="26"/>
      <c r="AS15" s="50">
        <v>108.81</v>
      </c>
      <c r="AT15" s="51">
        <v>97.1</v>
      </c>
      <c r="AU15" s="26"/>
      <c r="AV15" s="50">
        <v>109.08</v>
      </c>
      <c r="AW15" s="51">
        <v>96.91</v>
      </c>
      <c r="AX15" s="51"/>
      <c r="AY15" s="50">
        <v>109.32000000000001</v>
      </c>
      <c r="AZ15" s="51">
        <v>96.94</v>
      </c>
      <c r="BA15" s="26"/>
      <c r="BB15" s="50">
        <v>109.26</v>
      </c>
      <c r="BC15" s="51">
        <v>97.58</v>
      </c>
      <c r="BD15" s="26"/>
      <c r="BE15" s="50">
        <v>109.23</v>
      </c>
      <c r="BF15" s="51">
        <v>97.3</v>
      </c>
      <c r="BG15" s="26"/>
      <c r="BH15" s="50">
        <f>(C15+F15+I15+L15+O15+R15+U15+X15+AA15+AD15+AG15+AJ15+AM15+AP15+AS15+AV15+AY15+BB15+BE15)/19</f>
        <v>107.65315789473684</v>
      </c>
      <c r="BI15" s="51">
        <f>(D15+G15+J15+M15+P15+S15+V15+Y15+AB15+AE15+AH15+AK15+AN15+AQ15+AT15+AW15+AZ15+BC15+BF15)/19</f>
        <v>97.81894736842105</v>
      </c>
      <c r="BL15" s="53"/>
      <c r="BM15" s="53"/>
      <c r="BN15" s="82"/>
      <c r="BO15" s="112"/>
      <c r="BP15" s="92"/>
      <c r="BQ15" s="99"/>
      <c r="BR15" s="99"/>
      <c r="BS15" s="92"/>
      <c r="BT15" s="90"/>
    </row>
    <row r="16" spans="1:99" x14ac:dyDescent="0.2">
      <c r="A16" s="40">
        <v>2</v>
      </c>
      <c r="B16" s="49" t="s">
        <v>6</v>
      </c>
      <c r="C16" s="50">
        <v>0.71042909917590225</v>
      </c>
      <c r="D16" s="51">
        <v>149.02000000000001</v>
      </c>
      <c r="E16" s="51"/>
      <c r="F16" s="50">
        <v>0.71159183092578093</v>
      </c>
      <c r="G16" s="51">
        <v>148.69</v>
      </c>
      <c r="H16" s="26"/>
      <c r="I16" s="50">
        <v>0.71113639596074518</v>
      </c>
      <c r="J16" s="51">
        <v>148.13999999999999</v>
      </c>
      <c r="K16" s="26"/>
      <c r="L16" s="50">
        <v>0.71392874991075883</v>
      </c>
      <c r="M16" s="51">
        <v>147.47999999999999</v>
      </c>
      <c r="N16" s="26"/>
      <c r="O16" s="50">
        <v>0.70586574433542737</v>
      </c>
      <c r="P16" s="51">
        <v>148.69999999999999</v>
      </c>
      <c r="Q16" s="51"/>
      <c r="R16" s="50">
        <v>0.70462232243517475</v>
      </c>
      <c r="S16" s="51">
        <v>148.59</v>
      </c>
      <c r="T16" s="51"/>
      <c r="U16" s="50">
        <v>0.70581592320722752</v>
      </c>
      <c r="V16" s="51">
        <v>148.71</v>
      </c>
      <c r="W16" s="26"/>
      <c r="X16" s="50">
        <v>0.70013302527480215</v>
      </c>
      <c r="Y16" s="51">
        <v>149.77000000000001</v>
      </c>
      <c r="Z16" s="51"/>
      <c r="AA16" s="50">
        <v>0.69900740947854045</v>
      </c>
      <c r="AB16" s="51">
        <v>149.47</v>
      </c>
      <c r="AC16" s="26"/>
      <c r="AD16" s="50">
        <v>0.69861673885706299</v>
      </c>
      <c r="AE16" s="51">
        <v>149.31</v>
      </c>
      <c r="AF16" s="26"/>
      <c r="AG16" s="50">
        <v>0.70437416355568083</v>
      </c>
      <c r="AH16" s="51">
        <v>148.59</v>
      </c>
      <c r="AI16" s="26"/>
      <c r="AJ16" s="50">
        <v>0.7049203440011278</v>
      </c>
      <c r="AK16" s="51">
        <v>148.46</v>
      </c>
      <c r="AL16" s="26"/>
      <c r="AM16" s="50">
        <v>0.71143995446784292</v>
      </c>
      <c r="AN16" s="51">
        <v>147.76</v>
      </c>
      <c r="AO16" s="26"/>
      <c r="AP16" s="50">
        <v>0.7163323782234956</v>
      </c>
      <c r="AQ16" s="51">
        <v>147.16999999999999</v>
      </c>
      <c r="AR16" s="26"/>
      <c r="AS16" s="50">
        <v>0.71700007170000712</v>
      </c>
      <c r="AT16" s="51">
        <v>147.35</v>
      </c>
      <c r="AU16" s="26"/>
      <c r="AV16" s="50">
        <v>0.71638369510709932</v>
      </c>
      <c r="AW16" s="51">
        <v>147.56</v>
      </c>
      <c r="AX16" s="51"/>
      <c r="AY16" s="50">
        <v>0.71797817346352666</v>
      </c>
      <c r="AZ16" s="51">
        <v>147.6</v>
      </c>
      <c r="BA16" s="26"/>
      <c r="BB16" s="50">
        <v>0.72448018546692738</v>
      </c>
      <c r="BC16" s="51">
        <v>147.16999999999999</v>
      </c>
      <c r="BD16" s="26"/>
      <c r="BE16" s="50">
        <v>0.72833211944646759</v>
      </c>
      <c r="BF16" s="51">
        <v>145.91999999999999</v>
      </c>
      <c r="BG16" s="26"/>
      <c r="BH16" s="50">
        <f t="shared" ref="BH16:BH29" si="0">(C16+F16+I16+L16+O16+R16+U16+X16+AA16+AD16+AG16+AJ16+AM16+AP16+AS16+AV16+AY16+BB16+BE16)/19</f>
        <v>0.71065201710492609</v>
      </c>
      <c r="BI16" s="51">
        <f t="shared" ref="BI16:BI29" si="1">(D16+G16+J16+M16+P16+S16+V16+Y16+AB16+AE16+AH16+AK16+AN16+AQ16+AT16+AW16+AZ16+BC16+BF16)/19</f>
        <v>148.18210526315787</v>
      </c>
      <c r="BL16" s="53"/>
      <c r="BM16" s="53"/>
      <c r="BN16" s="82"/>
      <c r="BO16" s="112"/>
      <c r="BP16" s="92"/>
      <c r="BQ16" s="99"/>
      <c r="BR16" s="99"/>
      <c r="BS16" s="92"/>
      <c r="BT16" s="90"/>
    </row>
    <row r="17" spans="1:99" x14ac:dyDescent="0.2">
      <c r="A17" s="40">
        <v>3</v>
      </c>
      <c r="B17" s="49" t="s">
        <v>7</v>
      </c>
      <c r="C17" s="50">
        <v>0.95469999999999999</v>
      </c>
      <c r="D17" s="51">
        <v>110.89</v>
      </c>
      <c r="E17" s="51"/>
      <c r="F17" s="50">
        <v>0.9578000000000001</v>
      </c>
      <c r="G17" s="51">
        <v>110.47</v>
      </c>
      <c r="H17" s="26"/>
      <c r="I17" s="50">
        <v>0.95990000000000009</v>
      </c>
      <c r="J17" s="51">
        <v>109.75</v>
      </c>
      <c r="K17" s="26"/>
      <c r="L17" s="50">
        <v>0.96220000000000006</v>
      </c>
      <c r="M17" s="51">
        <v>109.43</v>
      </c>
      <c r="N17" s="26"/>
      <c r="O17" s="50">
        <v>0.95580000000000009</v>
      </c>
      <c r="P17" s="51">
        <v>109.81</v>
      </c>
      <c r="Q17" s="51"/>
      <c r="R17" s="50">
        <v>0.95750000000000002</v>
      </c>
      <c r="S17" s="51">
        <v>109.35</v>
      </c>
      <c r="T17" s="51"/>
      <c r="U17" s="50">
        <v>0.96250000000000002</v>
      </c>
      <c r="V17" s="51">
        <v>109.05</v>
      </c>
      <c r="W17" s="26"/>
      <c r="X17" s="50">
        <v>0.96110000000000007</v>
      </c>
      <c r="Y17" s="51">
        <v>109.1</v>
      </c>
      <c r="Z17" s="51"/>
      <c r="AA17" s="50">
        <v>0.95990000000000009</v>
      </c>
      <c r="AB17" s="51">
        <v>108.84</v>
      </c>
      <c r="AC17" s="26"/>
      <c r="AD17" s="50">
        <v>0.96210000000000007</v>
      </c>
      <c r="AE17" s="51">
        <v>108.42</v>
      </c>
      <c r="AF17" s="26"/>
      <c r="AG17" s="50">
        <v>0.96840000000000004</v>
      </c>
      <c r="AH17" s="51">
        <v>108.08</v>
      </c>
      <c r="AI17" s="26"/>
      <c r="AJ17" s="50">
        <v>0.96900000000000008</v>
      </c>
      <c r="AK17" s="51">
        <v>108</v>
      </c>
      <c r="AL17" s="26"/>
      <c r="AM17" s="50">
        <v>0.97370000000000001</v>
      </c>
      <c r="AN17" s="51">
        <v>107.96</v>
      </c>
      <c r="AO17" s="26"/>
      <c r="AP17" s="50">
        <v>0.9768</v>
      </c>
      <c r="AQ17" s="51">
        <v>107.92</v>
      </c>
      <c r="AR17" s="26"/>
      <c r="AS17" s="50">
        <v>0.9778</v>
      </c>
      <c r="AT17" s="51">
        <v>108.05</v>
      </c>
      <c r="AU17" s="26"/>
      <c r="AV17" s="50">
        <v>0.98210000000000008</v>
      </c>
      <c r="AW17" s="51">
        <v>107.64</v>
      </c>
      <c r="AX17" s="51"/>
      <c r="AY17" s="50">
        <v>0.98310000000000008</v>
      </c>
      <c r="AZ17" s="51">
        <v>107.79</v>
      </c>
      <c r="BA17" s="26"/>
      <c r="BB17" s="50">
        <v>0.98940000000000006</v>
      </c>
      <c r="BC17" s="51">
        <v>107.76</v>
      </c>
      <c r="BD17" s="26"/>
      <c r="BE17" s="50">
        <v>0.98810000000000009</v>
      </c>
      <c r="BF17" s="51">
        <v>107.56</v>
      </c>
      <c r="BG17" s="26"/>
      <c r="BH17" s="50">
        <f t="shared" si="0"/>
        <v>0.96852105263157906</v>
      </c>
      <c r="BI17" s="51">
        <f t="shared" si="1"/>
        <v>108.73000000000002</v>
      </c>
      <c r="BL17" s="53"/>
      <c r="BM17" s="53"/>
      <c r="BN17" s="82"/>
      <c r="BO17" s="112"/>
      <c r="BP17" s="92"/>
      <c r="BQ17" s="99"/>
      <c r="BR17" s="99"/>
      <c r="BS17" s="92"/>
      <c r="BT17" s="90"/>
    </row>
    <row r="18" spans="1:99" x14ac:dyDescent="0.2">
      <c r="A18" s="40">
        <v>4</v>
      </c>
      <c r="B18" s="49" t="s">
        <v>8</v>
      </c>
      <c r="C18" s="50">
        <v>0.81247968800779968</v>
      </c>
      <c r="D18" s="51">
        <v>130.4</v>
      </c>
      <c r="E18" s="51"/>
      <c r="F18" s="50">
        <v>0.81373586133940912</v>
      </c>
      <c r="G18" s="51">
        <v>129.97</v>
      </c>
      <c r="H18" s="26"/>
      <c r="I18" s="50">
        <v>0.81439856665852273</v>
      </c>
      <c r="J18" s="51">
        <v>129.35</v>
      </c>
      <c r="K18" s="26"/>
      <c r="L18" s="50">
        <v>0.81699346405228757</v>
      </c>
      <c r="M18" s="51">
        <v>128.84</v>
      </c>
      <c r="N18" s="26"/>
      <c r="O18" s="50">
        <v>0.81175420082798933</v>
      </c>
      <c r="P18" s="51">
        <v>129.22999999999999</v>
      </c>
      <c r="Q18" s="51"/>
      <c r="R18" s="50">
        <v>0.80795023026581558</v>
      </c>
      <c r="S18" s="51">
        <v>129.6</v>
      </c>
      <c r="T18" s="51"/>
      <c r="U18" s="50">
        <v>0.81070125658694769</v>
      </c>
      <c r="V18" s="51">
        <v>129.56</v>
      </c>
      <c r="W18" s="26"/>
      <c r="X18" s="50">
        <v>0.8105041335710812</v>
      </c>
      <c r="Y18" s="51">
        <v>129.34</v>
      </c>
      <c r="Z18" s="51"/>
      <c r="AA18" s="50">
        <v>0.80873433077234114</v>
      </c>
      <c r="AB18" s="51">
        <v>129.15</v>
      </c>
      <c r="AC18" s="26"/>
      <c r="AD18" s="50">
        <v>0.80860354168351245</v>
      </c>
      <c r="AE18" s="51">
        <v>129.07</v>
      </c>
      <c r="AF18" s="26"/>
      <c r="AG18" s="50">
        <v>0.80906148867313921</v>
      </c>
      <c r="AH18" s="51">
        <v>129.38</v>
      </c>
      <c r="AI18" s="26"/>
      <c r="AJ18" s="50">
        <v>0.80893059375505583</v>
      </c>
      <c r="AK18" s="51">
        <v>129.41999999999999</v>
      </c>
      <c r="AL18" s="26"/>
      <c r="AM18" s="50">
        <v>0.81347108110306676</v>
      </c>
      <c r="AN18" s="51">
        <v>129.29</v>
      </c>
      <c r="AO18" s="26"/>
      <c r="AP18" s="50">
        <v>0.81779522407589134</v>
      </c>
      <c r="AQ18" s="51">
        <v>129</v>
      </c>
      <c r="AR18" s="26"/>
      <c r="AS18" s="50">
        <v>0.81973932289531926</v>
      </c>
      <c r="AT18" s="51">
        <v>128.96</v>
      </c>
      <c r="AU18" s="26"/>
      <c r="AV18" s="50">
        <v>0.81926921186301815</v>
      </c>
      <c r="AW18" s="51">
        <v>129.07</v>
      </c>
      <c r="AX18" s="51"/>
      <c r="AY18" s="50">
        <v>0.82095066086528201</v>
      </c>
      <c r="AZ18" s="51">
        <v>129.06</v>
      </c>
      <c r="BA18" s="26"/>
      <c r="BB18" s="50">
        <v>0.82767753683165024</v>
      </c>
      <c r="BC18" s="51">
        <v>128.86000000000001</v>
      </c>
      <c r="BD18" s="26"/>
      <c r="BE18" s="50">
        <v>0.82583202576595915</v>
      </c>
      <c r="BF18" s="51">
        <v>128.74</v>
      </c>
      <c r="BG18" s="26"/>
      <c r="BH18" s="50">
        <f t="shared" si="0"/>
        <v>0.8146622326102152</v>
      </c>
      <c r="BI18" s="51">
        <f t="shared" si="1"/>
        <v>129.27842105263159</v>
      </c>
      <c r="BL18" s="53"/>
      <c r="BM18" s="53"/>
      <c r="BN18" s="82"/>
      <c r="BO18" s="112"/>
      <c r="BP18" s="92"/>
      <c r="BQ18" s="99"/>
      <c r="BR18" s="99"/>
      <c r="BS18" s="92"/>
      <c r="BT18" s="90"/>
    </row>
    <row r="19" spans="1:99" x14ac:dyDescent="0.2">
      <c r="A19" s="40">
        <v>5</v>
      </c>
      <c r="B19" s="49" t="s">
        <v>9</v>
      </c>
      <c r="C19" s="50">
        <v>1337.13</v>
      </c>
      <c r="D19" s="54">
        <v>141561.95000000001</v>
      </c>
      <c r="E19" s="54"/>
      <c r="F19" s="55">
        <v>1343.01</v>
      </c>
      <c r="G19" s="54">
        <v>142103.89000000001</v>
      </c>
      <c r="H19" s="26"/>
      <c r="I19" s="50">
        <v>1327.24</v>
      </c>
      <c r="J19" s="54">
        <v>139824.73000000001</v>
      </c>
      <c r="K19" s="26"/>
      <c r="L19" s="50">
        <v>1326.17</v>
      </c>
      <c r="M19" s="54">
        <v>139632.44</v>
      </c>
      <c r="N19" s="26"/>
      <c r="O19" s="50">
        <v>1335.02</v>
      </c>
      <c r="P19" s="54">
        <v>140123.70000000001</v>
      </c>
      <c r="Q19" s="54"/>
      <c r="R19" s="55">
        <v>1345.6100000000001</v>
      </c>
      <c r="S19" s="54">
        <v>140885.37</v>
      </c>
      <c r="T19" s="54"/>
      <c r="U19" s="55">
        <v>1347.02</v>
      </c>
      <c r="V19" s="54">
        <v>141383.22</v>
      </c>
      <c r="W19" s="26"/>
      <c r="X19" s="50">
        <v>1341.13</v>
      </c>
      <c r="Y19" s="54">
        <v>140630.89000000001</v>
      </c>
      <c r="Z19" s="54"/>
      <c r="AA19" s="50">
        <v>1344.42</v>
      </c>
      <c r="AB19" s="54">
        <v>140465</v>
      </c>
      <c r="AC19" s="26"/>
      <c r="AD19" s="50">
        <v>1342.1200000000001</v>
      </c>
      <c r="AE19" s="54">
        <v>139996.54</v>
      </c>
      <c r="AF19" s="26"/>
      <c r="AG19" s="50">
        <v>1345.9</v>
      </c>
      <c r="AH19" s="54">
        <v>140861.89000000001</v>
      </c>
      <c r="AI19" s="26"/>
      <c r="AJ19" s="50">
        <v>1346.3500000000001</v>
      </c>
      <c r="AK19" s="54">
        <v>140895.53</v>
      </c>
      <c r="AL19" s="26"/>
      <c r="AM19" s="50">
        <v>1340.5900000000001</v>
      </c>
      <c r="AN19" s="54">
        <v>140922.82</v>
      </c>
      <c r="AO19" s="26"/>
      <c r="AP19" s="50">
        <v>1327.6100000000001</v>
      </c>
      <c r="AQ19" s="54">
        <v>139956.65</v>
      </c>
      <c r="AR19" s="26"/>
      <c r="AS19" s="50">
        <v>1326.7</v>
      </c>
      <c r="AT19" s="54">
        <v>140165.85999999999</v>
      </c>
      <c r="AU19" s="26"/>
      <c r="AV19" s="50">
        <v>1324.3400000000001</v>
      </c>
      <c r="AW19" s="54">
        <v>139995.98000000001</v>
      </c>
      <c r="AX19" s="54"/>
      <c r="AY19" s="55">
        <v>1322.76</v>
      </c>
      <c r="AZ19" s="54">
        <v>140172.88</v>
      </c>
      <c r="BA19" s="26"/>
      <c r="BB19" s="50">
        <v>1318.03</v>
      </c>
      <c r="BC19" s="54">
        <v>140528.35999999999</v>
      </c>
      <c r="BD19" s="26"/>
      <c r="BE19" s="50">
        <v>1317.24</v>
      </c>
      <c r="BF19" s="51">
        <v>139996.26999999999</v>
      </c>
      <c r="BG19" s="26"/>
      <c r="BH19" s="50">
        <f t="shared" si="0"/>
        <v>1334.6521052631581</v>
      </c>
      <c r="BI19" s="51">
        <f t="shared" si="1"/>
        <v>140531.78789473683</v>
      </c>
      <c r="BL19" s="53"/>
      <c r="BM19" s="53"/>
      <c r="BN19" s="82"/>
      <c r="BO19" s="112"/>
      <c r="BP19" s="100"/>
      <c r="BQ19" s="99"/>
      <c r="BR19" s="99"/>
      <c r="BS19" s="92"/>
      <c r="BT19" s="90"/>
    </row>
    <row r="20" spans="1:99" x14ac:dyDescent="0.2">
      <c r="A20" s="40">
        <v>6</v>
      </c>
      <c r="B20" s="49" t="s">
        <v>10</v>
      </c>
      <c r="C20" s="50">
        <v>16.551000000000002</v>
      </c>
      <c r="D20" s="51">
        <v>1752.25</v>
      </c>
      <c r="E20" s="51"/>
      <c r="F20" s="50">
        <v>16.48</v>
      </c>
      <c r="G20" s="51">
        <v>1743.75</v>
      </c>
      <c r="H20" s="26"/>
      <c r="I20" s="50">
        <v>16.23</v>
      </c>
      <c r="J20" s="51">
        <v>1709.83</v>
      </c>
      <c r="K20" s="26"/>
      <c r="L20" s="50">
        <v>16.321999999999999</v>
      </c>
      <c r="M20" s="51">
        <v>1718.54</v>
      </c>
      <c r="N20" s="26"/>
      <c r="O20" s="50">
        <v>16.470000000000002</v>
      </c>
      <c r="P20" s="51">
        <v>1728.69</v>
      </c>
      <c r="Q20" s="51"/>
      <c r="R20" s="50">
        <v>16.581</v>
      </c>
      <c r="S20" s="51">
        <v>1736.03</v>
      </c>
      <c r="T20" s="51"/>
      <c r="U20" s="50">
        <v>16.600000000000001</v>
      </c>
      <c r="V20" s="51">
        <v>1742.34</v>
      </c>
      <c r="W20" s="26"/>
      <c r="X20" s="50">
        <v>16.54</v>
      </c>
      <c r="Y20" s="51">
        <v>1734.38</v>
      </c>
      <c r="Z20" s="51"/>
      <c r="AA20" s="50">
        <v>16.629000000000001</v>
      </c>
      <c r="AB20" s="51">
        <v>1737.4</v>
      </c>
      <c r="AC20" s="26"/>
      <c r="AD20" s="50">
        <v>16.593</v>
      </c>
      <c r="AE20" s="51">
        <v>1730.82</v>
      </c>
      <c r="AF20" s="26"/>
      <c r="AG20" s="50">
        <v>16.86</v>
      </c>
      <c r="AH20" s="51">
        <v>1764.57</v>
      </c>
      <c r="AI20" s="26"/>
      <c r="AJ20" s="50">
        <v>17.11</v>
      </c>
      <c r="AK20" s="51">
        <v>1790.56</v>
      </c>
      <c r="AL20" s="26"/>
      <c r="AM20" s="50">
        <v>17.087</v>
      </c>
      <c r="AN20" s="51">
        <v>1796.19</v>
      </c>
      <c r="AO20" s="26"/>
      <c r="AP20" s="50">
        <v>16.937000000000001</v>
      </c>
      <c r="AQ20" s="51">
        <v>1785.5</v>
      </c>
      <c r="AR20" s="26"/>
      <c r="AS20" s="50">
        <v>16.683</v>
      </c>
      <c r="AT20" s="51">
        <v>1762.56</v>
      </c>
      <c r="AU20" s="26"/>
      <c r="AV20" s="50">
        <v>16.588000000000001</v>
      </c>
      <c r="AW20" s="51">
        <v>1753.52</v>
      </c>
      <c r="AX20" s="51"/>
      <c r="AY20" s="50">
        <v>16.542999999999999</v>
      </c>
      <c r="AZ20" s="51">
        <v>1753.06</v>
      </c>
      <c r="BA20" s="26"/>
      <c r="BB20" s="50">
        <v>16.529</v>
      </c>
      <c r="BC20" s="51">
        <v>1762.32</v>
      </c>
      <c r="BD20" s="26"/>
      <c r="BE20" s="50">
        <v>16.423000000000002</v>
      </c>
      <c r="BF20" s="51">
        <v>1745.44</v>
      </c>
      <c r="BG20" s="26"/>
      <c r="BH20" s="50">
        <f t="shared" si="0"/>
        <v>16.618736842105264</v>
      </c>
      <c r="BI20" s="51">
        <f t="shared" si="1"/>
        <v>1749.8815789473688</v>
      </c>
      <c r="BL20" s="53"/>
      <c r="BM20" s="53"/>
      <c r="BN20" s="82"/>
      <c r="BO20" s="112"/>
      <c r="BP20" s="92"/>
      <c r="BQ20" s="99"/>
      <c r="BR20" s="99"/>
      <c r="BS20" s="92"/>
      <c r="BT20" s="90"/>
    </row>
    <row r="21" spans="1:99" x14ac:dyDescent="0.2">
      <c r="A21" s="40">
        <v>7</v>
      </c>
      <c r="B21" s="49" t="s">
        <v>25</v>
      </c>
      <c r="C21" s="50">
        <v>1.3008976193573565</v>
      </c>
      <c r="D21" s="51">
        <v>81.38</v>
      </c>
      <c r="E21" s="51"/>
      <c r="F21" s="50">
        <v>1.3031013812874641</v>
      </c>
      <c r="G21" s="51">
        <v>81.2</v>
      </c>
      <c r="H21" s="26"/>
      <c r="I21" s="50">
        <v>1.3024225058609011</v>
      </c>
      <c r="J21" s="51">
        <v>80.89</v>
      </c>
      <c r="K21" s="26"/>
      <c r="L21" s="50">
        <v>1.3012361743656473</v>
      </c>
      <c r="M21" s="51">
        <v>80.92</v>
      </c>
      <c r="N21" s="26"/>
      <c r="O21" s="50">
        <v>1.2948336138806165</v>
      </c>
      <c r="P21" s="51">
        <v>81.06</v>
      </c>
      <c r="Q21" s="51"/>
      <c r="R21" s="50">
        <v>1.2894906511927786</v>
      </c>
      <c r="S21" s="51">
        <v>81.19</v>
      </c>
      <c r="T21" s="51"/>
      <c r="U21" s="50">
        <v>1.2911555842479017</v>
      </c>
      <c r="V21" s="51">
        <v>81.290000000000006</v>
      </c>
      <c r="W21" s="26"/>
      <c r="X21" s="50">
        <v>1.2823800974608874</v>
      </c>
      <c r="Y21" s="51">
        <v>81.77</v>
      </c>
      <c r="Z21" s="51"/>
      <c r="AA21" s="50">
        <v>1.2865045670912132</v>
      </c>
      <c r="AB21" s="51">
        <v>81.209999999999994</v>
      </c>
      <c r="AC21" s="26"/>
      <c r="AD21" s="50">
        <v>1.2866700977869274</v>
      </c>
      <c r="AE21" s="51">
        <v>81.069999999999993</v>
      </c>
      <c r="AF21" s="26"/>
      <c r="AG21" s="50">
        <v>1.2901561088891755</v>
      </c>
      <c r="AH21" s="51">
        <v>81.12</v>
      </c>
      <c r="AI21" s="26"/>
      <c r="AJ21" s="50">
        <v>1.2830382345393891</v>
      </c>
      <c r="AK21" s="51">
        <v>81.56</v>
      </c>
      <c r="AL21" s="26"/>
      <c r="AM21" s="50">
        <v>1.3012361743656473</v>
      </c>
      <c r="AN21" s="51">
        <v>80.78</v>
      </c>
      <c r="AO21" s="26"/>
      <c r="AP21" s="50">
        <v>1.310100877767588</v>
      </c>
      <c r="AQ21" s="51">
        <v>80.47</v>
      </c>
      <c r="AR21" s="26"/>
      <c r="AS21" s="50">
        <v>1.3149243918474687</v>
      </c>
      <c r="AT21" s="51">
        <v>80.349999999999994</v>
      </c>
      <c r="AU21" s="26"/>
      <c r="AV21" s="50">
        <v>1.3192612137203166</v>
      </c>
      <c r="AW21" s="51">
        <v>80.13</v>
      </c>
      <c r="AX21" s="51"/>
      <c r="AY21" s="50">
        <v>1.3215276860050218</v>
      </c>
      <c r="AZ21" s="51">
        <v>80.19</v>
      </c>
      <c r="BA21" s="26"/>
      <c r="BB21" s="50">
        <v>1.3239772275916852</v>
      </c>
      <c r="BC21" s="51">
        <v>80.53</v>
      </c>
      <c r="BD21" s="26"/>
      <c r="BE21" s="50">
        <v>1.3238019592268995</v>
      </c>
      <c r="BF21" s="51">
        <v>80.28</v>
      </c>
      <c r="BG21" s="26"/>
      <c r="BH21" s="50">
        <f t="shared" si="0"/>
        <v>1.3014061140255206</v>
      </c>
      <c r="BI21" s="51">
        <f t="shared" si="1"/>
        <v>80.915263157894728</v>
      </c>
      <c r="BL21" s="53"/>
      <c r="BM21" s="53"/>
      <c r="BN21" s="82"/>
      <c r="BO21" s="112"/>
      <c r="BP21" s="92"/>
      <c r="BQ21" s="99"/>
      <c r="BR21" s="99"/>
      <c r="BS21" s="92"/>
      <c r="BT21" s="90"/>
    </row>
    <row r="22" spans="1:99" x14ac:dyDescent="0.2">
      <c r="A22" s="40">
        <v>8</v>
      </c>
      <c r="B22" s="49" t="s">
        <v>26</v>
      </c>
      <c r="C22" s="50">
        <v>1.2870000000000001</v>
      </c>
      <c r="D22" s="51">
        <v>82.26</v>
      </c>
      <c r="E22" s="51"/>
      <c r="F22" s="50">
        <v>1.2816000000000001</v>
      </c>
      <c r="G22" s="51">
        <v>82.56</v>
      </c>
      <c r="H22" s="26"/>
      <c r="I22" s="50">
        <v>1.2777000000000001</v>
      </c>
      <c r="J22" s="51">
        <v>82.45</v>
      </c>
      <c r="K22" s="26"/>
      <c r="L22" s="50">
        <v>1.2775000000000001</v>
      </c>
      <c r="M22" s="51">
        <v>82.42</v>
      </c>
      <c r="N22" s="26"/>
      <c r="O22" s="50">
        <v>1.2693000000000001</v>
      </c>
      <c r="P22" s="51">
        <v>82.69</v>
      </c>
      <c r="Q22" s="51"/>
      <c r="R22" s="50">
        <v>1.2599</v>
      </c>
      <c r="S22" s="51">
        <v>83.1</v>
      </c>
      <c r="T22" s="51"/>
      <c r="U22" s="50">
        <v>1.2597</v>
      </c>
      <c r="V22" s="51">
        <v>83.32</v>
      </c>
      <c r="W22" s="26"/>
      <c r="X22" s="50">
        <v>1.2564</v>
      </c>
      <c r="Y22" s="51">
        <v>83.46</v>
      </c>
      <c r="Z22" s="51"/>
      <c r="AA22" s="50">
        <v>1.2605</v>
      </c>
      <c r="AB22" s="51">
        <v>82.89</v>
      </c>
      <c r="AC22" s="26"/>
      <c r="AD22" s="50">
        <v>1.2574000000000001</v>
      </c>
      <c r="AE22" s="51">
        <v>82.96</v>
      </c>
      <c r="AF22" s="26"/>
      <c r="AG22" s="50">
        <v>1.2584</v>
      </c>
      <c r="AH22" s="51">
        <v>83.17</v>
      </c>
      <c r="AI22" s="26"/>
      <c r="AJ22" s="50">
        <v>1.2616000000000001</v>
      </c>
      <c r="AK22" s="51">
        <v>82.95</v>
      </c>
      <c r="AL22" s="26"/>
      <c r="AM22" s="50">
        <v>1.2668000000000001</v>
      </c>
      <c r="AN22" s="51">
        <v>82.98</v>
      </c>
      <c r="AO22" s="26"/>
      <c r="AP22" s="50">
        <v>1.2799</v>
      </c>
      <c r="AQ22" s="51">
        <v>82.37</v>
      </c>
      <c r="AR22" s="26"/>
      <c r="AS22" s="50">
        <v>1.2839</v>
      </c>
      <c r="AT22" s="51">
        <v>82.29</v>
      </c>
      <c r="AU22" s="26"/>
      <c r="AV22" s="50">
        <v>1.2863</v>
      </c>
      <c r="AW22" s="51">
        <v>82.18</v>
      </c>
      <c r="AX22" s="51"/>
      <c r="AY22" s="50">
        <v>1.2843</v>
      </c>
      <c r="AZ22" s="51">
        <v>82.51</v>
      </c>
      <c r="BA22" s="26"/>
      <c r="BB22" s="50">
        <v>1.288</v>
      </c>
      <c r="BC22" s="51">
        <v>82.78</v>
      </c>
      <c r="BD22" s="26"/>
      <c r="BE22" s="50">
        <v>1.2849000000000002</v>
      </c>
      <c r="BF22" s="51">
        <v>82.71</v>
      </c>
      <c r="BG22" s="26"/>
      <c r="BH22" s="50">
        <f t="shared" si="0"/>
        <v>1.2726894736842107</v>
      </c>
      <c r="BI22" s="51">
        <f t="shared" si="1"/>
        <v>82.739473684210523</v>
      </c>
      <c r="BL22" s="53"/>
      <c r="BM22" s="53"/>
      <c r="BN22" s="82"/>
      <c r="BO22" s="112"/>
      <c r="BP22" s="92"/>
      <c r="BQ22" s="99"/>
      <c r="BR22" s="99"/>
      <c r="BS22" s="92"/>
      <c r="BT22" s="90"/>
    </row>
    <row r="23" spans="1:99" x14ac:dyDescent="0.2">
      <c r="A23" s="40">
        <v>9</v>
      </c>
      <c r="B23" s="49" t="s">
        <v>13</v>
      </c>
      <c r="C23" s="50">
        <v>8.3711000000000002</v>
      </c>
      <c r="D23" s="51">
        <v>12.65</v>
      </c>
      <c r="E23" s="51"/>
      <c r="F23" s="50">
        <v>8.3879999999999999</v>
      </c>
      <c r="G23" s="51">
        <v>12.61</v>
      </c>
      <c r="H23" s="26"/>
      <c r="I23" s="50">
        <v>8.3856999999999999</v>
      </c>
      <c r="J23" s="51">
        <v>12.56</v>
      </c>
      <c r="K23" s="26"/>
      <c r="L23" s="50">
        <v>8.4085000000000001</v>
      </c>
      <c r="M23" s="51">
        <v>12.52</v>
      </c>
      <c r="N23" s="26"/>
      <c r="O23" s="50">
        <v>8.3527000000000005</v>
      </c>
      <c r="P23" s="51">
        <v>12.57</v>
      </c>
      <c r="Q23" s="51"/>
      <c r="R23" s="50">
        <v>8.307500000000001</v>
      </c>
      <c r="S23" s="51">
        <v>12.6</v>
      </c>
      <c r="T23" s="51"/>
      <c r="U23" s="50">
        <v>8.4155999999999995</v>
      </c>
      <c r="V23" s="51">
        <v>12.47</v>
      </c>
      <c r="W23" s="26"/>
      <c r="X23" s="50">
        <v>8.4094999999999995</v>
      </c>
      <c r="Y23" s="51">
        <v>12.47</v>
      </c>
      <c r="Z23" s="51"/>
      <c r="AA23" s="50">
        <v>8.4200999999999997</v>
      </c>
      <c r="AB23" s="51">
        <v>12.41</v>
      </c>
      <c r="AC23" s="26"/>
      <c r="AD23" s="50">
        <v>8.4185999999999996</v>
      </c>
      <c r="AE23" s="51">
        <v>12.39</v>
      </c>
      <c r="AF23" s="26"/>
      <c r="AG23" s="50">
        <v>8.4138000000000002</v>
      </c>
      <c r="AH23" s="51">
        <v>12.44</v>
      </c>
      <c r="AI23" s="26"/>
      <c r="AJ23" s="50">
        <v>8.382200000000001</v>
      </c>
      <c r="AK23" s="51">
        <v>12.48</v>
      </c>
      <c r="AL23" s="26"/>
      <c r="AM23" s="50">
        <v>8.4374000000000002</v>
      </c>
      <c r="AN23" s="51">
        <v>12.46</v>
      </c>
      <c r="AO23" s="26"/>
      <c r="AP23" s="50">
        <v>8.4804000000000013</v>
      </c>
      <c r="AQ23" s="51">
        <v>12.43</v>
      </c>
      <c r="AR23" s="26"/>
      <c r="AS23" s="50">
        <v>8.5023</v>
      </c>
      <c r="AT23" s="51">
        <v>12.43</v>
      </c>
      <c r="AU23" s="26"/>
      <c r="AV23" s="50">
        <v>8.5320999999999998</v>
      </c>
      <c r="AW23" s="51">
        <v>12.39</v>
      </c>
      <c r="AX23" s="51"/>
      <c r="AY23" s="50">
        <v>8.5839999999999996</v>
      </c>
      <c r="AZ23" s="51">
        <v>12.35</v>
      </c>
      <c r="BA23" s="26"/>
      <c r="BB23" s="50">
        <v>8.7137000000000011</v>
      </c>
      <c r="BC23" s="51">
        <v>12.24</v>
      </c>
      <c r="BD23" s="26"/>
      <c r="BE23" s="50">
        <v>8.6734000000000009</v>
      </c>
      <c r="BF23" s="52">
        <v>12.25</v>
      </c>
      <c r="BG23" s="26"/>
      <c r="BH23" s="50">
        <f t="shared" si="0"/>
        <v>8.4524526315789448</v>
      </c>
      <c r="BI23" s="52">
        <f t="shared" si="1"/>
        <v>12.458947368421052</v>
      </c>
      <c r="BL23" s="53"/>
      <c r="BM23" s="53"/>
      <c r="BN23" s="82"/>
      <c r="BO23" s="112"/>
      <c r="BP23" s="92"/>
      <c r="BQ23" s="99"/>
      <c r="BR23" s="99"/>
      <c r="BS23" s="92"/>
      <c r="BT23" s="90"/>
    </row>
    <row r="24" spans="1:99" x14ac:dyDescent="0.2">
      <c r="A24" s="40">
        <v>10</v>
      </c>
      <c r="B24" s="49" t="s">
        <v>14</v>
      </c>
      <c r="C24" s="50">
        <v>7.8399000000000001</v>
      </c>
      <c r="D24" s="51">
        <v>13.5</v>
      </c>
      <c r="E24" s="51"/>
      <c r="F24" s="50">
        <v>7.8391000000000002</v>
      </c>
      <c r="G24" s="51">
        <v>13.5</v>
      </c>
      <c r="H24" s="26"/>
      <c r="I24" s="50">
        <v>7.7968000000000002</v>
      </c>
      <c r="J24" s="51">
        <v>13.51</v>
      </c>
      <c r="K24" s="26"/>
      <c r="L24" s="50">
        <v>7.8223000000000003</v>
      </c>
      <c r="M24" s="51">
        <v>13.46</v>
      </c>
      <c r="N24" s="26"/>
      <c r="O24" s="50">
        <v>7.8111000000000006</v>
      </c>
      <c r="P24" s="51">
        <v>13.44</v>
      </c>
      <c r="Q24" s="51"/>
      <c r="R24" s="50">
        <v>7.7732000000000001</v>
      </c>
      <c r="S24" s="51">
        <v>13.47</v>
      </c>
      <c r="T24" s="51"/>
      <c r="U24" s="50">
        <v>7.7789000000000001</v>
      </c>
      <c r="V24" s="51">
        <v>13.49</v>
      </c>
      <c r="W24" s="26"/>
      <c r="X24" s="50">
        <v>7.7512000000000008</v>
      </c>
      <c r="Y24" s="51">
        <v>13.53</v>
      </c>
      <c r="Z24" s="51"/>
      <c r="AA24" s="50">
        <v>7.7606999999999999</v>
      </c>
      <c r="AB24" s="51">
        <v>13.46</v>
      </c>
      <c r="AC24" s="26"/>
      <c r="AD24" s="50">
        <v>7.7842000000000002</v>
      </c>
      <c r="AE24" s="51">
        <v>13.4</v>
      </c>
      <c r="AF24" s="26"/>
      <c r="AG24" s="50">
        <v>7.7777000000000003</v>
      </c>
      <c r="AH24" s="51">
        <v>13.46</v>
      </c>
      <c r="AI24" s="26"/>
      <c r="AJ24" s="50">
        <v>7.7533000000000003</v>
      </c>
      <c r="AK24" s="51">
        <v>13.5</v>
      </c>
      <c r="AL24" s="26"/>
      <c r="AM24" s="50">
        <v>7.8151000000000002</v>
      </c>
      <c r="AN24" s="51">
        <v>13.45</v>
      </c>
      <c r="AO24" s="26"/>
      <c r="AP24" s="50">
        <v>7.8678000000000008</v>
      </c>
      <c r="AQ24" s="51">
        <v>13.4</v>
      </c>
      <c r="AR24" s="26"/>
      <c r="AS24" s="50">
        <v>7.8831000000000007</v>
      </c>
      <c r="AT24" s="51">
        <v>13.4</v>
      </c>
      <c r="AU24" s="26"/>
      <c r="AV24" s="50">
        <v>7.9284000000000008</v>
      </c>
      <c r="AW24" s="51">
        <v>13.33</v>
      </c>
      <c r="AX24" s="51"/>
      <c r="AY24" s="50">
        <v>7.9547000000000008</v>
      </c>
      <c r="AZ24" s="51">
        <v>13.32</v>
      </c>
      <c r="BA24" s="26"/>
      <c r="BB24" s="50">
        <v>7.9955000000000007</v>
      </c>
      <c r="BC24" s="51">
        <v>13.34</v>
      </c>
      <c r="BD24" s="26"/>
      <c r="BE24" s="50">
        <v>7.9778000000000002</v>
      </c>
      <c r="BF24" s="52">
        <v>13.32</v>
      </c>
      <c r="BG24" s="26"/>
      <c r="BH24" s="50">
        <f t="shared" si="0"/>
        <v>7.8374105263157894</v>
      </c>
      <c r="BI24" s="52">
        <f t="shared" si="1"/>
        <v>13.43578947368421</v>
      </c>
      <c r="BL24" s="53"/>
      <c r="BM24" s="53"/>
      <c r="BN24" s="82"/>
      <c r="BO24" s="112"/>
      <c r="BP24" s="92"/>
      <c r="BQ24" s="99"/>
      <c r="BR24" s="99"/>
      <c r="BS24" s="92"/>
      <c r="BT24" s="90"/>
    </row>
    <row r="25" spans="1:99" x14ac:dyDescent="0.2">
      <c r="A25" s="40">
        <v>11</v>
      </c>
      <c r="B25" s="49" t="s">
        <v>15</v>
      </c>
      <c r="C25" s="50">
        <v>6.0502000000000002</v>
      </c>
      <c r="D25" s="51">
        <v>17.5</v>
      </c>
      <c r="E25" s="51"/>
      <c r="F25" s="50">
        <v>6.0612000000000004</v>
      </c>
      <c r="G25" s="51">
        <v>17.46</v>
      </c>
      <c r="H25" s="26"/>
      <c r="I25" s="50">
        <v>6.0644</v>
      </c>
      <c r="J25" s="51">
        <v>17.37</v>
      </c>
      <c r="K25" s="26"/>
      <c r="L25" s="50">
        <v>6.0830000000000002</v>
      </c>
      <c r="M25" s="51">
        <v>17.309999999999999</v>
      </c>
      <c r="N25" s="26"/>
      <c r="O25" s="50">
        <v>6.0442</v>
      </c>
      <c r="P25" s="51">
        <v>17.37</v>
      </c>
      <c r="Q25" s="51"/>
      <c r="R25" s="50">
        <v>6.0159000000000002</v>
      </c>
      <c r="S25" s="51">
        <v>17.399999999999999</v>
      </c>
      <c r="T25" s="51"/>
      <c r="U25" s="50">
        <v>6.0344000000000007</v>
      </c>
      <c r="V25" s="51">
        <v>17.39</v>
      </c>
      <c r="W25" s="26"/>
      <c r="X25" s="50">
        <v>6.0348000000000006</v>
      </c>
      <c r="Y25" s="51">
        <v>17.38</v>
      </c>
      <c r="Z25" s="51"/>
      <c r="AA25" s="50">
        <v>6.0221</v>
      </c>
      <c r="AB25" s="51">
        <v>17.350000000000001</v>
      </c>
      <c r="AC25" s="26"/>
      <c r="AD25" s="50">
        <v>6.0201000000000002</v>
      </c>
      <c r="AE25" s="51">
        <v>17.329999999999998</v>
      </c>
      <c r="AF25" s="26"/>
      <c r="AG25" s="50">
        <v>6.0246000000000004</v>
      </c>
      <c r="AH25" s="51">
        <v>17.37</v>
      </c>
      <c r="AI25" s="26"/>
      <c r="AJ25" s="50">
        <v>6.0232000000000001</v>
      </c>
      <c r="AK25" s="51">
        <v>17.37</v>
      </c>
      <c r="AL25" s="26"/>
      <c r="AM25" s="50">
        <v>6.0577000000000005</v>
      </c>
      <c r="AN25" s="51">
        <v>17.350000000000001</v>
      </c>
      <c r="AO25" s="26"/>
      <c r="AP25" s="50">
        <v>6.0891999999999999</v>
      </c>
      <c r="AQ25" s="51">
        <v>17.309999999999999</v>
      </c>
      <c r="AR25" s="26"/>
      <c r="AS25" s="50">
        <v>6.1036999999999999</v>
      </c>
      <c r="AT25" s="51">
        <v>17.309999999999999</v>
      </c>
      <c r="AU25" s="26"/>
      <c r="AV25" s="50">
        <v>6.1002000000000001</v>
      </c>
      <c r="AW25" s="51">
        <v>17.329999999999998</v>
      </c>
      <c r="AX25" s="51"/>
      <c r="AY25" s="50">
        <v>6.1152000000000006</v>
      </c>
      <c r="AZ25" s="51">
        <v>17.329999999999998</v>
      </c>
      <c r="BA25" s="26"/>
      <c r="BB25" s="50">
        <v>6.1651000000000007</v>
      </c>
      <c r="BC25" s="51">
        <v>17.29</v>
      </c>
      <c r="BD25" s="26"/>
      <c r="BE25" s="50">
        <v>6.1514000000000006</v>
      </c>
      <c r="BF25" s="52">
        <v>17.28</v>
      </c>
      <c r="BG25" s="26"/>
      <c r="BH25" s="50">
        <f t="shared" si="0"/>
        <v>6.0663473684210523</v>
      </c>
      <c r="BI25" s="52">
        <f t="shared" si="1"/>
        <v>17.357894736842102</v>
      </c>
      <c r="BL25" s="53"/>
      <c r="BM25" s="53"/>
      <c r="BN25" s="82"/>
      <c r="BO25" s="112"/>
      <c r="BP25" s="92"/>
      <c r="BQ25" s="99"/>
      <c r="BR25" s="99"/>
      <c r="BS25" s="92"/>
      <c r="BT25" s="90"/>
    </row>
    <row r="26" spans="1:99" x14ac:dyDescent="0.2">
      <c r="A26" s="40">
        <v>12</v>
      </c>
      <c r="B26" s="49" t="s">
        <v>27</v>
      </c>
      <c r="C26" s="50">
        <v>0.68757348441614707</v>
      </c>
      <c r="D26" s="51">
        <v>153.97999999999999</v>
      </c>
      <c r="E26" s="51"/>
      <c r="F26" s="50">
        <v>0.68848711840601473</v>
      </c>
      <c r="G26" s="51">
        <v>153.68</v>
      </c>
      <c r="H26" s="51"/>
      <c r="I26" s="50">
        <v>0.68890924998449954</v>
      </c>
      <c r="J26" s="51">
        <v>152.91999999999999</v>
      </c>
      <c r="K26" s="51"/>
      <c r="L26" s="50">
        <v>0.689084895259096</v>
      </c>
      <c r="M26" s="51">
        <v>152.80000000000001</v>
      </c>
      <c r="N26" s="51"/>
      <c r="O26" s="50">
        <v>0.68934140322336046</v>
      </c>
      <c r="P26" s="51">
        <v>152.26</v>
      </c>
      <c r="Q26" s="51"/>
      <c r="R26" s="50">
        <v>0.68793770036185531</v>
      </c>
      <c r="S26" s="51">
        <v>152.19</v>
      </c>
      <c r="T26" s="51"/>
      <c r="U26" s="50">
        <v>0.68677073532542632</v>
      </c>
      <c r="V26" s="51">
        <v>152.83000000000001</v>
      </c>
      <c r="W26" s="51"/>
      <c r="X26" s="50">
        <v>0.6874789459572801</v>
      </c>
      <c r="Y26" s="51">
        <v>152.53</v>
      </c>
      <c r="Z26" s="51"/>
      <c r="AA26" s="50">
        <v>0.68755930198979676</v>
      </c>
      <c r="AB26" s="51">
        <v>151.96</v>
      </c>
      <c r="AC26" s="51"/>
      <c r="AD26" s="50">
        <v>0.68652556277933008</v>
      </c>
      <c r="AE26" s="51">
        <v>151.94</v>
      </c>
      <c r="AF26" s="51"/>
      <c r="AG26" s="50">
        <v>0.68611576145127207</v>
      </c>
      <c r="AH26" s="51">
        <v>152.54</v>
      </c>
      <c r="AI26" s="51"/>
      <c r="AJ26" s="50">
        <v>0.68675186968196522</v>
      </c>
      <c r="AK26" s="51">
        <v>152.38</v>
      </c>
      <c r="AL26" s="51"/>
      <c r="AM26" s="50">
        <v>0.68677545189824729</v>
      </c>
      <c r="AN26" s="51">
        <v>153.06</v>
      </c>
      <c r="AO26" s="51"/>
      <c r="AP26" s="50">
        <v>0.68889975819618487</v>
      </c>
      <c r="AQ26" s="51">
        <v>153.03</v>
      </c>
      <c r="AR26" s="51"/>
      <c r="AS26" s="50">
        <v>0.69123309071051853</v>
      </c>
      <c r="AT26" s="51">
        <v>152.84</v>
      </c>
      <c r="AU26" s="51"/>
      <c r="AV26" s="50">
        <v>0.69194575145308601</v>
      </c>
      <c r="AW26" s="51">
        <v>152.77000000000001</v>
      </c>
      <c r="AX26" s="51"/>
      <c r="AY26" s="50">
        <v>0.69233858125977932</v>
      </c>
      <c r="AZ26" s="51">
        <v>153.06</v>
      </c>
      <c r="BA26" s="51"/>
      <c r="BB26" s="50">
        <v>0.69270306590376973</v>
      </c>
      <c r="BC26" s="51">
        <v>153.91999999999999</v>
      </c>
      <c r="BD26" s="51"/>
      <c r="BE26" s="50">
        <v>0.69550702462094871</v>
      </c>
      <c r="BF26" s="52">
        <v>152.81</v>
      </c>
      <c r="BG26" s="52"/>
      <c r="BH26" s="50">
        <f t="shared" si="0"/>
        <v>0.68904940804624093</v>
      </c>
      <c r="BI26" s="52">
        <f t="shared" si="1"/>
        <v>152.81578947368422</v>
      </c>
      <c r="BL26" s="53"/>
      <c r="BM26" s="53"/>
      <c r="BN26" s="82"/>
      <c r="BO26" s="112"/>
      <c r="BP26" s="92"/>
      <c r="BQ26" s="99"/>
      <c r="BR26" s="99"/>
      <c r="BS26" s="92"/>
      <c r="BT26" s="90"/>
    </row>
    <row r="27" spans="1:99" x14ac:dyDescent="0.2">
      <c r="A27" s="40">
        <v>13</v>
      </c>
      <c r="B27" s="49" t="s">
        <v>17</v>
      </c>
      <c r="C27" s="50">
        <v>1</v>
      </c>
      <c r="D27" s="51">
        <v>105.87</v>
      </c>
      <c r="E27" s="51"/>
      <c r="F27" s="50">
        <v>1</v>
      </c>
      <c r="G27" s="51">
        <v>105.81</v>
      </c>
      <c r="H27" s="51"/>
      <c r="I27" s="50">
        <v>1</v>
      </c>
      <c r="J27" s="51">
        <v>105.35</v>
      </c>
      <c r="K27" s="26"/>
      <c r="L27" s="50">
        <v>1</v>
      </c>
      <c r="M27" s="51">
        <v>105.29</v>
      </c>
      <c r="N27" s="26"/>
      <c r="O27" s="50">
        <v>1</v>
      </c>
      <c r="P27" s="51">
        <v>104.96</v>
      </c>
      <c r="Q27" s="51"/>
      <c r="R27" s="50">
        <v>1</v>
      </c>
      <c r="S27" s="51">
        <v>104.7</v>
      </c>
      <c r="T27" s="51"/>
      <c r="U27" s="50">
        <v>1</v>
      </c>
      <c r="V27" s="51">
        <v>104.96</v>
      </c>
      <c r="W27" s="26"/>
      <c r="X27" s="50">
        <v>1</v>
      </c>
      <c r="Y27" s="51">
        <v>104.86</v>
      </c>
      <c r="Z27" s="51"/>
      <c r="AA27" s="50">
        <v>1</v>
      </c>
      <c r="AB27" s="51">
        <v>104.48</v>
      </c>
      <c r="AC27" s="26"/>
      <c r="AD27" s="50">
        <v>1</v>
      </c>
      <c r="AE27" s="51">
        <v>104.31</v>
      </c>
      <c r="AF27" s="51"/>
      <c r="AG27" s="50">
        <v>1</v>
      </c>
      <c r="AH27" s="51">
        <v>104.66</v>
      </c>
      <c r="AI27" s="26"/>
      <c r="AJ27" s="50">
        <v>1</v>
      </c>
      <c r="AK27" s="51">
        <v>104.65</v>
      </c>
      <c r="AL27" s="26"/>
      <c r="AM27" s="50">
        <v>1</v>
      </c>
      <c r="AN27" s="51">
        <v>105.12</v>
      </c>
      <c r="AO27" s="26"/>
      <c r="AP27" s="50">
        <v>1</v>
      </c>
      <c r="AQ27" s="51">
        <v>105.42</v>
      </c>
      <c r="AR27" s="26"/>
      <c r="AS27" s="50">
        <v>1</v>
      </c>
      <c r="AT27" s="51">
        <v>105.65</v>
      </c>
      <c r="AU27" s="26"/>
      <c r="AV27" s="50">
        <v>1</v>
      </c>
      <c r="AW27" s="51">
        <v>105.71</v>
      </c>
      <c r="AX27" s="51"/>
      <c r="AY27" s="50">
        <v>1</v>
      </c>
      <c r="AZ27" s="51">
        <v>105.97</v>
      </c>
      <c r="BA27" s="26"/>
      <c r="BB27" s="50">
        <v>1</v>
      </c>
      <c r="BC27" s="51">
        <v>106.62</v>
      </c>
      <c r="BD27" s="26"/>
      <c r="BE27" s="50">
        <v>1</v>
      </c>
      <c r="BF27" s="52">
        <v>106.28</v>
      </c>
      <c r="BG27" s="52"/>
      <c r="BH27" s="50">
        <f t="shared" si="0"/>
        <v>1</v>
      </c>
      <c r="BI27" s="52">
        <f t="shared" si="1"/>
        <v>105.29842105263162</v>
      </c>
      <c r="BL27" s="53"/>
      <c r="BM27" s="53"/>
      <c r="BN27" s="82"/>
      <c r="BO27" s="112"/>
      <c r="BP27" s="92"/>
      <c r="BQ27" s="99"/>
      <c r="BR27" s="99"/>
      <c r="BS27" s="92"/>
      <c r="BT27" s="90"/>
    </row>
    <row r="28" spans="1:99" x14ac:dyDescent="0.2">
      <c r="A28" s="40">
        <v>14</v>
      </c>
      <c r="B28" s="49" t="s">
        <v>32</v>
      </c>
      <c r="C28" s="50">
        <v>6.2838000000000003</v>
      </c>
      <c r="D28" s="51">
        <v>16.850000000000001</v>
      </c>
      <c r="E28" s="51"/>
      <c r="F28" s="50">
        <v>6.3002000000000002</v>
      </c>
      <c r="G28" s="51">
        <v>16.79</v>
      </c>
      <c r="H28" s="51"/>
      <c r="I28" s="50">
        <v>6.3045</v>
      </c>
      <c r="J28" s="51">
        <v>16.71</v>
      </c>
      <c r="K28" s="26"/>
      <c r="L28" s="50">
        <v>6.3045</v>
      </c>
      <c r="M28" s="51">
        <v>16.7</v>
      </c>
      <c r="N28" s="26"/>
      <c r="O28" s="50">
        <v>6.2915999999999999</v>
      </c>
      <c r="P28" s="51">
        <v>16.68</v>
      </c>
      <c r="Q28" s="51"/>
      <c r="R28" s="50">
        <v>6.2840000000000007</v>
      </c>
      <c r="S28" s="51">
        <v>16.66</v>
      </c>
      <c r="T28" s="51"/>
      <c r="U28" s="50">
        <v>6.2845000000000004</v>
      </c>
      <c r="V28" s="51">
        <v>16.7</v>
      </c>
      <c r="W28" s="26"/>
      <c r="X28" s="50">
        <v>6.2783000000000007</v>
      </c>
      <c r="Y28" s="51">
        <v>16.7</v>
      </c>
      <c r="Z28" s="51"/>
      <c r="AA28" s="50">
        <v>6.2833000000000006</v>
      </c>
      <c r="AB28" s="51">
        <v>16.63</v>
      </c>
      <c r="AC28" s="26"/>
      <c r="AD28" s="50">
        <v>6.2804000000000002</v>
      </c>
      <c r="AE28" s="51">
        <v>16.61</v>
      </c>
      <c r="AF28" s="51"/>
      <c r="AG28" s="50">
        <v>6.2849000000000004</v>
      </c>
      <c r="AH28" s="51">
        <v>16.649999999999999</v>
      </c>
      <c r="AI28" s="26"/>
      <c r="AJ28" s="50">
        <v>6.2772000000000006</v>
      </c>
      <c r="AK28" s="51">
        <v>16.670000000000002</v>
      </c>
      <c r="AL28" s="26"/>
      <c r="AM28" s="50">
        <v>6.2920000000000007</v>
      </c>
      <c r="AN28" s="51">
        <v>16.71</v>
      </c>
      <c r="AO28" s="26"/>
      <c r="AP28" s="50">
        <v>6.306</v>
      </c>
      <c r="AQ28" s="51">
        <v>16.72</v>
      </c>
      <c r="AR28" s="26"/>
      <c r="AS28" s="50">
        <v>6.3044000000000002</v>
      </c>
      <c r="AT28" s="51">
        <v>16.760000000000002</v>
      </c>
      <c r="AU28" s="26"/>
      <c r="AV28" s="50">
        <v>6.3187000000000006</v>
      </c>
      <c r="AW28" s="51">
        <v>16.73</v>
      </c>
      <c r="AX28" s="51"/>
      <c r="AY28" s="50">
        <v>6.3247</v>
      </c>
      <c r="AZ28" s="51">
        <v>16.75</v>
      </c>
      <c r="BA28" s="26"/>
      <c r="BB28" s="50">
        <v>6.3372999999999999</v>
      </c>
      <c r="BC28" s="51">
        <v>16.82</v>
      </c>
      <c r="BD28" s="26"/>
      <c r="BE28" s="50">
        <v>6.3325000000000005</v>
      </c>
      <c r="BF28" s="52">
        <v>16.78</v>
      </c>
      <c r="BG28" s="26"/>
      <c r="BH28" s="50">
        <f t="shared" si="0"/>
        <v>6.2985684210526323</v>
      </c>
      <c r="BI28" s="52">
        <f t="shared" si="1"/>
        <v>16.716842105263158</v>
      </c>
      <c r="BL28" s="53"/>
      <c r="BM28" s="53"/>
      <c r="BN28" s="82"/>
      <c r="BO28" s="112"/>
      <c r="BP28" s="92"/>
      <c r="BQ28" s="99"/>
      <c r="BR28" s="99"/>
      <c r="BS28" s="92"/>
      <c r="BT28" s="90"/>
    </row>
    <row r="29" spans="1:99" ht="13.5" thickBot="1" x14ac:dyDescent="0.25">
      <c r="A29" s="56">
        <v>15</v>
      </c>
      <c r="B29" s="57" t="s">
        <v>33</v>
      </c>
      <c r="C29" s="58">
        <v>6.2746000000000004</v>
      </c>
      <c r="D29" s="59">
        <v>16.87</v>
      </c>
      <c r="E29" s="59"/>
      <c r="F29" s="58">
        <v>6.2984</v>
      </c>
      <c r="G29" s="59">
        <v>16.8</v>
      </c>
      <c r="H29" s="59"/>
      <c r="I29" s="58">
        <v>6.2928000000000006</v>
      </c>
      <c r="J29" s="59">
        <v>16.739999999999998</v>
      </c>
      <c r="K29" s="33"/>
      <c r="L29" s="58">
        <v>6.3119000000000005</v>
      </c>
      <c r="M29" s="59">
        <v>16.68</v>
      </c>
      <c r="N29" s="33"/>
      <c r="O29" s="58">
        <v>6.2921000000000005</v>
      </c>
      <c r="P29" s="59">
        <v>16.68</v>
      </c>
      <c r="Q29" s="59"/>
      <c r="R29" s="58">
        <v>6.2827999999999999</v>
      </c>
      <c r="S29" s="59">
        <v>16.66</v>
      </c>
      <c r="T29" s="59"/>
      <c r="U29" s="58">
        <v>6.2830000000000004</v>
      </c>
      <c r="V29" s="59">
        <v>16.71</v>
      </c>
      <c r="W29" s="33"/>
      <c r="X29" s="58">
        <v>6.2747000000000002</v>
      </c>
      <c r="Y29" s="59">
        <v>16.71</v>
      </c>
      <c r="Z29" s="59"/>
      <c r="AA29" s="58">
        <v>6.2770000000000001</v>
      </c>
      <c r="AB29" s="59">
        <v>16.64</v>
      </c>
      <c r="AC29" s="33"/>
      <c r="AD29" s="58">
        <v>6.2754000000000003</v>
      </c>
      <c r="AE29" s="59">
        <v>16.62</v>
      </c>
      <c r="AF29" s="59"/>
      <c r="AG29" s="58">
        <v>6.2804000000000002</v>
      </c>
      <c r="AH29" s="59">
        <v>16.66</v>
      </c>
      <c r="AI29" s="33"/>
      <c r="AJ29" s="58">
        <v>6.2686000000000002</v>
      </c>
      <c r="AK29" s="59">
        <v>16.690000000000001</v>
      </c>
      <c r="AL29" s="33"/>
      <c r="AM29" s="58">
        <v>6.2868000000000004</v>
      </c>
      <c r="AN29" s="59">
        <v>16.72</v>
      </c>
      <c r="AO29" s="33"/>
      <c r="AP29" s="58">
        <v>6.3045</v>
      </c>
      <c r="AQ29" s="59">
        <v>16.72</v>
      </c>
      <c r="AR29" s="33"/>
      <c r="AS29" s="58">
        <v>6.3051000000000004</v>
      </c>
      <c r="AT29" s="59">
        <v>16.760000000000002</v>
      </c>
      <c r="AU29" s="33"/>
      <c r="AV29" s="58">
        <v>6.3197000000000001</v>
      </c>
      <c r="AW29" s="59">
        <v>16.73</v>
      </c>
      <c r="AX29" s="59"/>
      <c r="AY29" s="58">
        <v>6.3201000000000001</v>
      </c>
      <c r="AZ29" s="59">
        <v>16.77</v>
      </c>
      <c r="BA29" s="33"/>
      <c r="BB29" s="58">
        <v>6.3340000000000005</v>
      </c>
      <c r="BC29" s="59">
        <v>16.829999999999998</v>
      </c>
      <c r="BD29" s="33"/>
      <c r="BE29" s="58">
        <v>6.3182</v>
      </c>
      <c r="BF29" s="60">
        <v>16.82</v>
      </c>
      <c r="BG29" s="33"/>
      <c r="BH29" s="58">
        <f t="shared" si="0"/>
        <v>6.2947421052631585</v>
      </c>
      <c r="BI29" s="60">
        <f t="shared" si="1"/>
        <v>16.726842105263156</v>
      </c>
      <c r="BL29" s="53"/>
      <c r="BM29" s="53"/>
      <c r="BN29" s="82"/>
      <c r="BO29" s="112"/>
      <c r="BP29" s="92"/>
      <c r="BQ29" s="99"/>
      <c r="BR29" s="99"/>
      <c r="BS29" s="92"/>
      <c r="BT29" s="90"/>
    </row>
    <row r="30" spans="1:99" ht="13.5" thickTop="1" x14ac:dyDescent="0.2">
      <c r="BL30" s="62"/>
      <c r="BM30" s="62"/>
      <c r="BO30" s="92"/>
      <c r="BP30" s="92"/>
      <c r="BQ30" s="99"/>
      <c r="BR30" s="99"/>
      <c r="BS30" s="92"/>
      <c r="BT30" s="90"/>
    </row>
    <row r="31" spans="1:99" x14ac:dyDescent="0.2">
      <c r="BL31" s="62"/>
      <c r="BM31" s="62"/>
      <c r="BO31" s="92"/>
      <c r="BP31" s="92"/>
      <c r="BQ31" s="99"/>
      <c r="BR31" s="99"/>
      <c r="BS31" s="92"/>
      <c r="BT31" s="90"/>
    </row>
    <row r="32" spans="1:99" x14ac:dyDescent="0.2">
      <c r="BM32" s="9"/>
      <c r="BO32" s="101" t="s">
        <v>28</v>
      </c>
      <c r="BP32" s="101"/>
      <c r="BQ32" s="101"/>
      <c r="BR32" s="101"/>
      <c r="BS32" s="101"/>
      <c r="BT32" s="101"/>
      <c r="BU32" s="102"/>
      <c r="BV32" s="102"/>
      <c r="BW32" s="102"/>
      <c r="BX32" s="102"/>
      <c r="BY32" s="102"/>
      <c r="BZ32" s="102"/>
      <c r="CA32" s="103"/>
      <c r="CB32" s="104"/>
      <c r="CC32" s="92"/>
      <c r="CD32" s="92"/>
      <c r="CE32" s="92"/>
      <c r="CF32" s="92"/>
      <c r="CG32" s="92"/>
      <c r="CH32" s="92"/>
      <c r="CI32" s="92"/>
      <c r="CJ32" s="92"/>
      <c r="CK32" s="92"/>
      <c r="CL32" s="62"/>
      <c r="CM32" s="62"/>
      <c r="CN32" s="62"/>
      <c r="CO32" s="62"/>
      <c r="CP32" s="62"/>
      <c r="CQ32" s="62"/>
      <c r="CR32" s="62"/>
      <c r="CS32" s="62"/>
      <c r="CT32" s="62"/>
      <c r="CU32" s="62"/>
    </row>
    <row r="33" spans="64:99" x14ac:dyDescent="0.2">
      <c r="BM33" s="9"/>
      <c r="BO33" s="101"/>
      <c r="BP33" s="101"/>
      <c r="BQ33" s="101"/>
      <c r="BR33" s="101"/>
      <c r="BS33" s="101"/>
      <c r="BT33" s="101"/>
      <c r="BU33" s="102"/>
      <c r="BV33" s="102"/>
      <c r="BW33" s="102"/>
      <c r="BX33" s="102"/>
      <c r="BY33" s="102"/>
      <c r="BZ33" s="102"/>
      <c r="CA33" s="103"/>
      <c r="CB33" s="104"/>
      <c r="CC33" s="92"/>
      <c r="CD33" s="92"/>
      <c r="CE33" s="92"/>
      <c r="CF33" s="92"/>
      <c r="CG33" s="92"/>
      <c r="CH33" s="92"/>
      <c r="CI33" s="92"/>
      <c r="CJ33" s="92"/>
      <c r="CK33" s="92"/>
      <c r="CL33" s="62"/>
      <c r="CM33" s="62"/>
      <c r="CN33" s="62"/>
      <c r="CO33" s="62"/>
      <c r="CP33" s="62"/>
      <c r="CQ33" s="62"/>
      <c r="CR33" s="62"/>
      <c r="CS33" s="62"/>
      <c r="CT33" s="62"/>
      <c r="CU33" s="62"/>
    </row>
    <row r="34" spans="64:99" ht="25.5" x14ac:dyDescent="0.2">
      <c r="BL34" s="66"/>
      <c r="BM34" s="66"/>
      <c r="BO34" s="101"/>
      <c r="BP34" s="92" t="s">
        <v>5</v>
      </c>
      <c r="BQ34" s="92" t="s">
        <v>6</v>
      </c>
      <c r="BR34" s="92" t="s">
        <v>7</v>
      </c>
      <c r="BS34" s="92" t="s">
        <v>8</v>
      </c>
      <c r="BT34" s="90" t="s">
        <v>9</v>
      </c>
      <c r="BU34" s="89" t="s">
        <v>10</v>
      </c>
      <c r="BV34" s="89" t="s">
        <v>25</v>
      </c>
      <c r="BW34" s="89" t="s">
        <v>26</v>
      </c>
      <c r="BX34" s="89" t="s">
        <v>13</v>
      </c>
      <c r="BY34" s="89" t="s">
        <v>14</v>
      </c>
      <c r="BZ34" s="89" t="s">
        <v>15</v>
      </c>
      <c r="CA34" s="91" t="s">
        <v>27</v>
      </c>
      <c r="CB34" s="90" t="s">
        <v>17</v>
      </c>
      <c r="CC34" s="105" t="s">
        <v>32</v>
      </c>
      <c r="CD34" s="105" t="s">
        <v>33</v>
      </c>
      <c r="CE34" s="92"/>
      <c r="CF34" s="92"/>
      <c r="CG34" s="92"/>
      <c r="CH34" s="92"/>
      <c r="CI34" s="92"/>
      <c r="CJ34" s="92"/>
      <c r="CK34" s="92"/>
      <c r="CL34" s="62"/>
      <c r="CM34" s="62"/>
      <c r="CN34" s="62"/>
      <c r="CO34" s="62"/>
      <c r="CP34" s="62"/>
      <c r="CQ34" s="62"/>
      <c r="CR34" s="62"/>
      <c r="CS34" s="62"/>
      <c r="CT34" s="62"/>
      <c r="CU34" s="62"/>
    </row>
    <row r="35" spans="64:99" x14ac:dyDescent="0.2">
      <c r="BL35" s="70"/>
      <c r="BM35" s="70"/>
      <c r="BN35" s="15"/>
      <c r="BO35" s="106">
        <v>1</v>
      </c>
      <c r="BP35" s="98">
        <v>99.75</v>
      </c>
      <c r="BQ35" s="98">
        <v>149.02000000000001</v>
      </c>
      <c r="BR35" s="98">
        <v>110.89</v>
      </c>
      <c r="BS35" s="98">
        <v>130.4</v>
      </c>
      <c r="BT35" s="98">
        <v>141561.95000000001</v>
      </c>
      <c r="BU35" s="98">
        <v>1752.25</v>
      </c>
      <c r="BV35" s="98">
        <v>81.38</v>
      </c>
      <c r="BW35" s="98">
        <v>82.26</v>
      </c>
      <c r="BX35" s="98">
        <v>12.65</v>
      </c>
      <c r="BY35" s="98">
        <v>13.5</v>
      </c>
      <c r="BZ35" s="98">
        <v>17.5</v>
      </c>
      <c r="CA35" s="98">
        <v>153.97999999999999</v>
      </c>
      <c r="CB35" s="98">
        <v>105.87</v>
      </c>
      <c r="CC35" s="98">
        <v>16.850000000000001</v>
      </c>
      <c r="CD35" s="98">
        <v>16.87</v>
      </c>
      <c r="CE35" s="108"/>
      <c r="CF35" s="108"/>
      <c r="CG35" s="108"/>
      <c r="CH35" s="108"/>
      <c r="CI35" s="108"/>
      <c r="CJ35" s="108"/>
      <c r="CK35" s="108"/>
      <c r="CL35" s="16"/>
      <c r="CM35" s="16"/>
      <c r="CN35" s="16"/>
      <c r="CO35" s="16"/>
      <c r="CP35" s="16"/>
      <c r="CQ35" s="16"/>
      <c r="CR35" s="16"/>
      <c r="CS35" s="16"/>
      <c r="CT35" s="16"/>
      <c r="CU35" s="16"/>
    </row>
    <row r="36" spans="64:99" x14ac:dyDescent="0.2">
      <c r="BL36" s="70"/>
      <c r="BM36" s="70"/>
      <c r="BN36" s="15"/>
      <c r="BO36" s="106">
        <v>2</v>
      </c>
      <c r="BP36" s="98">
        <v>99.7</v>
      </c>
      <c r="BQ36" s="98">
        <v>148.69</v>
      </c>
      <c r="BR36" s="98">
        <v>110.47</v>
      </c>
      <c r="BS36" s="98">
        <v>129.97</v>
      </c>
      <c r="BT36" s="98">
        <v>142103.89000000001</v>
      </c>
      <c r="BU36" s="98">
        <v>1743.75</v>
      </c>
      <c r="BV36" s="98">
        <v>81.2</v>
      </c>
      <c r="BW36" s="98">
        <v>82.56</v>
      </c>
      <c r="BX36" s="98">
        <v>12.61</v>
      </c>
      <c r="BY36" s="98">
        <v>13.5</v>
      </c>
      <c r="BZ36" s="98">
        <v>17.46</v>
      </c>
      <c r="CA36" s="98">
        <v>153.68</v>
      </c>
      <c r="CB36" s="98">
        <v>105.81</v>
      </c>
      <c r="CC36" s="98">
        <v>16.79</v>
      </c>
      <c r="CD36" s="98">
        <v>16.8</v>
      </c>
      <c r="CE36" s="108"/>
      <c r="CF36" s="108"/>
      <c r="CG36" s="108"/>
      <c r="CH36" s="108"/>
      <c r="CI36" s="108"/>
      <c r="CJ36" s="108"/>
      <c r="CK36" s="108"/>
      <c r="CL36" s="16"/>
      <c r="CM36" s="16"/>
      <c r="CN36" s="16"/>
      <c r="CO36" s="16"/>
      <c r="CP36" s="16"/>
      <c r="CQ36" s="16"/>
      <c r="CR36" s="16"/>
      <c r="CS36" s="16"/>
      <c r="CT36" s="16"/>
      <c r="CU36" s="16"/>
    </row>
    <row r="37" spans="64:99" x14ac:dyDescent="0.2">
      <c r="BL37" s="15"/>
      <c r="BM37" s="16"/>
      <c r="BN37" s="15"/>
      <c r="BO37" s="106">
        <v>3</v>
      </c>
      <c r="BP37" s="98">
        <v>98.49</v>
      </c>
      <c r="BQ37" s="98">
        <v>148.13999999999999</v>
      </c>
      <c r="BR37" s="98">
        <v>109.75</v>
      </c>
      <c r="BS37" s="98">
        <v>129.35</v>
      </c>
      <c r="BT37" s="98">
        <v>139824.73000000001</v>
      </c>
      <c r="BU37" s="98">
        <v>1709.83</v>
      </c>
      <c r="BV37" s="98">
        <v>80.89</v>
      </c>
      <c r="BW37" s="98">
        <v>82.45</v>
      </c>
      <c r="BX37" s="98">
        <v>12.56</v>
      </c>
      <c r="BY37" s="98">
        <v>13.51</v>
      </c>
      <c r="BZ37" s="98">
        <v>17.37</v>
      </c>
      <c r="CA37" s="98">
        <v>152.91999999999999</v>
      </c>
      <c r="CB37" s="98">
        <v>105.35</v>
      </c>
      <c r="CC37" s="98">
        <v>16.71</v>
      </c>
      <c r="CD37" s="98">
        <v>16.739999999999998</v>
      </c>
      <c r="CE37" s="108"/>
      <c r="CF37" s="108"/>
      <c r="CG37" s="108"/>
      <c r="CH37" s="108"/>
      <c r="CI37" s="108"/>
      <c r="CJ37" s="108"/>
      <c r="CK37" s="108"/>
      <c r="CL37" s="16"/>
      <c r="CM37" s="16"/>
      <c r="CN37" s="16"/>
      <c r="CO37" s="16"/>
      <c r="CP37" s="16"/>
      <c r="CQ37" s="16"/>
      <c r="CR37" s="16"/>
      <c r="CS37" s="16"/>
      <c r="CT37" s="16"/>
      <c r="CU37" s="16"/>
    </row>
    <row r="38" spans="64:99" x14ac:dyDescent="0.2">
      <c r="BL38" s="15"/>
      <c r="BM38" s="16"/>
      <c r="BN38" s="15"/>
      <c r="BO38" s="106">
        <v>4</v>
      </c>
      <c r="BP38" s="98">
        <v>98.11</v>
      </c>
      <c r="BQ38" s="98">
        <v>147.47999999999999</v>
      </c>
      <c r="BR38" s="98">
        <v>109.43</v>
      </c>
      <c r="BS38" s="98">
        <v>128.84</v>
      </c>
      <c r="BT38" s="98">
        <v>139632.44</v>
      </c>
      <c r="BU38" s="98">
        <v>1718.54</v>
      </c>
      <c r="BV38" s="98">
        <v>80.92</v>
      </c>
      <c r="BW38" s="98">
        <v>82.42</v>
      </c>
      <c r="BX38" s="98">
        <v>12.52</v>
      </c>
      <c r="BY38" s="98">
        <v>13.46</v>
      </c>
      <c r="BZ38" s="98">
        <v>17.309999999999999</v>
      </c>
      <c r="CA38" s="98">
        <v>152.80000000000001</v>
      </c>
      <c r="CB38" s="98">
        <v>105.29</v>
      </c>
      <c r="CC38" s="98">
        <v>16.7</v>
      </c>
      <c r="CD38" s="98">
        <v>16.68</v>
      </c>
      <c r="CE38" s="108"/>
      <c r="CF38" s="108"/>
      <c r="CG38" s="108"/>
      <c r="CH38" s="108"/>
      <c r="CI38" s="108"/>
      <c r="CJ38" s="108"/>
      <c r="CK38" s="108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64:99" x14ac:dyDescent="0.2">
      <c r="BL39" s="15"/>
      <c r="BM39" s="16"/>
      <c r="BN39" s="15"/>
      <c r="BO39" s="106">
        <v>5</v>
      </c>
      <c r="BP39" s="98">
        <v>98.09</v>
      </c>
      <c r="BQ39" s="98">
        <v>148.69999999999999</v>
      </c>
      <c r="BR39" s="98">
        <v>109.81</v>
      </c>
      <c r="BS39" s="98">
        <v>129.22999999999999</v>
      </c>
      <c r="BT39" s="98">
        <v>140123.70000000001</v>
      </c>
      <c r="BU39" s="98">
        <v>1728.69</v>
      </c>
      <c r="BV39" s="98">
        <v>81.06</v>
      </c>
      <c r="BW39" s="98">
        <v>82.69</v>
      </c>
      <c r="BX39" s="98">
        <v>12.57</v>
      </c>
      <c r="BY39" s="98">
        <v>13.44</v>
      </c>
      <c r="BZ39" s="98">
        <v>17.37</v>
      </c>
      <c r="CA39" s="98">
        <v>152.26</v>
      </c>
      <c r="CB39" s="98">
        <v>104.96</v>
      </c>
      <c r="CC39" s="98">
        <v>16.68</v>
      </c>
      <c r="CD39" s="98">
        <v>16.68</v>
      </c>
      <c r="CE39" s="108"/>
      <c r="CF39" s="108"/>
      <c r="CG39" s="108"/>
      <c r="CH39" s="108"/>
      <c r="CI39" s="108"/>
      <c r="CJ39" s="108"/>
      <c r="CK39" s="108"/>
      <c r="CL39" s="16"/>
      <c r="CM39" s="16"/>
      <c r="CN39" s="16"/>
      <c r="CO39" s="16"/>
      <c r="CP39" s="16"/>
      <c r="CQ39" s="16"/>
      <c r="CR39" s="16"/>
      <c r="CS39" s="16"/>
      <c r="CT39" s="16"/>
      <c r="CU39" s="16"/>
    </row>
    <row r="40" spans="64:99" x14ac:dyDescent="0.2">
      <c r="BL40" s="15"/>
      <c r="BM40" s="16"/>
      <c r="BN40" s="15"/>
      <c r="BO40" s="106">
        <v>6</v>
      </c>
      <c r="BP40" s="98">
        <v>97.91</v>
      </c>
      <c r="BQ40" s="98">
        <v>148.59</v>
      </c>
      <c r="BR40" s="98">
        <v>109.35</v>
      </c>
      <c r="BS40" s="98">
        <v>129.6</v>
      </c>
      <c r="BT40" s="98">
        <v>140885.37</v>
      </c>
      <c r="BU40" s="98">
        <v>1736.03</v>
      </c>
      <c r="BV40" s="98">
        <v>81.19</v>
      </c>
      <c r="BW40" s="98">
        <v>83.1</v>
      </c>
      <c r="BX40" s="98">
        <v>12.6</v>
      </c>
      <c r="BY40" s="98">
        <v>13.47</v>
      </c>
      <c r="BZ40" s="98">
        <v>17.399999999999999</v>
      </c>
      <c r="CA40" s="98">
        <v>152.19</v>
      </c>
      <c r="CB40" s="98">
        <v>104.7</v>
      </c>
      <c r="CC40" s="98">
        <v>16.66</v>
      </c>
      <c r="CD40" s="98">
        <v>16.66</v>
      </c>
      <c r="CE40" s="108"/>
      <c r="CF40" s="108"/>
      <c r="CG40" s="108"/>
      <c r="CH40" s="108"/>
      <c r="CI40" s="108"/>
      <c r="CJ40" s="108"/>
      <c r="CK40" s="108"/>
      <c r="CL40" s="16"/>
      <c r="CM40" s="16"/>
      <c r="CN40" s="16"/>
      <c r="CO40" s="16"/>
      <c r="CP40" s="16"/>
      <c r="CQ40" s="16"/>
      <c r="CR40" s="16"/>
      <c r="CS40" s="16"/>
      <c r="CT40" s="16"/>
      <c r="CU40" s="16"/>
    </row>
    <row r="41" spans="64:99" x14ac:dyDescent="0.2">
      <c r="BL41" s="15"/>
      <c r="BM41" s="16"/>
      <c r="BN41" s="15"/>
      <c r="BO41" s="106">
        <v>7</v>
      </c>
      <c r="BP41" s="98">
        <v>98.17</v>
      </c>
      <c r="BQ41" s="98">
        <v>148.71</v>
      </c>
      <c r="BR41" s="98">
        <v>109.05</v>
      </c>
      <c r="BS41" s="98">
        <v>129.56</v>
      </c>
      <c r="BT41" s="98">
        <v>141383.22</v>
      </c>
      <c r="BU41" s="98">
        <v>1742.34</v>
      </c>
      <c r="BV41" s="98">
        <v>81.290000000000006</v>
      </c>
      <c r="BW41" s="98">
        <v>83.32</v>
      </c>
      <c r="BX41" s="98">
        <v>12.47</v>
      </c>
      <c r="BY41" s="98">
        <v>13.49</v>
      </c>
      <c r="BZ41" s="98">
        <v>17.39</v>
      </c>
      <c r="CA41" s="98">
        <v>152.83000000000001</v>
      </c>
      <c r="CB41" s="98">
        <v>104.96</v>
      </c>
      <c r="CC41" s="98">
        <v>16.7</v>
      </c>
      <c r="CD41" s="98">
        <v>16.71</v>
      </c>
      <c r="CE41" s="108"/>
      <c r="CF41" s="108"/>
      <c r="CG41" s="108"/>
      <c r="CH41" s="108"/>
      <c r="CI41" s="108"/>
      <c r="CJ41" s="108"/>
      <c r="CK41" s="108"/>
      <c r="CL41" s="16"/>
      <c r="CM41" s="16"/>
      <c r="CN41" s="16"/>
      <c r="CO41" s="16"/>
      <c r="CP41" s="16"/>
      <c r="CQ41" s="16"/>
      <c r="CR41" s="16"/>
      <c r="CS41" s="16"/>
      <c r="CT41" s="16"/>
      <c r="CU41" s="16"/>
    </row>
    <row r="42" spans="64:99" x14ac:dyDescent="0.2">
      <c r="BL42" s="15"/>
      <c r="BM42" s="16"/>
      <c r="BN42" s="15"/>
      <c r="BO42" s="106">
        <v>8</v>
      </c>
      <c r="BP42" s="98">
        <v>97.5</v>
      </c>
      <c r="BQ42" s="98">
        <v>149.77000000000001</v>
      </c>
      <c r="BR42" s="98">
        <v>109.1</v>
      </c>
      <c r="BS42" s="98">
        <v>129.34</v>
      </c>
      <c r="BT42" s="98">
        <v>140630.89000000001</v>
      </c>
      <c r="BU42" s="98">
        <v>1734.38</v>
      </c>
      <c r="BV42" s="98">
        <v>81.77</v>
      </c>
      <c r="BW42" s="98">
        <v>83.46</v>
      </c>
      <c r="BX42" s="98">
        <v>12.47</v>
      </c>
      <c r="BY42" s="98">
        <v>13.53</v>
      </c>
      <c r="BZ42" s="98">
        <v>17.38</v>
      </c>
      <c r="CA42" s="98">
        <v>152.53</v>
      </c>
      <c r="CB42" s="98">
        <v>104.86</v>
      </c>
      <c r="CC42" s="98">
        <v>16.7</v>
      </c>
      <c r="CD42" s="98">
        <v>16.71</v>
      </c>
      <c r="CE42" s="108"/>
      <c r="CF42" s="108"/>
      <c r="CG42" s="108"/>
      <c r="CH42" s="108"/>
      <c r="CI42" s="108"/>
      <c r="CJ42" s="108"/>
      <c r="CK42" s="108"/>
      <c r="CL42" s="16"/>
      <c r="CM42" s="16"/>
      <c r="CN42" s="16"/>
      <c r="CO42" s="16"/>
      <c r="CP42" s="16"/>
      <c r="CQ42" s="16"/>
      <c r="CR42" s="16"/>
      <c r="CS42" s="16"/>
      <c r="CT42" s="16"/>
      <c r="CU42" s="16"/>
    </row>
    <row r="43" spans="64:99" x14ac:dyDescent="0.2">
      <c r="BL43" s="15"/>
      <c r="BM43" s="16"/>
      <c r="BN43" s="15"/>
      <c r="BO43" s="106">
        <v>9</v>
      </c>
      <c r="BP43" s="98">
        <v>97.45</v>
      </c>
      <c r="BQ43" s="98">
        <v>149.47</v>
      </c>
      <c r="BR43" s="98">
        <v>108.84</v>
      </c>
      <c r="BS43" s="98">
        <v>129.15</v>
      </c>
      <c r="BT43" s="98">
        <v>140465</v>
      </c>
      <c r="BU43" s="98">
        <v>1737.4</v>
      </c>
      <c r="BV43" s="98">
        <v>81.209999999999994</v>
      </c>
      <c r="BW43" s="98">
        <v>82.89</v>
      </c>
      <c r="BX43" s="98">
        <v>12.41</v>
      </c>
      <c r="BY43" s="98">
        <v>13.46</v>
      </c>
      <c r="BZ43" s="98">
        <v>17.350000000000001</v>
      </c>
      <c r="CA43" s="98">
        <v>151.96</v>
      </c>
      <c r="CB43" s="98">
        <v>104.48</v>
      </c>
      <c r="CC43" s="98">
        <v>16.63</v>
      </c>
      <c r="CD43" s="98">
        <v>16.64</v>
      </c>
      <c r="CE43" s="108"/>
      <c r="CF43" s="108"/>
      <c r="CG43" s="108"/>
      <c r="CH43" s="108"/>
      <c r="CI43" s="108"/>
      <c r="CJ43" s="108"/>
      <c r="CK43" s="108"/>
      <c r="CL43" s="16"/>
      <c r="CM43" s="16"/>
      <c r="CN43" s="16"/>
      <c r="CO43" s="16"/>
      <c r="CP43" s="16"/>
      <c r="CQ43" s="16"/>
      <c r="CR43" s="16"/>
      <c r="CS43" s="16"/>
      <c r="CT43" s="16"/>
      <c r="CU43" s="16"/>
    </row>
    <row r="44" spans="64:99" x14ac:dyDescent="0.2">
      <c r="BL44" s="15"/>
      <c r="BM44" s="16"/>
      <c r="BN44" s="15"/>
      <c r="BO44" s="106">
        <v>10</v>
      </c>
      <c r="BP44" s="98">
        <v>97.44</v>
      </c>
      <c r="BQ44" s="98">
        <v>149.31</v>
      </c>
      <c r="BR44" s="98">
        <v>108.42</v>
      </c>
      <c r="BS44" s="98">
        <v>129.07</v>
      </c>
      <c r="BT44" s="98">
        <v>139996.54</v>
      </c>
      <c r="BU44" s="98">
        <v>1730.82</v>
      </c>
      <c r="BV44" s="98">
        <v>81.069999999999993</v>
      </c>
      <c r="BW44" s="98">
        <v>82.96</v>
      </c>
      <c r="BX44" s="98">
        <v>12.39</v>
      </c>
      <c r="BY44" s="98">
        <v>13.4</v>
      </c>
      <c r="BZ44" s="98">
        <v>17.329999999999998</v>
      </c>
      <c r="CA44" s="98">
        <v>151.94</v>
      </c>
      <c r="CB44" s="98">
        <v>104.31</v>
      </c>
      <c r="CC44" s="98">
        <v>16.61</v>
      </c>
      <c r="CD44" s="98">
        <v>16.62</v>
      </c>
      <c r="CE44" s="108"/>
      <c r="CF44" s="108"/>
      <c r="CG44" s="108"/>
      <c r="CH44" s="108"/>
      <c r="CI44" s="108"/>
      <c r="CJ44" s="108"/>
      <c r="CK44" s="108"/>
      <c r="CL44" s="16"/>
      <c r="CM44" s="16"/>
      <c r="CN44" s="16"/>
      <c r="CO44" s="16"/>
      <c r="CP44" s="16"/>
      <c r="CQ44" s="16"/>
      <c r="CR44" s="16"/>
      <c r="CS44" s="16"/>
      <c r="CT44" s="16"/>
      <c r="CU44" s="16"/>
    </row>
    <row r="45" spans="64:99" x14ac:dyDescent="0.2">
      <c r="BL45" s="15"/>
      <c r="BM45" s="16"/>
      <c r="BN45" s="15"/>
      <c r="BO45" s="106">
        <v>11</v>
      </c>
      <c r="BP45" s="98">
        <v>97.59</v>
      </c>
      <c r="BQ45" s="98">
        <v>148.59</v>
      </c>
      <c r="BR45" s="98">
        <v>108.08</v>
      </c>
      <c r="BS45" s="98">
        <v>129.38</v>
      </c>
      <c r="BT45" s="98">
        <v>140861.89000000001</v>
      </c>
      <c r="BU45" s="98">
        <v>1764.57</v>
      </c>
      <c r="BV45" s="98">
        <v>81.12</v>
      </c>
      <c r="BW45" s="98">
        <v>83.17</v>
      </c>
      <c r="BX45" s="98">
        <v>12.44</v>
      </c>
      <c r="BY45" s="98">
        <v>13.46</v>
      </c>
      <c r="BZ45" s="98">
        <v>17.37</v>
      </c>
      <c r="CA45" s="98">
        <v>152.54</v>
      </c>
      <c r="CB45" s="98">
        <v>104.66</v>
      </c>
      <c r="CC45" s="98">
        <v>16.649999999999999</v>
      </c>
      <c r="CD45" s="98">
        <v>16.66</v>
      </c>
      <c r="CE45" s="108"/>
      <c r="CF45" s="108"/>
      <c r="CG45" s="108"/>
      <c r="CH45" s="108"/>
      <c r="CI45" s="108"/>
      <c r="CJ45" s="108"/>
      <c r="CK45" s="108"/>
      <c r="CL45" s="16"/>
      <c r="CM45" s="16"/>
      <c r="CN45" s="16"/>
      <c r="CO45" s="16"/>
      <c r="CP45" s="16"/>
      <c r="CQ45" s="16"/>
      <c r="CR45" s="16"/>
      <c r="CS45" s="16"/>
      <c r="CT45" s="16"/>
      <c r="CU45" s="16"/>
    </row>
    <row r="46" spans="64:99" x14ac:dyDescent="0.2">
      <c r="BL46" s="15"/>
      <c r="BM46" s="16"/>
      <c r="BN46" s="15"/>
      <c r="BO46" s="106">
        <v>12</v>
      </c>
      <c r="BP46" s="98">
        <v>97.46</v>
      </c>
      <c r="BQ46" s="98">
        <v>148.46</v>
      </c>
      <c r="BR46" s="98">
        <v>108</v>
      </c>
      <c r="BS46" s="98">
        <v>129.41999999999999</v>
      </c>
      <c r="BT46" s="98">
        <v>140895.53</v>
      </c>
      <c r="BU46" s="98">
        <v>1790.56</v>
      </c>
      <c r="BV46" s="98">
        <v>81.56</v>
      </c>
      <c r="BW46" s="98">
        <v>82.95</v>
      </c>
      <c r="BX46" s="98">
        <v>12.48</v>
      </c>
      <c r="BY46" s="98">
        <v>13.5</v>
      </c>
      <c r="BZ46" s="98">
        <v>17.37</v>
      </c>
      <c r="CA46" s="98">
        <v>152.38</v>
      </c>
      <c r="CB46" s="98">
        <v>104.65</v>
      </c>
      <c r="CC46" s="98">
        <v>16.670000000000002</v>
      </c>
      <c r="CD46" s="98">
        <v>16.690000000000001</v>
      </c>
      <c r="CE46" s="108"/>
      <c r="CF46" s="108"/>
      <c r="CG46" s="108"/>
      <c r="CH46" s="108"/>
      <c r="CI46" s="108"/>
      <c r="CJ46" s="108"/>
      <c r="CK46" s="108"/>
      <c r="CL46" s="16"/>
      <c r="CM46" s="16"/>
      <c r="CN46" s="16"/>
      <c r="CO46" s="16"/>
      <c r="CP46" s="16"/>
      <c r="CQ46" s="16"/>
      <c r="CR46" s="16"/>
      <c r="CS46" s="16"/>
      <c r="CT46" s="16"/>
      <c r="CU46" s="16"/>
    </row>
    <row r="47" spans="64:99" x14ac:dyDescent="0.2">
      <c r="BL47" s="15"/>
      <c r="BM47" s="16"/>
      <c r="BN47" s="15"/>
      <c r="BO47" s="106">
        <v>13</v>
      </c>
      <c r="BP47" s="98">
        <v>97.64</v>
      </c>
      <c r="BQ47" s="98">
        <v>147.76</v>
      </c>
      <c r="BR47" s="98">
        <v>107.96</v>
      </c>
      <c r="BS47" s="98">
        <v>129.29</v>
      </c>
      <c r="BT47" s="98">
        <v>140922.82</v>
      </c>
      <c r="BU47" s="98">
        <v>1796.19</v>
      </c>
      <c r="BV47" s="98">
        <v>80.78</v>
      </c>
      <c r="BW47" s="98">
        <v>82.98</v>
      </c>
      <c r="BX47" s="98">
        <v>12.46</v>
      </c>
      <c r="BY47" s="98">
        <v>13.45</v>
      </c>
      <c r="BZ47" s="98">
        <v>17.350000000000001</v>
      </c>
      <c r="CA47" s="98">
        <v>153.06</v>
      </c>
      <c r="CB47" s="98">
        <v>105.12</v>
      </c>
      <c r="CC47" s="98">
        <v>16.71</v>
      </c>
      <c r="CD47" s="98">
        <v>16.72</v>
      </c>
      <c r="CE47" s="108"/>
      <c r="CF47" s="108"/>
      <c r="CG47" s="108"/>
      <c r="CH47" s="108"/>
      <c r="CI47" s="108"/>
      <c r="CJ47" s="108"/>
      <c r="CK47" s="108"/>
      <c r="CL47" s="16"/>
      <c r="CM47" s="16"/>
      <c r="CN47" s="16"/>
      <c r="CO47" s="16"/>
      <c r="CP47" s="16"/>
      <c r="CQ47" s="16"/>
      <c r="CR47" s="16"/>
      <c r="CS47" s="16"/>
      <c r="CT47" s="16"/>
      <c r="CU47" s="16"/>
    </row>
    <row r="48" spans="64:99" x14ac:dyDescent="0.2">
      <c r="BL48" s="15"/>
      <c r="BM48" s="16"/>
      <c r="BN48" s="15"/>
      <c r="BO48" s="106">
        <v>14</v>
      </c>
      <c r="BP48" s="98">
        <v>97.43</v>
      </c>
      <c r="BQ48" s="98">
        <v>147.16999999999999</v>
      </c>
      <c r="BR48" s="98">
        <v>107.92</v>
      </c>
      <c r="BS48" s="98">
        <v>129</v>
      </c>
      <c r="BT48" s="98">
        <v>139956.65</v>
      </c>
      <c r="BU48" s="98">
        <v>1785.5</v>
      </c>
      <c r="BV48" s="98">
        <v>80.47</v>
      </c>
      <c r="BW48" s="98">
        <v>82.37</v>
      </c>
      <c r="BX48" s="98">
        <v>12.43</v>
      </c>
      <c r="BY48" s="98">
        <v>13.4</v>
      </c>
      <c r="BZ48" s="98">
        <v>17.309999999999999</v>
      </c>
      <c r="CA48" s="98">
        <v>153.03</v>
      </c>
      <c r="CB48" s="98">
        <v>105.42</v>
      </c>
      <c r="CC48" s="98">
        <v>16.72</v>
      </c>
      <c r="CD48" s="98">
        <v>16.72</v>
      </c>
      <c r="CE48" s="108"/>
      <c r="CF48" s="108"/>
      <c r="CG48" s="108"/>
      <c r="CH48" s="108"/>
      <c r="CI48" s="108"/>
      <c r="CJ48" s="108"/>
      <c r="CK48" s="108"/>
      <c r="CL48" s="16"/>
      <c r="CM48" s="16"/>
      <c r="CN48" s="16"/>
      <c r="CO48" s="16"/>
      <c r="CP48" s="16"/>
      <c r="CQ48" s="16"/>
      <c r="CR48" s="16"/>
      <c r="CS48" s="16"/>
      <c r="CT48" s="16"/>
      <c r="CU48" s="16"/>
    </row>
    <row r="49" spans="64:99" x14ac:dyDescent="0.2">
      <c r="BL49" s="15"/>
      <c r="BM49" s="16"/>
      <c r="BN49" s="15"/>
      <c r="BO49" s="106">
        <v>15</v>
      </c>
      <c r="BP49" s="98">
        <v>97.1</v>
      </c>
      <c r="BQ49" s="98">
        <v>147.35</v>
      </c>
      <c r="BR49" s="98">
        <v>108.05</v>
      </c>
      <c r="BS49" s="98">
        <v>128.96</v>
      </c>
      <c r="BT49" s="98">
        <v>140165.85999999999</v>
      </c>
      <c r="BU49" s="98">
        <v>1762.56</v>
      </c>
      <c r="BV49" s="98">
        <v>80.349999999999994</v>
      </c>
      <c r="BW49" s="98">
        <v>82.29</v>
      </c>
      <c r="BX49" s="98">
        <v>12.43</v>
      </c>
      <c r="BY49" s="98">
        <v>13.4</v>
      </c>
      <c r="BZ49" s="98">
        <v>17.309999999999999</v>
      </c>
      <c r="CA49" s="98">
        <v>152.84</v>
      </c>
      <c r="CB49" s="98">
        <v>105.65</v>
      </c>
      <c r="CC49" s="98">
        <v>16.760000000000002</v>
      </c>
      <c r="CD49" s="98">
        <v>16.760000000000002</v>
      </c>
      <c r="CE49" s="108"/>
      <c r="CF49" s="108"/>
      <c r="CG49" s="108"/>
      <c r="CH49" s="108"/>
      <c r="CI49" s="108"/>
      <c r="CJ49" s="108"/>
      <c r="CK49" s="108"/>
      <c r="CL49" s="16"/>
      <c r="CM49" s="16"/>
      <c r="CN49" s="16"/>
      <c r="CO49" s="16"/>
      <c r="CP49" s="16"/>
      <c r="CQ49" s="16"/>
      <c r="CR49" s="16"/>
      <c r="CS49" s="16"/>
      <c r="CT49" s="16"/>
      <c r="CU49" s="16"/>
    </row>
    <row r="50" spans="64:99" x14ac:dyDescent="0.2">
      <c r="BL50" s="15"/>
      <c r="BM50" s="16"/>
      <c r="BN50" s="15"/>
      <c r="BO50" s="106">
        <v>16</v>
      </c>
      <c r="BP50" s="98">
        <v>96.91</v>
      </c>
      <c r="BQ50" s="98">
        <v>147.56</v>
      </c>
      <c r="BR50" s="98">
        <v>107.64</v>
      </c>
      <c r="BS50" s="98">
        <v>129.07</v>
      </c>
      <c r="BT50" s="98">
        <v>139995.98000000001</v>
      </c>
      <c r="BU50" s="98">
        <v>1753.52</v>
      </c>
      <c r="BV50" s="98">
        <v>80.13</v>
      </c>
      <c r="BW50" s="98">
        <v>82.18</v>
      </c>
      <c r="BX50" s="98">
        <v>12.39</v>
      </c>
      <c r="BY50" s="98">
        <v>13.33</v>
      </c>
      <c r="BZ50" s="98">
        <v>17.329999999999998</v>
      </c>
      <c r="CA50" s="98">
        <v>152.77000000000001</v>
      </c>
      <c r="CB50" s="98">
        <v>105.71</v>
      </c>
      <c r="CC50" s="98">
        <v>16.73</v>
      </c>
      <c r="CD50" s="98">
        <v>16.73</v>
      </c>
      <c r="CE50" s="108"/>
      <c r="CF50" s="108"/>
      <c r="CG50" s="108"/>
      <c r="CH50" s="108"/>
      <c r="CI50" s="108"/>
      <c r="CJ50" s="108"/>
      <c r="CK50" s="108"/>
      <c r="CL50" s="16"/>
      <c r="CM50" s="16"/>
      <c r="CN50" s="16"/>
      <c r="CO50" s="16"/>
      <c r="CP50" s="16"/>
      <c r="CQ50" s="16"/>
      <c r="CR50" s="16"/>
      <c r="CS50" s="16"/>
      <c r="CT50" s="16"/>
      <c r="CU50" s="16"/>
    </row>
    <row r="51" spans="64:99" x14ac:dyDescent="0.2">
      <c r="BL51" s="15"/>
      <c r="BM51" s="16"/>
      <c r="BN51" s="15"/>
      <c r="BO51" s="106">
        <v>17</v>
      </c>
      <c r="BP51" s="98">
        <v>96.94</v>
      </c>
      <c r="BQ51" s="98">
        <v>147.6</v>
      </c>
      <c r="BR51" s="98">
        <v>107.79</v>
      </c>
      <c r="BS51" s="98">
        <v>129.06</v>
      </c>
      <c r="BT51" s="98">
        <v>140172.88</v>
      </c>
      <c r="BU51" s="98">
        <v>1753.06</v>
      </c>
      <c r="BV51" s="98">
        <v>80.19</v>
      </c>
      <c r="BW51" s="98">
        <v>82.51</v>
      </c>
      <c r="BX51" s="98">
        <v>12.35</v>
      </c>
      <c r="BY51" s="98">
        <v>13.32</v>
      </c>
      <c r="BZ51" s="98">
        <v>17.329999999999998</v>
      </c>
      <c r="CA51" s="98">
        <v>153.06</v>
      </c>
      <c r="CB51" s="98">
        <v>105.97</v>
      </c>
      <c r="CC51" s="98">
        <v>16.75</v>
      </c>
      <c r="CD51" s="98">
        <v>16.77</v>
      </c>
      <c r="CE51" s="108"/>
      <c r="CF51" s="108"/>
      <c r="CG51" s="108"/>
      <c r="CH51" s="108"/>
      <c r="CI51" s="108"/>
      <c r="CJ51" s="108"/>
      <c r="CK51" s="108"/>
      <c r="CL51" s="16"/>
      <c r="CM51" s="16"/>
      <c r="CN51" s="16"/>
      <c r="CO51" s="16"/>
      <c r="CP51" s="16"/>
      <c r="CQ51" s="16"/>
      <c r="CR51" s="16"/>
      <c r="CS51" s="16"/>
      <c r="CT51" s="16"/>
      <c r="CU51" s="16"/>
    </row>
    <row r="52" spans="64:99" x14ac:dyDescent="0.2">
      <c r="BL52" s="15"/>
      <c r="BM52" s="16"/>
      <c r="BN52" s="15"/>
      <c r="BO52" s="106">
        <v>18</v>
      </c>
      <c r="BP52" s="98">
        <v>97.58</v>
      </c>
      <c r="BQ52" s="98">
        <v>147.16999999999999</v>
      </c>
      <c r="BR52" s="98">
        <v>107.76</v>
      </c>
      <c r="BS52" s="98">
        <v>128.86000000000001</v>
      </c>
      <c r="BT52" s="98">
        <v>140528.35999999999</v>
      </c>
      <c r="BU52" s="98">
        <v>1762.32</v>
      </c>
      <c r="BV52" s="98">
        <v>80.53</v>
      </c>
      <c r="BW52" s="98">
        <v>82.78</v>
      </c>
      <c r="BX52" s="98">
        <v>12.24</v>
      </c>
      <c r="BY52" s="98">
        <v>13.34</v>
      </c>
      <c r="BZ52" s="98">
        <v>17.29</v>
      </c>
      <c r="CA52" s="98">
        <v>153.91999999999999</v>
      </c>
      <c r="CB52" s="98">
        <v>106.62</v>
      </c>
      <c r="CC52" s="98">
        <v>16.82</v>
      </c>
      <c r="CD52" s="98">
        <v>16.829999999999998</v>
      </c>
      <c r="CE52" s="108"/>
      <c r="CF52" s="108"/>
      <c r="CG52" s="108"/>
      <c r="CH52" s="108"/>
      <c r="CI52" s="108"/>
      <c r="CJ52" s="108"/>
      <c r="CK52" s="108"/>
      <c r="CL52" s="16"/>
      <c r="CM52" s="16"/>
      <c r="CN52" s="16"/>
      <c r="CO52" s="16"/>
      <c r="CP52" s="16"/>
      <c r="CQ52" s="16"/>
      <c r="CR52" s="16"/>
      <c r="CS52" s="16"/>
      <c r="CT52" s="16"/>
      <c r="CU52" s="16"/>
    </row>
    <row r="53" spans="64:99" x14ac:dyDescent="0.2">
      <c r="BL53" s="15"/>
      <c r="BM53" s="16"/>
      <c r="BN53" s="15"/>
      <c r="BO53" s="106">
        <v>19</v>
      </c>
      <c r="BP53" s="98">
        <v>97.3</v>
      </c>
      <c r="BQ53" s="98">
        <v>145.91999999999999</v>
      </c>
      <c r="BR53" s="98">
        <v>107.56</v>
      </c>
      <c r="BS53" s="98">
        <v>128.74</v>
      </c>
      <c r="BT53" s="98">
        <v>139996.26999999999</v>
      </c>
      <c r="BU53" s="98">
        <v>1745.44</v>
      </c>
      <c r="BV53" s="98">
        <v>80.28</v>
      </c>
      <c r="BW53" s="98">
        <v>82.71</v>
      </c>
      <c r="BX53" s="98">
        <v>12.25</v>
      </c>
      <c r="BY53" s="98">
        <v>13.32</v>
      </c>
      <c r="BZ53" s="98">
        <v>17.28</v>
      </c>
      <c r="CA53" s="98">
        <v>152.81</v>
      </c>
      <c r="CB53" s="98">
        <v>106.28</v>
      </c>
      <c r="CC53" s="98">
        <v>16.78</v>
      </c>
      <c r="CD53" s="98">
        <v>16.82</v>
      </c>
      <c r="CE53" s="108"/>
      <c r="CF53" s="108"/>
      <c r="CG53" s="108"/>
      <c r="CH53" s="108"/>
      <c r="CI53" s="108"/>
      <c r="CJ53" s="108"/>
      <c r="CK53" s="108"/>
      <c r="CL53" s="16"/>
      <c r="CM53" s="16"/>
      <c r="CN53" s="16"/>
      <c r="CO53" s="16"/>
      <c r="CP53" s="16"/>
      <c r="CQ53" s="16"/>
      <c r="CR53" s="16"/>
      <c r="CS53" s="16"/>
      <c r="CT53" s="16"/>
      <c r="CU53" s="16"/>
    </row>
    <row r="54" spans="64:99" x14ac:dyDescent="0.2">
      <c r="BL54" s="15"/>
      <c r="BM54" s="16"/>
      <c r="BN54" s="15"/>
      <c r="BO54" s="106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108"/>
      <c r="CF54" s="108"/>
      <c r="CG54" s="108"/>
      <c r="CH54" s="108"/>
      <c r="CI54" s="108"/>
      <c r="CJ54" s="108"/>
      <c r="CK54" s="108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64:99" x14ac:dyDescent="0.2">
      <c r="BL55" s="15"/>
      <c r="BM55" s="16"/>
      <c r="BN55" s="15"/>
      <c r="BO55" s="106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08"/>
      <c r="CF55" s="108"/>
      <c r="CG55" s="108"/>
      <c r="CH55" s="108"/>
      <c r="CI55" s="108"/>
      <c r="CJ55" s="108"/>
      <c r="CK55" s="108"/>
      <c r="CL55" s="16"/>
      <c r="CM55" s="16"/>
      <c r="CN55" s="16"/>
      <c r="CO55" s="16"/>
      <c r="CP55" s="16"/>
      <c r="CQ55" s="16"/>
      <c r="CR55" s="16"/>
      <c r="CS55" s="16"/>
      <c r="CT55" s="16"/>
      <c r="CU55" s="16"/>
    </row>
    <row r="56" spans="64:99" x14ac:dyDescent="0.2">
      <c r="BL56" s="8"/>
      <c r="BM56" s="8"/>
      <c r="BN56" s="8"/>
      <c r="BO56" s="106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75"/>
      <c r="CD56" s="75"/>
      <c r="CE56" s="75"/>
      <c r="CF56" s="75"/>
      <c r="CG56" s="75"/>
      <c r="CH56" s="75"/>
      <c r="CI56" s="75"/>
      <c r="CJ56" s="75"/>
      <c r="CK56" s="75"/>
      <c r="CL56" s="76"/>
      <c r="CM56" s="76"/>
      <c r="CN56" s="76"/>
      <c r="CO56" s="76"/>
      <c r="CP56" s="76"/>
      <c r="CQ56" s="76"/>
      <c r="CR56" s="76"/>
      <c r="CS56" s="76"/>
      <c r="CT56" s="76"/>
      <c r="CU56" s="76"/>
    </row>
    <row r="57" spans="64:99" x14ac:dyDescent="0.2">
      <c r="BL57" s="3"/>
      <c r="BM57" s="3"/>
      <c r="BN57" s="3"/>
      <c r="BO57" s="106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B57" s="91"/>
      <c r="CC57" s="98"/>
      <c r="CD57" s="98"/>
      <c r="CE57" s="98"/>
      <c r="CF57" s="98"/>
      <c r="CG57" s="98"/>
      <c r="CH57" s="98"/>
      <c r="CI57" s="98"/>
      <c r="CJ57" s="98"/>
      <c r="CK57" s="98"/>
      <c r="CL57" s="79"/>
      <c r="CM57" s="79"/>
      <c r="CN57" s="79"/>
      <c r="CO57" s="79"/>
      <c r="CP57" s="79"/>
      <c r="CQ57" s="79"/>
      <c r="CR57" s="79"/>
      <c r="CS57" s="79"/>
      <c r="CT57" s="79"/>
      <c r="CU57" s="79"/>
    </row>
    <row r="58" spans="64:99" x14ac:dyDescent="0.2">
      <c r="BL58" s="3"/>
      <c r="BM58" s="3"/>
      <c r="BN58" s="3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98"/>
      <c r="CD58" s="98"/>
      <c r="CE58" s="98"/>
      <c r="CF58" s="98"/>
      <c r="CG58" s="98"/>
      <c r="CH58" s="98"/>
      <c r="CI58" s="98"/>
      <c r="CJ58" s="98"/>
      <c r="CK58" s="98"/>
      <c r="CL58" s="79"/>
      <c r="CM58" s="79"/>
      <c r="CN58" s="79"/>
      <c r="CO58" s="79"/>
      <c r="CP58" s="79"/>
      <c r="CQ58" s="79"/>
      <c r="CR58" s="79"/>
      <c r="CS58" s="79"/>
      <c r="CT58" s="79"/>
      <c r="CU58" s="79"/>
    </row>
    <row r="59" spans="64:99" x14ac:dyDescent="0.2">
      <c r="BL59" s="6"/>
      <c r="BM59" s="6"/>
      <c r="BN59" s="6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12"/>
      <c r="CD59" s="112"/>
      <c r="CE59" s="112"/>
      <c r="CF59" s="112"/>
      <c r="CG59" s="112"/>
      <c r="CH59" s="112"/>
      <c r="CI59" s="112"/>
      <c r="CJ59" s="112"/>
      <c r="CK59" s="112"/>
      <c r="CL59" s="82"/>
      <c r="CM59" s="82"/>
      <c r="CN59" s="82"/>
      <c r="CO59" s="82"/>
      <c r="CP59" s="82"/>
      <c r="CQ59" s="82"/>
      <c r="CR59" s="82"/>
      <c r="CS59" s="82"/>
      <c r="CT59" s="82"/>
      <c r="CU59" s="82"/>
    </row>
    <row r="60" spans="64:99" x14ac:dyDescent="0.2">
      <c r="BL60" s="3"/>
      <c r="BM60" s="2"/>
      <c r="BN60" s="3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90"/>
      <c r="CD60" s="90"/>
      <c r="CE60" s="90"/>
      <c r="CF60" s="90"/>
      <c r="CG60" s="90"/>
      <c r="CH60" s="90"/>
      <c r="CI60" s="90"/>
      <c r="CJ60" s="90"/>
      <c r="CK60" s="90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64:99" x14ac:dyDescent="0.2">
      <c r="BL61" s="3"/>
      <c r="BM61" s="2"/>
      <c r="BN61" s="3"/>
      <c r="BO61" s="98"/>
      <c r="BP61" s="98">
        <f>AVERAGE(BP35:BP54)</f>
        <v>97.81894736842105</v>
      </c>
      <c r="BQ61" s="98">
        <f t="shared" ref="BQ61:CD61" si="2">AVERAGE(BQ35:BQ54)</f>
        <v>148.18210526315787</v>
      </c>
      <c r="BR61" s="98">
        <f t="shared" si="2"/>
        <v>108.73000000000002</v>
      </c>
      <c r="BS61" s="98">
        <f t="shared" si="2"/>
        <v>129.27842105263159</v>
      </c>
      <c r="BT61" s="98">
        <f t="shared" si="2"/>
        <v>140531.78789473683</v>
      </c>
      <c r="BU61" s="98">
        <f t="shared" si="2"/>
        <v>1749.8815789473688</v>
      </c>
      <c r="BV61" s="98">
        <f t="shared" si="2"/>
        <v>80.915263157894728</v>
      </c>
      <c r="BW61" s="98">
        <f t="shared" si="2"/>
        <v>82.739473684210523</v>
      </c>
      <c r="BX61" s="98">
        <f t="shared" si="2"/>
        <v>12.458947368421052</v>
      </c>
      <c r="BY61" s="98">
        <f t="shared" si="2"/>
        <v>13.43578947368421</v>
      </c>
      <c r="BZ61" s="98">
        <f t="shared" si="2"/>
        <v>17.357894736842102</v>
      </c>
      <c r="CA61" s="98">
        <f t="shared" si="2"/>
        <v>152.81578947368422</v>
      </c>
      <c r="CB61" s="98">
        <f t="shared" si="2"/>
        <v>105.29842105263162</v>
      </c>
      <c r="CC61" s="98">
        <f t="shared" si="2"/>
        <v>16.716842105263158</v>
      </c>
      <c r="CD61" s="98">
        <f t="shared" si="2"/>
        <v>16.726842105263156</v>
      </c>
      <c r="CE61" s="90"/>
      <c r="CF61" s="90"/>
      <c r="CG61" s="90"/>
      <c r="CH61" s="90"/>
      <c r="CI61" s="90"/>
      <c r="CJ61" s="90"/>
      <c r="CK61" s="90"/>
      <c r="CL61" s="2"/>
      <c r="CM61" s="2"/>
      <c r="CN61" s="2"/>
      <c r="CO61" s="2"/>
      <c r="CP61" s="2"/>
      <c r="CQ61" s="2"/>
      <c r="CR61" s="2"/>
      <c r="CS61" s="2"/>
      <c r="CT61" s="2"/>
      <c r="CU61" s="2"/>
    </row>
    <row r="62" spans="64:99" x14ac:dyDescent="0.2">
      <c r="BL62" s="3"/>
      <c r="BM62" s="2"/>
      <c r="BN62" s="3"/>
      <c r="BO62" s="98"/>
      <c r="BP62" s="98">
        <v>97.81894736842105</v>
      </c>
      <c r="BQ62" s="98">
        <v>148.18210526315787</v>
      </c>
      <c r="BR62" s="98">
        <v>108.73000000000002</v>
      </c>
      <c r="BS62" s="98">
        <v>129.27842105263159</v>
      </c>
      <c r="BT62" s="98">
        <v>140531.78789473683</v>
      </c>
      <c r="BU62" s="98">
        <v>1749.8815789473688</v>
      </c>
      <c r="BV62" s="98">
        <v>80.915263157894728</v>
      </c>
      <c r="BW62" s="98">
        <v>82.739473684210523</v>
      </c>
      <c r="BX62" s="98">
        <v>12.458947368421052</v>
      </c>
      <c r="BY62" s="98">
        <v>13.43578947368421</v>
      </c>
      <c r="BZ62" s="98">
        <v>17.357894736842102</v>
      </c>
      <c r="CA62" s="98">
        <v>152.81578947368422</v>
      </c>
      <c r="CB62" s="98">
        <v>105.29842105263162</v>
      </c>
      <c r="CC62" s="98">
        <v>16.716842105263158</v>
      </c>
      <c r="CD62" s="98">
        <v>16.726842105263156</v>
      </c>
      <c r="CE62" s="90"/>
      <c r="CF62" s="90"/>
      <c r="CG62" s="90"/>
      <c r="CH62" s="90"/>
      <c r="CI62" s="90"/>
      <c r="CJ62" s="90"/>
      <c r="CK62" s="90"/>
      <c r="CL62" s="2"/>
      <c r="CM62" s="2"/>
      <c r="CN62" s="2"/>
      <c r="CO62" s="2"/>
      <c r="CP62" s="2"/>
      <c r="CQ62" s="2"/>
      <c r="CR62" s="2"/>
      <c r="CS62" s="2"/>
      <c r="CT62" s="2"/>
      <c r="CU62" s="2"/>
    </row>
    <row r="63" spans="64:99" x14ac:dyDescent="0.2">
      <c r="BL63" s="3"/>
      <c r="BM63" s="2"/>
      <c r="BN63" s="3"/>
      <c r="BO63" s="112"/>
      <c r="BP63" s="110">
        <f>BP62-BP61</f>
        <v>0</v>
      </c>
      <c r="BQ63" s="110">
        <f t="shared" ref="BQ63:CD63" si="3">BQ62-BQ61</f>
        <v>0</v>
      </c>
      <c r="BR63" s="110">
        <f t="shared" si="3"/>
        <v>0</v>
      </c>
      <c r="BS63" s="110">
        <f t="shared" si="3"/>
        <v>0</v>
      </c>
      <c r="BT63" s="110">
        <f t="shared" si="3"/>
        <v>0</v>
      </c>
      <c r="BU63" s="110">
        <f t="shared" si="3"/>
        <v>0</v>
      </c>
      <c r="BV63" s="110">
        <f t="shared" si="3"/>
        <v>0</v>
      </c>
      <c r="BW63" s="110">
        <f t="shared" si="3"/>
        <v>0</v>
      </c>
      <c r="BX63" s="110">
        <f t="shared" si="3"/>
        <v>0</v>
      </c>
      <c r="BY63" s="110">
        <f t="shared" si="3"/>
        <v>0</v>
      </c>
      <c r="BZ63" s="110">
        <f t="shared" si="3"/>
        <v>0</v>
      </c>
      <c r="CA63" s="110">
        <f t="shared" si="3"/>
        <v>0</v>
      </c>
      <c r="CB63" s="110">
        <f t="shared" si="3"/>
        <v>0</v>
      </c>
      <c r="CC63" s="110">
        <f t="shared" si="3"/>
        <v>0</v>
      </c>
      <c r="CD63" s="110">
        <f t="shared" si="3"/>
        <v>0</v>
      </c>
      <c r="CE63" s="90"/>
      <c r="CF63" s="90"/>
      <c r="CG63" s="90"/>
      <c r="CH63" s="90"/>
      <c r="CI63" s="90"/>
      <c r="CJ63" s="90"/>
      <c r="CK63" s="90"/>
      <c r="CL63" s="2"/>
      <c r="CM63" s="2"/>
      <c r="CN63" s="2"/>
      <c r="CO63" s="2"/>
      <c r="CP63" s="2"/>
      <c r="CQ63" s="2"/>
      <c r="CR63" s="2"/>
      <c r="CS63" s="2"/>
      <c r="CT63" s="2"/>
      <c r="CU63" s="2"/>
    </row>
    <row r="64" spans="64:99" x14ac:dyDescent="0.2">
      <c r="BL64" s="3"/>
      <c r="BM64" s="2"/>
      <c r="BN64" s="3"/>
      <c r="BO64" s="90" t="s">
        <v>29</v>
      </c>
      <c r="BP64" s="90">
        <f>MAX(BP35:BP54)</f>
        <v>99.75</v>
      </c>
      <c r="BQ64" s="90">
        <f t="shared" ref="BQ64:CD64" si="4">MAX(BQ35:BQ54)</f>
        <v>149.77000000000001</v>
      </c>
      <c r="BR64" s="90">
        <f t="shared" si="4"/>
        <v>110.89</v>
      </c>
      <c r="BS64" s="90">
        <f t="shared" si="4"/>
        <v>130.4</v>
      </c>
      <c r="BT64" s="90">
        <f t="shared" si="4"/>
        <v>142103.89000000001</v>
      </c>
      <c r="BU64" s="90">
        <f t="shared" si="4"/>
        <v>1796.19</v>
      </c>
      <c r="BV64" s="90">
        <f t="shared" si="4"/>
        <v>81.77</v>
      </c>
      <c r="BW64" s="90">
        <f t="shared" si="4"/>
        <v>83.46</v>
      </c>
      <c r="BX64" s="90">
        <f t="shared" si="4"/>
        <v>12.65</v>
      </c>
      <c r="BY64" s="90">
        <f t="shared" si="4"/>
        <v>13.53</v>
      </c>
      <c r="BZ64" s="90">
        <f t="shared" si="4"/>
        <v>17.5</v>
      </c>
      <c r="CA64" s="90">
        <f t="shared" si="4"/>
        <v>153.97999999999999</v>
      </c>
      <c r="CB64" s="90">
        <f t="shared" si="4"/>
        <v>106.62</v>
      </c>
      <c r="CC64" s="90">
        <f t="shared" si="4"/>
        <v>16.850000000000001</v>
      </c>
      <c r="CD64" s="90">
        <f t="shared" si="4"/>
        <v>16.87</v>
      </c>
      <c r="CE64" s="90"/>
      <c r="CF64" s="90"/>
      <c r="CG64" s="90"/>
      <c r="CH64" s="90"/>
      <c r="CI64" s="90"/>
      <c r="CJ64" s="90"/>
      <c r="CK64" s="90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64:99" x14ac:dyDescent="0.2">
      <c r="BO65" s="90" t="s">
        <v>30</v>
      </c>
      <c r="BP65" s="90">
        <f>MIN(BP35:BP54)</f>
        <v>96.91</v>
      </c>
      <c r="BQ65" s="90">
        <f t="shared" ref="BQ65:CD65" si="5">MIN(BQ35:BQ54)</f>
        <v>145.91999999999999</v>
      </c>
      <c r="BR65" s="90">
        <f t="shared" si="5"/>
        <v>107.56</v>
      </c>
      <c r="BS65" s="90">
        <f t="shared" si="5"/>
        <v>128.74</v>
      </c>
      <c r="BT65" s="90">
        <f t="shared" si="5"/>
        <v>139632.44</v>
      </c>
      <c r="BU65" s="90">
        <f t="shared" si="5"/>
        <v>1709.83</v>
      </c>
      <c r="BV65" s="90">
        <f t="shared" si="5"/>
        <v>80.13</v>
      </c>
      <c r="BW65" s="90">
        <f t="shared" si="5"/>
        <v>82.18</v>
      </c>
      <c r="BX65" s="90">
        <f t="shared" si="5"/>
        <v>12.24</v>
      </c>
      <c r="BY65" s="90">
        <f t="shared" si="5"/>
        <v>13.32</v>
      </c>
      <c r="BZ65" s="90">
        <f t="shared" si="5"/>
        <v>17.28</v>
      </c>
      <c r="CA65" s="90">
        <f t="shared" si="5"/>
        <v>151.94</v>
      </c>
      <c r="CB65" s="90">
        <f t="shared" si="5"/>
        <v>104.31</v>
      </c>
      <c r="CC65" s="90">
        <f t="shared" si="5"/>
        <v>16.61</v>
      </c>
      <c r="CD65" s="90">
        <f t="shared" si="5"/>
        <v>16.62</v>
      </c>
    </row>
    <row r="66" spans="64:99" x14ac:dyDescent="0.2">
      <c r="BO66" s="90"/>
      <c r="BP66" s="90"/>
      <c r="BQ66" s="90"/>
      <c r="BR66" s="90"/>
      <c r="BT66" s="90"/>
      <c r="BU66" s="90"/>
      <c r="BV66" s="90"/>
      <c r="BW66" s="90"/>
      <c r="BX66" s="90"/>
      <c r="BY66" s="90"/>
      <c r="BZ66" s="90"/>
      <c r="CA66" s="90"/>
      <c r="CC66" s="92"/>
    </row>
    <row r="67" spans="64:99" x14ac:dyDescent="0.2">
      <c r="BO67" s="90"/>
      <c r="BP67" s="90">
        <f t="shared" ref="BP67:CD67" si="6">BP64-BP65</f>
        <v>2.8400000000000034</v>
      </c>
      <c r="BQ67" s="90">
        <f t="shared" si="6"/>
        <v>3.8500000000000227</v>
      </c>
      <c r="BR67" s="90">
        <f t="shared" si="6"/>
        <v>3.3299999999999983</v>
      </c>
      <c r="BS67" s="90">
        <f t="shared" si="6"/>
        <v>1.6599999999999966</v>
      </c>
      <c r="BT67" s="90">
        <f t="shared" si="6"/>
        <v>2471.4500000000116</v>
      </c>
      <c r="BU67" s="90">
        <f t="shared" si="6"/>
        <v>86.360000000000127</v>
      </c>
      <c r="BV67" s="90">
        <f t="shared" si="6"/>
        <v>1.6400000000000006</v>
      </c>
      <c r="BW67" s="90">
        <f t="shared" si="6"/>
        <v>1.2799999999999869</v>
      </c>
      <c r="BX67" s="90">
        <f t="shared" si="6"/>
        <v>0.41000000000000014</v>
      </c>
      <c r="BY67" s="90">
        <f t="shared" si="6"/>
        <v>0.20999999999999908</v>
      </c>
      <c r="BZ67" s="90">
        <f t="shared" si="6"/>
        <v>0.21999999999999886</v>
      </c>
      <c r="CA67" s="90">
        <f t="shared" si="6"/>
        <v>2.039999999999992</v>
      </c>
      <c r="CB67" s="90">
        <f t="shared" si="6"/>
        <v>2.3100000000000023</v>
      </c>
      <c r="CC67" s="90">
        <f t="shared" si="6"/>
        <v>0.24000000000000199</v>
      </c>
      <c r="CD67" s="90">
        <f t="shared" si="6"/>
        <v>0.25</v>
      </c>
    </row>
    <row r="68" spans="64:99" x14ac:dyDescent="0.2">
      <c r="BO68" s="90"/>
      <c r="BP68" s="90"/>
      <c r="BQ68" s="90"/>
      <c r="BR68" s="90"/>
      <c r="BT68" s="90"/>
      <c r="BU68" s="90"/>
      <c r="BV68" s="90"/>
      <c r="BW68" s="90"/>
      <c r="BX68" s="90"/>
      <c r="BY68" s="90"/>
      <c r="BZ68" s="90"/>
      <c r="CA68" s="90"/>
      <c r="CC68" s="108"/>
    </row>
    <row r="69" spans="64:99" x14ac:dyDescent="0.2">
      <c r="BS69" s="89"/>
      <c r="CA69" s="89"/>
      <c r="CB69" s="89"/>
      <c r="CC69" s="108"/>
    </row>
    <row r="70" spans="64:99" ht="25.5" x14ac:dyDescent="0.2">
      <c r="BO70" s="101" t="s">
        <v>18</v>
      </c>
      <c r="BP70" s="92" t="s">
        <v>5</v>
      </c>
      <c r="BQ70" s="92" t="s">
        <v>6</v>
      </c>
      <c r="BR70" s="92" t="s">
        <v>7</v>
      </c>
      <c r="BS70" s="92" t="s">
        <v>8</v>
      </c>
      <c r="BT70" s="90" t="s">
        <v>9</v>
      </c>
      <c r="BU70" s="89" t="s">
        <v>10</v>
      </c>
      <c r="BV70" s="89" t="s">
        <v>11</v>
      </c>
      <c r="BW70" s="89" t="s">
        <v>12</v>
      </c>
      <c r="BX70" s="89" t="s">
        <v>13</v>
      </c>
      <c r="BY70" s="89" t="s">
        <v>14</v>
      </c>
      <c r="BZ70" s="89" t="s">
        <v>15</v>
      </c>
      <c r="CA70" s="91" t="s">
        <v>16</v>
      </c>
      <c r="CB70" s="90" t="s">
        <v>17</v>
      </c>
      <c r="CC70" s="105" t="s">
        <v>32</v>
      </c>
      <c r="CD70" s="105" t="s">
        <v>33</v>
      </c>
    </row>
    <row r="71" spans="64:99" x14ac:dyDescent="0.2">
      <c r="BO71" s="106">
        <v>1</v>
      </c>
      <c r="BP71" s="75">
        <v>106.14</v>
      </c>
      <c r="BQ71" s="75">
        <v>0.71042909917590225</v>
      </c>
      <c r="BR71" s="75">
        <v>0.95469999999999999</v>
      </c>
      <c r="BS71" s="75">
        <v>0.81247968800779968</v>
      </c>
      <c r="BT71" s="75">
        <v>1337.13</v>
      </c>
      <c r="BU71" s="75">
        <v>16.551000000000002</v>
      </c>
      <c r="BV71" s="75">
        <v>1.3008976193573565</v>
      </c>
      <c r="BW71" s="75">
        <v>1.2870000000000001</v>
      </c>
      <c r="BX71" s="75">
        <v>8.3711000000000002</v>
      </c>
      <c r="BY71" s="75">
        <v>7.8399000000000001</v>
      </c>
      <c r="BZ71" s="75">
        <v>6.0502000000000002</v>
      </c>
      <c r="CA71" s="75">
        <v>0.68757348441614707</v>
      </c>
      <c r="CB71" s="75">
        <v>1</v>
      </c>
      <c r="CC71" s="75">
        <v>6.2838000000000003</v>
      </c>
      <c r="CD71" s="75">
        <v>6.2746000000000004</v>
      </c>
      <c r="CE71" s="90"/>
    </row>
    <row r="72" spans="64:99" x14ac:dyDescent="0.2">
      <c r="BO72" s="106">
        <v>2</v>
      </c>
      <c r="BP72" s="75">
        <v>106.13</v>
      </c>
      <c r="BQ72" s="75">
        <v>0.71159183092578093</v>
      </c>
      <c r="BR72" s="75">
        <v>0.9578000000000001</v>
      </c>
      <c r="BS72" s="75">
        <v>0.81373586133940912</v>
      </c>
      <c r="BT72" s="75">
        <v>1343.01</v>
      </c>
      <c r="BU72" s="75">
        <v>16.48</v>
      </c>
      <c r="BV72" s="75">
        <v>1.3031013812874641</v>
      </c>
      <c r="BW72" s="75">
        <v>1.2816000000000001</v>
      </c>
      <c r="BX72" s="75">
        <v>8.3879999999999999</v>
      </c>
      <c r="BY72" s="75">
        <v>7.8391000000000002</v>
      </c>
      <c r="BZ72" s="75">
        <v>6.0612000000000004</v>
      </c>
      <c r="CA72" s="75">
        <v>0.68848711840601473</v>
      </c>
      <c r="CB72" s="75">
        <v>1</v>
      </c>
      <c r="CC72" s="75">
        <v>6.3002000000000002</v>
      </c>
      <c r="CD72" s="75">
        <v>6.2984</v>
      </c>
      <c r="CE72" s="90"/>
    </row>
    <row r="73" spans="64:99" x14ac:dyDescent="0.2">
      <c r="BO73" s="106">
        <v>3</v>
      </c>
      <c r="BP73" s="75">
        <v>106.96000000000001</v>
      </c>
      <c r="BQ73" s="75">
        <v>0.71113639596074518</v>
      </c>
      <c r="BR73" s="75">
        <v>0.95990000000000009</v>
      </c>
      <c r="BS73" s="75">
        <v>0.81439856665852273</v>
      </c>
      <c r="BT73" s="75">
        <v>1327.24</v>
      </c>
      <c r="BU73" s="75">
        <v>16.23</v>
      </c>
      <c r="BV73" s="75">
        <v>1.3024225058609011</v>
      </c>
      <c r="BW73" s="75">
        <v>1.2777000000000001</v>
      </c>
      <c r="BX73" s="75">
        <v>8.3856999999999999</v>
      </c>
      <c r="BY73" s="75">
        <v>7.7968000000000002</v>
      </c>
      <c r="BZ73" s="75">
        <v>6.0644</v>
      </c>
      <c r="CA73" s="75">
        <v>0.68890924998449954</v>
      </c>
      <c r="CB73" s="75">
        <v>1</v>
      </c>
      <c r="CC73" s="75">
        <v>6.3045</v>
      </c>
      <c r="CD73" s="75">
        <v>6.2928000000000006</v>
      </c>
      <c r="CE73" s="90"/>
    </row>
    <row r="74" spans="64:99" x14ac:dyDescent="0.2">
      <c r="BO74" s="106">
        <v>4</v>
      </c>
      <c r="BP74" s="75">
        <v>107.32000000000001</v>
      </c>
      <c r="BQ74" s="75">
        <v>0.71392874991075883</v>
      </c>
      <c r="BR74" s="75">
        <v>0.96220000000000006</v>
      </c>
      <c r="BS74" s="75">
        <v>0.81699346405228757</v>
      </c>
      <c r="BT74" s="75">
        <v>1326.17</v>
      </c>
      <c r="BU74" s="75">
        <v>16.321999999999999</v>
      </c>
      <c r="BV74" s="75">
        <v>1.3012361743656473</v>
      </c>
      <c r="BW74" s="75">
        <v>1.2775000000000001</v>
      </c>
      <c r="BX74" s="75">
        <v>8.4085000000000001</v>
      </c>
      <c r="BY74" s="75">
        <v>7.8223000000000003</v>
      </c>
      <c r="BZ74" s="75">
        <v>6.0830000000000002</v>
      </c>
      <c r="CA74" s="75">
        <v>0.689084895259096</v>
      </c>
      <c r="CB74" s="75">
        <v>1</v>
      </c>
      <c r="CC74" s="75">
        <v>6.3045</v>
      </c>
      <c r="CD74" s="75">
        <v>6.3119000000000005</v>
      </c>
      <c r="CE74" s="98"/>
    </row>
    <row r="75" spans="64:99" x14ac:dyDescent="0.2">
      <c r="BO75" s="106">
        <v>5</v>
      </c>
      <c r="BP75" s="75">
        <v>107</v>
      </c>
      <c r="BQ75" s="75">
        <v>0.70586574433542737</v>
      </c>
      <c r="BR75" s="75">
        <v>0.95580000000000009</v>
      </c>
      <c r="BS75" s="75">
        <v>0.81175420082798933</v>
      </c>
      <c r="BT75" s="75">
        <v>1335.02</v>
      </c>
      <c r="BU75" s="75">
        <v>16.470000000000002</v>
      </c>
      <c r="BV75" s="75">
        <v>1.2948336138806165</v>
      </c>
      <c r="BW75" s="75">
        <v>1.2693000000000001</v>
      </c>
      <c r="BX75" s="75">
        <v>8.3527000000000005</v>
      </c>
      <c r="BY75" s="75">
        <v>7.8111000000000006</v>
      </c>
      <c r="BZ75" s="75">
        <v>6.0442</v>
      </c>
      <c r="CA75" s="75">
        <v>0.68934140322336046</v>
      </c>
      <c r="CB75" s="75">
        <v>1</v>
      </c>
      <c r="CC75" s="75">
        <v>6.2915999999999999</v>
      </c>
      <c r="CD75" s="75">
        <v>6.2921000000000005</v>
      </c>
      <c r="CE75" s="98"/>
    </row>
    <row r="76" spans="64:99" x14ac:dyDescent="0.2">
      <c r="BO76" s="106">
        <v>6</v>
      </c>
      <c r="BP76" s="75">
        <v>106.94</v>
      </c>
      <c r="BQ76" s="75">
        <v>0.70462232243517475</v>
      </c>
      <c r="BR76" s="75">
        <v>0.95750000000000002</v>
      </c>
      <c r="BS76" s="75">
        <v>0.80795023026581558</v>
      </c>
      <c r="BT76" s="75">
        <v>1345.6100000000001</v>
      </c>
      <c r="BU76" s="75">
        <v>16.581</v>
      </c>
      <c r="BV76" s="75">
        <v>1.2894906511927786</v>
      </c>
      <c r="BW76" s="75">
        <v>1.2599</v>
      </c>
      <c r="BX76" s="75">
        <v>8.307500000000001</v>
      </c>
      <c r="BY76" s="75">
        <v>7.7732000000000001</v>
      </c>
      <c r="BZ76" s="75">
        <v>6.0159000000000002</v>
      </c>
      <c r="CA76" s="75">
        <v>0.68793770036185531</v>
      </c>
      <c r="CB76" s="75">
        <v>1</v>
      </c>
      <c r="CC76" s="75">
        <v>6.2840000000000007</v>
      </c>
      <c r="CD76" s="75">
        <v>6.2827999999999999</v>
      </c>
      <c r="CE76" s="98"/>
    </row>
    <row r="77" spans="64:99" x14ac:dyDescent="0.2">
      <c r="BO77" s="106">
        <v>7</v>
      </c>
      <c r="BP77" s="75">
        <v>106.92</v>
      </c>
      <c r="BQ77" s="75">
        <v>0.70581592320722752</v>
      </c>
      <c r="BR77" s="75">
        <v>0.96250000000000002</v>
      </c>
      <c r="BS77" s="75">
        <v>0.81070125658694769</v>
      </c>
      <c r="BT77" s="75">
        <v>1347.02</v>
      </c>
      <c r="BU77" s="75">
        <v>16.600000000000001</v>
      </c>
      <c r="BV77" s="75">
        <v>1.2911555842479017</v>
      </c>
      <c r="BW77" s="75">
        <v>1.2597</v>
      </c>
      <c r="BX77" s="75">
        <v>8.4155999999999995</v>
      </c>
      <c r="BY77" s="75">
        <v>7.7789000000000001</v>
      </c>
      <c r="BZ77" s="75">
        <v>6.0344000000000007</v>
      </c>
      <c r="CA77" s="75">
        <v>0.68677073532542632</v>
      </c>
      <c r="CB77" s="75">
        <v>1</v>
      </c>
      <c r="CC77" s="75">
        <v>6.2845000000000004</v>
      </c>
      <c r="CD77" s="75">
        <v>6.2830000000000004</v>
      </c>
      <c r="CE77" s="98"/>
    </row>
    <row r="78" spans="64:99" x14ac:dyDescent="0.2">
      <c r="BL78" s="13"/>
      <c r="BM78" s="9"/>
      <c r="BO78" s="106">
        <v>8</v>
      </c>
      <c r="BP78" s="75">
        <v>107.55</v>
      </c>
      <c r="BQ78" s="75">
        <v>0.70013302527480215</v>
      </c>
      <c r="BR78" s="75">
        <v>0.96110000000000007</v>
      </c>
      <c r="BS78" s="75">
        <v>0.8105041335710812</v>
      </c>
      <c r="BT78" s="75">
        <v>1341.13</v>
      </c>
      <c r="BU78" s="75">
        <v>16.54</v>
      </c>
      <c r="BV78" s="75">
        <v>1.2823800974608874</v>
      </c>
      <c r="BW78" s="75">
        <v>1.2564</v>
      </c>
      <c r="BX78" s="75">
        <v>8.4094999999999995</v>
      </c>
      <c r="BY78" s="75">
        <v>7.7512000000000008</v>
      </c>
      <c r="BZ78" s="75">
        <v>6.0348000000000006</v>
      </c>
      <c r="CA78" s="75">
        <v>0.6874789459572801</v>
      </c>
      <c r="CB78" s="75">
        <v>1</v>
      </c>
      <c r="CC78" s="75">
        <v>6.2783000000000007</v>
      </c>
      <c r="CD78" s="75">
        <v>6.2747000000000002</v>
      </c>
      <c r="CE78" s="119"/>
      <c r="CF78" s="120"/>
      <c r="CG78" s="120"/>
      <c r="CH78" s="120"/>
      <c r="CI78" s="120"/>
      <c r="CJ78" s="120"/>
      <c r="CK78" s="120"/>
      <c r="CL78" s="127"/>
      <c r="CM78" s="9"/>
      <c r="CN78" s="9"/>
      <c r="CO78" s="9"/>
      <c r="CP78" s="9"/>
      <c r="CQ78" s="9"/>
      <c r="CR78" s="9"/>
      <c r="CS78" s="9"/>
      <c r="CT78" s="9"/>
      <c r="CU78" s="9"/>
    </row>
    <row r="79" spans="64:99" x14ac:dyDescent="0.2">
      <c r="BO79" s="106">
        <v>9</v>
      </c>
      <c r="BP79" s="75">
        <v>107.21000000000001</v>
      </c>
      <c r="BQ79" s="75">
        <v>0.69900740947854045</v>
      </c>
      <c r="BR79" s="75">
        <v>0.95990000000000009</v>
      </c>
      <c r="BS79" s="75">
        <v>0.80873433077234114</v>
      </c>
      <c r="BT79" s="75">
        <v>1344.42</v>
      </c>
      <c r="BU79" s="75">
        <v>16.629000000000001</v>
      </c>
      <c r="BV79" s="75">
        <v>1.2865045670912132</v>
      </c>
      <c r="BW79" s="75">
        <v>1.2605</v>
      </c>
      <c r="BX79" s="75">
        <v>8.4200999999999997</v>
      </c>
      <c r="BY79" s="75">
        <v>7.7606999999999999</v>
      </c>
      <c r="BZ79" s="75">
        <v>6.0221</v>
      </c>
      <c r="CA79" s="75">
        <v>0.68755930198979676</v>
      </c>
      <c r="CB79" s="75">
        <v>1</v>
      </c>
      <c r="CC79" s="75">
        <v>6.2833000000000006</v>
      </c>
      <c r="CD79" s="75">
        <v>6.2770000000000001</v>
      </c>
      <c r="CE79" s="92"/>
    </row>
    <row r="80" spans="64:99" x14ac:dyDescent="0.2">
      <c r="BM80" s="9"/>
      <c r="BO80" s="106">
        <v>10</v>
      </c>
      <c r="BP80" s="75">
        <v>107.05</v>
      </c>
      <c r="BQ80" s="75">
        <v>0.69861673885706299</v>
      </c>
      <c r="BR80" s="75">
        <v>0.96210000000000007</v>
      </c>
      <c r="BS80" s="75">
        <v>0.80860354168351245</v>
      </c>
      <c r="BT80" s="75">
        <v>1342.1200000000001</v>
      </c>
      <c r="BU80" s="75">
        <v>16.593</v>
      </c>
      <c r="BV80" s="75">
        <v>1.2866700977869274</v>
      </c>
      <c r="BW80" s="75">
        <v>1.2574000000000001</v>
      </c>
      <c r="BX80" s="75">
        <v>8.4185999999999996</v>
      </c>
      <c r="BY80" s="75">
        <v>7.7842000000000002</v>
      </c>
      <c r="BZ80" s="75">
        <v>6.0201000000000002</v>
      </c>
      <c r="CA80" s="75">
        <v>0.68652556277933008</v>
      </c>
      <c r="CB80" s="75">
        <v>1</v>
      </c>
      <c r="CC80" s="75">
        <v>6.2804000000000002</v>
      </c>
      <c r="CD80" s="75">
        <v>6.2754000000000003</v>
      </c>
      <c r="CE80" s="92"/>
      <c r="CF80" s="117"/>
      <c r="CG80" s="117"/>
      <c r="CH80" s="117"/>
      <c r="CI80" s="117"/>
      <c r="CJ80" s="117"/>
      <c r="CK80" s="117"/>
      <c r="CL80" s="9"/>
      <c r="CM80" s="9"/>
      <c r="CN80" s="9"/>
      <c r="CO80" s="9"/>
      <c r="CP80" s="9"/>
      <c r="CQ80" s="9"/>
      <c r="CR80" s="9"/>
      <c r="CS80" s="9"/>
      <c r="CT80" s="9"/>
      <c r="CU80" s="9"/>
    </row>
    <row r="81" spans="64:99" x14ac:dyDescent="0.2">
      <c r="BM81" s="9"/>
      <c r="BO81" s="106">
        <v>11</v>
      </c>
      <c r="BP81" s="75">
        <v>107.25</v>
      </c>
      <c r="BQ81" s="75">
        <v>0.70437416355568083</v>
      </c>
      <c r="BR81" s="75">
        <v>0.96840000000000004</v>
      </c>
      <c r="BS81" s="75">
        <v>0.80906148867313921</v>
      </c>
      <c r="BT81" s="75">
        <v>1345.9</v>
      </c>
      <c r="BU81" s="75">
        <v>16.86</v>
      </c>
      <c r="BV81" s="75">
        <v>1.2901561088891755</v>
      </c>
      <c r="BW81" s="75">
        <v>1.2584</v>
      </c>
      <c r="BX81" s="75">
        <v>8.4138000000000002</v>
      </c>
      <c r="BY81" s="75">
        <v>7.7777000000000003</v>
      </c>
      <c r="BZ81" s="75">
        <v>6.0246000000000004</v>
      </c>
      <c r="CA81" s="75">
        <v>0.68611576145127207</v>
      </c>
      <c r="CB81" s="75">
        <v>1</v>
      </c>
      <c r="CC81" s="75">
        <v>6.2849000000000004</v>
      </c>
      <c r="CD81" s="75">
        <v>6.2804000000000002</v>
      </c>
      <c r="CE81" s="108"/>
      <c r="CF81" s="117"/>
      <c r="CG81" s="117"/>
      <c r="CH81" s="117"/>
      <c r="CI81" s="117"/>
      <c r="CJ81" s="117"/>
      <c r="CK81" s="117"/>
      <c r="CL81" s="9"/>
      <c r="CM81" s="9"/>
      <c r="CN81" s="9"/>
      <c r="CO81" s="9"/>
      <c r="CP81" s="9"/>
      <c r="CQ81" s="9"/>
      <c r="CR81" s="9"/>
      <c r="CS81" s="9"/>
      <c r="CT81" s="9"/>
      <c r="CU81" s="9"/>
    </row>
    <row r="82" spans="64:99" x14ac:dyDescent="0.2">
      <c r="BM82" s="9"/>
      <c r="BO82" s="106">
        <v>12</v>
      </c>
      <c r="BP82" s="75">
        <v>107.38</v>
      </c>
      <c r="BQ82" s="75">
        <v>0.7049203440011278</v>
      </c>
      <c r="BR82" s="75">
        <v>0.96900000000000008</v>
      </c>
      <c r="BS82" s="75">
        <v>0.80893059375505583</v>
      </c>
      <c r="BT82" s="75">
        <v>1346.3500000000001</v>
      </c>
      <c r="BU82" s="75">
        <v>17.11</v>
      </c>
      <c r="BV82" s="75">
        <v>1.2830382345393891</v>
      </c>
      <c r="BW82" s="75">
        <v>1.2616000000000001</v>
      </c>
      <c r="BX82" s="75">
        <v>8.382200000000001</v>
      </c>
      <c r="BY82" s="75">
        <v>7.7533000000000003</v>
      </c>
      <c r="BZ82" s="75">
        <v>6.0232000000000001</v>
      </c>
      <c r="CA82" s="75">
        <v>0.68675186968196522</v>
      </c>
      <c r="CB82" s="75">
        <v>1</v>
      </c>
      <c r="CC82" s="75">
        <v>6.2772000000000006</v>
      </c>
      <c r="CD82" s="75">
        <v>6.2686000000000002</v>
      </c>
      <c r="CE82" s="108"/>
      <c r="CF82" s="117"/>
      <c r="CG82" s="117"/>
      <c r="CH82" s="117"/>
      <c r="CI82" s="117"/>
      <c r="CJ82" s="117"/>
      <c r="CK82" s="117"/>
      <c r="CL82" s="9"/>
      <c r="CM82" s="9"/>
      <c r="CN82" s="9"/>
      <c r="CO82" s="9"/>
      <c r="CP82" s="9"/>
      <c r="CQ82" s="9"/>
      <c r="CR82" s="9"/>
      <c r="CS82" s="9"/>
      <c r="CT82" s="9"/>
      <c r="CU82" s="9"/>
    </row>
    <row r="83" spans="64:99" x14ac:dyDescent="0.2">
      <c r="BM83" s="9"/>
      <c r="BO83" s="106">
        <v>13</v>
      </c>
      <c r="BP83" s="75">
        <v>107.66</v>
      </c>
      <c r="BQ83" s="75">
        <v>0.71143995446784292</v>
      </c>
      <c r="BR83" s="75">
        <v>0.97370000000000001</v>
      </c>
      <c r="BS83" s="75">
        <v>0.81347108110306676</v>
      </c>
      <c r="BT83" s="75">
        <v>1340.5900000000001</v>
      </c>
      <c r="BU83" s="75">
        <v>17.087</v>
      </c>
      <c r="BV83" s="75">
        <v>1.3012361743656473</v>
      </c>
      <c r="BW83" s="75">
        <v>1.2668000000000001</v>
      </c>
      <c r="BX83" s="75">
        <v>8.4374000000000002</v>
      </c>
      <c r="BY83" s="75">
        <v>7.8151000000000002</v>
      </c>
      <c r="BZ83" s="75">
        <v>6.0577000000000005</v>
      </c>
      <c r="CA83" s="75">
        <v>0.68677545189824729</v>
      </c>
      <c r="CB83" s="75">
        <v>1</v>
      </c>
      <c r="CC83" s="75">
        <v>6.2920000000000007</v>
      </c>
      <c r="CD83" s="75">
        <v>6.2868000000000004</v>
      </c>
      <c r="CE83" s="108"/>
      <c r="CF83" s="117"/>
      <c r="CG83" s="117"/>
      <c r="CH83" s="117"/>
      <c r="CI83" s="117"/>
      <c r="CJ83" s="117"/>
      <c r="CK83" s="117"/>
      <c r="CL83" s="9"/>
      <c r="CM83" s="9"/>
      <c r="CN83" s="9"/>
      <c r="CO83" s="9"/>
      <c r="CP83" s="9"/>
      <c r="CQ83" s="9"/>
      <c r="CR83" s="9"/>
      <c r="CS83" s="9"/>
      <c r="CT83" s="9"/>
      <c r="CU83" s="9"/>
    </row>
    <row r="84" spans="64:99" x14ac:dyDescent="0.2">
      <c r="BM84" s="9"/>
      <c r="BO84" s="106">
        <v>14</v>
      </c>
      <c r="BP84" s="75">
        <v>108.2</v>
      </c>
      <c r="BQ84" s="75">
        <v>0.7163323782234956</v>
      </c>
      <c r="BR84" s="75">
        <v>0.9768</v>
      </c>
      <c r="BS84" s="75">
        <v>0.81779522407589134</v>
      </c>
      <c r="BT84" s="75">
        <v>1327.6100000000001</v>
      </c>
      <c r="BU84" s="75">
        <v>16.937000000000001</v>
      </c>
      <c r="BV84" s="75">
        <v>1.310100877767588</v>
      </c>
      <c r="BW84" s="75">
        <v>1.2799</v>
      </c>
      <c r="BX84" s="75">
        <v>8.4804000000000013</v>
      </c>
      <c r="BY84" s="75">
        <v>7.8678000000000008</v>
      </c>
      <c r="BZ84" s="75">
        <v>6.0891999999999999</v>
      </c>
      <c r="CA84" s="75">
        <v>0.68889975819618487</v>
      </c>
      <c r="CB84" s="75">
        <v>1</v>
      </c>
      <c r="CC84" s="75">
        <v>6.306</v>
      </c>
      <c r="CD84" s="75">
        <v>6.3045</v>
      </c>
      <c r="CE84" s="108"/>
      <c r="CF84" s="117"/>
      <c r="CG84" s="117"/>
      <c r="CH84" s="117"/>
      <c r="CI84" s="117"/>
      <c r="CJ84" s="117"/>
      <c r="CK84" s="117"/>
      <c r="CL84" s="9"/>
      <c r="CM84" s="9"/>
      <c r="CN84" s="9"/>
      <c r="CO84" s="9"/>
      <c r="CP84" s="9"/>
      <c r="CQ84" s="9"/>
      <c r="CR84" s="9"/>
      <c r="CS84" s="9"/>
      <c r="CT84" s="9"/>
      <c r="CU84" s="9"/>
    </row>
    <row r="85" spans="64:99" x14ac:dyDescent="0.2">
      <c r="BM85" s="9"/>
      <c r="BO85" s="106">
        <v>15</v>
      </c>
      <c r="BP85" s="75">
        <v>108.81</v>
      </c>
      <c r="BQ85" s="75">
        <v>0.71700007170000712</v>
      </c>
      <c r="BR85" s="75">
        <v>0.9778</v>
      </c>
      <c r="BS85" s="75">
        <v>0.81973932289531926</v>
      </c>
      <c r="BT85" s="75">
        <v>1326.7</v>
      </c>
      <c r="BU85" s="75">
        <v>16.683</v>
      </c>
      <c r="BV85" s="75">
        <v>1.3149243918474687</v>
      </c>
      <c r="BW85" s="75">
        <v>1.2839</v>
      </c>
      <c r="BX85" s="75">
        <v>8.5023</v>
      </c>
      <c r="BY85" s="75">
        <v>7.8831000000000007</v>
      </c>
      <c r="BZ85" s="75">
        <v>6.1036999999999999</v>
      </c>
      <c r="CA85" s="75">
        <v>0.69123309071051853</v>
      </c>
      <c r="CB85" s="75">
        <v>1</v>
      </c>
      <c r="CC85" s="75">
        <v>6.3044000000000002</v>
      </c>
      <c r="CD85" s="75">
        <v>6.3051000000000004</v>
      </c>
      <c r="CE85" s="108"/>
      <c r="CF85" s="117"/>
      <c r="CG85" s="117"/>
      <c r="CH85" s="117"/>
      <c r="CI85" s="117"/>
      <c r="CJ85" s="117"/>
      <c r="CK85" s="117"/>
      <c r="CL85" s="9"/>
      <c r="CM85" s="9"/>
      <c r="CN85" s="9"/>
      <c r="CO85" s="9"/>
      <c r="CP85" s="9"/>
      <c r="CQ85" s="9"/>
      <c r="CR85" s="9"/>
      <c r="CS85" s="9"/>
      <c r="CT85" s="9"/>
      <c r="CU85" s="9"/>
    </row>
    <row r="86" spans="64:99" x14ac:dyDescent="0.2">
      <c r="BM86" s="9"/>
      <c r="BO86" s="106">
        <v>16</v>
      </c>
      <c r="BP86" s="75">
        <v>109.08</v>
      </c>
      <c r="BQ86" s="75">
        <v>0.71638369510709932</v>
      </c>
      <c r="BR86" s="75">
        <v>0.98210000000000008</v>
      </c>
      <c r="BS86" s="75">
        <v>0.81926921186301815</v>
      </c>
      <c r="BT86" s="75">
        <v>1324.3400000000001</v>
      </c>
      <c r="BU86" s="75">
        <v>16.588000000000001</v>
      </c>
      <c r="BV86" s="75">
        <v>1.3192612137203166</v>
      </c>
      <c r="BW86" s="75">
        <v>1.2863</v>
      </c>
      <c r="BX86" s="75">
        <v>8.5320999999999998</v>
      </c>
      <c r="BY86" s="75">
        <v>7.9284000000000008</v>
      </c>
      <c r="BZ86" s="75">
        <v>6.1002000000000001</v>
      </c>
      <c r="CA86" s="75">
        <v>0.69194575145308601</v>
      </c>
      <c r="CB86" s="75">
        <v>1</v>
      </c>
      <c r="CC86" s="75">
        <v>6.3187000000000006</v>
      </c>
      <c r="CD86" s="75">
        <v>6.3197000000000001</v>
      </c>
      <c r="CE86" s="108"/>
      <c r="CF86" s="117"/>
      <c r="CG86" s="117"/>
      <c r="CH86" s="117"/>
      <c r="CI86" s="117"/>
      <c r="CJ86" s="117"/>
      <c r="CK86" s="117"/>
      <c r="CL86" s="9"/>
      <c r="CM86" s="9"/>
      <c r="CN86" s="9"/>
      <c r="CO86" s="9"/>
      <c r="CP86" s="9"/>
      <c r="CQ86" s="9"/>
      <c r="CR86" s="9"/>
      <c r="CS86" s="9"/>
      <c r="CT86" s="9"/>
      <c r="CU86" s="9"/>
    </row>
    <row r="87" spans="64:99" x14ac:dyDescent="0.2">
      <c r="BM87" s="9"/>
      <c r="BO87" s="106">
        <v>17</v>
      </c>
      <c r="BP87" s="75">
        <v>109.32000000000001</v>
      </c>
      <c r="BQ87" s="75">
        <v>0.71797817346352666</v>
      </c>
      <c r="BR87" s="75">
        <v>0.98310000000000008</v>
      </c>
      <c r="BS87" s="75">
        <v>0.82095066086528201</v>
      </c>
      <c r="BT87" s="75">
        <v>1322.76</v>
      </c>
      <c r="BU87" s="75">
        <v>16.542999999999999</v>
      </c>
      <c r="BV87" s="75">
        <v>1.3215276860050218</v>
      </c>
      <c r="BW87" s="75">
        <v>1.2843</v>
      </c>
      <c r="BX87" s="75">
        <v>8.5839999999999996</v>
      </c>
      <c r="BY87" s="75">
        <v>7.9547000000000008</v>
      </c>
      <c r="BZ87" s="75">
        <v>6.1152000000000006</v>
      </c>
      <c r="CA87" s="75">
        <v>0.69233858125977932</v>
      </c>
      <c r="CB87" s="75">
        <v>1</v>
      </c>
      <c r="CC87" s="75">
        <v>6.3247</v>
      </c>
      <c r="CD87" s="75">
        <v>6.3201000000000001</v>
      </c>
      <c r="CE87" s="108"/>
      <c r="CF87" s="117"/>
      <c r="CG87" s="117"/>
      <c r="CH87" s="117"/>
      <c r="CI87" s="117"/>
      <c r="CJ87" s="117"/>
      <c r="CK87" s="117"/>
      <c r="CL87" s="9"/>
      <c r="CM87" s="9"/>
      <c r="CN87" s="9"/>
      <c r="CO87" s="9"/>
      <c r="CP87" s="9"/>
      <c r="CQ87" s="9"/>
      <c r="CR87" s="9"/>
      <c r="CS87" s="9"/>
      <c r="CT87" s="9"/>
      <c r="CU87" s="9"/>
    </row>
    <row r="88" spans="64:99" x14ac:dyDescent="0.2">
      <c r="BM88" s="9"/>
      <c r="BO88" s="106">
        <v>18</v>
      </c>
      <c r="BP88" s="75">
        <v>109.26</v>
      </c>
      <c r="BQ88" s="75">
        <v>0.72448018546692738</v>
      </c>
      <c r="BR88" s="75">
        <v>0.98940000000000006</v>
      </c>
      <c r="BS88" s="75">
        <v>0.82767753683165024</v>
      </c>
      <c r="BT88" s="75">
        <v>1318.03</v>
      </c>
      <c r="BU88" s="75">
        <v>16.529</v>
      </c>
      <c r="BV88" s="75">
        <v>1.3239772275916852</v>
      </c>
      <c r="BW88" s="75">
        <v>1.288</v>
      </c>
      <c r="BX88" s="75">
        <v>8.7137000000000011</v>
      </c>
      <c r="BY88" s="75">
        <v>7.9955000000000007</v>
      </c>
      <c r="BZ88" s="75">
        <v>6.1651000000000007</v>
      </c>
      <c r="CA88" s="75">
        <v>0.69270306590376973</v>
      </c>
      <c r="CB88" s="75">
        <v>1</v>
      </c>
      <c r="CC88" s="75">
        <v>6.3372999999999999</v>
      </c>
      <c r="CD88" s="75">
        <v>6.3340000000000005</v>
      </c>
      <c r="CE88" s="98"/>
      <c r="CF88" s="117"/>
      <c r="CG88" s="117"/>
      <c r="CH88" s="117"/>
      <c r="CI88" s="117"/>
      <c r="CJ88" s="117"/>
      <c r="CK88" s="117"/>
      <c r="CL88" s="9"/>
      <c r="CM88" s="9"/>
      <c r="CN88" s="9"/>
      <c r="CO88" s="9"/>
      <c r="CP88" s="9"/>
      <c r="CQ88" s="9"/>
      <c r="CR88" s="9"/>
      <c r="CS88" s="9"/>
      <c r="CT88" s="9"/>
      <c r="CU88" s="9"/>
    </row>
    <row r="89" spans="64:99" x14ac:dyDescent="0.2">
      <c r="BM89" s="9"/>
      <c r="BO89" s="106">
        <v>19</v>
      </c>
      <c r="BP89" s="75">
        <v>109.23</v>
      </c>
      <c r="BQ89" s="75">
        <v>0.72833211944646759</v>
      </c>
      <c r="BR89" s="75">
        <v>0.98810000000000009</v>
      </c>
      <c r="BS89" s="75">
        <v>0.82583202576595915</v>
      </c>
      <c r="BT89" s="75">
        <v>1317.24</v>
      </c>
      <c r="BU89" s="75">
        <v>16.423000000000002</v>
      </c>
      <c r="BV89" s="75">
        <v>1.3238019592268995</v>
      </c>
      <c r="BW89" s="75">
        <v>1.2849000000000002</v>
      </c>
      <c r="BX89" s="75">
        <v>8.6734000000000009</v>
      </c>
      <c r="BY89" s="75">
        <v>7.9778000000000002</v>
      </c>
      <c r="BZ89" s="75">
        <v>6.1514000000000006</v>
      </c>
      <c r="CA89" s="75">
        <v>0.69550702462094871</v>
      </c>
      <c r="CB89" s="75">
        <v>1</v>
      </c>
      <c r="CC89" s="75">
        <v>6.3325000000000005</v>
      </c>
      <c r="CD89" s="75">
        <v>6.3182</v>
      </c>
      <c r="CE89" s="98"/>
      <c r="CF89" s="117"/>
      <c r="CG89" s="117"/>
      <c r="CH89" s="117"/>
      <c r="CI89" s="117"/>
      <c r="CJ89" s="117"/>
      <c r="CK89" s="117"/>
      <c r="CL89" s="9"/>
      <c r="CM89" s="9"/>
      <c r="CN89" s="9"/>
      <c r="CO89" s="9"/>
      <c r="CP89" s="9"/>
      <c r="CQ89" s="9"/>
      <c r="CR89" s="9"/>
      <c r="CS89" s="9"/>
      <c r="CT89" s="9"/>
      <c r="CU89" s="9"/>
    </row>
    <row r="90" spans="64:99" x14ac:dyDescent="0.2">
      <c r="BO90" s="106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</row>
    <row r="91" spans="64:99" x14ac:dyDescent="0.2">
      <c r="BN91" s="126"/>
      <c r="BO91" s="102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107"/>
      <c r="CB91" s="107"/>
      <c r="CC91" s="107"/>
      <c r="CD91" s="107"/>
    </row>
    <row r="92" spans="64:99" x14ac:dyDescent="0.2">
      <c r="BL92" s="3"/>
      <c r="BM92" s="2"/>
      <c r="BN92" s="126"/>
      <c r="BO92" s="102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11"/>
      <c r="CB92" s="112"/>
      <c r="CC92" s="90"/>
      <c r="CD92" s="90"/>
      <c r="CE92" s="90"/>
      <c r="CF92" s="90"/>
      <c r="CG92" s="90"/>
      <c r="CH92" s="90"/>
      <c r="CI92" s="90"/>
      <c r="CJ92" s="90"/>
      <c r="CK92" s="90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64:99" x14ac:dyDescent="0.2">
      <c r="BL93" s="3"/>
      <c r="BM93" s="2"/>
      <c r="BN93" s="126"/>
      <c r="BO93" s="102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B93" s="112"/>
      <c r="CC93" s="90"/>
      <c r="CD93" s="90"/>
      <c r="CE93" s="90"/>
      <c r="CF93" s="90"/>
      <c r="CG93" s="90"/>
      <c r="CH93" s="90"/>
      <c r="CI93" s="90"/>
      <c r="CJ93" s="90"/>
      <c r="CK93" s="90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64:99" x14ac:dyDescent="0.2">
      <c r="BN94" s="3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</row>
    <row r="95" spans="64:99" x14ac:dyDescent="0.2">
      <c r="BN95" s="3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</row>
    <row r="97" spans="65:82" x14ac:dyDescent="0.2">
      <c r="BN97" s="79"/>
      <c r="BO97" s="98"/>
      <c r="BP97" s="113">
        <f>AVERAGE(BP71:BP90)</f>
        <v>107.65315789473684</v>
      </c>
      <c r="BQ97" s="113">
        <f t="shared" ref="BQ97:CD97" si="7">AVERAGE(BQ71:BQ90)</f>
        <v>0.71065201710492609</v>
      </c>
      <c r="BR97" s="113">
        <f t="shared" si="7"/>
        <v>0.96852105263157906</v>
      </c>
      <c r="BS97" s="113">
        <f t="shared" si="7"/>
        <v>0.8146622326102152</v>
      </c>
      <c r="BT97" s="113">
        <f t="shared" si="7"/>
        <v>1334.6521052631581</v>
      </c>
      <c r="BU97" s="113">
        <f t="shared" si="7"/>
        <v>16.618736842105264</v>
      </c>
      <c r="BV97" s="113">
        <f t="shared" si="7"/>
        <v>1.3014061140255206</v>
      </c>
      <c r="BW97" s="113">
        <f t="shared" si="7"/>
        <v>1.2726894736842107</v>
      </c>
      <c r="BX97" s="113">
        <f t="shared" si="7"/>
        <v>8.4524526315789448</v>
      </c>
      <c r="BY97" s="113">
        <f t="shared" si="7"/>
        <v>7.8374105263157894</v>
      </c>
      <c r="BZ97" s="113">
        <f t="shared" si="7"/>
        <v>6.0663473684210523</v>
      </c>
      <c r="CA97" s="113">
        <f t="shared" si="7"/>
        <v>0.68904940804624093</v>
      </c>
      <c r="CB97" s="113">
        <f t="shared" si="7"/>
        <v>1</v>
      </c>
      <c r="CC97" s="113">
        <f t="shared" si="7"/>
        <v>6.2985684210526323</v>
      </c>
      <c r="CD97" s="113">
        <f t="shared" si="7"/>
        <v>6.2947421052631585</v>
      </c>
    </row>
    <row r="98" spans="65:82" x14ac:dyDescent="0.2">
      <c r="BN98" s="79"/>
      <c r="BO98" s="98"/>
      <c r="BP98" s="113">
        <v>107.65315789473684</v>
      </c>
      <c r="BQ98" s="113">
        <v>0.71065201710492609</v>
      </c>
      <c r="BR98" s="113">
        <v>0.96852105263157906</v>
      </c>
      <c r="BS98" s="113">
        <v>0.8146622326102152</v>
      </c>
      <c r="BT98" s="113">
        <v>1334.6521052631581</v>
      </c>
      <c r="BU98" s="113">
        <v>16.618736842105264</v>
      </c>
      <c r="BV98" s="113">
        <v>1.3014061140255206</v>
      </c>
      <c r="BW98" s="113">
        <v>1.2726894736842107</v>
      </c>
      <c r="BX98" s="113">
        <v>8.4524526315789448</v>
      </c>
      <c r="BY98" s="113">
        <v>7.8374105263157894</v>
      </c>
      <c r="BZ98" s="113">
        <v>6.0663473684210523</v>
      </c>
      <c r="CA98" s="113">
        <v>0.68904940804624093</v>
      </c>
      <c r="CB98" s="98">
        <v>1</v>
      </c>
      <c r="CC98" s="113">
        <v>6.2985684210526323</v>
      </c>
      <c r="CD98" s="113">
        <v>6.2947421052631585</v>
      </c>
    </row>
    <row r="99" spans="65:82" x14ac:dyDescent="0.2">
      <c r="BN99" s="82"/>
      <c r="BO99" s="110"/>
      <c r="BP99" s="110">
        <f t="shared" ref="BP99:CD99" si="8">BP98-BP97</f>
        <v>0</v>
      </c>
      <c r="BQ99" s="110">
        <f t="shared" si="8"/>
        <v>0</v>
      </c>
      <c r="BR99" s="110">
        <f t="shared" si="8"/>
        <v>0</v>
      </c>
      <c r="BS99" s="110">
        <f t="shared" si="8"/>
        <v>0</v>
      </c>
      <c r="BT99" s="110">
        <f t="shared" si="8"/>
        <v>0</v>
      </c>
      <c r="BU99" s="110">
        <f t="shared" si="8"/>
        <v>0</v>
      </c>
      <c r="BV99" s="110">
        <f t="shared" si="8"/>
        <v>0</v>
      </c>
      <c r="BW99" s="110">
        <f t="shared" si="8"/>
        <v>0</v>
      </c>
      <c r="BX99" s="110">
        <f t="shared" si="8"/>
        <v>0</v>
      </c>
      <c r="BY99" s="110">
        <f t="shared" si="8"/>
        <v>0</v>
      </c>
      <c r="BZ99" s="110">
        <f t="shared" si="8"/>
        <v>0</v>
      </c>
      <c r="CA99" s="110">
        <f t="shared" si="8"/>
        <v>0</v>
      </c>
      <c r="CB99" s="110">
        <f t="shared" si="8"/>
        <v>0</v>
      </c>
      <c r="CC99" s="110">
        <f t="shared" si="8"/>
        <v>0</v>
      </c>
      <c r="CD99" s="110">
        <f t="shared" si="8"/>
        <v>0</v>
      </c>
    </row>
    <row r="100" spans="65:82" x14ac:dyDescent="0.2">
      <c r="BN100" s="2" t="s">
        <v>29</v>
      </c>
      <c r="BO100" s="90"/>
      <c r="BP100" s="113">
        <f>MAX(BP71:BP90)</f>
        <v>109.32000000000001</v>
      </c>
      <c r="BQ100" s="113">
        <f t="shared" ref="BQ100:CD100" si="9">MAX(BQ71:BQ90)</f>
        <v>0.72833211944646759</v>
      </c>
      <c r="BR100" s="113">
        <f t="shared" si="9"/>
        <v>0.98940000000000006</v>
      </c>
      <c r="BS100" s="113">
        <f t="shared" si="9"/>
        <v>0.82767753683165024</v>
      </c>
      <c r="BT100" s="113">
        <f t="shared" si="9"/>
        <v>1347.02</v>
      </c>
      <c r="BU100" s="113">
        <f t="shared" si="9"/>
        <v>17.11</v>
      </c>
      <c r="BV100" s="113">
        <f t="shared" si="9"/>
        <v>1.3239772275916852</v>
      </c>
      <c r="BW100" s="113">
        <f t="shared" si="9"/>
        <v>1.288</v>
      </c>
      <c r="BX100" s="113">
        <f t="shared" si="9"/>
        <v>8.7137000000000011</v>
      </c>
      <c r="BY100" s="113">
        <f t="shared" si="9"/>
        <v>7.9955000000000007</v>
      </c>
      <c r="BZ100" s="113">
        <f t="shared" si="9"/>
        <v>6.1651000000000007</v>
      </c>
      <c r="CA100" s="113">
        <f t="shared" si="9"/>
        <v>0.69550702462094871</v>
      </c>
      <c r="CB100" s="113">
        <f t="shared" si="9"/>
        <v>1</v>
      </c>
      <c r="CC100" s="113">
        <f t="shared" si="9"/>
        <v>6.3372999999999999</v>
      </c>
      <c r="CD100" s="113">
        <f t="shared" si="9"/>
        <v>6.3340000000000005</v>
      </c>
    </row>
    <row r="101" spans="65:82" x14ac:dyDescent="0.2">
      <c r="BN101" s="2" t="s">
        <v>30</v>
      </c>
      <c r="BO101" s="90"/>
      <c r="BP101" s="113">
        <f>MIN(BP71:BP90)</f>
        <v>106.13</v>
      </c>
      <c r="BQ101" s="113">
        <f t="shared" ref="BQ101:CD101" si="10">MIN(BQ71:BQ90)</f>
        <v>0.69861673885706299</v>
      </c>
      <c r="BR101" s="113">
        <f t="shared" si="10"/>
        <v>0.95469999999999999</v>
      </c>
      <c r="BS101" s="113">
        <f t="shared" si="10"/>
        <v>0.80795023026581558</v>
      </c>
      <c r="BT101" s="113">
        <f t="shared" si="10"/>
        <v>1317.24</v>
      </c>
      <c r="BU101" s="113">
        <f t="shared" si="10"/>
        <v>16.23</v>
      </c>
      <c r="BV101" s="113">
        <f t="shared" si="10"/>
        <v>1.2823800974608874</v>
      </c>
      <c r="BW101" s="113">
        <f t="shared" si="10"/>
        <v>1.2564</v>
      </c>
      <c r="BX101" s="113">
        <f t="shared" si="10"/>
        <v>8.307500000000001</v>
      </c>
      <c r="BY101" s="113">
        <f t="shared" si="10"/>
        <v>7.7512000000000008</v>
      </c>
      <c r="BZ101" s="113">
        <f t="shared" si="10"/>
        <v>6.0159000000000002</v>
      </c>
      <c r="CA101" s="113">
        <f t="shared" si="10"/>
        <v>0.68611576145127207</v>
      </c>
      <c r="CB101" s="113">
        <f t="shared" si="10"/>
        <v>1</v>
      </c>
      <c r="CC101" s="113">
        <f t="shared" si="10"/>
        <v>6.2772000000000006</v>
      </c>
      <c r="CD101" s="113">
        <f t="shared" si="10"/>
        <v>6.2686000000000002</v>
      </c>
    </row>
    <row r="103" spans="65:82" x14ac:dyDescent="0.2">
      <c r="BP103" s="113">
        <f>BP100-BP101</f>
        <v>3.1900000000000119</v>
      </c>
      <c r="BQ103" s="113">
        <f t="shared" ref="BQ103:CD103" si="11">BQ100-BQ101</f>
        <v>2.9715380589404594E-2</v>
      </c>
      <c r="BR103" s="113">
        <f t="shared" si="11"/>
        <v>3.4700000000000064E-2</v>
      </c>
      <c r="BS103" s="113">
        <f t="shared" si="11"/>
        <v>1.9727306565834657E-2</v>
      </c>
      <c r="BT103" s="113">
        <f t="shared" si="11"/>
        <v>29.779999999999973</v>
      </c>
      <c r="BU103" s="113">
        <f t="shared" si="11"/>
        <v>0.87999999999999901</v>
      </c>
      <c r="BV103" s="113">
        <f t="shared" si="11"/>
        <v>4.1597130130797799E-2</v>
      </c>
      <c r="BW103" s="113">
        <f t="shared" si="11"/>
        <v>3.1600000000000072E-2</v>
      </c>
      <c r="BX103" s="113">
        <f t="shared" si="11"/>
        <v>0.40620000000000012</v>
      </c>
      <c r="BY103" s="113">
        <f t="shared" si="11"/>
        <v>0.24429999999999996</v>
      </c>
      <c r="BZ103" s="113">
        <f t="shared" si="11"/>
        <v>0.14920000000000044</v>
      </c>
      <c r="CA103" s="113">
        <f t="shared" si="11"/>
        <v>9.3912631696766447E-3</v>
      </c>
      <c r="CB103" s="113">
        <f t="shared" si="11"/>
        <v>0</v>
      </c>
      <c r="CC103" s="113">
        <f t="shared" si="11"/>
        <v>6.0099999999999376E-2</v>
      </c>
      <c r="CD103" s="113">
        <f t="shared" si="11"/>
        <v>6.5400000000000347E-2</v>
      </c>
    </row>
    <row r="109" spans="65:82" x14ac:dyDescent="0.2">
      <c r="BM109" s="126"/>
    </row>
    <row r="110" spans="65:82" x14ac:dyDescent="0.2">
      <c r="BM110" s="126"/>
    </row>
    <row r="111" spans="65:82" x14ac:dyDescent="0.2">
      <c r="BM111" s="126"/>
    </row>
    <row r="112" spans="65:82" x14ac:dyDescent="0.2">
      <c r="BM112" s="126"/>
      <c r="BN112" s="66"/>
    </row>
    <row r="113" spans="65:66" x14ac:dyDescent="0.2">
      <c r="BM113" s="126"/>
      <c r="BN113" s="66"/>
    </row>
    <row r="114" spans="65:66" x14ac:dyDescent="0.2">
      <c r="BM114" s="126"/>
      <c r="BN114" s="66"/>
    </row>
    <row r="115" spans="65:66" x14ac:dyDescent="0.2">
      <c r="BM115" s="126"/>
      <c r="BN115" s="66"/>
    </row>
    <row r="116" spans="65:66" x14ac:dyDescent="0.2">
      <c r="BM116" s="126"/>
      <c r="BN116" s="66"/>
    </row>
    <row r="117" spans="65:66" x14ac:dyDescent="0.2">
      <c r="BM117" s="126"/>
      <c r="BN117" s="66"/>
    </row>
    <row r="118" spans="65:66" x14ac:dyDescent="0.2">
      <c r="BM118" s="126"/>
      <c r="BN118" s="66"/>
    </row>
    <row r="119" spans="65:66" x14ac:dyDescent="0.2">
      <c r="BM119" s="126"/>
      <c r="BN119" s="66"/>
    </row>
    <row r="120" spans="65:66" x14ac:dyDescent="0.2">
      <c r="BM120" s="126"/>
      <c r="BN120" s="66"/>
    </row>
    <row r="121" spans="65:66" x14ac:dyDescent="0.2">
      <c r="BM121" s="126"/>
      <c r="BN121" s="66"/>
    </row>
    <row r="122" spans="65:66" x14ac:dyDescent="0.2">
      <c r="BM122" s="126"/>
      <c r="BN122" s="66"/>
    </row>
    <row r="123" spans="65:66" x14ac:dyDescent="0.2">
      <c r="BM123" s="126"/>
      <c r="BN123" s="66"/>
    </row>
    <row r="124" spans="65:66" x14ac:dyDescent="0.2">
      <c r="BM124" s="126"/>
      <c r="BN124" s="66"/>
    </row>
    <row r="125" spans="65:66" x14ac:dyDescent="0.2">
      <c r="BM125" s="126"/>
      <c r="BN125" s="66"/>
    </row>
    <row r="126" spans="65:66" x14ac:dyDescent="0.2">
      <c r="BM126" s="126"/>
      <c r="BN126" s="66"/>
    </row>
    <row r="127" spans="65:66" x14ac:dyDescent="0.2">
      <c r="BM127" s="126"/>
      <c r="BN127" s="66"/>
    </row>
    <row r="128" spans="65:66" x14ac:dyDescent="0.2">
      <c r="BN128" s="66"/>
    </row>
    <row r="129" spans="66:81" x14ac:dyDescent="0.2">
      <c r="BN129" s="66"/>
    </row>
    <row r="130" spans="66:81" x14ac:dyDescent="0.2">
      <c r="BN130" s="66"/>
    </row>
    <row r="133" spans="66:81" x14ac:dyDescent="0.2">
      <c r="BN133" s="129"/>
      <c r="BO133" s="101"/>
      <c r="BP133" s="101"/>
      <c r="BQ133" s="101"/>
      <c r="BR133" s="101"/>
      <c r="BS133" s="101"/>
      <c r="BT133" s="101"/>
      <c r="BU133" s="102"/>
      <c r="BV133" s="102"/>
      <c r="BW133" s="102"/>
      <c r="BX133" s="102"/>
      <c r="BY133" s="102"/>
      <c r="BZ133" s="102"/>
      <c r="CA133" s="103"/>
      <c r="CB133" s="104"/>
      <c r="CC133" s="92"/>
    </row>
    <row r="134" spans="66:81" x14ac:dyDescent="0.2">
      <c r="BN134" s="129"/>
      <c r="BO134" s="101"/>
      <c r="BP134" s="101"/>
      <c r="BQ134" s="101"/>
      <c r="BR134" s="101"/>
      <c r="BS134" s="101"/>
      <c r="BT134" s="101"/>
      <c r="BU134" s="102"/>
      <c r="BV134" s="102"/>
      <c r="BW134" s="102"/>
      <c r="BX134" s="102"/>
      <c r="BY134" s="102"/>
      <c r="BZ134" s="102"/>
      <c r="CA134" s="103"/>
      <c r="CB134" s="104"/>
      <c r="CC134" s="92"/>
    </row>
    <row r="135" spans="66:81" x14ac:dyDescent="0.2">
      <c r="BN135" s="129"/>
      <c r="BO135" s="101"/>
      <c r="BP135" s="92"/>
      <c r="BQ135" s="92"/>
      <c r="BR135" s="92"/>
      <c r="BS135" s="92"/>
      <c r="BT135" s="90"/>
      <c r="CC135" s="92"/>
    </row>
    <row r="136" spans="66:81" x14ac:dyDescent="0.2">
      <c r="BN136" s="126"/>
      <c r="BO136" s="102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8"/>
    </row>
    <row r="137" spans="66:81" x14ac:dyDescent="0.2">
      <c r="BN137" s="126"/>
      <c r="BO137" s="102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8"/>
    </row>
    <row r="138" spans="66:81" x14ac:dyDescent="0.2">
      <c r="BN138" s="126"/>
      <c r="BO138" s="102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8"/>
    </row>
    <row r="139" spans="66:81" x14ac:dyDescent="0.2">
      <c r="BN139" s="126"/>
      <c r="BO139" s="102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8"/>
    </row>
    <row r="140" spans="66:81" x14ac:dyDescent="0.2">
      <c r="BN140" s="126"/>
      <c r="BO140" s="102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8"/>
    </row>
    <row r="141" spans="66:81" x14ac:dyDescent="0.2">
      <c r="BN141" s="126"/>
      <c r="BO141" s="102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8"/>
    </row>
    <row r="142" spans="66:81" x14ac:dyDescent="0.2">
      <c r="BN142" s="126"/>
      <c r="BO142" s="102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8"/>
    </row>
    <row r="143" spans="66:81" x14ac:dyDescent="0.2">
      <c r="BN143" s="126"/>
      <c r="BO143" s="102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8"/>
    </row>
    <row r="144" spans="66:81" x14ac:dyDescent="0.2">
      <c r="BN144" s="126"/>
      <c r="BO144" s="102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8"/>
    </row>
    <row r="145" spans="66:81" x14ac:dyDescent="0.2">
      <c r="BN145" s="126"/>
      <c r="BO145" s="102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8"/>
    </row>
    <row r="146" spans="66:81" x14ac:dyDescent="0.2">
      <c r="BN146" s="126"/>
      <c r="BO146" s="102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8"/>
    </row>
    <row r="147" spans="66:81" x14ac:dyDescent="0.2">
      <c r="BN147" s="126"/>
      <c r="BO147" s="102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8"/>
    </row>
    <row r="148" spans="66:81" x14ac:dyDescent="0.2">
      <c r="BN148" s="126"/>
      <c r="BO148" s="102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8"/>
    </row>
    <row r="149" spans="66:81" x14ac:dyDescent="0.2">
      <c r="BN149" s="126"/>
      <c r="BO149" s="102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8"/>
    </row>
    <row r="150" spans="66:81" x14ac:dyDescent="0.2">
      <c r="BN150" s="126"/>
      <c r="BO150" s="102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8"/>
    </row>
    <row r="151" spans="66:81" x14ac:dyDescent="0.2">
      <c r="BN151" s="126"/>
      <c r="BO151" s="102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8"/>
    </row>
    <row r="152" spans="66:81" x14ac:dyDescent="0.2">
      <c r="BN152" s="126"/>
      <c r="BO152" s="102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8"/>
    </row>
    <row r="153" spans="66:81" x14ac:dyDescent="0.2">
      <c r="BN153" s="126"/>
      <c r="BO153" s="102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8"/>
    </row>
    <row r="154" spans="66:81" x14ac:dyDescent="0.2">
      <c r="BN154" s="126"/>
      <c r="BO154" s="102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8"/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54"/>
  <sheetViews>
    <sheetView topLeftCell="A4" zoomScale="80" zoomScaleNormal="80" workbookViewId="0">
      <pane xSplit="2" ySplit="10" topLeftCell="BE14" activePane="bottomRight" state="frozen"/>
      <selection activeCell="A4" sqref="A4"/>
      <selection pane="topRight" activeCell="C4" sqref="C4"/>
      <selection pane="bottomLeft" activeCell="A14" sqref="A14"/>
      <selection pane="bottomRight" activeCell="BI56" sqref="BI56"/>
    </sheetView>
  </sheetViews>
  <sheetFormatPr defaultRowHeight="12.75" x14ac:dyDescent="0.2"/>
  <cols>
    <col min="2" max="2" width="28.42578125" customWidth="1"/>
    <col min="3" max="3" width="21.140625" customWidth="1"/>
    <col min="4" max="4" width="17.140625" customWidth="1"/>
    <col min="6" max="6" width="17.5703125" customWidth="1"/>
    <col min="7" max="7" width="17" customWidth="1"/>
    <col min="9" max="9" width="16.42578125" customWidth="1"/>
    <col min="10" max="10" width="15.42578125" customWidth="1"/>
    <col min="12" max="12" width="16.42578125" customWidth="1"/>
    <col min="13" max="13" width="16.85546875" customWidth="1"/>
    <col min="15" max="16" width="15.42578125" customWidth="1"/>
    <col min="18" max="18" width="16.140625" customWidth="1"/>
    <col min="19" max="19" width="15" customWidth="1"/>
    <col min="21" max="22" width="15.28515625" customWidth="1"/>
    <col min="24" max="24" width="15" customWidth="1"/>
    <col min="25" max="25" width="15.85546875" customWidth="1"/>
    <col min="27" max="27" width="15.42578125" customWidth="1"/>
    <col min="28" max="28" width="14.7109375" customWidth="1"/>
    <col min="30" max="30" width="16" customWidth="1"/>
    <col min="31" max="31" width="13.28515625" customWidth="1"/>
    <col min="33" max="33" width="15" customWidth="1"/>
    <col min="34" max="34" width="16" customWidth="1"/>
    <col min="36" max="36" width="17.140625" customWidth="1"/>
    <col min="37" max="37" width="14.5703125" customWidth="1"/>
    <col min="39" max="39" width="16.7109375" customWidth="1"/>
    <col min="40" max="40" width="13.28515625" customWidth="1"/>
    <col min="42" max="42" width="16" customWidth="1"/>
    <col min="43" max="43" width="14.42578125" customWidth="1"/>
    <col min="45" max="45" width="15.85546875" customWidth="1"/>
    <col min="46" max="46" width="12.7109375" customWidth="1"/>
    <col min="48" max="48" width="17.140625" customWidth="1"/>
    <col min="49" max="49" width="14.140625" customWidth="1"/>
    <col min="51" max="52" width="15.85546875" customWidth="1"/>
    <col min="54" max="54" width="15.7109375" customWidth="1"/>
    <col min="55" max="55" width="15.5703125" customWidth="1"/>
    <col min="57" max="57" width="16.28515625" customWidth="1"/>
    <col min="58" max="58" width="16.42578125" customWidth="1"/>
    <col min="60" max="60" width="17.85546875" customWidth="1"/>
    <col min="61" max="61" width="16.42578125" customWidth="1"/>
    <col min="62" max="62" width="8.140625" customWidth="1"/>
    <col min="63" max="63" width="17" customWidth="1"/>
    <col min="64" max="64" width="16.85546875" customWidth="1"/>
    <col min="66" max="66" width="15.85546875" customWidth="1"/>
    <col min="67" max="67" width="13.7109375" customWidth="1"/>
    <col min="69" max="69" width="15.5703125" customWidth="1"/>
    <col min="70" max="70" width="15.42578125" customWidth="1"/>
    <col min="73" max="73" width="20.42578125" style="9" customWidth="1"/>
    <col min="74" max="74" width="14.5703125" style="10" customWidth="1"/>
    <col min="75" max="75" width="14.140625" style="89" customWidth="1"/>
    <col min="76" max="76" width="18.5703125" style="89" customWidth="1"/>
    <col min="77" max="77" width="23.42578125" style="89" customWidth="1"/>
    <col min="78" max="79" width="11.5703125" style="89" customWidth="1"/>
    <col min="80" max="80" width="11.5703125" style="90" customWidth="1"/>
    <col min="81" max="81" width="19.5703125" style="89" customWidth="1"/>
    <col min="82" max="82" width="13.85546875" style="89" customWidth="1"/>
    <col min="83" max="87" width="11.5703125" style="89" customWidth="1"/>
    <col min="88" max="88" width="12.5703125" style="91" customWidth="1"/>
    <col min="89" max="89" width="11.5703125" style="90" customWidth="1"/>
    <col min="90" max="96" width="13.42578125" style="89" customWidth="1"/>
    <col min="97" max="108" width="13.42578125" style="10" customWidth="1"/>
  </cols>
  <sheetData>
    <row r="1" spans="1:108" x14ac:dyDescent="0.2">
      <c r="BV1" s="9"/>
      <c r="BW1" s="117"/>
      <c r="CB1" s="89"/>
      <c r="CD1" s="90"/>
      <c r="CJ1" s="89"/>
      <c r="CK1" s="89"/>
      <c r="CL1" s="91"/>
      <c r="CM1" s="90"/>
    </row>
    <row r="2" spans="1:108" x14ac:dyDescent="0.2">
      <c r="BV2" s="9"/>
      <c r="BW2" s="117"/>
      <c r="CB2" s="89"/>
      <c r="CD2" s="90"/>
      <c r="CJ2" s="89"/>
      <c r="CK2" s="89"/>
      <c r="CL2" s="91"/>
      <c r="CM2" s="90"/>
    </row>
    <row r="3" spans="1:108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0"/>
      <c r="BR3" s="20"/>
      <c r="BU3" s="10"/>
      <c r="CB3" s="89"/>
      <c r="CC3" s="90"/>
    </row>
    <row r="4" spans="1:108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0"/>
      <c r="BR4" s="20"/>
      <c r="BU4" s="10"/>
      <c r="CB4" s="89"/>
      <c r="CC4" s="90"/>
    </row>
    <row r="5" spans="1:108" x14ac:dyDescent="0.2">
      <c r="A5" s="28"/>
      <c r="B5" s="29" t="s">
        <v>118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30"/>
      <c r="BR5" s="30"/>
      <c r="BU5" s="31"/>
      <c r="BV5" s="31"/>
      <c r="BW5" s="92"/>
      <c r="BX5" s="92"/>
      <c r="BY5" s="92"/>
      <c r="BZ5" s="92"/>
      <c r="CB5" s="89"/>
      <c r="CC5" s="90"/>
    </row>
    <row r="6" spans="1:108" ht="13.5" thickBot="1" x14ac:dyDescent="0.25">
      <c r="A6" s="32" t="s">
        <v>1</v>
      </c>
      <c r="B6" s="33"/>
      <c r="C6" s="234" t="s">
        <v>119</v>
      </c>
      <c r="D6" s="234"/>
      <c r="E6" s="128"/>
      <c r="F6" s="234" t="s">
        <v>123</v>
      </c>
      <c r="G6" s="234"/>
      <c r="H6" s="34"/>
      <c r="I6" s="234" t="s">
        <v>124</v>
      </c>
      <c r="J6" s="234"/>
      <c r="K6" s="34"/>
      <c r="L6" s="234" t="s">
        <v>125</v>
      </c>
      <c r="M6" s="234"/>
      <c r="N6" s="35"/>
      <c r="O6" s="234" t="s">
        <v>126</v>
      </c>
      <c r="P6" s="234"/>
      <c r="Q6" s="128"/>
      <c r="R6" s="234" t="s">
        <v>127</v>
      </c>
      <c r="S6" s="234"/>
      <c r="T6" s="128"/>
      <c r="U6" s="234" t="s">
        <v>120</v>
      </c>
      <c r="V6" s="234"/>
      <c r="W6" s="34"/>
      <c r="X6" s="234" t="s">
        <v>121</v>
      </c>
      <c r="Y6" s="234"/>
      <c r="Z6" s="128"/>
      <c r="AA6" s="234" t="s">
        <v>128</v>
      </c>
      <c r="AB6" s="234"/>
      <c r="AC6" s="34"/>
      <c r="AD6" s="234" t="s">
        <v>129</v>
      </c>
      <c r="AE6" s="234"/>
      <c r="AF6" s="35"/>
      <c r="AG6" s="234" t="s">
        <v>130</v>
      </c>
      <c r="AH6" s="234"/>
      <c r="AI6" s="35"/>
      <c r="AJ6" s="234" t="s">
        <v>131</v>
      </c>
      <c r="AK6" s="234"/>
      <c r="AL6" s="34"/>
      <c r="AM6" s="234" t="s">
        <v>132</v>
      </c>
      <c r="AN6" s="234"/>
      <c r="AO6" s="34"/>
      <c r="AP6" s="234" t="s">
        <v>133</v>
      </c>
      <c r="AQ6" s="234"/>
      <c r="AR6" s="34"/>
      <c r="AS6" s="234" t="s">
        <v>134</v>
      </c>
      <c r="AT6" s="234"/>
      <c r="AU6" s="34"/>
      <c r="AV6" s="234" t="s">
        <v>135</v>
      </c>
      <c r="AW6" s="234"/>
      <c r="AX6" s="128"/>
      <c r="AY6" s="234" t="s">
        <v>136</v>
      </c>
      <c r="AZ6" s="234"/>
      <c r="BA6" s="34"/>
      <c r="BB6" s="234" t="s">
        <v>137</v>
      </c>
      <c r="BC6" s="234"/>
      <c r="BD6" s="34"/>
      <c r="BE6" s="234" t="s">
        <v>138</v>
      </c>
      <c r="BF6" s="234"/>
      <c r="BG6" s="34"/>
      <c r="BH6" s="234" t="s">
        <v>139</v>
      </c>
      <c r="BI6" s="234"/>
      <c r="BJ6" s="34"/>
      <c r="BK6" s="234" t="s">
        <v>122</v>
      </c>
      <c r="BL6" s="234"/>
      <c r="BM6" s="34"/>
      <c r="BN6" s="234" t="s">
        <v>140</v>
      </c>
      <c r="BO6" s="234"/>
      <c r="BP6" s="34"/>
      <c r="BQ6" s="234" t="s">
        <v>2</v>
      </c>
      <c r="BR6" s="234"/>
      <c r="BU6" s="36"/>
      <c r="BV6" s="125"/>
      <c r="BW6" s="93"/>
      <c r="BX6" s="93"/>
      <c r="BY6" s="93"/>
      <c r="BZ6" s="93"/>
      <c r="CA6" s="93"/>
      <c r="CB6" s="92"/>
      <c r="CC6" s="90"/>
    </row>
    <row r="7" spans="1:108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8"/>
      <c r="BR7" s="38"/>
      <c r="BU7" s="39"/>
      <c r="BV7" s="39"/>
      <c r="BW7" s="92"/>
      <c r="BX7" s="92"/>
      <c r="BY7" s="92"/>
      <c r="BZ7" s="92"/>
      <c r="CA7" s="92"/>
      <c r="CB7" s="92"/>
      <c r="CC7" s="90"/>
    </row>
    <row r="8" spans="1:108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M8" s="26"/>
      <c r="BN8" s="38"/>
      <c r="BO8" s="38" t="s">
        <v>3</v>
      </c>
      <c r="BP8" s="26"/>
      <c r="BQ8" s="38"/>
      <c r="BR8" s="38" t="s">
        <v>3</v>
      </c>
      <c r="BU8" s="39"/>
      <c r="BV8" s="39"/>
      <c r="BW8" s="92"/>
      <c r="BX8" s="92"/>
      <c r="BY8" s="92"/>
      <c r="BZ8" s="92"/>
      <c r="CA8" s="92"/>
      <c r="CB8" s="92"/>
      <c r="CC8" s="90"/>
    </row>
    <row r="9" spans="1:108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U9" s="39"/>
      <c r="BV9" s="39"/>
      <c r="BW9" s="94"/>
      <c r="BX9" s="94"/>
      <c r="BY9" s="94"/>
      <c r="BZ9" s="94"/>
      <c r="CA9" s="94"/>
      <c r="CB9" s="94"/>
      <c r="CC9" s="90"/>
    </row>
    <row r="10" spans="1:108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24</v>
      </c>
      <c r="BR10" s="38" t="s">
        <v>21</v>
      </c>
      <c r="BU10" s="39"/>
      <c r="BV10" s="39"/>
      <c r="BW10" s="94"/>
      <c r="BX10" s="94"/>
      <c r="BY10" s="94"/>
      <c r="BZ10" s="94"/>
      <c r="CA10" s="94"/>
      <c r="CB10" s="94"/>
      <c r="CC10" s="90"/>
    </row>
    <row r="11" spans="1:108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U11" s="39"/>
      <c r="BV11" s="39"/>
      <c r="BW11" s="94"/>
      <c r="BX11" s="94"/>
      <c r="BY11" s="94"/>
      <c r="BZ11" s="94"/>
      <c r="CA11" s="94"/>
      <c r="CB11" s="94"/>
      <c r="CC11" s="95"/>
      <c r="CD11" s="96"/>
      <c r="CE11" s="96"/>
      <c r="CF11" s="96"/>
      <c r="CG11" s="96"/>
      <c r="CH11" s="96"/>
      <c r="CI11" s="96"/>
      <c r="CJ11" s="97"/>
      <c r="CK11" s="95"/>
      <c r="CL11" s="96"/>
      <c r="CM11" s="96"/>
      <c r="CN11" s="96"/>
      <c r="CO11" s="96"/>
      <c r="CP11" s="96"/>
      <c r="CQ11" s="96"/>
      <c r="CR11" s="96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U12" s="39"/>
      <c r="BV12" s="39"/>
      <c r="BW12" s="92"/>
      <c r="BX12" s="94"/>
      <c r="BY12" s="94"/>
      <c r="BZ12" s="94"/>
      <c r="CA12" s="94"/>
      <c r="CB12" s="94"/>
      <c r="CC12" s="98"/>
    </row>
    <row r="13" spans="1:108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88"/>
      <c r="BO13" s="88"/>
      <c r="BP13" s="46"/>
      <c r="BQ13" s="46"/>
      <c r="BR13" s="47"/>
      <c r="BU13" s="39"/>
      <c r="BV13" s="39"/>
      <c r="BW13" s="92"/>
      <c r="BX13" s="92"/>
      <c r="BY13" s="92"/>
      <c r="BZ13" s="92"/>
      <c r="CA13" s="92"/>
      <c r="CB13" s="92"/>
      <c r="CC13" s="90"/>
    </row>
    <row r="14" spans="1:108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50"/>
      <c r="BO14" s="51"/>
      <c r="BP14" s="26"/>
      <c r="BQ14" s="50"/>
      <c r="BR14" s="52"/>
      <c r="BU14" s="39"/>
      <c r="BV14" s="39"/>
      <c r="BW14" s="92"/>
      <c r="BX14" s="92"/>
      <c r="BY14" s="92"/>
      <c r="BZ14" s="92"/>
      <c r="CA14" s="92"/>
      <c r="CB14" s="92"/>
      <c r="CC14" s="90"/>
    </row>
    <row r="15" spans="1:108" x14ac:dyDescent="0.2">
      <c r="A15" s="40">
        <v>1</v>
      </c>
      <c r="B15" s="49" t="s">
        <v>5</v>
      </c>
      <c r="C15" s="50">
        <v>109.79</v>
      </c>
      <c r="D15" s="51">
        <v>97.02</v>
      </c>
      <c r="E15" s="51"/>
      <c r="F15" s="50">
        <v>109.48</v>
      </c>
      <c r="G15" s="51">
        <v>97.21</v>
      </c>
      <c r="H15" s="26"/>
      <c r="I15" s="50">
        <v>109.10000000000001</v>
      </c>
      <c r="J15" s="51">
        <v>97.49</v>
      </c>
      <c r="K15" s="26"/>
      <c r="L15" s="50">
        <v>109.29</v>
      </c>
      <c r="M15" s="51">
        <v>97.57</v>
      </c>
      <c r="N15" s="26"/>
      <c r="O15" s="50">
        <v>108.89</v>
      </c>
      <c r="P15" s="51">
        <v>98.16</v>
      </c>
      <c r="Q15" s="51"/>
      <c r="R15" s="50">
        <v>109.72</v>
      </c>
      <c r="S15" s="51">
        <v>97.48</v>
      </c>
      <c r="T15" s="51"/>
      <c r="U15" s="50">
        <v>109.62</v>
      </c>
      <c r="V15" s="51">
        <v>97.47</v>
      </c>
      <c r="W15" s="26"/>
      <c r="X15" s="50">
        <v>109.28</v>
      </c>
      <c r="Y15" s="51">
        <v>97.36</v>
      </c>
      <c r="Z15" s="51"/>
      <c r="AA15" s="50">
        <v>109.56</v>
      </c>
      <c r="AB15" s="51">
        <v>96.95</v>
      </c>
      <c r="AC15" s="26"/>
      <c r="AD15" s="50">
        <v>109.89</v>
      </c>
      <c r="AE15" s="51">
        <v>97.13</v>
      </c>
      <c r="AF15" s="26"/>
      <c r="AG15" s="50">
        <v>110.14</v>
      </c>
      <c r="AH15" s="51">
        <v>97.73</v>
      </c>
      <c r="AI15" s="26"/>
      <c r="AJ15" s="50">
        <v>110.65</v>
      </c>
      <c r="AK15" s="51">
        <v>97.44</v>
      </c>
      <c r="AL15" s="26"/>
      <c r="AM15" s="50">
        <v>110.9</v>
      </c>
      <c r="AN15" s="51">
        <v>97.2</v>
      </c>
      <c r="AO15" s="26"/>
      <c r="AP15" s="50">
        <v>111.28</v>
      </c>
      <c r="AQ15" s="51">
        <v>97.19</v>
      </c>
      <c r="AR15" s="26"/>
      <c r="AS15" s="50">
        <v>110.92</v>
      </c>
      <c r="AT15" s="51">
        <v>96.81</v>
      </c>
      <c r="AU15" s="26"/>
      <c r="AV15" s="50">
        <v>109.55</v>
      </c>
      <c r="AW15" s="51">
        <v>98.65</v>
      </c>
      <c r="AX15" s="51"/>
      <c r="AY15" s="50">
        <v>109.7</v>
      </c>
      <c r="AZ15" s="51">
        <v>98.36</v>
      </c>
      <c r="BA15" s="26"/>
      <c r="BB15" s="50">
        <v>109.49000000000001</v>
      </c>
      <c r="BC15" s="51">
        <v>98.71</v>
      </c>
      <c r="BD15" s="26"/>
      <c r="BE15" s="130">
        <v>109.41</v>
      </c>
      <c r="BF15" s="133">
        <v>99.12</v>
      </c>
      <c r="BG15" s="26"/>
      <c r="BH15" s="130">
        <v>108.65</v>
      </c>
      <c r="BI15" s="133">
        <v>100.89</v>
      </c>
      <c r="BJ15" s="26"/>
      <c r="BK15" s="130">
        <v>108.65</v>
      </c>
      <c r="BL15" s="133">
        <v>100.13</v>
      </c>
      <c r="BM15" s="26"/>
      <c r="BN15" s="50">
        <v>108.83</v>
      </c>
      <c r="BO15" s="51">
        <v>98.88</v>
      </c>
      <c r="BP15" s="26"/>
      <c r="BQ15" s="50">
        <f>(C15+F15+I15+L15+O15+R15+U15+X15+AA15+AD15+AG15+AJ15+AM15+AP15+AS15+AV15+AY15+BB15+BN15+BE15+BH15+BK15)/22</f>
        <v>109.67227272727274</v>
      </c>
      <c r="BR15" s="52">
        <f>(D15+G15+J15+M15+P15+S15+V15+Y15+AB15+AE15+AH15+AK15+AN15+AQ15+AT15+AW15+AZ15+BC15+BO15+BF15+BI15+BL15)/22</f>
        <v>97.952272727272714</v>
      </c>
      <c r="BU15" s="53"/>
      <c r="BV15" s="53"/>
      <c r="BW15" s="112"/>
      <c r="BX15" s="112"/>
      <c r="BY15" s="92"/>
      <c r="BZ15" s="99"/>
      <c r="CA15" s="99"/>
      <c r="CB15" s="92"/>
      <c r="CC15" s="90"/>
    </row>
    <row r="16" spans="1:108" x14ac:dyDescent="0.2">
      <c r="A16" s="40">
        <v>2</v>
      </c>
      <c r="B16" s="49" t="s">
        <v>6</v>
      </c>
      <c r="C16" s="50">
        <v>0.73249340755933201</v>
      </c>
      <c r="D16" s="51">
        <v>145.41999999999999</v>
      </c>
      <c r="E16" s="51"/>
      <c r="F16" s="50">
        <v>0.73524005587824415</v>
      </c>
      <c r="G16" s="51">
        <v>144.76</v>
      </c>
      <c r="H16" s="26"/>
      <c r="I16" s="50">
        <v>0.73789846517119251</v>
      </c>
      <c r="J16" s="51">
        <v>144.13999999999999</v>
      </c>
      <c r="K16" s="26"/>
      <c r="L16" s="50">
        <v>0.73909830007390986</v>
      </c>
      <c r="M16" s="51">
        <v>144.27000000000001</v>
      </c>
      <c r="N16" s="26"/>
      <c r="O16" s="50">
        <v>0.73986386504883095</v>
      </c>
      <c r="P16" s="51">
        <v>144.47</v>
      </c>
      <c r="Q16" s="51"/>
      <c r="R16" s="50">
        <v>0.73898906296186817</v>
      </c>
      <c r="S16" s="51">
        <v>144.74</v>
      </c>
      <c r="T16" s="51"/>
      <c r="U16" s="50">
        <v>0.73664825046040505</v>
      </c>
      <c r="V16" s="51">
        <v>145.05000000000001</v>
      </c>
      <c r="W16" s="26"/>
      <c r="X16" s="50">
        <v>0.73795291860379308</v>
      </c>
      <c r="Y16" s="51">
        <v>144.16999999999999</v>
      </c>
      <c r="Z16" s="51"/>
      <c r="AA16" s="50">
        <v>0.73594347954077122</v>
      </c>
      <c r="AB16" s="51">
        <v>144.33000000000001</v>
      </c>
      <c r="AC16" s="26"/>
      <c r="AD16" s="50">
        <v>0.73817081272606477</v>
      </c>
      <c r="AE16" s="51">
        <v>144.6</v>
      </c>
      <c r="AF16" s="26"/>
      <c r="AG16" s="50">
        <v>0.74217010538815487</v>
      </c>
      <c r="AH16" s="51">
        <v>145.03</v>
      </c>
      <c r="AI16" s="26"/>
      <c r="AJ16" s="50">
        <v>0.74096028452874918</v>
      </c>
      <c r="AK16" s="51">
        <v>145.51</v>
      </c>
      <c r="AL16" s="26"/>
      <c r="AM16" s="50">
        <v>0.74134479946623177</v>
      </c>
      <c r="AN16" s="51">
        <v>145.4</v>
      </c>
      <c r="AO16" s="26"/>
      <c r="AP16" s="50">
        <v>0.74599030212607231</v>
      </c>
      <c r="AQ16" s="51">
        <v>144.97999999999999</v>
      </c>
      <c r="AR16" s="26"/>
      <c r="AS16" s="50">
        <v>0.74261102034754189</v>
      </c>
      <c r="AT16" s="51">
        <v>144.6</v>
      </c>
      <c r="AU16" s="26"/>
      <c r="AV16" s="50">
        <v>0.74872716382150339</v>
      </c>
      <c r="AW16" s="51">
        <v>144.34</v>
      </c>
      <c r="AX16" s="51"/>
      <c r="AY16" s="50">
        <v>0.74665870230717535</v>
      </c>
      <c r="AZ16" s="51">
        <v>144.51</v>
      </c>
      <c r="BA16" s="26"/>
      <c r="BB16" s="50">
        <v>0.7490075649764063</v>
      </c>
      <c r="BC16" s="51">
        <v>144.30000000000001</v>
      </c>
      <c r="BD16" s="26"/>
      <c r="BE16" s="130">
        <v>0.75041272699984995</v>
      </c>
      <c r="BF16" s="133">
        <v>144.52000000000001</v>
      </c>
      <c r="BG16" s="26"/>
      <c r="BH16" s="130">
        <v>0.75568654122270074</v>
      </c>
      <c r="BI16" s="133">
        <v>145.06</v>
      </c>
      <c r="BJ16" s="26"/>
      <c r="BK16" s="130">
        <v>0.75374990578126178</v>
      </c>
      <c r="BL16" s="133">
        <v>144.33000000000001</v>
      </c>
      <c r="BM16" s="26"/>
      <c r="BN16" s="50">
        <v>0.75013127297277016</v>
      </c>
      <c r="BO16" s="52">
        <v>143.44999999999999</v>
      </c>
      <c r="BP16" s="26"/>
      <c r="BQ16" s="50">
        <f t="shared" ref="BQ16:BQ28" si="0">(C16+F16+I16+L16+O16+R16+U16+X16+AA16+AD16+AG16+AJ16+AM16+AP16+AS16+AV16+AY16+BB16+BN16+BE16+BH16+BK16)/22</f>
        <v>0.74271586399831047</v>
      </c>
      <c r="BR16" s="52">
        <f t="shared" ref="BR16:BR28" si="1">(D16+G16+J16+M16+P16+S16+V16+Y16+AB16+AE16+AH16+AK16+AN16+AQ16+AT16+AW16+AZ16+BC16+BO16+BF16+BI16+BL16)/22</f>
        <v>144.63545454545454</v>
      </c>
      <c r="BU16" s="53"/>
      <c r="BV16" s="53"/>
      <c r="BW16" s="112"/>
      <c r="BX16" s="112"/>
      <c r="BY16" s="92"/>
      <c r="BZ16" s="99"/>
      <c r="CA16" s="99"/>
      <c r="CB16" s="92"/>
      <c r="CC16" s="90"/>
    </row>
    <row r="17" spans="1:108" x14ac:dyDescent="0.2">
      <c r="A17" s="40">
        <v>3</v>
      </c>
      <c r="B17" s="49" t="s">
        <v>7</v>
      </c>
      <c r="C17" s="50">
        <v>0.99440000000000006</v>
      </c>
      <c r="D17" s="51">
        <v>107.12</v>
      </c>
      <c r="E17" s="51"/>
      <c r="F17" s="50">
        <v>0.99650000000000005</v>
      </c>
      <c r="G17" s="51">
        <v>106.8</v>
      </c>
      <c r="H17" s="26"/>
      <c r="I17" s="50">
        <v>0.9981000000000001</v>
      </c>
      <c r="J17" s="51">
        <v>106.56</v>
      </c>
      <c r="K17" s="26"/>
      <c r="L17" s="50">
        <v>1.0038</v>
      </c>
      <c r="M17" s="51">
        <v>106.23</v>
      </c>
      <c r="N17" s="26"/>
      <c r="O17" s="50">
        <v>1.0024999999999999</v>
      </c>
      <c r="P17" s="51">
        <v>106.62</v>
      </c>
      <c r="Q17" s="51"/>
      <c r="R17" s="50">
        <v>1.0022</v>
      </c>
      <c r="S17" s="51">
        <v>106.73</v>
      </c>
      <c r="T17" s="51"/>
      <c r="U17" s="50">
        <v>1.0028000000000001</v>
      </c>
      <c r="V17" s="51">
        <v>106.55</v>
      </c>
      <c r="W17" s="26"/>
      <c r="X17" s="50">
        <v>1.0006000000000002</v>
      </c>
      <c r="Y17" s="51">
        <v>106.33</v>
      </c>
      <c r="Z17" s="51"/>
      <c r="AA17" s="50">
        <v>0.99950000000000006</v>
      </c>
      <c r="AB17" s="51">
        <v>106.27</v>
      </c>
      <c r="AC17" s="26"/>
      <c r="AD17" s="50">
        <v>0.99980000000000002</v>
      </c>
      <c r="AE17" s="51">
        <v>106.76</v>
      </c>
      <c r="AF17" s="26"/>
      <c r="AG17" s="50">
        <v>1</v>
      </c>
      <c r="AH17" s="51">
        <v>107.64</v>
      </c>
      <c r="AI17" s="26"/>
      <c r="AJ17" s="50">
        <v>1.0018</v>
      </c>
      <c r="AK17" s="51">
        <v>107.63</v>
      </c>
      <c r="AL17" s="26"/>
      <c r="AM17" s="50">
        <v>0.99950000000000006</v>
      </c>
      <c r="AN17" s="51">
        <v>107.84</v>
      </c>
      <c r="AO17" s="26"/>
      <c r="AP17" s="50">
        <v>0.99970000000000003</v>
      </c>
      <c r="AQ17" s="51">
        <v>108.18</v>
      </c>
      <c r="AR17" s="26"/>
      <c r="AS17" s="50">
        <v>0.99540000000000006</v>
      </c>
      <c r="AT17" s="51">
        <v>107.88</v>
      </c>
      <c r="AU17" s="26"/>
      <c r="AV17" s="50">
        <v>0.99040000000000006</v>
      </c>
      <c r="AW17" s="51">
        <v>109.12</v>
      </c>
      <c r="AX17" s="51"/>
      <c r="AY17" s="50">
        <v>0.99070000000000003</v>
      </c>
      <c r="AZ17" s="51">
        <v>108.91</v>
      </c>
      <c r="BA17" s="26"/>
      <c r="BB17" s="50">
        <v>0.99280000000000002</v>
      </c>
      <c r="BC17" s="51">
        <v>108.86</v>
      </c>
      <c r="BD17" s="26"/>
      <c r="BE17" s="130">
        <v>0.99220000000000008</v>
      </c>
      <c r="BF17" s="133">
        <v>109.3</v>
      </c>
      <c r="BG17" s="26"/>
      <c r="BH17" s="130">
        <v>0.99650000000000005</v>
      </c>
      <c r="BI17" s="133">
        <v>110.01</v>
      </c>
      <c r="BJ17" s="26"/>
      <c r="BK17" s="130">
        <v>0.98830000000000007</v>
      </c>
      <c r="BL17" s="133">
        <v>110.08</v>
      </c>
      <c r="BM17" s="26"/>
      <c r="BN17" s="50">
        <v>0.98520000000000008</v>
      </c>
      <c r="BO17" s="52">
        <v>109.23</v>
      </c>
      <c r="BP17" s="26"/>
      <c r="BQ17" s="50">
        <f t="shared" si="0"/>
        <v>0.99694090909090893</v>
      </c>
      <c r="BR17" s="52">
        <f t="shared" si="1"/>
        <v>107.7568181818182</v>
      </c>
      <c r="BU17" s="53"/>
      <c r="BV17" s="53"/>
      <c r="BW17" s="112"/>
      <c r="BX17" s="112"/>
      <c r="BY17" s="92"/>
      <c r="BZ17" s="99"/>
      <c r="CA17" s="99"/>
      <c r="CB17" s="92"/>
      <c r="CC17" s="90"/>
    </row>
    <row r="18" spans="1:108" x14ac:dyDescent="0.2">
      <c r="A18" s="40">
        <v>4</v>
      </c>
      <c r="B18" s="49" t="s">
        <v>8</v>
      </c>
      <c r="C18" s="50">
        <v>0.83298625572678042</v>
      </c>
      <c r="D18" s="51">
        <v>127.92</v>
      </c>
      <c r="E18" s="51"/>
      <c r="F18" s="50">
        <v>0.8336807002917882</v>
      </c>
      <c r="G18" s="51">
        <v>127.72</v>
      </c>
      <c r="H18" s="26"/>
      <c r="I18" s="50">
        <v>0.83605049745004589</v>
      </c>
      <c r="J18" s="51">
        <v>127.3</v>
      </c>
      <c r="K18" s="26"/>
      <c r="L18" s="50">
        <v>0.83857442348008382</v>
      </c>
      <c r="M18" s="51">
        <v>127.24</v>
      </c>
      <c r="N18" s="26"/>
      <c r="O18" s="50">
        <v>0.84182170216348184</v>
      </c>
      <c r="P18" s="51">
        <v>127.07</v>
      </c>
      <c r="Q18" s="51"/>
      <c r="R18" s="50">
        <v>0.84317032040472162</v>
      </c>
      <c r="S18" s="51">
        <v>126.86</v>
      </c>
      <c r="T18" s="51"/>
      <c r="U18" s="50">
        <v>0.84217618325753751</v>
      </c>
      <c r="V18" s="51">
        <v>126.89</v>
      </c>
      <c r="W18" s="26"/>
      <c r="X18" s="50">
        <v>0.83787180561374108</v>
      </c>
      <c r="Y18" s="51">
        <v>126.94</v>
      </c>
      <c r="Z18" s="51"/>
      <c r="AA18" s="50">
        <v>0.83458521115005835</v>
      </c>
      <c r="AB18" s="51">
        <v>127.27</v>
      </c>
      <c r="AC18" s="26"/>
      <c r="AD18" s="50">
        <v>0.83857442348008382</v>
      </c>
      <c r="AE18" s="51">
        <v>127.3</v>
      </c>
      <c r="AF18" s="26"/>
      <c r="AG18" s="50">
        <v>0.84717045069467967</v>
      </c>
      <c r="AH18" s="51">
        <v>127.28</v>
      </c>
      <c r="AI18" s="26"/>
      <c r="AJ18" s="50">
        <v>0.84717045069467967</v>
      </c>
      <c r="AK18" s="51">
        <v>127.31</v>
      </c>
      <c r="AL18" s="26"/>
      <c r="AM18" s="50">
        <v>0.84875233406891859</v>
      </c>
      <c r="AN18" s="51">
        <v>127.17</v>
      </c>
      <c r="AO18" s="26"/>
      <c r="AP18" s="50">
        <v>0.85157114876947959</v>
      </c>
      <c r="AQ18" s="51">
        <v>127.04</v>
      </c>
      <c r="AR18" s="26"/>
      <c r="AS18" s="50">
        <v>0.84602368866328248</v>
      </c>
      <c r="AT18" s="51">
        <v>126.89</v>
      </c>
      <c r="AU18" s="26"/>
      <c r="AV18" s="50">
        <v>0.85287846481876328</v>
      </c>
      <c r="AW18" s="51">
        <v>126.74</v>
      </c>
      <c r="AX18" s="51"/>
      <c r="AY18" s="50">
        <v>0.85266030013642558</v>
      </c>
      <c r="AZ18" s="51">
        <v>126.64</v>
      </c>
      <c r="BA18" s="26"/>
      <c r="BB18" s="50">
        <v>0.85382513661202186</v>
      </c>
      <c r="BC18" s="51">
        <v>126.61</v>
      </c>
      <c r="BD18" s="26"/>
      <c r="BE18" s="130">
        <v>0.85653104925053536</v>
      </c>
      <c r="BF18" s="133">
        <v>126.72</v>
      </c>
      <c r="BG18" s="26"/>
      <c r="BH18" s="130">
        <v>0.86865879082696318</v>
      </c>
      <c r="BI18" s="133">
        <v>126.49</v>
      </c>
      <c r="BJ18" s="26"/>
      <c r="BK18" s="130">
        <v>0.86154906521926422</v>
      </c>
      <c r="BL18" s="133">
        <v>126.28</v>
      </c>
      <c r="BM18" s="26"/>
      <c r="BN18" s="50">
        <v>0.85484698239015222</v>
      </c>
      <c r="BO18" s="52">
        <v>125.92</v>
      </c>
      <c r="BP18" s="26"/>
      <c r="BQ18" s="50">
        <f t="shared" si="0"/>
        <v>0.84641497205288585</v>
      </c>
      <c r="BR18" s="52">
        <f t="shared" si="1"/>
        <v>126.98181818181818</v>
      </c>
      <c r="BU18" s="53"/>
      <c r="BV18" s="53"/>
      <c r="BW18" s="112"/>
      <c r="BX18" s="112"/>
      <c r="BY18" s="92"/>
      <c r="BZ18" s="99"/>
      <c r="CA18" s="99"/>
      <c r="CB18" s="92"/>
      <c r="CC18" s="90"/>
    </row>
    <row r="19" spans="1:108" x14ac:dyDescent="0.2">
      <c r="A19" s="40">
        <v>5</v>
      </c>
      <c r="B19" s="49" t="s">
        <v>9</v>
      </c>
      <c r="C19" s="50">
        <v>1311.0601000000001</v>
      </c>
      <c r="D19" s="54">
        <v>139654.12</v>
      </c>
      <c r="E19" s="54"/>
      <c r="F19" s="55">
        <v>1312.17</v>
      </c>
      <c r="G19" s="54">
        <v>139654.25</v>
      </c>
      <c r="H19" s="26"/>
      <c r="I19" s="50">
        <v>1309.3600000000001</v>
      </c>
      <c r="J19" s="54">
        <v>139263.53</v>
      </c>
      <c r="K19" s="26"/>
      <c r="L19" s="50">
        <v>1313.3600000000001</v>
      </c>
      <c r="M19" s="54">
        <v>140043.57999999999</v>
      </c>
      <c r="N19" s="26"/>
      <c r="O19" s="50">
        <v>1310.01</v>
      </c>
      <c r="P19" s="54">
        <v>140026.97</v>
      </c>
      <c r="Q19" s="54"/>
      <c r="R19" s="55">
        <v>1307.6200000000001</v>
      </c>
      <c r="S19" s="54">
        <v>139863.04000000001</v>
      </c>
      <c r="T19" s="54"/>
      <c r="U19" s="55">
        <v>1315.65</v>
      </c>
      <c r="V19" s="54">
        <v>140577.20000000001</v>
      </c>
      <c r="W19" s="26"/>
      <c r="X19" s="50">
        <v>1324.2</v>
      </c>
      <c r="Y19" s="54">
        <v>140881.64000000001</v>
      </c>
      <c r="Z19" s="54"/>
      <c r="AA19" s="50">
        <v>1320.41</v>
      </c>
      <c r="AB19" s="54">
        <v>140253.95000000001</v>
      </c>
      <c r="AC19" s="26"/>
      <c r="AD19" s="50">
        <v>1309.8900000000001</v>
      </c>
      <c r="AE19" s="54">
        <v>139817.66</v>
      </c>
      <c r="AF19" s="26"/>
      <c r="AG19" s="50">
        <v>1291.0699</v>
      </c>
      <c r="AH19" s="54">
        <v>138970.76</v>
      </c>
      <c r="AI19" s="26"/>
      <c r="AJ19" s="50">
        <v>1288.1801</v>
      </c>
      <c r="AK19" s="54">
        <v>138891.57999999999</v>
      </c>
      <c r="AL19" s="26"/>
      <c r="AM19" s="50">
        <v>1287.3101000000001</v>
      </c>
      <c r="AN19" s="54">
        <v>138759.16</v>
      </c>
      <c r="AO19" s="26"/>
      <c r="AP19" s="50">
        <v>1284.5</v>
      </c>
      <c r="AQ19" s="54">
        <v>138918.68</v>
      </c>
      <c r="AR19" s="26"/>
      <c r="AS19" s="50">
        <v>1294.45</v>
      </c>
      <c r="AT19" s="54">
        <v>138998.04</v>
      </c>
      <c r="AU19" s="26"/>
      <c r="AV19" s="50">
        <v>1297.5601000000001</v>
      </c>
      <c r="AW19" s="54">
        <v>140227.32</v>
      </c>
      <c r="AX19" s="54"/>
      <c r="AY19" s="55">
        <v>1296.21</v>
      </c>
      <c r="AZ19" s="54">
        <v>139861.06</v>
      </c>
      <c r="BA19" s="26"/>
      <c r="BB19" s="50">
        <v>1304.54</v>
      </c>
      <c r="BC19" s="54">
        <v>140994.68</v>
      </c>
      <c r="BD19" s="26"/>
      <c r="BE19" s="130">
        <v>1298.7</v>
      </c>
      <c r="BF19" s="133">
        <v>140844.01999999999</v>
      </c>
      <c r="BG19" s="26"/>
      <c r="BH19" s="130">
        <v>1303.9100000000001</v>
      </c>
      <c r="BI19" s="133">
        <v>142934.60999999999</v>
      </c>
      <c r="BJ19" s="26"/>
      <c r="BK19" s="130">
        <v>1298.9100000000001</v>
      </c>
      <c r="BL19" s="133">
        <v>141308.42000000001</v>
      </c>
      <c r="BM19" s="26"/>
      <c r="BN19" s="50">
        <v>1304.71</v>
      </c>
      <c r="BO19" s="51">
        <v>140399.84</v>
      </c>
      <c r="BP19" s="26"/>
      <c r="BQ19" s="50">
        <f t="shared" si="0"/>
        <v>1303.8081954545453</v>
      </c>
      <c r="BR19" s="52">
        <f t="shared" si="1"/>
        <v>140052.005</v>
      </c>
      <c r="BU19" s="53"/>
      <c r="BV19" s="53"/>
      <c r="BW19" s="112"/>
      <c r="BX19" s="112"/>
      <c r="BY19" s="100"/>
      <c r="BZ19" s="99"/>
      <c r="CA19" s="99"/>
      <c r="CB19" s="92"/>
      <c r="CC19" s="90"/>
    </row>
    <row r="20" spans="1:108" x14ac:dyDescent="0.2">
      <c r="A20" s="40">
        <v>6</v>
      </c>
      <c r="B20" s="49" t="s">
        <v>10</v>
      </c>
      <c r="C20" s="50">
        <v>16.350000000000001</v>
      </c>
      <c r="D20" s="51">
        <v>1741.6</v>
      </c>
      <c r="E20" s="51"/>
      <c r="F20" s="50">
        <v>16.497</v>
      </c>
      <c r="G20" s="51">
        <v>1755.78</v>
      </c>
      <c r="H20" s="26"/>
      <c r="I20" s="50">
        <v>16.393000000000001</v>
      </c>
      <c r="J20" s="51">
        <v>1743.56</v>
      </c>
      <c r="K20" s="26"/>
      <c r="L20" s="50">
        <v>16.475000000000001</v>
      </c>
      <c r="M20" s="51">
        <v>1756.73</v>
      </c>
      <c r="N20" s="26"/>
      <c r="O20" s="50">
        <v>16.41</v>
      </c>
      <c r="P20" s="51">
        <v>1754.06</v>
      </c>
      <c r="Q20" s="51"/>
      <c r="R20" s="50">
        <v>16.417999999999999</v>
      </c>
      <c r="S20" s="51">
        <v>1756.07</v>
      </c>
      <c r="T20" s="51"/>
      <c r="U20" s="50">
        <v>16.592000000000002</v>
      </c>
      <c r="V20" s="51">
        <v>1772.86</v>
      </c>
      <c r="W20" s="26"/>
      <c r="X20" s="50">
        <v>16.75</v>
      </c>
      <c r="Y20" s="51">
        <v>1782.03</v>
      </c>
      <c r="Z20" s="51"/>
      <c r="AA20" s="50">
        <v>16.684000000000001</v>
      </c>
      <c r="AB20" s="51">
        <v>1772.17</v>
      </c>
      <c r="AC20" s="26"/>
      <c r="AD20" s="50">
        <v>16.434000000000001</v>
      </c>
      <c r="AE20" s="51">
        <v>1754.17</v>
      </c>
      <c r="AF20" s="26"/>
      <c r="AG20" s="50">
        <v>16.256</v>
      </c>
      <c r="AH20" s="51">
        <v>1749.8</v>
      </c>
      <c r="AI20" s="26"/>
      <c r="AJ20" s="50">
        <v>16.380000000000003</v>
      </c>
      <c r="AK20" s="51">
        <v>1766.09</v>
      </c>
      <c r="AL20" s="26"/>
      <c r="AM20" s="50">
        <v>16.39</v>
      </c>
      <c r="AN20" s="51">
        <v>1766.68</v>
      </c>
      <c r="AO20" s="26"/>
      <c r="AP20" s="50">
        <v>16.346</v>
      </c>
      <c r="AQ20" s="51">
        <v>1767.82</v>
      </c>
      <c r="AR20" s="26"/>
      <c r="AS20" s="50">
        <v>16.57</v>
      </c>
      <c r="AT20" s="51">
        <v>1779.29</v>
      </c>
      <c r="AU20" s="26"/>
      <c r="AV20" s="50">
        <v>16.545000000000002</v>
      </c>
      <c r="AW20" s="51">
        <v>1788.02</v>
      </c>
      <c r="AX20" s="51"/>
      <c r="AY20" s="50">
        <v>16.545999999999999</v>
      </c>
      <c r="AZ20" s="51">
        <v>1785.31</v>
      </c>
      <c r="BA20" s="26"/>
      <c r="BB20" s="50">
        <v>16.650000000000002</v>
      </c>
      <c r="BC20" s="51">
        <v>1799.53</v>
      </c>
      <c r="BD20" s="26"/>
      <c r="BE20" s="130">
        <v>16.46</v>
      </c>
      <c r="BF20" s="133">
        <v>1785.09</v>
      </c>
      <c r="BG20" s="26"/>
      <c r="BH20" s="130">
        <v>16.45</v>
      </c>
      <c r="BI20" s="133">
        <v>1803.25</v>
      </c>
      <c r="BJ20" s="26"/>
      <c r="BK20" s="130">
        <v>16.411000000000001</v>
      </c>
      <c r="BL20" s="133">
        <v>1785.35</v>
      </c>
      <c r="BM20" s="26"/>
      <c r="BN20" s="50">
        <v>16.561</v>
      </c>
      <c r="BO20" s="51">
        <v>1782.13</v>
      </c>
      <c r="BP20" s="26"/>
      <c r="BQ20" s="50">
        <f t="shared" si="0"/>
        <v>16.480363636363634</v>
      </c>
      <c r="BR20" s="52">
        <f t="shared" si="1"/>
        <v>1770.3359090909087</v>
      </c>
      <c r="BU20" s="53"/>
      <c r="BV20" s="53"/>
      <c r="BW20" s="112"/>
      <c r="BX20" s="112"/>
      <c r="BY20" s="92"/>
      <c r="BZ20" s="99"/>
      <c r="CA20" s="99"/>
      <c r="CB20" s="92"/>
      <c r="CC20" s="90"/>
    </row>
    <row r="21" spans="1:108" x14ac:dyDescent="0.2">
      <c r="A21" s="40">
        <v>7</v>
      </c>
      <c r="B21" s="49" t="s">
        <v>25</v>
      </c>
      <c r="C21" s="50">
        <v>1.3310262212165578</v>
      </c>
      <c r="D21" s="51">
        <v>80.03</v>
      </c>
      <c r="E21" s="51"/>
      <c r="F21" s="50">
        <v>1.3269639065817409</v>
      </c>
      <c r="G21" s="51">
        <v>80.209999999999994</v>
      </c>
      <c r="H21" s="26"/>
      <c r="I21" s="50">
        <v>1.3301409949454641</v>
      </c>
      <c r="J21" s="51">
        <v>79.959999999999994</v>
      </c>
      <c r="K21" s="26"/>
      <c r="L21" s="50">
        <v>1.3317352510320948</v>
      </c>
      <c r="M21" s="51">
        <v>80.069999999999993</v>
      </c>
      <c r="N21" s="26"/>
      <c r="O21" s="50">
        <v>1.3404825737265416</v>
      </c>
      <c r="P21" s="51">
        <v>79.739999999999995</v>
      </c>
      <c r="Q21" s="51"/>
      <c r="R21" s="50">
        <v>1.3440860215053763</v>
      </c>
      <c r="S21" s="51">
        <v>79.58</v>
      </c>
      <c r="T21" s="51"/>
      <c r="U21" s="50">
        <v>1.3368983957219251</v>
      </c>
      <c r="V21" s="51">
        <v>79.92</v>
      </c>
      <c r="W21" s="26"/>
      <c r="X21" s="50">
        <v>1.3243279035889286</v>
      </c>
      <c r="Y21" s="51">
        <v>80.34</v>
      </c>
      <c r="Z21" s="51"/>
      <c r="AA21" s="50">
        <v>1.3243279035889286</v>
      </c>
      <c r="AB21" s="51">
        <v>80.209999999999994</v>
      </c>
      <c r="AC21" s="26"/>
      <c r="AD21" s="50">
        <v>1.3301409949454641</v>
      </c>
      <c r="AE21" s="51">
        <v>80.25</v>
      </c>
      <c r="AF21" s="26"/>
      <c r="AG21" s="50">
        <v>1.3370771493515177</v>
      </c>
      <c r="AH21" s="51">
        <v>80.5</v>
      </c>
      <c r="AI21" s="26"/>
      <c r="AJ21" s="50">
        <v>1.3287270794578794</v>
      </c>
      <c r="AK21" s="51">
        <v>81.150000000000006</v>
      </c>
      <c r="AL21" s="26"/>
      <c r="AM21" s="50">
        <v>1.3319126265316994</v>
      </c>
      <c r="AN21" s="51">
        <v>80.930000000000007</v>
      </c>
      <c r="AO21" s="26"/>
      <c r="AP21" s="50">
        <v>1.3299640909695438</v>
      </c>
      <c r="AQ21" s="51">
        <v>81.319999999999993</v>
      </c>
      <c r="AR21" s="26"/>
      <c r="AS21" s="50">
        <v>1.3161358252171624</v>
      </c>
      <c r="AT21" s="51">
        <v>81.59</v>
      </c>
      <c r="AU21" s="26"/>
      <c r="AV21" s="50">
        <v>1.3271400132714</v>
      </c>
      <c r="AW21" s="51">
        <v>81.430000000000007</v>
      </c>
      <c r="AX21" s="51"/>
      <c r="AY21" s="50">
        <v>1.3231013495633765</v>
      </c>
      <c r="AZ21" s="51">
        <v>81.55</v>
      </c>
      <c r="BA21" s="26"/>
      <c r="BB21" s="50">
        <v>1.3183915622940012</v>
      </c>
      <c r="BC21" s="51">
        <v>81.98</v>
      </c>
      <c r="BD21" s="26"/>
      <c r="BE21" s="130">
        <v>1.321003963011889</v>
      </c>
      <c r="BF21" s="133">
        <v>82.1</v>
      </c>
      <c r="BG21" s="26"/>
      <c r="BH21" s="130">
        <v>1.3308490817141334</v>
      </c>
      <c r="BI21" s="133">
        <v>82.37</v>
      </c>
      <c r="BJ21" s="26"/>
      <c r="BK21" s="130">
        <v>1.3276686139139671</v>
      </c>
      <c r="BL21" s="133">
        <v>81.94</v>
      </c>
      <c r="BM21" s="26"/>
      <c r="BN21" s="50">
        <v>1.3199577613516367</v>
      </c>
      <c r="BO21" s="51">
        <v>81.53</v>
      </c>
      <c r="BP21" s="26"/>
      <c r="BQ21" s="50">
        <f t="shared" si="0"/>
        <v>1.328729967431874</v>
      </c>
      <c r="BR21" s="52">
        <f t="shared" si="1"/>
        <v>80.849999999999994</v>
      </c>
      <c r="BU21" s="53"/>
      <c r="BV21" s="53"/>
      <c r="BW21" s="112"/>
      <c r="BX21" s="112"/>
      <c r="BY21" s="92"/>
      <c r="BZ21" s="99"/>
      <c r="CA21" s="99"/>
      <c r="CB21" s="92"/>
      <c r="CC21" s="90"/>
    </row>
    <row r="22" spans="1:108" x14ac:dyDescent="0.2">
      <c r="A22" s="40">
        <v>8</v>
      </c>
      <c r="B22" s="49" t="s">
        <v>26</v>
      </c>
      <c r="C22" s="50">
        <v>1.2823</v>
      </c>
      <c r="D22" s="51">
        <v>83.07</v>
      </c>
      <c r="E22" s="51"/>
      <c r="F22" s="50">
        <v>1.2825</v>
      </c>
      <c r="G22" s="51">
        <v>82.99</v>
      </c>
      <c r="H22" s="26"/>
      <c r="I22" s="50">
        <v>1.2872000000000001</v>
      </c>
      <c r="J22" s="51">
        <v>82.63</v>
      </c>
      <c r="K22" s="26"/>
      <c r="L22" s="50">
        <v>1.2871000000000001</v>
      </c>
      <c r="M22" s="51">
        <v>82.85</v>
      </c>
      <c r="N22" s="26"/>
      <c r="O22" s="50">
        <v>1.2973000000000001</v>
      </c>
      <c r="P22" s="51">
        <v>82.39</v>
      </c>
      <c r="Q22" s="51"/>
      <c r="R22" s="50">
        <v>1.2928000000000002</v>
      </c>
      <c r="S22" s="51">
        <v>82.74</v>
      </c>
      <c r="T22" s="51"/>
      <c r="U22" s="50">
        <v>1.2786</v>
      </c>
      <c r="V22" s="51">
        <v>83.57</v>
      </c>
      <c r="W22" s="26"/>
      <c r="X22" s="50">
        <v>1.2748000000000002</v>
      </c>
      <c r="Y22" s="51">
        <v>83.46</v>
      </c>
      <c r="Z22" s="51"/>
      <c r="AA22" s="50">
        <v>1.2766</v>
      </c>
      <c r="AB22" s="51">
        <v>83.21</v>
      </c>
      <c r="AC22" s="26"/>
      <c r="AD22" s="50">
        <v>1.2807000000000002</v>
      </c>
      <c r="AE22" s="51">
        <v>83.35</v>
      </c>
      <c r="AF22" s="26"/>
      <c r="AG22" s="50">
        <v>1.2861</v>
      </c>
      <c r="AH22" s="51">
        <v>83.69</v>
      </c>
      <c r="AI22" s="26"/>
      <c r="AJ22" s="50">
        <v>1.2764</v>
      </c>
      <c r="AK22" s="51">
        <v>84.47</v>
      </c>
      <c r="AL22" s="26"/>
      <c r="AM22" s="50">
        <v>1.282</v>
      </c>
      <c r="AN22" s="51">
        <v>84.08</v>
      </c>
      <c r="AO22" s="26"/>
      <c r="AP22" s="50">
        <v>1.2863</v>
      </c>
      <c r="AQ22" s="51">
        <v>84.08</v>
      </c>
      <c r="AR22" s="26"/>
      <c r="AS22" s="50">
        <v>1.2756000000000001</v>
      </c>
      <c r="AT22" s="51">
        <v>84.18</v>
      </c>
      <c r="AU22" s="26"/>
      <c r="AV22" s="50">
        <v>1.2883</v>
      </c>
      <c r="AW22" s="51">
        <v>83.89</v>
      </c>
      <c r="AX22" s="51"/>
      <c r="AY22" s="50">
        <v>1.2857000000000001</v>
      </c>
      <c r="AZ22" s="51">
        <v>83.92</v>
      </c>
      <c r="BA22" s="26"/>
      <c r="BB22" s="50">
        <v>1.2907</v>
      </c>
      <c r="BC22" s="51">
        <v>83.74</v>
      </c>
      <c r="BD22" s="26"/>
      <c r="BE22" s="130">
        <v>1.2977000000000001</v>
      </c>
      <c r="BF22" s="133">
        <v>83.57</v>
      </c>
      <c r="BG22" s="26"/>
      <c r="BH22" s="130">
        <v>1.3018000000000001</v>
      </c>
      <c r="BI22" s="133">
        <v>84.21</v>
      </c>
      <c r="BJ22" s="26"/>
      <c r="BK22" s="130">
        <v>1.2999000000000001</v>
      </c>
      <c r="BL22" s="133">
        <v>83.69</v>
      </c>
      <c r="BM22" s="26"/>
      <c r="BN22" s="50">
        <v>1.2849000000000002</v>
      </c>
      <c r="BO22" s="51">
        <v>83.75</v>
      </c>
      <c r="BP22" s="26"/>
      <c r="BQ22" s="50">
        <f t="shared" si="0"/>
        <v>1.2861500000000001</v>
      </c>
      <c r="BR22" s="52">
        <f t="shared" si="1"/>
        <v>83.524090909090916</v>
      </c>
      <c r="BU22" s="53"/>
      <c r="BV22" s="53"/>
      <c r="BW22" s="112"/>
      <c r="BX22" s="112"/>
      <c r="BY22" s="92"/>
      <c r="BZ22" s="99"/>
      <c r="CA22" s="99"/>
      <c r="CB22" s="92"/>
      <c r="CC22" s="90"/>
    </row>
    <row r="23" spans="1:108" x14ac:dyDescent="0.2">
      <c r="A23" s="40">
        <v>9</v>
      </c>
      <c r="B23" s="49" t="s">
        <v>13</v>
      </c>
      <c r="C23" s="50">
        <v>8.8574000000000002</v>
      </c>
      <c r="D23" s="51">
        <v>12.03</v>
      </c>
      <c r="E23" s="51"/>
      <c r="F23" s="50">
        <v>8.8478000000000012</v>
      </c>
      <c r="G23" s="51">
        <v>12.03</v>
      </c>
      <c r="H23" s="26"/>
      <c r="I23" s="50">
        <v>8.8320000000000007</v>
      </c>
      <c r="J23" s="51">
        <v>12.04</v>
      </c>
      <c r="K23" s="26"/>
      <c r="L23" s="50">
        <v>8.8496000000000006</v>
      </c>
      <c r="M23" s="51">
        <v>12.05</v>
      </c>
      <c r="N23" s="26"/>
      <c r="O23" s="50">
        <v>8.8170000000000002</v>
      </c>
      <c r="P23" s="51">
        <v>12.12</v>
      </c>
      <c r="Q23" s="51"/>
      <c r="R23" s="50">
        <v>8.7457000000000011</v>
      </c>
      <c r="S23" s="51">
        <v>12.23</v>
      </c>
      <c r="T23" s="51"/>
      <c r="U23" s="50">
        <v>8.6908000000000012</v>
      </c>
      <c r="V23" s="51">
        <v>12.29</v>
      </c>
      <c r="W23" s="26"/>
      <c r="X23" s="50">
        <v>8.5998999999999999</v>
      </c>
      <c r="Y23" s="51">
        <v>12.37</v>
      </c>
      <c r="Z23" s="51"/>
      <c r="AA23" s="50">
        <v>8.5777000000000001</v>
      </c>
      <c r="AB23" s="51">
        <v>12.38</v>
      </c>
      <c r="AC23" s="26"/>
      <c r="AD23" s="50">
        <v>8.6507000000000005</v>
      </c>
      <c r="AE23" s="51">
        <v>12.34</v>
      </c>
      <c r="AF23" s="26"/>
      <c r="AG23" s="50">
        <v>8.7403000000000013</v>
      </c>
      <c r="AH23" s="51">
        <v>12.32</v>
      </c>
      <c r="AI23" s="26"/>
      <c r="AJ23" s="50">
        <v>8.7086000000000006</v>
      </c>
      <c r="AK23" s="51">
        <v>12.38</v>
      </c>
      <c r="AL23" s="26"/>
      <c r="AM23" s="50">
        <v>8.7499000000000002</v>
      </c>
      <c r="AN23" s="51">
        <v>12.32</v>
      </c>
      <c r="AO23" s="26"/>
      <c r="AP23" s="50">
        <v>8.7497000000000007</v>
      </c>
      <c r="AQ23" s="51">
        <v>12.36</v>
      </c>
      <c r="AR23" s="26"/>
      <c r="AS23" s="50">
        <v>8.6401000000000003</v>
      </c>
      <c r="AT23" s="51">
        <v>12.43</v>
      </c>
      <c r="AU23" s="26"/>
      <c r="AV23" s="50">
        <v>8.7685000000000013</v>
      </c>
      <c r="AW23" s="51">
        <v>12.32</v>
      </c>
      <c r="AX23" s="51"/>
      <c r="AY23" s="50">
        <v>8.7309000000000001</v>
      </c>
      <c r="AZ23" s="51">
        <v>12.36</v>
      </c>
      <c r="BA23" s="26"/>
      <c r="BB23" s="50">
        <v>8.7099000000000011</v>
      </c>
      <c r="BC23" s="51">
        <v>12.41</v>
      </c>
      <c r="BD23" s="26"/>
      <c r="BE23" s="130">
        <v>8.7706999999999997</v>
      </c>
      <c r="BF23" s="133">
        <v>12.37</v>
      </c>
      <c r="BG23" s="26"/>
      <c r="BH23" s="130">
        <v>8.9710999999999999</v>
      </c>
      <c r="BI23" s="133">
        <v>12.22</v>
      </c>
      <c r="BJ23" s="26"/>
      <c r="BK23" s="130">
        <v>8.8596000000000004</v>
      </c>
      <c r="BL23" s="133">
        <v>12.28</v>
      </c>
      <c r="BM23" s="26"/>
      <c r="BN23" s="50">
        <v>8.7665000000000006</v>
      </c>
      <c r="BO23" s="52">
        <v>12.28</v>
      </c>
      <c r="BP23" s="26"/>
      <c r="BQ23" s="50">
        <f t="shared" si="0"/>
        <v>8.7561090909090922</v>
      </c>
      <c r="BR23" s="52">
        <f t="shared" si="1"/>
        <v>12.269545454545455</v>
      </c>
      <c r="BU23" s="53"/>
      <c r="BV23" s="53"/>
      <c r="BW23" s="112"/>
      <c r="BX23" s="112"/>
      <c r="BY23" s="92"/>
      <c r="BZ23" s="99"/>
      <c r="CA23" s="99"/>
      <c r="CB23" s="92"/>
      <c r="CC23" s="90"/>
    </row>
    <row r="24" spans="1:108" x14ac:dyDescent="0.2">
      <c r="A24" s="40">
        <v>10</v>
      </c>
      <c r="B24" s="49" t="s">
        <v>14</v>
      </c>
      <c r="C24" s="50">
        <v>8.0666000000000011</v>
      </c>
      <c r="D24" s="51">
        <v>13.21</v>
      </c>
      <c r="E24" s="51"/>
      <c r="F24" s="50">
        <v>8.045300000000001</v>
      </c>
      <c r="G24" s="51">
        <v>13.23</v>
      </c>
      <c r="H24" s="26"/>
      <c r="I24" s="50">
        <v>8.0629000000000008</v>
      </c>
      <c r="J24" s="51">
        <v>13.19</v>
      </c>
      <c r="K24" s="26"/>
      <c r="L24" s="50">
        <v>8.0755999999999997</v>
      </c>
      <c r="M24" s="51">
        <v>13.2</v>
      </c>
      <c r="N24" s="26"/>
      <c r="O24" s="50">
        <v>8.0931999999999995</v>
      </c>
      <c r="P24" s="51">
        <v>13.21</v>
      </c>
      <c r="Q24" s="51"/>
      <c r="R24" s="50">
        <v>8.1113999999999997</v>
      </c>
      <c r="S24" s="51">
        <v>13.19</v>
      </c>
      <c r="T24" s="51"/>
      <c r="U24" s="50">
        <v>8.0540000000000003</v>
      </c>
      <c r="V24" s="51">
        <v>13.27</v>
      </c>
      <c r="W24" s="26"/>
      <c r="X24" s="50">
        <v>7.9882</v>
      </c>
      <c r="Y24" s="51">
        <v>13.32</v>
      </c>
      <c r="Z24" s="51"/>
      <c r="AA24" s="50">
        <v>7.9882</v>
      </c>
      <c r="AB24" s="51">
        <v>13.3</v>
      </c>
      <c r="AC24" s="26"/>
      <c r="AD24" s="50">
        <v>8.0250000000000004</v>
      </c>
      <c r="AE24" s="51">
        <v>13.3</v>
      </c>
      <c r="AF24" s="26"/>
      <c r="AG24" s="50">
        <v>8.1224000000000007</v>
      </c>
      <c r="AH24" s="51">
        <v>13.25</v>
      </c>
      <c r="AI24" s="26"/>
      <c r="AJ24" s="50">
        <v>8.0910000000000011</v>
      </c>
      <c r="AK24" s="51">
        <v>13.33</v>
      </c>
      <c r="AL24" s="26"/>
      <c r="AM24" s="50">
        <v>8.1373999999999995</v>
      </c>
      <c r="AN24" s="51">
        <v>13.25</v>
      </c>
      <c r="AO24" s="26"/>
      <c r="AP24" s="50">
        <v>8.0980000000000008</v>
      </c>
      <c r="AQ24" s="51">
        <v>13.36</v>
      </c>
      <c r="AR24" s="26"/>
      <c r="AS24" s="50">
        <v>8.0325000000000006</v>
      </c>
      <c r="AT24" s="51">
        <v>13.37</v>
      </c>
      <c r="AU24" s="26"/>
      <c r="AV24" s="50">
        <v>8.1158000000000001</v>
      </c>
      <c r="AW24" s="51">
        <v>13.32</v>
      </c>
      <c r="AX24" s="51"/>
      <c r="AY24" s="50">
        <v>8.0776000000000003</v>
      </c>
      <c r="AZ24" s="51">
        <v>13.36</v>
      </c>
      <c r="BA24" s="26"/>
      <c r="BB24" s="50">
        <v>8.1021999999999998</v>
      </c>
      <c r="BC24" s="51">
        <v>13.34</v>
      </c>
      <c r="BD24" s="26"/>
      <c r="BE24" s="130">
        <v>8.162700000000001</v>
      </c>
      <c r="BF24" s="133">
        <v>13.29</v>
      </c>
      <c r="BG24" s="26"/>
      <c r="BH24" s="130">
        <v>8.3292999999999999</v>
      </c>
      <c r="BI24" s="133">
        <v>13.16</v>
      </c>
      <c r="BJ24" s="26"/>
      <c r="BK24" s="130">
        <v>8.2225999999999999</v>
      </c>
      <c r="BL24" s="133">
        <v>13.23</v>
      </c>
      <c r="BM24" s="26"/>
      <c r="BN24" s="50">
        <v>8.1585999999999999</v>
      </c>
      <c r="BO24" s="52">
        <v>13.19</v>
      </c>
      <c r="BP24" s="26"/>
      <c r="BQ24" s="50">
        <f t="shared" si="0"/>
        <v>8.0982045454545482</v>
      </c>
      <c r="BR24" s="52">
        <f t="shared" si="1"/>
        <v>13.266818181818184</v>
      </c>
      <c r="BU24" s="53"/>
      <c r="BV24" s="53"/>
      <c r="BW24" s="112"/>
      <c r="BX24" s="112"/>
      <c r="BY24" s="92"/>
      <c r="BZ24" s="99"/>
      <c r="CA24" s="99"/>
      <c r="CB24" s="92"/>
      <c r="CC24" s="90"/>
    </row>
    <row r="25" spans="1:108" x14ac:dyDescent="0.2">
      <c r="A25" s="40">
        <v>11</v>
      </c>
      <c r="B25" s="49" t="s">
        <v>15</v>
      </c>
      <c r="C25" s="50">
        <v>6.2036000000000007</v>
      </c>
      <c r="D25" s="51">
        <v>17.170000000000002</v>
      </c>
      <c r="E25" s="51"/>
      <c r="F25" s="50">
        <v>6.2088000000000001</v>
      </c>
      <c r="G25" s="51">
        <v>17.14</v>
      </c>
      <c r="H25" s="26"/>
      <c r="I25" s="50">
        <v>6.2276000000000007</v>
      </c>
      <c r="J25" s="51">
        <v>17.079999999999998</v>
      </c>
      <c r="K25" s="26"/>
      <c r="L25" s="50">
        <v>6.2446000000000002</v>
      </c>
      <c r="M25" s="51">
        <v>17.079999999999998</v>
      </c>
      <c r="N25" s="26"/>
      <c r="O25" s="50">
        <v>6.2685000000000004</v>
      </c>
      <c r="P25" s="51">
        <v>17.05</v>
      </c>
      <c r="Q25" s="51"/>
      <c r="R25" s="50">
        <v>6.2788000000000004</v>
      </c>
      <c r="S25" s="51">
        <v>17.04</v>
      </c>
      <c r="T25" s="51"/>
      <c r="U25" s="50">
        <v>6.2709000000000001</v>
      </c>
      <c r="V25" s="51">
        <v>17.04</v>
      </c>
      <c r="W25" s="26"/>
      <c r="X25" s="50">
        <v>6.2410000000000005</v>
      </c>
      <c r="Y25" s="51">
        <v>17.05</v>
      </c>
      <c r="Z25" s="51"/>
      <c r="AA25" s="50">
        <v>6.2158000000000007</v>
      </c>
      <c r="AB25" s="51">
        <v>17.09</v>
      </c>
      <c r="AC25" s="26"/>
      <c r="AD25" s="50">
        <v>6.2449000000000003</v>
      </c>
      <c r="AE25" s="51">
        <v>17.09</v>
      </c>
      <c r="AF25" s="26"/>
      <c r="AG25" s="50">
        <v>6.3092000000000006</v>
      </c>
      <c r="AH25" s="51">
        <v>17.059999999999999</v>
      </c>
      <c r="AI25" s="26"/>
      <c r="AJ25" s="50">
        <v>6.3075999999999999</v>
      </c>
      <c r="AK25" s="51">
        <v>17.09</v>
      </c>
      <c r="AL25" s="26"/>
      <c r="AM25" s="50">
        <v>6.3201000000000001</v>
      </c>
      <c r="AN25" s="51">
        <v>17.059999999999999</v>
      </c>
      <c r="AO25" s="26"/>
      <c r="AP25" s="50">
        <v>6.3406000000000002</v>
      </c>
      <c r="AQ25" s="51">
        <v>17.059999999999999</v>
      </c>
      <c r="AR25" s="26"/>
      <c r="AS25" s="50">
        <v>6.2995999999999999</v>
      </c>
      <c r="AT25" s="51">
        <v>17.05</v>
      </c>
      <c r="AU25" s="26"/>
      <c r="AV25" s="50">
        <v>6.3536999999999999</v>
      </c>
      <c r="AW25" s="51">
        <v>17.010000000000002</v>
      </c>
      <c r="AX25" s="51"/>
      <c r="AY25" s="50">
        <v>6.3501000000000003</v>
      </c>
      <c r="AZ25" s="51">
        <v>16.989999999999998</v>
      </c>
      <c r="BA25" s="26"/>
      <c r="BB25" s="50">
        <v>6.3592000000000004</v>
      </c>
      <c r="BC25" s="51">
        <v>17</v>
      </c>
      <c r="BD25" s="26"/>
      <c r="BE25" s="130">
        <v>6.3776999999999999</v>
      </c>
      <c r="BF25" s="133">
        <v>17</v>
      </c>
      <c r="BG25" s="26"/>
      <c r="BH25" s="130">
        <v>6.4647000000000006</v>
      </c>
      <c r="BI25" s="133">
        <v>16.96</v>
      </c>
      <c r="BJ25" s="26"/>
      <c r="BK25" s="130">
        <v>6.4112</v>
      </c>
      <c r="BL25" s="133">
        <v>16.97</v>
      </c>
      <c r="BM25" s="26"/>
      <c r="BN25" s="50">
        <v>6.3624000000000001</v>
      </c>
      <c r="BO25" s="52">
        <v>16.91</v>
      </c>
      <c r="BP25" s="26"/>
      <c r="BQ25" s="50">
        <f t="shared" si="0"/>
        <v>6.3027545454545448</v>
      </c>
      <c r="BR25" s="52">
        <f t="shared" si="1"/>
        <v>17.045000000000002</v>
      </c>
      <c r="BU25" s="53"/>
      <c r="BV25" s="53"/>
      <c r="BW25" s="112"/>
      <c r="BX25" s="112"/>
      <c r="BY25" s="92"/>
      <c r="BZ25" s="99"/>
      <c r="CA25" s="99"/>
      <c r="CB25" s="92"/>
      <c r="CC25" s="90"/>
    </row>
    <row r="26" spans="1:108" x14ac:dyDescent="0.2">
      <c r="A26" s="40">
        <v>12</v>
      </c>
      <c r="B26" s="49" t="s">
        <v>27</v>
      </c>
      <c r="C26" s="50">
        <v>0.69704383708691442</v>
      </c>
      <c r="D26" s="51">
        <v>152.82</v>
      </c>
      <c r="E26" s="51"/>
      <c r="F26" s="50">
        <v>0.69813876206034708</v>
      </c>
      <c r="G26" s="51">
        <v>152.44999999999999</v>
      </c>
      <c r="H26" s="51"/>
      <c r="I26" s="50">
        <v>0.69854841639074006</v>
      </c>
      <c r="J26" s="51">
        <v>152.26</v>
      </c>
      <c r="K26" s="51"/>
      <c r="L26" s="50">
        <v>0.69878272050088741</v>
      </c>
      <c r="M26" s="51">
        <v>152.59</v>
      </c>
      <c r="N26" s="51"/>
      <c r="O26" s="50">
        <v>0.7000840100812098</v>
      </c>
      <c r="P26" s="51">
        <v>152.68</v>
      </c>
      <c r="Q26" s="51"/>
      <c r="R26" s="50">
        <v>0.70072665353972075</v>
      </c>
      <c r="S26" s="51">
        <v>152.63999999999999</v>
      </c>
      <c r="T26" s="51"/>
      <c r="U26" s="50">
        <v>0.70093785484978899</v>
      </c>
      <c r="V26" s="51">
        <v>152.44</v>
      </c>
      <c r="W26" s="51"/>
      <c r="X26" s="50">
        <v>0.70040273157065325</v>
      </c>
      <c r="Y26" s="51">
        <v>151.9</v>
      </c>
      <c r="Z26" s="51"/>
      <c r="AA26" s="50">
        <v>0.69890481615308819</v>
      </c>
      <c r="AB26" s="51">
        <v>151.97999999999999</v>
      </c>
      <c r="AC26" s="51"/>
      <c r="AD26" s="50">
        <v>0.69828501201050219</v>
      </c>
      <c r="AE26" s="51">
        <v>152.86000000000001</v>
      </c>
      <c r="AF26" s="51"/>
      <c r="AG26" s="50">
        <v>0.70017224237162334</v>
      </c>
      <c r="AH26" s="51">
        <v>153.72999999999999</v>
      </c>
      <c r="AI26" s="51"/>
      <c r="AJ26" s="50">
        <v>0.70315576306463412</v>
      </c>
      <c r="AK26" s="51">
        <v>153.34</v>
      </c>
      <c r="AL26" s="51"/>
      <c r="AM26" s="50">
        <v>0.70317059621834854</v>
      </c>
      <c r="AN26" s="51">
        <v>153.29</v>
      </c>
      <c r="AO26" s="51"/>
      <c r="AP26" s="50">
        <v>0.70376938884666274</v>
      </c>
      <c r="AQ26" s="51">
        <v>153.66999999999999</v>
      </c>
      <c r="AR26" s="51"/>
      <c r="AS26" s="50">
        <v>0.70493028239507116</v>
      </c>
      <c r="AT26" s="51">
        <v>152.33000000000001</v>
      </c>
      <c r="AU26" s="51"/>
      <c r="AV26" s="50">
        <v>0.70306183428832569</v>
      </c>
      <c r="AW26" s="51">
        <v>153.71</v>
      </c>
      <c r="AX26" s="51"/>
      <c r="AY26" s="50">
        <v>0.70521364447359325</v>
      </c>
      <c r="AZ26" s="51">
        <v>153</v>
      </c>
      <c r="BA26" s="51"/>
      <c r="BB26" s="50">
        <v>0.70472163495419304</v>
      </c>
      <c r="BC26" s="51">
        <v>153.37</v>
      </c>
      <c r="BD26" s="51"/>
      <c r="BE26" s="131">
        <v>0.7051241371043373</v>
      </c>
      <c r="BF26" s="134">
        <v>153.80000000000001</v>
      </c>
      <c r="BG26" s="134"/>
      <c r="BH26" s="131">
        <v>0.7051241371043373</v>
      </c>
      <c r="BI26" s="134">
        <v>155.46</v>
      </c>
      <c r="BJ26" s="134"/>
      <c r="BK26" s="131">
        <v>0.70879759575855528</v>
      </c>
      <c r="BL26" s="134">
        <v>153.49</v>
      </c>
      <c r="BM26" s="134"/>
      <c r="BN26" s="50">
        <v>0.70712356277135868</v>
      </c>
      <c r="BO26" s="52">
        <v>152.18</v>
      </c>
      <c r="BP26" s="52"/>
      <c r="BQ26" s="50">
        <f t="shared" si="0"/>
        <v>0.70210089243613161</v>
      </c>
      <c r="BR26" s="52">
        <f t="shared" si="1"/>
        <v>152.99954545454545</v>
      </c>
      <c r="BU26" s="53"/>
      <c r="BV26" s="53"/>
      <c r="BW26" s="112"/>
      <c r="BX26" s="112"/>
      <c r="BY26" s="92"/>
      <c r="BZ26" s="99"/>
      <c r="CA26" s="99"/>
      <c r="CB26" s="92"/>
      <c r="CC26" s="90"/>
    </row>
    <row r="27" spans="1:108" x14ac:dyDescent="0.2">
      <c r="A27" s="40">
        <v>13</v>
      </c>
      <c r="B27" s="49" t="s">
        <v>17</v>
      </c>
      <c r="C27" s="50">
        <v>1</v>
      </c>
      <c r="D27" s="51">
        <v>106.52</v>
      </c>
      <c r="E27" s="51"/>
      <c r="F27" s="50">
        <v>1</v>
      </c>
      <c r="G27" s="51">
        <v>106.43</v>
      </c>
      <c r="H27" s="51"/>
      <c r="I27" s="50">
        <v>1</v>
      </c>
      <c r="J27" s="51">
        <v>106.36</v>
      </c>
      <c r="K27" s="26"/>
      <c r="L27" s="50">
        <v>1</v>
      </c>
      <c r="M27" s="51">
        <v>106.63</v>
      </c>
      <c r="N27" s="26"/>
      <c r="O27" s="50">
        <v>1</v>
      </c>
      <c r="P27" s="51">
        <v>106.89</v>
      </c>
      <c r="Q27" s="51"/>
      <c r="R27" s="50">
        <v>1</v>
      </c>
      <c r="S27" s="51">
        <v>106.96</v>
      </c>
      <c r="T27" s="51"/>
      <c r="U27" s="50">
        <v>1</v>
      </c>
      <c r="V27" s="51">
        <v>106.85</v>
      </c>
      <c r="W27" s="26"/>
      <c r="X27" s="50">
        <v>1</v>
      </c>
      <c r="Y27" s="51">
        <v>106.39</v>
      </c>
      <c r="Z27" s="51"/>
      <c r="AA27" s="50">
        <v>1</v>
      </c>
      <c r="AB27" s="51">
        <v>106.22</v>
      </c>
      <c r="AC27" s="26"/>
      <c r="AD27" s="50">
        <v>1</v>
      </c>
      <c r="AE27" s="51">
        <v>106.74</v>
      </c>
      <c r="AF27" s="51"/>
      <c r="AG27" s="50">
        <v>1</v>
      </c>
      <c r="AH27" s="51">
        <v>107.64</v>
      </c>
      <c r="AI27" s="26"/>
      <c r="AJ27" s="50">
        <v>1</v>
      </c>
      <c r="AK27" s="51">
        <v>107.82</v>
      </c>
      <c r="AL27" s="26"/>
      <c r="AM27" s="50">
        <v>1</v>
      </c>
      <c r="AN27" s="51">
        <v>107.79</v>
      </c>
      <c r="AO27" s="26"/>
      <c r="AP27" s="50">
        <v>1</v>
      </c>
      <c r="AQ27" s="51">
        <v>108.15</v>
      </c>
      <c r="AR27" s="26"/>
      <c r="AS27" s="50">
        <v>1</v>
      </c>
      <c r="AT27" s="51">
        <v>107.38</v>
      </c>
      <c r="AU27" s="26"/>
      <c r="AV27" s="50">
        <v>1</v>
      </c>
      <c r="AW27" s="51">
        <v>108.07</v>
      </c>
      <c r="AX27" s="51"/>
      <c r="AY27" s="50">
        <v>1</v>
      </c>
      <c r="AZ27" s="51">
        <v>107.9</v>
      </c>
      <c r="BA27" s="26"/>
      <c r="BB27" s="50">
        <v>1</v>
      </c>
      <c r="BC27" s="51">
        <v>108.08</v>
      </c>
      <c r="BD27" s="26"/>
      <c r="BE27" s="130">
        <v>1</v>
      </c>
      <c r="BF27" s="133">
        <v>108.45</v>
      </c>
      <c r="BG27" s="26"/>
      <c r="BH27" s="130">
        <v>1</v>
      </c>
      <c r="BI27" s="133">
        <v>109.62</v>
      </c>
      <c r="BJ27" s="26"/>
      <c r="BK27" s="130">
        <v>1</v>
      </c>
      <c r="BL27" s="133">
        <v>108.79</v>
      </c>
      <c r="BM27" s="26"/>
      <c r="BN27" s="50">
        <v>1</v>
      </c>
      <c r="BO27" s="52">
        <v>107.61</v>
      </c>
      <c r="BP27" s="52"/>
      <c r="BQ27" s="50">
        <f t="shared" si="0"/>
        <v>1</v>
      </c>
      <c r="BR27" s="52">
        <f t="shared" si="1"/>
        <v>107.4222727272727</v>
      </c>
      <c r="BU27" s="53"/>
      <c r="BV27" s="53"/>
      <c r="BW27" s="112"/>
      <c r="BX27" s="112"/>
      <c r="BY27" s="92"/>
      <c r="BZ27" s="99"/>
      <c r="CA27" s="99"/>
      <c r="CB27" s="92"/>
      <c r="CC27" s="90"/>
    </row>
    <row r="28" spans="1:108" x14ac:dyDescent="0.2">
      <c r="A28" s="40">
        <v>14</v>
      </c>
      <c r="B28" s="49" t="s">
        <v>32</v>
      </c>
      <c r="C28" s="50">
        <v>6.3587000000000007</v>
      </c>
      <c r="D28" s="51">
        <v>16.75</v>
      </c>
      <c r="E28" s="51"/>
      <c r="F28" s="50">
        <v>6.3455000000000004</v>
      </c>
      <c r="G28" s="51">
        <v>16.77</v>
      </c>
      <c r="H28" s="51"/>
      <c r="I28" s="50">
        <v>6.3597999999999999</v>
      </c>
      <c r="J28" s="51">
        <v>16.72</v>
      </c>
      <c r="K28" s="26"/>
      <c r="L28" s="50">
        <v>6.3645000000000005</v>
      </c>
      <c r="M28" s="51">
        <v>16.75</v>
      </c>
      <c r="N28" s="26"/>
      <c r="O28" s="50">
        <v>6.367</v>
      </c>
      <c r="P28" s="51">
        <v>16.79</v>
      </c>
      <c r="Q28" s="51"/>
      <c r="R28" s="50">
        <v>6.3719000000000001</v>
      </c>
      <c r="S28" s="51">
        <v>16.79</v>
      </c>
      <c r="T28" s="51"/>
      <c r="U28" s="50">
        <v>6.3483000000000001</v>
      </c>
      <c r="V28" s="51">
        <v>16.829999999999998</v>
      </c>
      <c r="W28" s="26"/>
      <c r="X28" s="50">
        <v>6.3330000000000002</v>
      </c>
      <c r="Y28" s="51">
        <v>16.8</v>
      </c>
      <c r="Z28" s="51"/>
      <c r="AA28" s="50">
        <v>6.3357999999999999</v>
      </c>
      <c r="AB28" s="51">
        <v>16.77</v>
      </c>
      <c r="AC28" s="26"/>
      <c r="AD28" s="50">
        <v>6.3547000000000002</v>
      </c>
      <c r="AE28" s="51">
        <v>16.8</v>
      </c>
      <c r="AF28" s="51"/>
      <c r="AG28" s="50">
        <v>6.3730000000000002</v>
      </c>
      <c r="AH28" s="51">
        <v>16.89</v>
      </c>
      <c r="AI28" s="26"/>
      <c r="AJ28" s="50">
        <v>6.3677000000000001</v>
      </c>
      <c r="AK28" s="51">
        <v>16.93</v>
      </c>
      <c r="AL28" s="26"/>
      <c r="AM28" s="50">
        <v>6.3767000000000005</v>
      </c>
      <c r="AN28" s="51">
        <v>16.899999999999999</v>
      </c>
      <c r="AO28" s="26"/>
      <c r="AP28" s="50">
        <v>6.3863000000000003</v>
      </c>
      <c r="AQ28" s="51">
        <v>16.93</v>
      </c>
      <c r="AR28" s="26"/>
      <c r="AS28" s="50">
        <v>6.3680000000000003</v>
      </c>
      <c r="AT28" s="51">
        <v>16.86</v>
      </c>
      <c r="AU28" s="26"/>
      <c r="AV28" s="50">
        <v>6.3860000000000001</v>
      </c>
      <c r="AW28" s="51">
        <v>16.920000000000002</v>
      </c>
      <c r="AX28" s="51"/>
      <c r="AY28" s="50">
        <v>6.3818000000000001</v>
      </c>
      <c r="AZ28" s="51">
        <v>16.91</v>
      </c>
      <c r="BA28" s="26"/>
      <c r="BB28" s="50">
        <v>6.3874000000000004</v>
      </c>
      <c r="BC28" s="51">
        <v>16.920000000000002</v>
      </c>
      <c r="BD28" s="26"/>
      <c r="BE28" s="130">
        <v>6.3948</v>
      </c>
      <c r="BF28" s="133">
        <v>16.96</v>
      </c>
      <c r="BG28" s="26"/>
      <c r="BH28" s="130">
        <v>6.4210000000000003</v>
      </c>
      <c r="BI28" s="133">
        <v>17.07</v>
      </c>
      <c r="BJ28" s="26"/>
      <c r="BK28" s="130">
        <v>6.4220000000000006</v>
      </c>
      <c r="BL28" s="133">
        <v>16.940000000000001</v>
      </c>
      <c r="BM28" s="26"/>
      <c r="BN28" s="50">
        <v>6.4049000000000005</v>
      </c>
      <c r="BO28" s="52">
        <v>16.8</v>
      </c>
      <c r="BP28" s="26"/>
      <c r="BQ28" s="50">
        <f t="shared" si="0"/>
        <v>6.373127272727273</v>
      </c>
      <c r="BR28" s="52">
        <f t="shared" si="1"/>
        <v>16.854545454545459</v>
      </c>
      <c r="BU28" s="53"/>
      <c r="BV28" s="53"/>
      <c r="BW28" s="112"/>
      <c r="BX28" s="112"/>
      <c r="BY28" s="92"/>
      <c r="BZ28" s="99"/>
      <c r="CA28" s="99"/>
      <c r="CB28" s="92"/>
      <c r="CC28" s="90"/>
    </row>
    <row r="29" spans="1:108" ht="13.5" thickBot="1" x14ac:dyDescent="0.25">
      <c r="A29" s="56">
        <v>15</v>
      </c>
      <c r="B29" s="57" t="s">
        <v>33</v>
      </c>
      <c r="C29" s="58">
        <v>6.3562000000000003</v>
      </c>
      <c r="D29" s="59">
        <v>16.760000000000002</v>
      </c>
      <c r="E29" s="59"/>
      <c r="F29" s="58">
        <v>6.3459000000000003</v>
      </c>
      <c r="G29" s="59">
        <v>16.77</v>
      </c>
      <c r="H29" s="59"/>
      <c r="I29" s="58">
        <v>6.3631000000000002</v>
      </c>
      <c r="J29" s="59">
        <v>16.72</v>
      </c>
      <c r="K29" s="33"/>
      <c r="L29" s="58">
        <v>6.3656000000000006</v>
      </c>
      <c r="M29" s="59">
        <v>16.75</v>
      </c>
      <c r="N29" s="33"/>
      <c r="O29" s="58">
        <v>6.3654000000000002</v>
      </c>
      <c r="P29" s="59">
        <v>16.79</v>
      </c>
      <c r="Q29" s="59"/>
      <c r="R29" s="58">
        <v>6.3715999999999999</v>
      </c>
      <c r="S29" s="59">
        <v>16.79</v>
      </c>
      <c r="T29" s="59"/>
      <c r="U29" s="58">
        <v>6.3448000000000002</v>
      </c>
      <c r="V29" s="59">
        <v>16.84</v>
      </c>
      <c r="W29" s="33"/>
      <c r="X29" s="58">
        <v>6.3246000000000002</v>
      </c>
      <c r="Y29" s="59">
        <v>16.82</v>
      </c>
      <c r="Z29" s="59"/>
      <c r="AA29" s="58">
        <v>6.3296999999999999</v>
      </c>
      <c r="AB29" s="59">
        <v>16.78</v>
      </c>
      <c r="AC29" s="33"/>
      <c r="AD29" s="58">
        <v>6.3500000000000005</v>
      </c>
      <c r="AE29" s="59">
        <v>16.809999999999999</v>
      </c>
      <c r="AF29" s="59"/>
      <c r="AG29" s="58">
        <v>6.3646000000000003</v>
      </c>
      <c r="AH29" s="59">
        <v>16.91</v>
      </c>
      <c r="AI29" s="33"/>
      <c r="AJ29" s="58">
        <v>6.3546000000000005</v>
      </c>
      <c r="AK29" s="59">
        <v>16.97</v>
      </c>
      <c r="AL29" s="33"/>
      <c r="AM29" s="58">
        <v>6.3664000000000005</v>
      </c>
      <c r="AN29" s="59">
        <v>16.93</v>
      </c>
      <c r="AO29" s="33"/>
      <c r="AP29" s="58">
        <v>6.3769</v>
      </c>
      <c r="AQ29" s="59">
        <v>16.96</v>
      </c>
      <c r="AR29" s="33"/>
      <c r="AS29" s="58">
        <v>6.3496000000000006</v>
      </c>
      <c r="AT29" s="59">
        <v>16.91</v>
      </c>
      <c r="AU29" s="33"/>
      <c r="AV29" s="58">
        <v>6.3760000000000003</v>
      </c>
      <c r="AW29" s="59">
        <v>16.95</v>
      </c>
      <c r="AX29" s="59"/>
      <c r="AY29" s="58">
        <v>6.3746</v>
      </c>
      <c r="AZ29" s="59">
        <v>16.93</v>
      </c>
      <c r="BA29" s="33"/>
      <c r="BB29" s="58">
        <v>6.3774000000000006</v>
      </c>
      <c r="BC29" s="59">
        <v>16.95</v>
      </c>
      <c r="BD29" s="33"/>
      <c r="BE29" s="132">
        <v>6.3904000000000005</v>
      </c>
      <c r="BF29" s="135">
        <v>16.97</v>
      </c>
      <c r="BG29" s="33"/>
      <c r="BH29" s="132">
        <v>6.4217000000000004</v>
      </c>
      <c r="BI29" s="135">
        <v>17.07</v>
      </c>
      <c r="BJ29" s="33"/>
      <c r="BK29" s="132">
        <v>6.4128000000000007</v>
      </c>
      <c r="BL29" s="135">
        <v>16.96</v>
      </c>
      <c r="BM29" s="33"/>
      <c r="BN29" s="58">
        <v>6.4058000000000002</v>
      </c>
      <c r="BO29" s="60">
        <v>16.8</v>
      </c>
      <c r="BP29" s="33"/>
      <c r="BQ29" s="132">
        <f t="shared" ref="BQ29" si="2">(C29+F29+I29+L29+O29+R29+U29+X29+AA29+AD29+AG29+AJ29+AM29+AP29+AS29+AV29+AY29+BB29+BN29+BE29+BH29+BK29)/22</f>
        <v>6.3676227272727282</v>
      </c>
      <c r="BR29" s="136">
        <f t="shared" ref="BR29" si="3">(D29+G29+J29+M29+P29+S29+V29+Y29+AB29+AE29+AH29+AK29+AN29+AQ29+AT29+AW29+AZ29+BC29+BO29+BF29+BI29+BL29)/22</f>
        <v>16.87</v>
      </c>
      <c r="BU29" s="53"/>
      <c r="BV29" s="53"/>
      <c r="BW29" s="112"/>
      <c r="BX29" s="112"/>
      <c r="BY29" s="92"/>
      <c r="BZ29" s="99"/>
      <c r="CA29" s="99"/>
      <c r="CB29" s="92"/>
      <c r="CC29" s="90"/>
    </row>
    <row r="30" spans="1:108" ht="13.5" thickTop="1" x14ac:dyDescent="0.2">
      <c r="BU30" s="62"/>
      <c r="BV30" s="62"/>
      <c r="BX30" s="92"/>
      <c r="BY30" s="92"/>
      <c r="BZ30" s="99"/>
      <c r="CA30" s="99"/>
      <c r="CB30" s="92"/>
      <c r="CC30" s="90"/>
    </row>
    <row r="31" spans="1:108" x14ac:dyDescent="0.2">
      <c r="BU31" s="62"/>
      <c r="BV31" s="62"/>
      <c r="BX31" s="92"/>
      <c r="BY31" s="92"/>
      <c r="BZ31" s="99"/>
      <c r="CA31" s="99"/>
      <c r="CB31" s="92"/>
      <c r="CC31" s="90"/>
    </row>
    <row r="32" spans="1:108" x14ac:dyDescent="0.2">
      <c r="BV32" s="9"/>
      <c r="BX32" s="101" t="s">
        <v>28</v>
      </c>
      <c r="BY32" s="101"/>
      <c r="BZ32" s="101"/>
      <c r="CA32" s="101"/>
      <c r="CB32" s="101"/>
      <c r="CC32" s="101"/>
      <c r="CD32" s="102"/>
      <c r="CE32" s="102"/>
      <c r="CF32" s="102"/>
      <c r="CG32" s="102"/>
      <c r="CH32" s="102"/>
      <c r="CI32" s="102"/>
      <c r="CJ32" s="103"/>
      <c r="CK32" s="104"/>
      <c r="CL32" s="92"/>
      <c r="CM32" s="92"/>
      <c r="CN32" s="92"/>
      <c r="CO32" s="92"/>
      <c r="CP32" s="92"/>
      <c r="CQ32" s="92"/>
      <c r="CR32" s="9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</row>
    <row r="33" spans="73:108" x14ac:dyDescent="0.2">
      <c r="BV33" s="9"/>
      <c r="BX33" s="101"/>
      <c r="BY33" s="101"/>
      <c r="BZ33" s="101"/>
      <c r="CA33" s="101"/>
      <c r="CB33" s="101"/>
      <c r="CC33" s="101"/>
      <c r="CD33" s="102"/>
      <c r="CE33" s="102"/>
      <c r="CF33" s="102"/>
      <c r="CG33" s="102"/>
      <c r="CH33" s="102"/>
      <c r="CI33" s="102"/>
      <c r="CJ33" s="103"/>
      <c r="CK33" s="104"/>
      <c r="CL33" s="92"/>
      <c r="CM33" s="92"/>
      <c r="CN33" s="92"/>
      <c r="CO33" s="92"/>
      <c r="CP33" s="92"/>
      <c r="CQ33" s="92"/>
      <c r="CR33" s="9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</row>
    <row r="34" spans="73:108" ht="25.5" x14ac:dyDescent="0.2">
      <c r="BU34" s="66"/>
      <c r="BV34" s="66"/>
      <c r="BX34" s="101"/>
      <c r="BY34" s="92" t="s">
        <v>5</v>
      </c>
      <c r="BZ34" s="92" t="s">
        <v>6</v>
      </c>
      <c r="CA34" s="92" t="s">
        <v>7</v>
      </c>
      <c r="CB34" s="92" t="s">
        <v>8</v>
      </c>
      <c r="CC34" s="90" t="s">
        <v>9</v>
      </c>
      <c r="CD34" s="89" t="s">
        <v>10</v>
      </c>
      <c r="CE34" s="89" t="s">
        <v>25</v>
      </c>
      <c r="CF34" s="89" t="s">
        <v>26</v>
      </c>
      <c r="CG34" s="89" t="s">
        <v>13</v>
      </c>
      <c r="CH34" s="89" t="s">
        <v>14</v>
      </c>
      <c r="CI34" s="89" t="s">
        <v>15</v>
      </c>
      <c r="CJ34" s="91" t="s">
        <v>27</v>
      </c>
      <c r="CK34" s="90" t="s">
        <v>17</v>
      </c>
      <c r="CL34" s="105" t="s">
        <v>32</v>
      </c>
      <c r="CM34" s="105" t="s">
        <v>33</v>
      </c>
      <c r="CN34" s="92"/>
      <c r="CO34" s="92"/>
      <c r="CP34" s="92"/>
      <c r="CQ34" s="92"/>
      <c r="CR34" s="9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</row>
    <row r="35" spans="73:108" x14ac:dyDescent="0.2">
      <c r="BU35" s="70"/>
      <c r="BV35" s="70"/>
      <c r="BW35" s="118"/>
      <c r="BX35" s="106">
        <v>1</v>
      </c>
      <c r="BY35" s="113">
        <v>97.02</v>
      </c>
      <c r="BZ35" s="113">
        <v>145.41999999999999</v>
      </c>
      <c r="CA35" s="113">
        <v>107.12</v>
      </c>
      <c r="CB35" s="113">
        <v>127.92</v>
      </c>
      <c r="CC35" s="113">
        <v>139654.12</v>
      </c>
      <c r="CD35" s="113">
        <v>1741.6</v>
      </c>
      <c r="CE35" s="113">
        <v>80.03</v>
      </c>
      <c r="CF35" s="113">
        <v>83.07</v>
      </c>
      <c r="CG35" s="113">
        <v>12.03</v>
      </c>
      <c r="CH35" s="113">
        <v>13.21</v>
      </c>
      <c r="CI35" s="113">
        <v>17.170000000000002</v>
      </c>
      <c r="CJ35" s="113">
        <v>152.82</v>
      </c>
      <c r="CK35" s="113">
        <v>106.52</v>
      </c>
      <c r="CL35" s="113">
        <v>16.75</v>
      </c>
      <c r="CM35" s="113">
        <v>16.760000000000002</v>
      </c>
      <c r="CN35" s="108"/>
      <c r="CO35" s="108"/>
      <c r="CP35" s="108"/>
      <c r="CQ35" s="108"/>
      <c r="CR35" s="108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73:108" x14ac:dyDescent="0.2">
      <c r="BU36" s="70"/>
      <c r="BV36" s="70"/>
      <c r="BW36" s="118"/>
      <c r="BX36" s="106">
        <v>2</v>
      </c>
      <c r="BY36" s="113">
        <v>97.21</v>
      </c>
      <c r="BZ36" s="113">
        <v>144.76</v>
      </c>
      <c r="CA36" s="113">
        <v>106.8</v>
      </c>
      <c r="CB36" s="113">
        <v>127.72</v>
      </c>
      <c r="CC36" s="113">
        <v>139654.25</v>
      </c>
      <c r="CD36" s="113">
        <v>1755.78</v>
      </c>
      <c r="CE36" s="113">
        <v>80.209999999999994</v>
      </c>
      <c r="CF36" s="113">
        <v>82.99</v>
      </c>
      <c r="CG36" s="113">
        <v>12.03</v>
      </c>
      <c r="CH36" s="113">
        <v>13.23</v>
      </c>
      <c r="CI36" s="113">
        <v>17.14</v>
      </c>
      <c r="CJ36" s="113">
        <v>152.44999999999999</v>
      </c>
      <c r="CK36" s="113">
        <v>106.43</v>
      </c>
      <c r="CL36" s="113">
        <v>16.77</v>
      </c>
      <c r="CM36" s="113">
        <v>16.77</v>
      </c>
      <c r="CN36" s="108"/>
      <c r="CO36" s="108"/>
      <c r="CP36" s="108"/>
      <c r="CQ36" s="108"/>
      <c r="CR36" s="108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73:108" x14ac:dyDescent="0.2">
      <c r="BU37" s="15"/>
      <c r="BV37" s="16"/>
      <c r="BW37" s="118"/>
      <c r="BX37" s="106">
        <v>3</v>
      </c>
      <c r="BY37" s="113">
        <v>97.49</v>
      </c>
      <c r="BZ37" s="113">
        <v>144.13999999999999</v>
      </c>
      <c r="CA37" s="113">
        <v>106.56</v>
      </c>
      <c r="CB37" s="113">
        <v>127.3</v>
      </c>
      <c r="CC37" s="113">
        <v>139263.53</v>
      </c>
      <c r="CD37" s="113">
        <v>1743.56</v>
      </c>
      <c r="CE37" s="113">
        <v>79.959999999999994</v>
      </c>
      <c r="CF37" s="113">
        <v>82.63</v>
      </c>
      <c r="CG37" s="113">
        <v>12.04</v>
      </c>
      <c r="CH37" s="113">
        <v>13.19</v>
      </c>
      <c r="CI37" s="113">
        <v>17.079999999999998</v>
      </c>
      <c r="CJ37" s="113">
        <v>152.26</v>
      </c>
      <c r="CK37" s="113">
        <v>106.36</v>
      </c>
      <c r="CL37" s="113">
        <v>16.72</v>
      </c>
      <c r="CM37" s="113">
        <v>16.72</v>
      </c>
      <c r="CN37" s="108"/>
      <c r="CO37" s="108"/>
      <c r="CP37" s="108"/>
      <c r="CQ37" s="108"/>
      <c r="CR37" s="108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73:108" x14ac:dyDescent="0.2">
      <c r="BU38" s="15"/>
      <c r="BV38" s="16"/>
      <c r="BW38" s="118"/>
      <c r="BX38" s="106">
        <v>4</v>
      </c>
      <c r="BY38" s="113">
        <v>97.57</v>
      </c>
      <c r="BZ38" s="113">
        <v>144.27000000000001</v>
      </c>
      <c r="CA38" s="113">
        <v>106.23</v>
      </c>
      <c r="CB38" s="113">
        <v>127.24</v>
      </c>
      <c r="CC38" s="113">
        <v>140043.57999999999</v>
      </c>
      <c r="CD38" s="113">
        <v>1756.73</v>
      </c>
      <c r="CE38" s="113">
        <v>80.069999999999993</v>
      </c>
      <c r="CF38" s="113">
        <v>82.85</v>
      </c>
      <c r="CG38" s="113">
        <v>12.05</v>
      </c>
      <c r="CH38" s="113">
        <v>13.2</v>
      </c>
      <c r="CI38" s="113">
        <v>17.079999999999998</v>
      </c>
      <c r="CJ38" s="113">
        <v>152.59</v>
      </c>
      <c r="CK38" s="113">
        <v>106.63</v>
      </c>
      <c r="CL38" s="113">
        <v>16.75</v>
      </c>
      <c r="CM38" s="113">
        <v>16.75</v>
      </c>
      <c r="CN38" s="108"/>
      <c r="CO38" s="108"/>
      <c r="CP38" s="108"/>
      <c r="CQ38" s="108"/>
      <c r="CR38" s="108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73:108" x14ac:dyDescent="0.2">
      <c r="BU39" s="15"/>
      <c r="BV39" s="16"/>
      <c r="BW39" s="118"/>
      <c r="BX39" s="106">
        <v>5</v>
      </c>
      <c r="BY39" s="113">
        <v>98.16</v>
      </c>
      <c r="BZ39" s="113">
        <v>144.47</v>
      </c>
      <c r="CA39" s="113">
        <v>106.62</v>
      </c>
      <c r="CB39" s="113">
        <v>127.07</v>
      </c>
      <c r="CC39" s="113">
        <v>140026.97</v>
      </c>
      <c r="CD39" s="113">
        <v>1754.06</v>
      </c>
      <c r="CE39" s="113">
        <v>79.739999999999995</v>
      </c>
      <c r="CF39" s="113">
        <v>82.39</v>
      </c>
      <c r="CG39" s="113">
        <v>12.12</v>
      </c>
      <c r="CH39" s="113">
        <v>13.21</v>
      </c>
      <c r="CI39" s="113">
        <v>17.05</v>
      </c>
      <c r="CJ39" s="113">
        <v>152.68</v>
      </c>
      <c r="CK39" s="113">
        <v>106.89</v>
      </c>
      <c r="CL39" s="113">
        <v>16.79</v>
      </c>
      <c r="CM39" s="113">
        <v>16.79</v>
      </c>
      <c r="CN39" s="108"/>
      <c r="CO39" s="108"/>
      <c r="CP39" s="108"/>
      <c r="CQ39" s="108"/>
      <c r="CR39" s="108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spans="73:108" x14ac:dyDescent="0.2">
      <c r="BU40" s="15"/>
      <c r="BV40" s="16"/>
      <c r="BW40" s="118"/>
      <c r="BX40" s="106">
        <v>6</v>
      </c>
      <c r="BY40" s="113">
        <v>97.48</v>
      </c>
      <c r="BZ40" s="113">
        <v>144.74</v>
      </c>
      <c r="CA40" s="113">
        <v>106.73</v>
      </c>
      <c r="CB40" s="113">
        <v>126.86</v>
      </c>
      <c r="CC40" s="113">
        <v>139863.04000000001</v>
      </c>
      <c r="CD40" s="113">
        <v>1756.07</v>
      </c>
      <c r="CE40" s="113">
        <v>79.58</v>
      </c>
      <c r="CF40" s="113">
        <v>82.74</v>
      </c>
      <c r="CG40" s="113">
        <v>12.23</v>
      </c>
      <c r="CH40" s="113">
        <v>13.19</v>
      </c>
      <c r="CI40" s="113">
        <v>17.04</v>
      </c>
      <c r="CJ40" s="113">
        <v>152.63999999999999</v>
      </c>
      <c r="CK40" s="113">
        <v>106.96</v>
      </c>
      <c r="CL40" s="113">
        <v>16.79</v>
      </c>
      <c r="CM40" s="113">
        <v>16.79</v>
      </c>
      <c r="CN40" s="108"/>
      <c r="CO40" s="108"/>
      <c r="CP40" s="108"/>
      <c r="CQ40" s="108"/>
      <c r="CR40" s="108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</row>
    <row r="41" spans="73:108" x14ac:dyDescent="0.2">
      <c r="BU41" s="15"/>
      <c r="BV41" s="16"/>
      <c r="BW41" s="118"/>
      <c r="BX41" s="106">
        <v>7</v>
      </c>
      <c r="BY41" s="113">
        <v>97.47</v>
      </c>
      <c r="BZ41" s="113">
        <v>145.05000000000001</v>
      </c>
      <c r="CA41" s="113">
        <v>106.55</v>
      </c>
      <c r="CB41" s="113">
        <v>126.89</v>
      </c>
      <c r="CC41" s="113">
        <v>140577.20000000001</v>
      </c>
      <c r="CD41" s="113">
        <v>1772.86</v>
      </c>
      <c r="CE41" s="113">
        <v>79.92</v>
      </c>
      <c r="CF41" s="113">
        <v>83.57</v>
      </c>
      <c r="CG41" s="113">
        <v>12.29</v>
      </c>
      <c r="CH41" s="113">
        <v>13.27</v>
      </c>
      <c r="CI41" s="113">
        <v>17.04</v>
      </c>
      <c r="CJ41" s="113">
        <v>152.44</v>
      </c>
      <c r="CK41" s="113">
        <v>106.85</v>
      </c>
      <c r="CL41" s="113">
        <v>16.829999999999998</v>
      </c>
      <c r="CM41" s="113">
        <v>16.84</v>
      </c>
      <c r="CN41" s="108"/>
      <c r="CO41" s="108"/>
      <c r="CP41" s="108"/>
      <c r="CQ41" s="108"/>
      <c r="CR41" s="108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73:108" x14ac:dyDescent="0.2">
      <c r="BU42" s="15"/>
      <c r="BV42" s="16"/>
      <c r="BW42" s="118"/>
      <c r="BX42" s="106">
        <v>8</v>
      </c>
      <c r="BY42" s="113">
        <v>97.36</v>
      </c>
      <c r="BZ42" s="113">
        <v>144.16999999999999</v>
      </c>
      <c r="CA42" s="113">
        <v>106.33</v>
      </c>
      <c r="CB42" s="113">
        <v>126.94</v>
      </c>
      <c r="CC42" s="113">
        <v>140881.64000000001</v>
      </c>
      <c r="CD42" s="113">
        <v>1782.03</v>
      </c>
      <c r="CE42" s="113">
        <v>80.34</v>
      </c>
      <c r="CF42" s="113">
        <v>83.46</v>
      </c>
      <c r="CG42" s="113">
        <v>12.37</v>
      </c>
      <c r="CH42" s="113">
        <v>13.32</v>
      </c>
      <c r="CI42" s="113">
        <v>17.05</v>
      </c>
      <c r="CJ42" s="113">
        <v>151.9</v>
      </c>
      <c r="CK42" s="113">
        <v>106.39</v>
      </c>
      <c r="CL42" s="113">
        <v>16.8</v>
      </c>
      <c r="CM42" s="113">
        <v>16.82</v>
      </c>
      <c r="CN42" s="108"/>
      <c r="CO42" s="108"/>
      <c r="CP42" s="108"/>
      <c r="CQ42" s="108"/>
      <c r="CR42" s="108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73:108" x14ac:dyDescent="0.2">
      <c r="BU43" s="15"/>
      <c r="BV43" s="16"/>
      <c r="BW43" s="118"/>
      <c r="BX43" s="106">
        <v>9</v>
      </c>
      <c r="BY43" s="113">
        <v>96.95</v>
      </c>
      <c r="BZ43" s="113">
        <v>144.33000000000001</v>
      </c>
      <c r="CA43" s="113">
        <v>106.27</v>
      </c>
      <c r="CB43" s="113">
        <v>127.27</v>
      </c>
      <c r="CC43" s="113">
        <v>140253.95000000001</v>
      </c>
      <c r="CD43" s="113">
        <v>1772.17</v>
      </c>
      <c r="CE43" s="113">
        <v>80.209999999999994</v>
      </c>
      <c r="CF43" s="113">
        <v>83.21</v>
      </c>
      <c r="CG43" s="113">
        <v>12.38</v>
      </c>
      <c r="CH43" s="113">
        <v>13.3</v>
      </c>
      <c r="CI43" s="113">
        <v>17.09</v>
      </c>
      <c r="CJ43" s="113">
        <v>151.97999999999999</v>
      </c>
      <c r="CK43" s="113">
        <v>106.22</v>
      </c>
      <c r="CL43" s="113">
        <v>16.77</v>
      </c>
      <c r="CM43" s="113">
        <v>16.78</v>
      </c>
      <c r="CN43" s="108"/>
      <c r="CO43" s="108"/>
      <c r="CP43" s="108"/>
      <c r="CQ43" s="108"/>
      <c r="CR43" s="108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</row>
    <row r="44" spans="73:108" x14ac:dyDescent="0.2">
      <c r="BU44" s="15"/>
      <c r="BV44" s="16"/>
      <c r="BW44" s="118"/>
      <c r="BX44" s="106">
        <v>10</v>
      </c>
      <c r="BY44" s="113">
        <v>97.13</v>
      </c>
      <c r="BZ44" s="113">
        <v>144.6</v>
      </c>
      <c r="CA44" s="113">
        <v>106.76</v>
      </c>
      <c r="CB44" s="113">
        <v>127.3</v>
      </c>
      <c r="CC44" s="113">
        <v>139817.66</v>
      </c>
      <c r="CD44" s="113">
        <v>1754.17</v>
      </c>
      <c r="CE44" s="113">
        <v>80.25</v>
      </c>
      <c r="CF44" s="113">
        <v>83.35</v>
      </c>
      <c r="CG44" s="113">
        <v>12.34</v>
      </c>
      <c r="CH44" s="113">
        <v>13.3</v>
      </c>
      <c r="CI44" s="113">
        <v>17.09</v>
      </c>
      <c r="CJ44" s="113">
        <v>152.86000000000001</v>
      </c>
      <c r="CK44" s="113">
        <v>106.74</v>
      </c>
      <c r="CL44" s="113">
        <v>16.8</v>
      </c>
      <c r="CM44" s="113">
        <v>16.809999999999999</v>
      </c>
      <c r="CN44" s="108"/>
      <c r="CO44" s="108"/>
      <c r="CP44" s="108"/>
      <c r="CQ44" s="108"/>
      <c r="CR44" s="108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73:108" x14ac:dyDescent="0.2">
      <c r="BU45" s="15"/>
      <c r="BV45" s="16"/>
      <c r="BW45" s="118"/>
      <c r="BX45" s="106">
        <v>11</v>
      </c>
      <c r="BY45" s="113">
        <v>97.73</v>
      </c>
      <c r="BZ45" s="113">
        <v>145.03</v>
      </c>
      <c r="CA45" s="113">
        <v>107.64</v>
      </c>
      <c r="CB45" s="113">
        <v>127.28</v>
      </c>
      <c r="CC45" s="113">
        <v>138970.76</v>
      </c>
      <c r="CD45" s="113">
        <v>1749.8</v>
      </c>
      <c r="CE45" s="113">
        <v>80.5</v>
      </c>
      <c r="CF45" s="113">
        <v>83.69</v>
      </c>
      <c r="CG45" s="113">
        <v>12.32</v>
      </c>
      <c r="CH45" s="113">
        <v>13.25</v>
      </c>
      <c r="CI45" s="113">
        <v>17.059999999999999</v>
      </c>
      <c r="CJ45" s="113">
        <v>153.72999999999999</v>
      </c>
      <c r="CK45" s="113">
        <v>107.64</v>
      </c>
      <c r="CL45" s="113">
        <v>16.89</v>
      </c>
      <c r="CM45" s="113">
        <v>16.91</v>
      </c>
      <c r="CN45" s="108"/>
      <c r="CO45" s="108"/>
      <c r="CP45" s="108"/>
      <c r="CQ45" s="108"/>
      <c r="CR45" s="108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</row>
    <row r="46" spans="73:108" x14ac:dyDescent="0.2">
      <c r="BU46" s="15"/>
      <c r="BV46" s="16"/>
      <c r="BW46" s="118"/>
      <c r="BX46" s="106">
        <v>12</v>
      </c>
      <c r="BY46" s="113">
        <v>97.44</v>
      </c>
      <c r="BZ46" s="113">
        <v>145.51</v>
      </c>
      <c r="CA46" s="113">
        <v>107.63</v>
      </c>
      <c r="CB46" s="113">
        <v>127.31</v>
      </c>
      <c r="CC46" s="113">
        <v>138891.57999999999</v>
      </c>
      <c r="CD46" s="113">
        <v>1766.09</v>
      </c>
      <c r="CE46" s="113">
        <v>81.150000000000006</v>
      </c>
      <c r="CF46" s="113">
        <v>84.47</v>
      </c>
      <c r="CG46" s="113">
        <v>12.38</v>
      </c>
      <c r="CH46" s="113">
        <v>13.33</v>
      </c>
      <c r="CI46" s="113">
        <v>17.09</v>
      </c>
      <c r="CJ46" s="113">
        <v>153.34</v>
      </c>
      <c r="CK46" s="113">
        <v>107.82</v>
      </c>
      <c r="CL46" s="113">
        <v>16.93</v>
      </c>
      <c r="CM46" s="113">
        <v>16.97</v>
      </c>
      <c r="CN46" s="108"/>
      <c r="CO46" s="108"/>
      <c r="CP46" s="108"/>
      <c r="CQ46" s="108"/>
      <c r="CR46" s="108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</row>
    <row r="47" spans="73:108" x14ac:dyDescent="0.2">
      <c r="BU47" s="15"/>
      <c r="BV47" s="16"/>
      <c r="BW47" s="118"/>
      <c r="BX47" s="106">
        <v>13</v>
      </c>
      <c r="BY47" s="113">
        <v>97.2</v>
      </c>
      <c r="BZ47" s="113">
        <v>145.4</v>
      </c>
      <c r="CA47" s="113">
        <v>107.84</v>
      </c>
      <c r="CB47" s="113">
        <v>127.17</v>
      </c>
      <c r="CC47" s="113">
        <v>138759.16</v>
      </c>
      <c r="CD47" s="113">
        <v>1766.68</v>
      </c>
      <c r="CE47" s="113">
        <v>80.930000000000007</v>
      </c>
      <c r="CF47" s="113">
        <v>84.08</v>
      </c>
      <c r="CG47" s="113">
        <v>12.32</v>
      </c>
      <c r="CH47" s="113">
        <v>13.25</v>
      </c>
      <c r="CI47" s="113">
        <v>17.059999999999999</v>
      </c>
      <c r="CJ47" s="113">
        <v>153.29</v>
      </c>
      <c r="CK47" s="113">
        <v>107.79</v>
      </c>
      <c r="CL47" s="113">
        <v>16.899999999999999</v>
      </c>
      <c r="CM47" s="113">
        <v>16.93</v>
      </c>
      <c r="CN47" s="108"/>
      <c r="CO47" s="108"/>
      <c r="CP47" s="108"/>
      <c r="CQ47" s="108"/>
      <c r="CR47" s="108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</row>
    <row r="48" spans="73:108" x14ac:dyDescent="0.2">
      <c r="BU48" s="15"/>
      <c r="BV48" s="16"/>
      <c r="BW48" s="118"/>
      <c r="BX48" s="106">
        <v>14</v>
      </c>
      <c r="BY48" s="113">
        <v>97.19</v>
      </c>
      <c r="BZ48" s="113">
        <v>144.97999999999999</v>
      </c>
      <c r="CA48" s="113">
        <v>108.18</v>
      </c>
      <c r="CB48" s="113">
        <v>127.04</v>
      </c>
      <c r="CC48" s="113">
        <v>138918.68</v>
      </c>
      <c r="CD48" s="113">
        <v>1767.82</v>
      </c>
      <c r="CE48" s="113">
        <v>81.319999999999993</v>
      </c>
      <c r="CF48" s="113">
        <v>84.08</v>
      </c>
      <c r="CG48" s="113">
        <v>12.36</v>
      </c>
      <c r="CH48" s="113">
        <v>13.36</v>
      </c>
      <c r="CI48" s="113">
        <v>17.059999999999999</v>
      </c>
      <c r="CJ48" s="113">
        <v>153.66999999999999</v>
      </c>
      <c r="CK48" s="113">
        <v>108.15</v>
      </c>
      <c r="CL48" s="113">
        <v>16.93</v>
      </c>
      <c r="CM48" s="113">
        <v>16.96</v>
      </c>
      <c r="CN48" s="108"/>
      <c r="CO48" s="108"/>
      <c r="CP48" s="108"/>
      <c r="CQ48" s="108"/>
      <c r="CR48" s="108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</row>
    <row r="49" spans="73:108" x14ac:dyDescent="0.2">
      <c r="BU49" s="15"/>
      <c r="BV49" s="16"/>
      <c r="BW49" s="118"/>
      <c r="BX49" s="106">
        <v>15</v>
      </c>
      <c r="BY49" s="113">
        <v>96.81</v>
      </c>
      <c r="BZ49" s="113">
        <v>144.6</v>
      </c>
      <c r="CA49" s="113">
        <v>107.88</v>
      </c>
      <c r="CB49" s="113">
        <v>126.89</v>
      </c>
      <c r="CC49" s="113">
        <v>138998.04</v>
      </c>
      <c r="CD49" s="113">
        <v>1779.29</v>
      </c>
      <c r="CE49" s="113">
        <v>81.59</v>
      </c>
      <c r="CF49" s="113">
        <v>84.18</v>
      </c>
      <c r="CG49" s="113">
        <v>12.43</v>
      </c>
      <c r="CH49" s="113">
        <v>13.37</v>
      </c>
      <c r="CI49" s="113">
        <v>17.05</v>
      </c>
      <c r="CJ49" s="113">
        <v>152.33000000000001</v>
      </c>
      <c r="CK49" s="113">
        <v>107.38</v>
      </c>
      <c r="CL49" s="113">
        <v>16.86</v>
      </c>
      <c r="CM49" s="113">
        <v>16.91</v>
      </c>
      <c r="CN49" s="108"/>
      <c r="CO49" s="108"/>
      <c r="CP49" s="108"/>
      <c r="CQ49" s="108"/>
      <c r="CR49" s="108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</row>
    <row r="50" spans="73:108" x14ac:dyDescent="0.2">
      <c r="BU50" s="15"/>
      <c r="BV50" s="16"/>
      <c r="BW50" s="118"/>
      <c r="BX50" s="106">
        <v>16</v>
      </c>
      <c r="BY50" s="113">
        <v>98.65</v>
      </c>
      <c r="BZ50" s="113">
        <v>144.34</v>
      </c>
      <c r="CA50" s="113">
        <v>109.12</v>
      </c>
      <c r="CB50" s="113">
        <v>126.74</v>
      </c>
      <c r="CC50" s="113">
        <v>140227.32</v>
      </c>
      <c r="CD50" s="113">
        <v>1788.02</v>
      </c>
      <c r="CE50" s="113">
        <v>81.430000000000007</v>
      </c>
      <c r="CF50" s="113">
        <v>83.89</v>
      </c>
      <c r="CG50" s="113">
        <v>12.32</v>
      </c>
      <c r="CH50" s="113">
        <v>13.32</v>
      </c>
      <c r="CI50" s="113">
        <v>17.010000000000002</v>
      </c>
      <c r="CJ50" s="113">
        <v>153.71</v>
      </c>
      <c r="CK50" s="113">
        <v>108.07</v>
      </c>
      <c r="CL50" s="113">
        <v>16.920000000000002</v>
      </c>
      <c r="CM50" s="113">
        <v>16.95</v>
      </c>
      <c r="CN50" s="108"/>
      <c r="CO50" s="108"/>
      <c r="CP50" s="108"/>
      <c r="CQ50" s="108"/>
      <c r="CR50" s="108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</row>
    <row r="51" spans="73:108" x14ac:dyDescent="0.2">
      <c r="BU51" s="15"/>
      <c r="BV51" s="16"/>
      <c r="BW51" s="118"/>
      <c r="BX51" s="106">
        <v>17</v>
      </c>
      <c r="BY51" s="113">
        <v>98.36</v>
      </c>
      <c r="BZ51" s="113">
        <v>144.51</v>
      </c>
      <c r="CA51" s="113">
        <v>108.91</v>
      </c>
      <c r="CB51" s="113">
        <v>126.64</v>
      </c>
      <c r="CC51" s="113">
        <v>139861.06</v>
      </c>
      <c r="CD51" s="113">
        <v>1785.31</v>
      </c>
      <c r="CE51" s="113">
        <v>81.55</v>
      </c>
      <c r="CF51" s="113">
        <v>83.92</v>
      </c>
      <c r="CG51" s="113">
        <v>12.36</v>
      </c>
      <c r="CH51" s="113">
        <v>13.36</v>
      </c>
      <c r="CI51" s="113">
        <v>16.989999999999998</v>
      </c>
      <c r="CJ51" s="113">
        <v>153</v>
      </c>
      <c r="CK51" s="113">
        <v>107.9</v>
      </c>
      <c r="CL51" s="113">
        <v>16.91</v>
      </c>
      <c r="CM51" s="113">
        <v>16.93</v>
      </c>
      <c r="CN51" s="108"/>
      <c r="CO51" s="108"/>
      <c r="CP51" s="108"/>
      <c r="CQ51" s="108"/>
      <c r="CR51" s="108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</row>
    <row r="52" spans="73:108" x14ac:dyDescent="0.2">
      <c r="BU52" s="15"/>
      <c r="BV52" s="16"/>
      <c r="BW52" s="118"/>
      <c r="BX52" s="106">
        <v>18</v>
      </c>
      <c r="BY52" s="113">
        <v>98.71</v>
      </c>
      <c r="BZ52" s="113">
        <v>144.30000000000001</v>
      </c>
      <c r="CA52" s="113">
        <v>108.86</v>
      </c>
      <c r="CB52" s="113">
        <v>126.61</v>
      </c>
      <c r="CC52" s="113">
        <v>140994.68</v>
      </c>
      <c r="CD52" s="113">
        <v>1799.53</v>
      </c>
      <c r="CE52" s="113">
        <v>81.98</v>
      </c>
      <c r="CF52" s="113">
        <v>83.74</v>
      </c>
      <c r="CG52" s="113">
        <v>12.41</v>
      </c>
      <c r="CH52" s="113">
        <v>13.34</v>
      </c>
      <c r="CI52" s="113">
        <v>17</v>
      </c>
      <c r="CJ52" s="113">
        <v>153.37</v>
      </c>
      <c r="CK52" s="113">
        <v>108.08</v>
      </c>
      <c r="CL52" s="113">
        <v>16.920000000000002</v>
      </c>
      <c r="CM52" s="113">
        <v>16.95</v>
      </c>
      <c r="CN52" s="108"/>
      <c r="CO52" s="108"/>
      <c r="CP52" s="108"/>
      <c r="CQ52" s="108"/>
      <c r="CR52" s="108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</row>
    <row r="53" spans="73:108" x14ac:dyDescent="0.2">
      <c r="BU53" s="15"/>
      <c r="BV53" s="16"/>
      <c r="BW53" s="118"/>
      <c r="BX53" s="106">
        <v>19</v>
      </c>
      <c r="BY53" s="113">
        <v>99.12</v>
      </c>
      <c r="BZ53" s="113">
        <v>144.52000000000001</v>
      </c>
      <c r="CA53" s="113">
        <v>109.3</v>
      </c>
      <c r="CB53" s="113">
        <v>126.72</v>
      </c>
      <c r="CC53" s="113">
        <v>140844.01999999999</v>
      </c>
      <c r="CD53" s="113">
        <v>1785.09</v>
      </c>
      <c r="CE53" s="113">
        <v>82.1</v>
      </c>
      <c r="CF53" s="113">
        <v>83.57</v>
      </c>
      <c r="CG53" s="113">
        <v>12.37</v>
      </c>
      <c r="CH53" s="113">
        <v>13.29</v>
      </c>
      <c r="CI53" s="113">
        <v>17</v>
      </c>
      <c r="CJ53" s="113">
        <v>153.80000000000001</v>
      </c>
      <c r="CK53" s="113">
        <v>108.45</v>
      </c>
      <c r="CL53" s="113">
        <v>16.96</v>
      </c>
      <c r="CM53" s="113">
        <v>16.97</v>
      </c>
      <c r="CN53" s="108"/>
      <c r="CO53" s="108"/>
      <c r="CP53" s="108"/>
      <c r="CQ53" s="108"/>
      <c r="CR53" s="108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</row>
    <row r="54" spans="73:108" x14ac:dyDescent="0.2">
      <c r="BU54" s="15"/>
      <c r="BV54" s="16"/>
      <c r="BW54" s="118"/>
      <c r="BX54" s="106">
        <v>20</v>
      </c>
      <c r="BY54" s="113">
        <v>100.89</v>
      </c>
      <c r="BZ54" s="113">
        <v>145.06</v>
      </c>
      <c r="CA54" s="113">
        <v>110.01</v>
      </c>
      <c r="CB54" s="113">
        <v>126.49</v>
      </c>
      <c r="CC54" s="113">
        <v>142934.60999999999</v>
      </c>
      <c r="CD54" s="113">
        <v>1803.25</v>
      </c>
      <c r="CE54" s="113">
        <v>82.37</v>
      </c>
      <c r="CF54" s="113">
        <v>84.21</v>
      </c>
      <c r="CG54" s="113">
        <v>12.22</v>
      </c>
      <c r="CH54" s="113">
        <v>13.16</v>
      </c>
      <c r="CI54" s="113">
        <v>16.96</v>
      </c>
      <c r="CJ54" s="113">
        <v>155.46</v>
      </c>
      <c r="CK54" s="113">
        <v>109.62</v>
      </c>
      <c r="CL54" s="113">
        <v>17.07</v>
      </c>
      <c r="CM54" s="113">
        <v>17.07</v>
      </c>
      <c r="CN54" s="108"/>
      <c r="CO54" s="108"/>
      <c r="CP54" s="108"/>
      <c r="CQ54" s="108"/>
      <c r="CR54" s="108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</row>
    <row r="55" spans="73:108" x14ac:dyDescent="0.2">
      <c r="BU55" s="15"/>
      <c r="BV55" s="16"/>
      <c r="BW55" s="118"/>
      <c r="BX55" s="106">
        <v>21</v>
      </c>
      <c r="BY55" s="113">
        <v>100.13</v>
      </c>
      <c r="BZ55" s="113">
        <v>144.33000000000001</v>
      </c>
      <c r="CA55" s="113">
        <v>110.08</v>
      </c>
      <c r="CB55" s="113">
        <v>126.28</v>
      </c>
      <c r="CC55" s="113">
        <v>141308.42000000001</v>
      </c>
      <c r="CD55" s="113">
        <v>1785.35</v>
      </c>
      <c r="CE55" s="113">
        <v>81.94</v>
      </c>
      <c r="CF55" s="113">
        <v>83.69</v>
      </c>
      <c r="CG55" s="113">
        <v>12.28</v>
      </c>
      <c r="CH55" s="113">
        <v>13.23</v>
      </c>
      <c r="CI55" s="113">
        <v>16.97</v>
      </c>
      <c r="CJ55" s="113">
        <v>153.49</v>
      </c>
      <c r="CK55" s="113">
        <v>108.79</v>
      </c>
      <c r="CL55" s="113">
        <v>16.940000000000001</v>
      </c>
      <c r="CM55" s="113">
        <v>16.96</v>
      </c>
      <c r="CN55" s="108"/>
      <c r="CO55" s="108"/>
      <c r="CP55" s="108"/>
      <c r="CQ55" s="108"/>
      <c r="CR55" s="108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</row>
    <row r="56" spans="73:108" x14ac:dyDescent="0.2">
      <c r="BU56" s="8"/>
      <c r="BV56" s="8"/>
      <c r="BW56" s="103"/>
      <c r="BX56" s="106">
        <v>22</v>
      </c>
      <c r="BY56" s="115">
        <v>98.88</v>
      </c>
      <c r="BZ56" s="115">
        <v>143.44999999999999</v>
      </c>
      <c r="CA56" s="115">
        <v>109.23</v>
      </c>
      <c r="CB56" s="115">
        <v>125.92</v>
      </c>
      <c r="CC56" s="115">
        <v>140399.84</v>
      </c>
      <c r="CD56" s="115">
        <v>1782.13</v>
      </c>
      <c r="CE56" s="115">
        <v>81.53</v>
      </c>
      <c r="CF56" s="115">
        <v>83.75</v>
      </c>
      <c r="CG56" s="115">
        <v>12.28</v>
      </c>
      <c r="CH56" s="115">
        <v>13.19</v>
      </c>
      <c r="CI56" s="115">
        <v>16.91</v>
      </c>
      <c r="CJ56" s="115">
        <v>152.18</v>
      </c>
      <c r="CK56" s="115">
        <v>107.61</v>
      </c>
      <c r="CL56" s="115">
        <v>16.8</v>
      </c>
      <c r="CM56" s="115">
        <v>16.8</v>
      </c>
      <c r="CN56" s="75"/>
      <c r="CO56" s="75"/>
      <c r="CP56" s="75"/>
      <c r="CQ56" s="75"/>
      <c r="CR56" s="75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</row>
    <row r="57" spans="73:108" x14ac:dyDescent="0.2">
      <c r="BU57" s="3"/>
      <c r="BV57" s="3"/>
      <c r="BW57" s="104"/>
      <c r="BX57" s="106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K57" s="91"/>
      <c r="CL57" s="98"/>
      <c r="CM57" s="98"/>
      <c r="CN57" s="98"/>
      <c r="CO57" s="98"/>
      <c r="CP57" s="98"/>
      <c r="CQ57" s="98"/>
      <c r="CR57" s="98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</row>
    <row r="58" spans="73:108" x14ac:dyDescent="0.2">
      <c r="BU58" s="3"/>
      <c r="BV58" s="3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98"/>
      <c r="CM58" s="98"/>
      <c r="CN58" s="98"/>
      <c r="CO58" s="98"/>
      <c r="CP58" s="98"/>
      <c r="CQ58" s="98"/>
      <c r="CR58" s="98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</row>
    <row r="59" spans="73:108" x14ac:dyDescent="0.2">
      <c r="BU59" s="6"/>
      <c r="BV59" s="6"/>
      <c r="BW59" s="109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12"/>
      <c r="CM59" s="112"/>
      <c r="CN59" s="112"/>
      <c r="CO59" s="112"/>
      <c r="CP59" s="112"/>
      <c r="CQ59" s="112"/>
      <c r="CR59" s="11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</row>
    <row r="60" spans="73:108" x14ac:dyDescent="0.2">
      <c r="BU60" s="3"/>
      <c r="BV60" s="2"/>
      <c r="BW60" s="104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90"/>
      <c r="CM60" s="90"/>
      <c r="CN60" s="90"/>
      <c r="CO60" s="90"/>
      <c r="CP60" s="90"/>
      <c r="CQ60" s="90"/>
      <c r="CR60" s="90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</row>
    <row r="61" spans="73:108" x14ac:dyDescent="0.2">
      <c r="BU61" s="3"/>
      <c r="BV61" s="2"/>
      <c r="BW61" s="104"/>
      <c r="BX61" s="98"/>
      <c r="BY61" s="98">
        <f>AVERAGE(BY35:BY56)</f>
        <v>97.952272727272742</v>
      </c>
      <c r="BZ61" s="98">
        <f t="shared" ref="BZ61:CM61" si="4">AVERAGE(BZ35:BZ56)</f>
        <v>144.63545454545454</v>
      </c>
      <c r="CA61" s="98">
        <f t="shared" si="4"/>
        <v>107.75681818181819</v>
      </c>
      <c r="CB61" s="98">
        <f t="shared" si="4"/>
        <v>126.98181818181818</v>
      </c>
      <c r="CC61" s="98">
        <f t="shared" si="4"/>
        <v>140052.005</v>
      </c>
      <c r="CD61" s="98">
        <f t="shared" si="4"/>
        <v>1770.3359090909087</v>
      </c>
      <c r="CE61" s="98">
        <f t="shared" si="4"/>
        <v>80.850000000000009</v>
      </c>
      <c r="CF61" s="98">
        <f t="shared" si="4"/>
        <v>83.524090909090916</v>
      </c>
      <c r="CG61" s="98">
        <f t="shared" si="4"/>
        <v>12.269545454545453</v>
      </c>
      <c r="CH61" s="98">
        <f t="shared" si="4"/>
        <v>13.266818181818184</v>
      </c>
      <c r="CI61" s="98">
        <f t="shared" si="4"/>
        <v>17.045000000000002</v>
      </c>
      <c r="CJ61" s="98">
        <f t="shared" si="4"/>
        <v>152.99954545454543</v>
      </c>
      <c r="CK61" s="98">
        <f t="shared" si="4"/>
        <v>107.42227272727273</v>
      </c>
      <c r="CL61" s="98">
        <f t="shared" si="4"/>
        <v>16.854545454545459</v>
      </c>
      <c r="CM61" s="98">
        <f t="shared" si="4"/>
        <v>16.869999999999997</v>
      </c>
      <c r="CN61" s="90"/>
      <c r="CO61" s="90"/>
      <c r="CP61" s="90"/>
      <c r="CQ61" s="90"/>
      <c r="CR61" s="90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</row>
    <row r="62" spans="73:108" x14ac:dyDescent="0.2">
      <c r="BU62" s="3"/>
      <c r="BV62" s="2"/>
      <c r="BW62" s="104"/>
      <c r="BX62" s="98"/>
      <c r="BY62" s="98">
        <v>97.952272727272714</v>
      </c>
      <c r="BZ62" s="98">
        <v>144.63545454545454</v>
      </c>
      <c r="CA62" s="98">
        <v>107.7568181818182</v>
      </c>
      <c r="CB62" s="98">
        <v>126.98181818181818</v>
      </c>
      <c r="CC62" s="98">
        <v>140052.005</v>
      </c>
      <c r="CD62" s="98">
        <v>1770.3359090909087</v>
      </c>
      <c r="CE62" s="98">
        <v>80.849999999999994</v>
      </c>
      <c r="CF62" s="98">
        <v>83.524090909090916</v>
      </c>
      <c r="CG62" s="98">
        <v>12.269545454545455</v>
      </c>
      <c r="CH62" s="98">
        <v>13.266818181818184</v>
      </c>
      <c r="CI62" s="98">
        <v>17.045000000000002</v>
      </c>
      <c r="CJ62" s="98">
        <v>152.99954545454545</v>
      </c>
      <c r="CK62" s="98">
        <v>107.4222727272727</v>
      </c>
      <c r="CL62" s="98">
        <v>16.854545454545459</v>
      </c>
      <c r="CM62" s="98">
        <v>16.87</v>
      </c>
      <c r="CN62" s="90"/>
      <c r="CO62" s="90"/>
      <c r="CP62" s="90"/>
      <c r="CQ62" s="90"/>
      <c r="CR62" s="90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73:108" x14ac:dyDescent="0.2">
      <c r="BU63" s="3"/>
      <c r="BV63" s="2"/>
      <c r="BW63" s="104"/>
      <c r="BX63" s="112"/>
      <c r="BY63" s="110">
        <f>BY62-BY61</f>
        <v>0</v>
      </c>
      <c r="BZ63" s="110">
        <f t="shared" ref="BZ63:CM63" si="5">BZ62-BZ61</f>
        <v>0</v>
      </c>
      <c r="CA63" s="110">
        <f t="shared" si="5"/>
        <v>0</v>
      </c>
      <c r="CB63" s="110">
        <f t="shared" si="5"/>
        <v>0</v>
      </c>
      <c r="CC63" s="110">
        <f t="shared" si="5"/>
        <v>0</v>
      </c>
      <c r="CD63" s="110">
        <f t="shared" si="5"/>
        <v>0</v>
      </c>
      <c r="CE63" s="110">
        <f t="shared" si="5"/>
        <v>0</v>
      </c>
      <c r="CF63" s="110">
        <f t="shared" si="5"/>
        <v>0</v>
      </c>
      <c r="CG63" s="110">
        <f t="shared" si="5"/>
        <v>0</v>
      </c>
      <c r="CH63" s="110">
        <f t="shared" si="5"/>
        <v>0</v>
      </c>
      <c r="CI63" s="110">
        <f t="shared" si="5"/>
        <v>0</v>
      </c>
      <c r="CJ63" s="110">
        <f t="shared" si="5"/>
        <v>0</v>
      </c>
      <c r="CK63" s="110">
        <f t="shared" si="5"/>
        <v>0</v>
      </c>
      <c r="CL63" s="110">
        <f t="shared" si="5"/>
        <v>0</v>
      </c>
      <c r="CM63" s="110">
        <f t="shared" si="5"/>
        <v>0</v>
      </c>
      <c r="CN63" s="90"/>
      <c r="CO63" s="90"/>
      <c r="CP63" s="90"/>
      <c r="CQ63" s="90"/>
      <c r="CR63" s="90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73:108" x14ac:dyDescent="0.2">
      <c r="BU64" s="3"/>
      <c r="BV64" s="2"/>
      <c r="BW64" s="104"/>
      <c r="BX64" s="90" t="s">
        <v>29</v>
      </c>
      <c r="BY64" s="90">
        <f>MAX(BY35:BY56)</f>
        <v>100.89</v>
      </c>
      <c r="BZ64" s="90">
        <f t="shared" ref="BZ64:CM64" si="6">MAX(BZ35:BZ56)</f>
        <v>145.51</v>
      </c>
      <c r="CA64" s="90">
        <f t="shared" si="6"/>
        <v>110.08</v>
      </c>
      <c r="CB64" s="90">
        <f t="shared" si="6"/>
        <v>127.92</v>
      </c>
      <c r="CC64" s="90">
        <f t="shared" si="6"/>
        <v>142934.60999999999</v>
      </c>
      <c r="CD64" s="90">
        <f t="shared" si="6"/>
        <v>1803.25</v>
      </c>
      <c r="CE64" s="90">
        <f t="shared" si="6"/>
        <v>82.37</v>
      </c>
      <c r="CF64" s="90">
        <f t="shared" si="6"/>
        <v>84.47</v>
      </c>
      <c r="CG64" s="90">
        <f t="shared" si="6"/>
        <v>12.43</v>
      </c>
      <c r="CH64" s="90">
        <f t="shared" si="6"/>
        <v>13.37</v>
      </c>
      <c r="CI64" s="90">
        <f t="shared" si="6"/>
        <v>17.170000000000002</v>
      </c>
      <c r="CJ64" s="90">
        <f t="shared" si="6"/>
        <v>155.46</v>
      </c>
      <c r="CK64" s="90">
        <f t="shared" si="6"/>
        <v>109.62</v>
      </c>
      <c r="CL64" s="90">
        <f t="shared" si="6"/>
        <v>17.07</v>
      </c>
      <c r="CM64" s="90">
        <f t="shared" si="6"/>
        <v>17.07</v>
      </c>
      <c r="CN64" s="90"/>
      <c r="CO64" s="90"/>
      <c r="CP64" s="90"/>
      <c r="CQ64" s="90"/>
      <c r="CR64" s="90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  <row r="65" spans="73:108" x14ac:dyDescent="0.2">
      <c r="BX65" s="90" t="s">
        <v>30</v>
      </c>
      <c r="BY65" s="90">
        <f>MIN(BY35:BY56)</f>
        <v>96.81</v>
      </c>
      <c r="BZ65" s="90">
        <f t="shared" ref="BZ65:CM65" si="7">MIN(BZ35:BZ56)</f>
        <v>143.44999999999999</v>
      </c>
      <c r="CA65" s="90">
        <f t="shared" si="7"/>
        <v>106.23</v>
      </c>
      <c r="CB65" s="90">
        <f t="shared" si="7"/>
        <v>125.92</v>
      </c>
      <c r="CC65" s="90">
        <f t="shared" si="7"/>
        <v>138759.16</v>
      </c>
      <c r="CD65" s="90">
        <f t="shared" si="7"/>
        <v>1741.6</v>
      </c>
      <c r="CE65" s="90">
        <f t="shared" si="7"/>
        <v>79.58</v>
      </c>
      <c r="CF65" s="90">
        <f t="shared" si="7"/>
        <v>82.39</v>
      </c>
      <c r="CG65" s="90">
        <f t="shared" si="7"/>
        <v>12.03</v>
      </c>
      <c r="CH65" s="90">
        <f t="shared" si="7"/>
        <v>13.16</v>
      </c>
      <c r="CI65" s="90">
        <f t="shared" si="7"/>
        <v>16.91</v>
      </c>
      <c r="CJ65" s="90">
        <f t="shared" si="7"/>
        <v>151.9</v>
      </c>
      <c r="CK65" s="90">
        <f t="shared" si="7"/>
        <v>106.22</v>
      </c>
      <c r="CL65" s="90">
        <f t="shared" si="7"/>
        <v>16.72</v>
      </c>
      <c r="CM65" s="90">
        <f t="shared" si="7"/>
        <v>16.72</v>
      </c>
    </row>
    <row r="66" spans="73:108" x14ac:dyDescent="0.2">
      <c r="BX66" s="90"/>
      <c r="BY66" s="90"/>
      <c r="BZ66" s="90"/>
      <c r="CA66" s="90"/>
      <c r="CC66" s="90"/>
      <c r="CD66" s="90"/>
      <c r="CE66" s="90"/>
      <c r="CF66" s="90"/>
      <c r="CG66" s="90"/>
      <c r="CH66" s="90"/>
      <c r="CI66" s="90"/>
      <c r="CJ66" s="90"/>
      <c r="CL66" s="92"/>
    </row>
    <row r="67" spans="73:108" x14ac:dyDescent="0.2">
      <c r="BX67" s="90"/>
      <c r="BY67" s="90">
        <f t="shared" ref="BY67:CM67" si="8">BY64-BY65</f>
        <v>4.0799999999999983</v>
      </c>
      <c r="BZ67" s="90">
        <f t="shared" si="8"/>
        <v>2.0600000000000023</v>
      </c>
      <c r="CA67" s="90">
        <f t="shared" si="8"/>
        <v>3.8499999999999943</v>
      </c>
      <c r="CB67" s="90">
        <f t="shared" si="8"/>
        <v>2</v>
      </c>
      <c r="CC67" s="90">
        <f t="shared" si="8"/>
        <v>4175.4499999999825</v>
      </c>
      <c r="CD67" s="90">
        <f t="shared" si="8"/>
        <v>61.650000000000091</v>
      </c>
      <c r="CE67" s="90">
        <f t="shared" si="8"/>
        <v>2.7900000000000063</v>
      </c>
      <c r="CF67" s="90">
        <f t="shared" si="8"/>
        <v>2.0799999999999983</v>
      </c>
      <c r="CG67" s="90">
        <f t="shared" si="8"/>
        <v>0.40000000000000036</v>
      </c>
      <c r="CH67" s="90">
        <f t="shared" si="8"/>
        <v>0.20999999999999908</v>
      </c>
      <c r="CI67" s="90">
        <f t="shared" si="8"/>
        <v>0.26000000000000156</v>
      </c>
      <c r="CJ67" s="90">
        <f t="shared" si="8"/>
        <v>3.5600000000000023</v>
      </c>
      <c r="CK67" s="90">
        <f t="shared" si="8"/>
        <v>3.4000000000000057</v>
      </c>
      <c r="CL67" s="90">
        <f t="shared" si="8"/>
        <v>0.35000000000000142</v>
      </c>
      <c r="CM67" s="90">
        <f t="shared" si="8"/>
        <v>0.35000000000000142</v>
      </c>
    </row>
    <row r="68" spans="73:108" x14ac:dyDescent="0.2">
      <c r="BX68" s="90"/>
      <c r="BY68" s="90"/>
      <c r="BZ68" s="90"/>
      <c r="CA68" s="90"/>
      <c r="CC68" s="90"/>
      <c r="CD68" s="90"/>
      <c r="CE68" s="90"/>
      <c r="CF68" s="90"/>
      <c r="CG68" s="90"/>
      <c r="CH68" s="90"/>
      <c r="CI68" s="90"/>
      <c r="CJ68" s="90"/>
      <c r="CL68" s="108"/>
    </row>
    <row r="69" spans="73:108" x14ac:dyDescent="0.2">
      <c r="CB69" s="89"/>
      <c r="CJ69" s="89"/>
      <c r="CK69" s="89"/>
      <c r="CL69" s="108"/>
    </row>
    <row r="70" spans="73:108" ht="25.5" x14ac:dyDescent="0.2">
      <c r="BX70" s="101" t="s">
        <v>18</v>
      </c>
      <c r="BY70" s="92" t="s">
        <v>5</v>
      </c>
      <c r="BZ70" s="92" t="s">
        <v>6</v>
      </c>
      <c r="CA70" s="92" t="s">
        <v>7</v>
      </c>
      <c r="CB70" s="92" t="s">
        <v>8</v>
      </c>
      <c r="CC70" s="90" t="s">
        <v>9</v>
      </c>
      <c r="CD70" s="89" t="s">
        <v>10</v>
      </c>
      <c r="CE70" s="89" t="s">
        <v>11</v>
      </c>
      <c r="CF70" s="89" t="s">
        <v>12</v>
      </c>
      <c r="CG70" s="89" t="s">
        <v>13</v>
      </c>
      <c r="CH70" s="89" t="s">
        <v>14</v>
      </c>
      <c r="CI70" s="89" t="s">
        <v>15</v>
      </c>
      <c r="CJ70" s="91" t="s">
        <v>16</v>
      </c>
      <c r="CK70" s="90" t="s">
        <v>17</v>
      </c>
      <c r="CL70" s="105" t="s">
        <v>32</v>
      </c>
      <c r="CM70" s="105" t="s">
        <v>33</v>
      </c>
    </row>
    <row r="71" spans="73:108" x14ac:dyDescent="0.2">
      <c r="BX71" s="106">
        <v>1</v>
      </c>
      <c r="BY71" s="75">
        <v>109.79</v>
      </c>
      <c r="BZ71" s="75">
        <v>0.73249340755933201</v>
      </c>
      <c r="CA71" s="75">
        <v>0.99440000000000006</v>
      </c>
      <c r="CB71" s="75">
        <v>0.83298625572678042</v>
      </c>
      <c r="CC71" s="75">
        <v>1311.0601000000001</v>
      </c>
      <c r="CD71" s="75">
        <v>16.350000000000001</v>
      </c>
      <c r="CE71" s="75">
        <v>1.3310262212165578</v>
      </c>
      <c r="CF71" s="75">
        <v>1.2823</v>
      </c>
      <c r="CG71" s="75">
        <v>8.8574000000000002</v>
      </c>
      <c r="CH71" s="75">
        <v>8.0666000000000011</v>
      </c>
      <c r="CI71" s="75">
        <v>6.2036000000000007</v>
      </c>
      <c r="CJ71" s="75">
        <v>0.69704383708691442</v>
      </c>
      <c r="CK71" s="75">
        <v>1</v>
      </c>
      <c r="CL71" s="75">
        <v>6.3587000000000007</v>
      </c>
      <c r="CM71" s="75">
        <v>6.3562000000000003</v>
      </c>
      <c r="CN71" s="90"/>
    </row>
    <row r="72" spans="73:108" x14ac:dyDescent="0.2">
      <c r="BX72" s="106">
        <v>2</v>
      </c>
      <c r="BY72" s="75">
        <v>109.48</v>
      </c>
      <c r="BZ72" s="75">
        <v>0.73524005587824415</v>
      </c>
      <c r="CA72" s="75">
        <v>0.99650000000000005</v>
      </c>
      <c r="CB72" s="75">
        <v>0.8336807002917882</v>
      </c>
      <c r="CC72" s="75">
        <v>1312.17</v>
      </c>
      <c r="CD72" s="75">
        <v>16.497</v>
      </c>
      <c r="CE72" s="75">
        <v>1.3269639065817409</v>
      </c>
      <c r="CF72" s="75">
        <v>1.2825</v>
      </c>
      <c r="CG72" s="75">
        <v>8.8478000000000012</v>
      </c>
      <c r="CH72" s="75">
        <v>8.045300000000001</v>
      </c>
      <c r="CI72" s="75">
        <v>6.2088000000000001</v>
      </c>
      <c r="CJ72" s="75">
        <v>0.69813876206034708</v>
      </c>
      <c r="CK72" s="75">
        <v>1</v>
      </c>
      <c r="CL72" s="75">
        <v>6.3455000000000004</v>
      </c>
      <c r="CM72" s="75">
        <v>6.3459000000000003</v>
      </c>
      <c r="CN72" s="90"/>
    </row>
    <row r="73" spans="73:108" x14ac:dyDescent="0.2">
      <c r="BX73" s="106">
        <v>3</v>
      </c>
      <c r="BY73" s="75">
        <v>109.10000000000001</v>
      </c>
      <c r="BZ73" s="75">
        <v>0.73789846517119251</v>
      </c>
      <c r="CA73" s="75">
        <v>0.9981000000000001</v>
      </c>
      <c r="CB73" s="75">
        <v>0.83605049745004589</v>
      </c>
      <c r="CC73" s="75">
        <v>1309.3600000000001</v>
      </c>
      <c r="CD73" s="75">
        <v>16.393000000000001</v>
      </c>
      <c r="CE73" s="75">
        <v>1.3301409949454641</v>
      </c>
      <c r="CF73" s="75">
        <v>1.2872000000000001</v>
      </c>
      <c r="CG73" s="75">
        <v>8.8320000000000007</v>
      </c>
      <c r="CH73" s="75">
        <v>8.0629000000000008</v>
      </c>
      <c r="CI73" s="75">
        <v>6.2276000000000007</v>
      </c>
      <c r="CJ73" s="75">
        <v>0.69854841639074006</v>
      </c>
      <c r="CK73" s="75">
        <v>1</v>
      </c>
      <c r="CL73" s="75">
        <v>6.3597999999999999</v>
      </c>
      <c r="CM73" s="75">
        <v>6.3631000000000002</v>
      </c>
      <c r="CN73" s="90"/>
    </row>
    <row r="74" spans="73:108" x14ac:dyDescent="0.2">
      <c r="BX74" s="106">
        <v>4</v>
      </c>
      <c r="BY74" s="75">
        <v>109.29</v>
      </c>
      <c r="BZ74" s="75">
        <v>0.73909830007390986</v>
      </c>
      <c r="CA74" s="75">
        <v>1.0038</v>
      </c>
      <c r="CB74" s="75">
        <v>0.83857442348008382</v>
      </c>
      <c r="CC74" s="75">
        <v>1313.3600000000001</v>
      </c>
      <c r="CD74" s="75">
        <v>16.475000000000001</v>
      </c>
      <c r="CE74" s="75">
        <v>1.3317352510320948</v>
      </c>
      <c r="CF74" s="75">
        <v>1.2871000000000001</v>
      </c>
      <c r="CG74" s="75">
        <v>8.8496000000000006</v>
      </c>
      <c r="CH74" s="75">
        <v>8.0755999999999997</v>
      </c>
      <c r="CI74" s="75">
        <v>6.2446000000000002</v>
      </c>
      <c r="CJ74" s="75">
        <v>0.69878272050088741</v>
      </c>
      <c r="CK74" s="75">
        <v>1</v>
      </c>
      <c r="CL74" s="75">
        <v>6.3645000000000005</v>
      </c>
      <c r="CM74" s="75">
        <v>6.3656000000000006</v>
      </c>
      <c r="CN74" s="98"/>
    </row>
    <row r="75" spans="73:108" x14ac:dyDescent="0.2">
      <c r="BX75" s="106">
        <v>5</v>
      </c>
      <c r="BY75" s="75">
        <v>108.89</v>
      </c>
      <c r="BZ75" s="75">
        <v>0.73986386504883095</v>
      </c>
      <c r="CA75" s="75">
        <v>1.0024999999999999</v>
      </c>
      <c r="CB75" s="75">
        <v>0.84182170216348184</v>
      </c>
      <c r="CC75" s="75">
        <v>1310.01</v>
      </c>
      <c r="CD75" s="75">
        <v>16.41</v>
      </c>
      <c r="CE75" s="75">
        <v>1.3404825737265416</v>
      </c>
      <c r="CF75" s="75">
        <v>1.2973000000000001</v>
      </c>
      <c r="CG75" s="75">
        <v>8.8170000000000002</v>
      </c>
      <c r="CH75" s="75">
        <v>8.0931999999999995</v>
      </c>
      <c r="CI75" s="75">
        <v>6.2685000000000004</v>
      </c>
      <c r="CJ75" s="75">
        <v>0.7000840100812098</v>
      </c>
      <c r="CK75" s="75">
        <v>1</v>
      </c>
      <c r="CL75" s="75">
        <v>6.367</v>
      </c>
      <c r="CM75" s="75">
        <v>6.3654000000000002</v>
      </c>
      <c r="CN75" s="98"/>
    </row>
    <row r="76" spans="73:108" x14ac:dyDescent="0.2">
      <c r="BX76" s="106">
        <v>6</v>
      </c>
      <c r="BY76" s="75">
        <v>109.72</v>
      </c>
      <c r="BZ76" s="75">
        <v>0.73898906296186817</v>
      </c>
      <c r="CA76" s="75">
        <v>1.0022</v>
      </c>
      <c r="CB76" s="75">
        <v>0.84317032040472162</v>
      </c>
      <c r="CC76" s="75">
        <v>1307.6200000000001</v>
      </c>
      <c r="CD76" s="75">
        <v>16.417999999999999</v>
      </c>
      <c r="CE76" s="75">
        <v>1.3440860215053763</v>
      </c>
      <c r="CF76" s="75">
        <v>1.2928000000000002</v>
      </c>
      <c r="CG76" s="75">
        <v>8.7457000000000011</v>
      </c>
      <c r="CH76" s="75">
        <v>8.1113999999999997</v>
      </c>
      <c r="CI76" s="75">
        <v>6.2788000000000004</v>
      </c>
      <c r="CJ76" s="75">
        <v>0.70072665353972075</v>
      </c>
      <c r="CK76" s="75">
        <v>1</v>
      </c>
      <c r="CL76" s="75">
        <v>6.3719000000000001</v>
      </c>
      <c r="CM76" s="75">
        <v>6.3715999999999999</v>
      </c>
      <c r="CN76" s="98"/>
    </row>
    <row r="77" spans="73:108" x14ac:dyDescent="0.2">
      <c r="BX77" s="106">
        <v>7</v>
      </c>
      <c r="BY77" s="75">
        <v>109.62</v>
      </c>
      <c r="BZ77" s="75">
        <v>0.73664825046040505</v>
      </c>
      <c r="CA77" s="75">
        <v>1.0028000000000001</v>
      </c>
      <c r="CB77" s="75">
        <v>0.84217618325753751</v>
      </c>
      <c r="CC77" s="75">
        <v>1315.65</v>
      </c>
      <c r="CD77" s="75">
        <v>16.592000000000002</v>
      </c>
      <c r="CE77" s="75">
        <v>1.3368983957219251</v>
      </c>
      <c r="CF77" s="75">
        <v>1.2786</v>
      </c>
      <c r="CG77" s="75">
        <v>8.6908000000000012</v>
      </c>
      <c r="CH77" s="75">
        <v>8.0540000000000003</v>
      </c>
      <c r="CI77" s="75">
        <v>6.2709000000000001</v>
      </c>
      <c r="CJ77" s="75">
        <v>0.70093785484978899</v>
      </c>
      <c r="CK77" s="75">
        <v>1</v>
      </c>
      <c r="CL77" s="75">
        <v>6.3483000000000001</v>
      </c>
      <c r="CM77" s="75">
        <v>6.3448000000000002</v>
      </c>
      <c r="CN77" s="98"/>
    </row>
    <row r="78" spans="73:108" x14ac:dyDescent="0.2">
      <c r="BU78" s="13"/>
      <c r="BV78" s="9"/>
      <c r="BX78" s="106">
        <v>8</v>
      </c>
      <c r="BY78" s="75">
        <v>109.28</v>
      </c>
      <c r="BZ78" s="75">
        <v>0.73795291860379308</v>
      </c>
      <c r="CA78" s="75">
        <v>1.0006000000000002</v>
      </c>
      <c r="CB78" s="75">
        <v>0.83787180561374108</v>
      </c>
      <c r="CC78" s="75">
        <v>1324.2</v>
      </c>
      <c r="CD78" s="75">
        <v>16.75</v>
      </c>
      <c r="CE78" s="75">
        <v>1.3243279035889286</v>
      </c>
      <c r="CF78" s="75">
        <v>1.2748000000000002</v>
      </c>
      <c r="CG78" s="75">
        <v>8.5998999999999999</v>
      </c>
      <c r="CH78" s="75">
        <v>7.9882</v>
      </c>
      <c r="CI78" s="75">
        <v>6.2410000000000005</v>
      </c>
      <c r="CJ78" s="75">
        <v>0.70040273157065325</v>
      </c>
      <c r="CK78" s="75">
        <v>1</v>
      </c>
      <c r="CL78" s="75">
        <v>6.3330000000000002</v>
      </c>
      <c r="CM78" s="75">
        <v>6.3246000000000002</v>
      </c>
      <c r="CN78" s="119"/>
      <c r="CO78" s="120"/>
      <c r="CP78" s="120"/>
      <c r="CQ78" s="120"/>
      <c r="CR78" s="120"/>
      <c r="CS78" s="127"/>
      <c r="CT78" s="127"/>
      <c r="CU78" s="127"/>
      <c r="CV78" s="9"/>
      <c r="CW78" s="9"/>
      <c r="CX78" s="9"/>
      <c r="CY78" s="9"/>
      <c r="CZ78" s="9"/>
      <c r="DA78" s="9"/>
      <c r="DB78" s="9"/>
      <c r="DC78" s="9"/>
      <c r="DD78" s="9"/>
    </row>
    <row r="79" spans="73:108" x14ac:dyDescent="0.2">
      <c r="BX79" s="106">
        <v>9</v>
      </c>
      <c r="BY79" s="75">
        <v>109.56</v>
      </c>
      <c r="BZ79" s="75">
        <v>0.73594347954077122</v>
      </c>
      <c r="CA79" s="75">
        <v>0.99950000000000006</v>
      </c>
      <c r="CB79" s="75">
        <v>0.83458521115005835</v>
      </c>
      <c r="CC79" s="75">
        <v>1320.41</v>
      </c>
      <c r="CD79" s="75">
        <v>16.684000000000001</v>
      </c>
      <c r="CE79" s="75">
        <v>1.3243279035889286</v>
      </c>
      <c r="CF79" s="75">
        <v>1.2766</v>
      </c>
      <c r="CG79" s="75">
        <v>8.5777000000000001</v>
      </c>
      <c r="CH79" s="75">
        <v>7.9882</v>
      </c>
      <c r="CI79" s="75">
        <v>6.2158000000000007</v>
      </c>
      <c r="CJ79" s="75">
        <v>0.69890481615308819</v>
      </c>
      <c r="CK79" s="75">
        <v>1</v>
      </c>
      <c r="CL79" s="75">
        <v>6.3357999999999999</v>
      </c>
      <c r="CM79" s="75">
        <v>6.3296999999999999</v>
      </c>
      <c r="CN79" s="92"/>
    </row>
    <row r="80" spans="73:108" x14ac:dyDescent="0.2">
      <c r="BV80" s="9"/>
      <c r="BX80" s="106">
        <v>10</v>
      </c>
      <c r="BY80" s="75">
        <v>109.89</v>
      </c>
      <c r="BZ80" s="75">
        <v>0.73817081272606477</v>
      </c>
      <c r="CA80" s="75">
        <v>0.99980000000000002</v>
      </c>
      <c r="CB80" s="75">
        <v>0.83857442348008382</v>
      </c>
      <c r="CC80" s="75">
        <v>1309.8900000000001</v>
      </c>
      <c r="CD80" s="75">
        <v>16.434000000000001</v>
      </c>
      <c r="CE80" s="75">
        <v>1.3301409949454641</v>
      </c>
      <c r="CF80" s="75">
        <v>1.2807000000000002</v>
      </c>
      <c r="CG80" s="75">
        <v>8.6507000000000005</v>
      </c>
      <c r="CH80" s="75">
        <v>8.0250000000000004</v>
      </c>
      <c r="CI80" s="75">
        <v>6.2449000000000003</v>
      </c>
      <c r="CJ80" s="75">
        <v>0.69828501201050219</v>
      </c>
      <c r="CK80" s="75">
        <v>1</v>
      </c>
      <c r="CL80" s="75">
        <v>6.3547000000000002</v>
      </c>
      <c r="CM80" s="75">
        <v>6.3500000000000005</v>
      </c>
      <c r="CN80" s="92"/>
      <c r="CO80" s="117"/>
      <c r="CP80" s="117"/>
      <c r="CQ80" s="117"/>
      <c r="CR80" s="117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</row>
    <row r="81" spans="73:108" x14ac:dyDescent="0.2">
      <c r="BV81" s="9"/>
      <c r="BX81" s="106">
        <v>11</v>
      </c>
      <c r="BY81" s="75">
        <v>110.14</v>
      </c>
      <c r="BZ81" s="75">
        <v>0.74217010538815487</v>
      </c>
      <c r="CA81" s="75">
        <v>1</v>
      </c>
      <c r="CB81" s="75">
        <v>0.84717045069467967</v>
      </c>
      <c r="CC81" s="75">
        <v>1291.0699</v>
      </c>
      <c r="CD81" s="75">
        <v>16.256</v>
      </c>
      <c r="CE81" s="75">
        <v>1.3370771493515177</v>
      </c>
      <c r="CF81" s="75">
        <v>1.2861</v>
      </c>
      <c r="CG81" s="75">
        <v>8.7403000000000013</v>
      </c>
      <c r="CH81" s="75">
        <v>8.1224000000000007</v>
      </c>
      <c r="CI81" s="75">
        <v>6.3092000000000006</v>
      </c>
      <c r="CJ81" s="75">
        <v>0.70017224237162334</v>
      </c>
      <c r="CK81" s="75">
        <v>1</v>
      </c>
      <c r="CL81" s="75">
        <v>6.3730000000000002</v>
      </c>
      <c r="CM81" s="75">
        <v>6.3646000000000003</v>
      </c>
      <c r="CN81" s="108"/>
      <c r="CO81" s="117"/>
      <c r="CP81" s="117"/>
      <c r="CQ81" s="117"/>
      <c r="CR81" s="117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</row>
    <row r="82" spans="73:108" x14ac:dyDescent="0.2">
      <c r="BV82" s="9"/>
      <c r="BX82" s="106">
        <v>12</v>
      </c>
      <c r="BY82" s="75">
        <v>110.65</v>
      </c>
      <c r="BZ82" s="75">
        <v>0.74096028452874918</v>
      </c>
      <c r="CA82" s="75">
        <v>1.0018</v>
      </c>
      <c r="CB82" s="75">
        <v>0.84717045069467967</v>
      </c>
      <c r="CC82" s="75">
        <v>1288.1801</v>
      </c>
      <c r="CD82" s="75">
        <v>16.380000000000003</v>
      </c>
      <c r="CE82" s="75">
        <v>1.3287270794578794</v>
      </c>
      <c r="CF82" s="75">
        <v>1.2764</v>
      </c>
      <c r="CG82" s="75">
        <v>8.7086000000000006</v>
      </c>
      <c r="CH82" s="75">
        <v>8.0910000000000011</v>
      </c>
      <c r="CI82" s="75">
        <v>6.3075999999999999</v>
      </c>
      <c r="CJ82" s="75">
        <v>0.70315576306463412</v>
      </c>
      <c r="CK82" s="75">
        <v>1</v>
      </c>
      <c r="CL82" s="75">
        <v>6.3677000000000001</v>
      </c>
      <c r="CM82" s="75">
        <v>6.3546000000000005</v>
      </c>
      <c r="CN82" s="108"/>
      <c r="CO82" s="117"/>
      <c r="CP82" s="117"/>
      <c r="CQ82" s="117"/>
      <c r="CR82" s="117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73:108" x14ac:dyDescent="0.2">
      <c r="BV83" s="9"/>
      <c r="BX83" s="106">
        <v>13</v>
      </c>
      <c r="BY83" s="75">
        <v>110.9</v>
      </c>
      <c r="BZ83" s="75">
        <v>0.74134479946623177</v>
      </c>
      <c r="CA83" s="75">
        <v>0.99950000000000006</v>
      </c>
      <c r="CB83" s="75">
        <v>0.84875233406891859</v>
      </c>
      <c r="CC83" s="75">
        <v>1287.3101000000001</v>
      </c>
      <c r="CD83" s="75">
        <v>16.39</v>
      </c>
      <c r="CE83" s="75">
        <v>1.3319126265316994</v>
      </c>
      <c r="CF83" s="75">
        <v>1.282</v>
      </c>
      <c r="CG83" s="75">
        <v>8.7499000000000002</v>
      </c>
      <c r="CH83" s="75">
        <v>8.1373999999999995</v>
      </c>
      <c r="CI83" s="75">
        <v>6.3201000000000001</v>
      </c>
      <c r="CJ83" s="75">
        <v>0.70317059621834854</v>
      </c>
      <c r="CK83" s="75">
        <v>1</v>
      </c>
      <c r="CL83" s="75">
        <v>6.3767000000000005</v>
      </c>
      <c r="CM83" s="75">
        <v>6.3664000000000005</v>
      </c>
      <c r="CN83" s="108"/>
      <c r="CO83" s="117"/>
      <c r="CP83" s="117"/>
      <c r="CQ83" s="117"/>
      <c r="CR83" s="117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73:108" x14ac:dyDescent="0.2">
      <c r="BV84" s="9"/>
      <c r="BX84" s="106">
        <v>14</v>
      </c>
      <c r="BY84" s="75">
        <v>111.28</v>
      </c>
      <c r="BZ84" s="75">
        <v>0.74599030212607231</v>
      </c>
      <c r="CA84" s="75">
        <v>0.99970000000000003</v>
      </c>
      <c r="CB84" s="75">
        <v>0.85157114876947959</v>
      </c>
      <c r="CC84" s="75">
        <v>1284.5</v>
      </c>
      <c r="CD84" s="75">
        <v>16.346</v>
      </c>
      <c r="CE84" s="75">
        <v>1.3299640909695438</v>
      </c>
      <c r="CF84" s="75">
        <v>1.2863</v>
      </c>
      <c r="CG84" s="75">
        <v>8.7497000000000007</v>
      </c>
      <c r="CH84" s="75">
        <v>8.0980000000000008</v>
      </c>
      <c r="CI84" s="75">
        <v>6.3406000000000002</v>
      </c>
      <c r="CJ84" s="75">
        <v>0.70376938884666274</v>
      </c>
      <c r="CK84" s="75">
        <v>1</v>
      </c>
      <c r="CL84" s="75">
        <v>6.3863000000000003</v>
      </c>
      <c r="CM84" s="75">
        <v>6.3769</v>
      </c>
      <c r="CN84" s="108"/>
      <c r="CO84" s="117"/>
      <c r="CP84" s="117"/>
      <c r="CQ84" s="117"/>
      <c r="CR84" s="117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73:108" x14ac:dyDescent="0.2">
      <c r="BV85" s="9"/>
      <c r="BX85" s="106">
        <v>15</v>
      </c>
      <c r="BY85" s="75">
        <v>110.92</v>
      </c>
      <c r="BZ85" s="75">
        <v>0.74261102034754189</v>
      </c>
      <c r="CA85" s="75">
        <v>0.99540000000000006</v>
      </c>
      <c r="CB85" s="75">
        <v>0.84602368866328248</v>
      </c>
      <c r="CC85" s="75">
        <v>1294.45</v>
      </c>
      <c r="CD85" s="75">
        <v>16.57</v>
      </c>
      <c r="CE85" s="75">
        <v>1.3161358252171624</v>
      </c>
      <c r="CF85" s="75">
        <v>1.2756000000000001</v>
      </c>
      <c r="CG85" s="75">
        <v>8.6401000000000003</v>
      </c>
      <c r="CH85" s="75">
        <v>8.0325000000000006</v>
      </c>
      <c r="CI85" s="75">
        <v>6.2995999999999999</v>
      </c>
      <c r="CJ85" s="75">
        <v>0.70493028239507116</v>
      </c>
      <c r="CK85" s="75">
        <v>1</v>
      </c>
      <c r="CL85" s="75">
        <v>6.3680000000000003</v>
      </c>
      <c r="CM85" s="75">
        <v>6.3496000000000006</v>
      </c>
      <c r="CN85" s="108"/>
      <c r="CO85" s="117"/>
      <c r="CP85" s="117"/>
      <c r="CQ85" s="117"/>
      <c r="CR85" s="117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73:108" x14ac:dyDescent="0.2">
      <c r="BV86" s="9"/>
      <c r="BX86" s="106">
        <v>16</v>
      </c>
      <c r="BY86" s="75">
        <v>109.55</v>
      </c>
      <c r="BZ86" s="75">
        <v>0.74872716382150339</v>
      </c>
      <c r="CA86" s="75">
        <v>0.99040000000000006</v>
      </c>
      <c r="CB86" s="75">
        <v>0.85287846481876328</v>
      </c>
      <c r="CC86" s="75">
        <v>1297.5601000000001</v>
      </c>
      <c r="CD86" s="75">
        <v>16.545000000000002</v>
      </c>
      <c r="CE86" s="75">
        <v>1.3271400132714</v>
      </c>
      <c r="CF86" s="75">
        <v>1.2883</v>
      </c>
      <c r="CG86" s="75">
        <v>8.7685000000000013</v>
      </c>
      <c r="CH86" s="75">
        <v>8.1158000000000001</v>
      </c>
      <c r="CI86" s="75">
        <v>6.3536999999999999</v>
      </c>
      <c r="CJ86" s="75">
        <v>0.70306183428832569</v>
      </c>
      <c r="CK86" s="75">
        <v>1</v>
      </c>
      <c r="CL86" s="75">
        <v>6.3860000000000001</v>
      </c>
      <c r="CM86" s="75">
        <v>6.3760000000000003</v>
      </c>
      <c r="CN86" s="108"/>
      <c r="CO86" s="117"/>
      <c r="CP86" s="117"/>
      <c r="CQ86" s="117"/>
      <c r="CR86" s="117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73:108" x14ac:dyDescent="0.2">
      <c r="BV87" s="9"/>
      <c r="BX87" s="106">
        <v>17</v>
      </c>
      <c r="BY87" s="75">
        <v>109.7</v>
      </c>
      <c r="BZ87" s="75">
        <v>0.74665870230717535</v>
      </c>
      <c r="CA87" s="75">
        <v>0.99070000000000003</v>
      </c>
      <c r="CB87" s="75">
        <v>0.85266030013642558</v>
      </c>
      <c r="CC87" s="75">
        <v>1296.21</v>
      </c>
      <c r="CD87" s="75">
        <v>16.545999999999999</v>
      </c>
      <c r="CE87" s="75">
        <v>1.3231013495633765</v>
      </c>
      <c r="CF87" s="75">
        <v>1.2857000000000001</v>
      </c>
      <c r="CG87" s="75">
        <v>8.7309000000000001</v>
      </c>
      <c r="CH87" s="75">
        <v>8.0776000000000003</v>
      </c>
      <c r="CI87" s="75">
        <v>6.3501000000000003</v>
      </c>
      <c r="CJ87" s="75">
        <v>0.70521364447359325</v>
      </c>
      <c r="CK87" s="75">
        <v>1</v>
      </c>
      <c r="CL87" s="75">
        <v>6.3818000000000001</v>
      </c>
      <c r="CM87" s="75">
        <v>6.3746</v>
      </c>
      <c r="CN87" s="108"/>
      <c r="CO87" s="117"/>
      <c r="CP87" s="117"/>
      <c r="CQ87" s="117"/>
      <c r="CR87" s="117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</row>
    <row r="88" spans="73:108" x14ac:dyDescent="0.2">
      <c r="BV88" s="9"/>
      <c r="BX88" s="106">
        <v>18</v>
      </c>
      <c r="BY88" s="75">
        <v>109.49000000000001</v>
      </c>
      <c r="BZ88" s="75">
        <v>0.7490075649764063</v>
      </c>
      <c r="CA88" s="75">
        <v>0.99280000000000002</v>
      </c>
      <c r="CB88" s="75">
        <v>0.85382513661202186</v>
      </c>
      <c r="CC88" s="75">
        <v>1304.54</v>
      </c>
      <c r="CD88" s="75">
        <v>16.650000000000002</v>
      </c>
      <c r="CE88" s="75">
        <v>1.3183915622940012</v>
      </c>
      <c r="CF88" s="75">
        <v>1.2907</v>
      </c>
      <c r="CG88" s="75">
        <v>8.7099000000000011</v>
      </c>
      <c r="CH88" s="75">
        <v>8.1021999999999998</v>
      </c>
      <c r="CI88" s="75">
        <v>6.3592000000000004</v>
      </c>
      <c r="CJ88" s="75">
        <v>0.70472163495419304</v>
      </c>
      <c r="CK88" s="75">
        <v>1</v>
      </c>
      <c r="CL88" s="75">
        <v>6.3874000000000004</v>
      </c>
      <c r="CM88" s="75">
        <v>6.3774000000000006</v>
      </c>
      <c r="CN88" s="98"/>
      <c r="CO88" s="117"/>
      <c r="CP88" s="117"/>
      <c r="CQ88" s="117"/>
      <c r="CR88" s="117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</row>
    <row r="89" spans="73:108" x14ac:dyDescent="0.2">
      <c r="BV89" s="9"/>
      <c r="BX89" s="106">
        <v>19</v>
      </c>
      <c r="BY89" s="75">
        <v>109.41</v>
      </c>
      <c r="BZ89" s="75">
        <v>0.75041272699984995</v>
      </c>
      <c r="CA89" s="75">
        <v>0.99220000000000008</v>
      </c>
      <c r="CB89" s="75">
        <v>0.85653104925053536</v>
      </c>
      <c r="CC89" s="75">
        <v>1298.7</v>
      </c>
      <c r="CD89" s="75">
        <v>16.46</v>
      </c>
      <c r="CE89" s="75">
        <v>1.321003963011889</v>
      </c>
      <c r="CF89" s="75">
        <v>1.2977000000000001</v>
      </c>
      <c r="CG89" s="75">
        <v>8.7706999999999997</v>
      </c>
      <c r="CH89" s="75">
        <v>8.162700000000001</v>
      </c>
      <c r="CI89" s="75">
        <v>6.3776999999999999</v>
      </c>
      <c r="CJ89" s="75">
        <v>0.7051241371043373</v>
      </c>
      <c r="CK89" s="75">
        <v>1</v>
      </c>
      <c r="CL89" s="75">
        <v>6.3948</v>
      </c>
      <c r="CM89" s="75">
        <v>6.3904000000000005</v>
      </c>
      <c r="CN89" s="98"/>
      <c r="CO89" s="117"/>
      <c r="CP89" s="117"/>
      <c r="CQ89" s="117"/>
      <c r="CR89" s="117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</row>
    <row r="90" spans="73:108" x14ac:dyDescent="0.2">
      <c r="BX90" s="106">
        <v>20</v>
      </c>
      <c r="BY90" s="75">
        <v>108.65</v>
      </c>
      <c r="BZ90" s="75">
        <v>0.75568654122270074</v>
      </c>
      <c r="CA90" s="75">
        <v>0.99650000000000005</v>
      </c>
      <c r="CB90" s="75">
        <v>0.86865879082696318</v>
      </c>
      <c r="CC90" s="75">
        <v>1303.9100000000001</v>
      </c>
      <c r="CD90" s="75">
        <v>16.45</v>
      </c>
      <c r="CE90" s="75">
        <v>1.3308490817141334</v>
      </c>
      <c r="CF90" s="75">
        <v>1.3018000000000001</v>
      </c>
      <c r="CG90" s="75">
        <v>8.9710999999999999</v>
      </c>
      <c r="CH90" s="75">
        <v>8.3292999999999999</v>
      </c>
      <c r="CI90" s="75">
        <v>6.4647000000000006</v>
      </c>
      <c r="CJ90" s="75">
        <v>0.7051241371043373</v>
      </c>
      <c r="CK90" s="75">
        <v>1</v>
      </c>
      <c r="CL90" s="75">
        <v>6.4210000000000003</v>
      </c>
      <c r="CM90" s="75">
        <v>6.4217000000000004</v>
      </c>
    </row>
    <row r="91" spans="73:108" x14ac:dyDescent="0.2">
      <c r="BW91" s="106"/>
      <c r="BX91" s="106">
        <v>21</v>
      </c>
      <c r="BY91" s="75">
        <v>108.65</v>
      </c>
      <c r="BZ91" s="75">
        <v>0.75374990578126178</v>
      </c>
      <c r="CA91" s="75">
        <v>0.98830000000000007</v>
      </c>
      <c r="CB91" s="75">
        <v>0.86154906521926422</v>
      </c>
      <c r="CC91" s="75">
        <v>1298.9100000000001</v>
      </c>
      <c r="CD91" s="75">
        <v>16.411000000000001</v>
      </c>
      <c r="CE91" s="75">
        <v>1.3276686139139671</v>
      </c>
      <c r="CF91" s="75">
        <v>1.2999000000000001</v>
      </c>
      <c r="CG91" s="75">
        <v>8.8596000000000004</v>
      </c>
      <c r="CH91" s="75">
        <v>8.2225999999999999</v>
      </c>
      <c r="CI91" s="75">
        <v>6.4112</v>
      </c>
      <c r="CJ91" s="75">
        <v>0.70879759575855528</v>
      </c>
      <c r="CK91" s="75">
        <v>1</v>
      </c>
      <c r="CL91" s="75">
        <v>6.4220000000000006</v>
      </c>
      <c r="CM91" s="75">
        <v>6.4128000000000007</v>
      </c>
    </row>
    <row r="92" spans="73:108" x14ac:dyDescent="0.2">
      <c r="BU92" s="3"/>
      <c r="BV92" s="2"/>
      <c r="BW92" s="106"/>
      <c r="BX92" s="106">
        <v>22</v>
      </c>
      <c r="BY92" s="107">
        <v>108.83</v>
      </c>
      <c r="BZ92" s="107">
        <v>0.75013127297277016</v>
      </c>
      <c r="CA92" s="107">
        <v>0.98520000000000008</v>
      </c>
      <c r="CB92" s="107">
        <v>0.85484698239015222</v>
      </c>
      <c r="CC92" s="107">
        <v>1304.71</v>
      </c>
      <c r="CD92" s="107">
        <v>16.561</v>
      </c>
      <c r="CE92" s="107">
        <v>1.3199577613516367</v>
      </c>
      <c r="CF92" s="107">
        <v>1.2849000000000002</v>
      </c>
      <c r="CG92" s="107">
        <v>8.7665000000000006</v>
      </c>
      <c r="CH92" s="107">
        <v>8.1585999999999999</v>
      </c>
      <c r="CI92" s="107">
        <v>6.3624000000000001</v>
      </c>
      <c r="CJ92" s="107">
        <v>0.70712356277135868</v>
      </c>
      <c r="CK92" s="75">
        <v>1</v>
      </c>
      <c r="CL92" s="75">
        <v>6.4049000000000005</v>
      </c>
      <c r="CM92" s="75">
        <v>6.4058000000000002</v>
      </c>
      <c r="CN92" s="90"/>
      <c r="CO92" s="90"/>
      <c r="CP92" s="90"/>
      <c r="CQ92" s="90"/>
      <c r="CR92" s="90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</row>
    <row r="93" spans="73:108" x14ac:dyDescent="0.2">
      <c r="BU93" s="3"/>
      <c r="BV93" s="2"/>
      <c r="BW93" s="106"/>
      <c r="BX93" s="102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K93" s="112"/>
      <c r="CL93" s="90"/>
      <c r="CM93" s="90"/>
      <c r="CN93" s="90"/>
      <c r="CO93" s="90"/>
      <c r="CP93" s="90"/>
      <c r="CQ93" s="90"/>
      <c r="CR93" s="90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</row>
    <row r="94" spans="73:108" x14ac:dyDescent="0.2"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</row>
    <row r="95" spans="73:108" x14ac:dyDescent="0.2"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</row>
    <row r="97" spans="74:91" x14ac:dyDescent="0.2">
      <c r="BW97" s="98"/>
      <c r="BX97" s="98"/>
      <c r="BY97" s="113">
        <f>AVERAGE(BY71:BY92)</f>
        <v>109.67227272727274</v>
      </c>
      <c r="BZ97" s="113">
        <f t="shared" ref="BZ97:CM97" si="9">AVERAGE(BZ71:BZ92)</f>
        <v>0.74271586399831047</v>
      </c>
      <c r="CA97" s="113">
        <f t="shared" si="9"/>
        <v>0.99694090909090893</v>
      </c>
      <c r="CB97" s="113">
        <f t="shared" si="9"/>
        <v>0.84641497205288596</v>
      </c>
      <c r="CC97" s="113">
        <f t="shared" si="9"/>
        <v>1303.8081954545453</v>
      </c>
      <c r="CD97" s="113">
        <f t="shared" si="9"/>
        <v>16.480363636363634</v>
      </c>
      <c r="CE97" s="113">
        <f t="shared" si="9"/>
        <v>1.328729967431874</v>
      </c>
      <c r="CF97" s="113">
        <f t="shared" si="9"/>
        <v>1.2861500000000001</v>
      </c>
      <c r="CG97" s="113">
        <f t="shared" si="9"/>
        <v>8.7561090909090922</v>
      </c>
      <c r="CH97" s="113">
        <f t="shared" si="9"/>
        <v>8.0982045454545482</v>
      </c>
      <c r="CI97" s="113">
        <f t="shared" si="9"/>
        <v>6.3027545454545466</v>
      </c>
      <c r="CJ97" s="113">
        <f t="shared" si="9"/>
        <v>0.70210089243613172</v>
      </c>
      <c r="CK97" s="113">
        <f t="shared" si="9"/>
        <v>1</v>
      </c>
      <c r="CL97" s="113">
        <f t="shared" si="9"/>
        <v>6.373127272727273</v>
      </c>
      <c r="CM97" s="113">
        <f t="shared" si="9"/>
        <v>6.3676227272727282</v>
      </c>
    </row>
    <row r="98" spans="74:91" x14ac:dyDescent="0.2">
      <c r="BW98" s="98"/>
      <c r="BX98" s="98"/>
      <c r="BY98" s="113">
        <v>109.67227272727274</v>
      </c>
      <c r="BZ98" s="113">
        <v>0.74271586399831047</v>
      </c>
      <c r="CA98" s="113">
        <v>0.99694090909090893</v>
      </c>
      <c r="CB98" s="113">
        <v>0.84641497205288585</v>
      </c>
      <c r="CC98" s="113">
        <v>1303.8081954545453</v>
      </c>
      <c r="CD98" s="113">
        <v>16.480363636363634</v>
      </c>
      <c r="CE98" s="113">
        <v>1.328729967431874</v>
      </c>
      <c r="CF98" s="113">
        <v>1.2861500000000001</v>
      </c>
      <c r="CG98" s="113">
        <v>8.7561090909090922</v>
      </c>
      <c r="CH98" s="113">
        <v>8.0982045454545482</v>
      </c>
      <c r="CI98" s="113">
        <v>6.3027545454545448</v>
      </c>
      <c r="CJ98" s="113">
        <v>0.70210089243613161</v>
      </c>
      <c r="CK98" s="98">
        <v>1</v>
      </c>
      <c r="CL98" s="113">
        <v>6.373127272727273</v>
      </c>
      <c r="CM98" s="113">
        <v>6.3676227272727282</v>
      </c>
    </row>
    <row r="99" spans="74:91" x14ac:dyDescent="0.2">
      <c r="BW99" s="112"/>
      <c r="BX99" s="110"/>
      <c r="BY99" s="110">
        <f t="shared" ref="BY99:CM99" si="10">BY98-BY97</f>
        <v>0</v>
      </c>
      <c r="BZ99" s="110">
        <f t="shared" si="10"/>
        <v>0</v>
      </c>
      <c r="CA99" s="110">
        <f t="shared" si="10"/>
        <v>0</v>
      </c>
      <c r="CB99" s="110">
        <f t="shared" si="10"/>
        <v>0</v>
      </c>
      <c r="CC99" s="110">
        <f t="shared" si="10"/>
        <v>0</v>
      </c>
      <c r="CD99" s="110">
        <f t="shared" si="10"/>
        <v>0</v>
      </c>
      <c r="CE99" s="110">
        <f t="shared" si="10"/>
        <v>0</v>
      </c>
      <c r="CF99" s="110">
        <f t="shared" si="10"/>
        <v>0</v>
      </c>
      <c r="CG99" s="110">
        <f t="shared" si="10"/>
        <v>0</v>
      </c>
      <c r="CH99" s="110">
        <f t="shared" si="10"/>
        <v>0</v>
      </c>
      <c r="CI99" s="110">
        <f t="shared" si="10"/>
        <v>0</v>
      </c>
      <c r="CJ99" s="110">
        <f t="shared" si="10"/>
        <v>0</v>
      </c>
      <c r="CK99" s="110">
        <f t="shared" si="10"/>
        <v>0</v>
      </c>
      <c r="CL99" s="110">
        <f t="shared" si="10"/>
        <v>0</v>
      </c>
      <c r="CM99" s="110">
        <f t="shared" si="10"/>
        <v>0</v>
      </c>
    </row>
    <row r="100" spans="74:91" x14ac:dyDescent="0.2">
      <c r="BW100" s="90" t="s">
        <v>29</v>
      </c>
      <c r="BX100" s="90"/>
      <c r="BY100" s="113">
        <f>MAX(BY71:BY92)</f>
        <v>111.28</v>
      </c>
      <c r="BZ100" s="113">
        <f t="shared" ref="BZ100:CM100" si="11">MAX(BZ71:BZ92)</f>
        <v>0.75568654122270074</v>
      </c>
      <c r="CA100" s="113">
        <f t="shared" si="11"/>
        <v>1.0038</v>
      </c>
      <c r="CB100" s="113">
        <f t="shared" si="11"/>
        <v>0.86865879082696318</v>
      </c>
      <c r="CC100" s="113">
        <f t="shared" si="11"/>
        <v>1324.2</v>
      </c>
      <c r="CD100" s="113">
        <f t="shared" si="11"/>
        <v>16.75</v>
      </c>
      <c r="CE100" s="113">
        <f t="shared" si="11"/>
        <v>1.3440860215053763</v>
      </c>
      <c r="CF100" s="113">
        <f t="shared" si="11"/>
        <v>1.3018000000000001</v>
      </c>
      <c r="CG100" s="113">
        <f t="shared" si="11"/>
        <v>8.9710999999999999</v>
      </c>
      <c r="CH100" s="113">
        <f t="shared" si="11"/>
        <v>8.3292999999999999</v>
      </c>
      <c r="CI100" s="113">
        <f t="shared" si="11"/>
        <v>6.4647000000000006</v>
      </c>
      <c r="CJ100" s="113">
        <f t="shared" si="11"/>
        <v>0.70879759575855528</v>
      </c>
      <c r="CK100" s="113">
        <f t="shared" si="11"/>
        <v>1</v>
      </c>
      <c r="CL100" s="113">
        <f t="shared" si="11"/>
        <v>6.4220000000000006</v>
      </c>
      <c r="CM100" s="113">
        <f t="shared" si="11"/>
        <v>6.4217000000000004</v>
      </c>
    </row>
    <row r="101" spans="74:91" x14ac:dyDescent="0.2">
      <c r="BW101" s="90" t="s">
        <v>30</v>
      </c>
      <c r="BX101" s="90"/>
      <c r="BY101" s="113">
        <f>MIN(BY71:BY92)</f>
        <v>108.65</v>
      </c>
      <c r="BZ101" s="113">
        <f t="shared" ref="BZ101:CM101" si="12">MIN(BZ71:BZ92)</f>
        <v>0.73249340755933201</v>
      </c>
      <c r="CA101" s="113">
        <f t="shared" si="12"/>
        <v>0.98520000000000008</v>
      </c>
      <c r="CB101" s="113">
        <f t="shared" si="12"/>
        <v>0.83298625572678042</v>
      </c>
      <c r="CC101" s="113">
        <f t="shared" si="12"/>
        <v>1284.5</v>
      </c>
      <c r="CD101" s="113">
        <f t="shared" si="12"/>
        <v>16.256</v>
      </c>
      <c r="CE101" s="113">
        <f t="shared" si="12"/>
        <v>1.3161358252171624</v>
      </c>
      <c r="CF101" s="113">
        <f t="shared" si="12"/>
        <v>1.2748000000000002</v>
      </c>
      <c r="CG101" s="113">
        <f t="shared" si="12"/>
        <v>8.5777000000000001</v>
      </c>
      <c r="CH101" s="113">
        <f t="shared" si="12"/>
        <v>7.9882</v>
      </c>
      <c r="CI101" s="113">
        <f t="shared" si="12"/>
        <v>6.2036000000000007</v>
      </c>
      <c r="CJ101" s="113">
        <f t="shared" si="12"/>
        <v>0.69704383708691442</v>
      </c>
      <c r="CK101" s="113">
        <f t="shared" si="12"/>
        <v>1</v>
      </c>
      <c r="CL101" s="113">
        <f t="shared" si="12"/>
        <v>6.3330000000000002</v>
      </c>
      <c r="CM101" s="113">
        <f t="shared" si="12"/>
        <v>6.3246000000000002</v>
      </c>
    </row>
    <row r="103" spans="74:91" x14ac:dyDescent="0.2">
      <c r="BY103" s="113">
        <f>BY100-BY101</f>
        <v>2.6299999999999955</v>
      </c>
      <c r="BZ103" s="113">
        <f t="shared" ref="BZ103:CM103" si="13">BZ100-BZ101</f>
        <v>2.3193133663368726E-2</v>
      </c>
      <c r="CA103" s="113">
        <f t="shared" si="13"/>
        <v>1.859999999999995E-2</v>
      </c>
      <c r="CB103" s="113">
        <f t="shared" si="13"/>
        <v>3.5672535100182756E-2</v>
      </c>
      <c r="CC103" s="113">
        <f t="shared" si="13"/>
        <v>39.700000000000045</v>
      </c>
      <c r="CD103" s="113">
        <f t="shared" si="13"/>
        <v>0.49399999999999977</v>
      </c>
      <c r="CE103" s="113">
        <f t="shared" si="13"/>
        <v>2.7950196288213824E-2</v>
      </c>
      <c r="CF103" s="113">
        <f t="shared" si="13"/>
        <v>2.6999999999999913E-2</v>
      </c>
      <c r="CG103" s="113">
        <f t="shared" si="13"/>
        <v>0.39339999999999975</v>
      </c>
      <c r="CH103" s="113">
        <f t="shared" si="13"/>
        <v>0.34109999999999996</v>
      </c>
      <c r="CI103" s="113">
        <f t="shared" si="13"/>
        <v>0.26109999999999989</v>
      </c>
      <c r="CJ103" s="113">
        <f t="shared" si="13"/>
        <v>1.1753758671640857E-2</v>
      </c>
      <c r="CK103" s="113">
        <f t="shared" si="13"/>
        <v>0</v>
      </c>
      <c r="CL103" s="113">
        <f t="shared" si="13"/>
        <v>8.9000000000000412E-2</v>
      </c>
      <c r="CM103" s="113">
        <f t="shared" si="13"/>
        <v>9.7100000000000186E-2</v>
      </c>
    </row>
    <row r="109" spans="74:91" x14ac:dyDescent="0.2">
      <c r="BV109" s="126"/>
    </row>
    <row r="110" spans="74:91" x14ac:dyDescent="0.2">
      <c r="BV110" s="126"/>
    </row>
    <row r="111" spans="74:91" x14ac:dyDescent="0.2">
      <c r="BV111" s="126"/>
    </row>
    <row r="112" spans="74:91" x14ac:dyDescent="0.2">
      <c r="BV112" s="126"/>
      <c r="BW112" s="102"/>
    </row>
    <row r="113" spans="74:75" x14ac:dyDescent="0.2">
      <c r="BV113" s="126"/>
      <c r="BW113" s="102"/>
    </row>
    <row r="114" spans="74:75" x14ac:dyDescent="0.2">
      <c r="BV114" s="126"/>
      <c r="BW114" s="102"/>
    </row>
    <row r="115" spans="74:75" x14ac:dyDescent="0.2">
      <c r="BV115" s="126"/>
      <c r="BW115" s="102"/>
    </row>
    <row r="116" spans="74:75" x14ac:dyDescent="0.2">
      <c r="BV116" s="126"/>
      <c r="BW116" s="102"/>
    </row>
    <row r="117" spans="74:75" x14ac:dyDescent="0.2">
      <c r="BV117" s="126"/>
      <c r="BW117" s="102"/>
    </row>
    <row r="118" spans="74:75" x14ac:dyDescent="0.2">
      <c r="BV118" s="126"/>
      <c r="BW118" s="102"/>
    </row>
    <row r="119" spans="74:75" x14ac:dyDescent="0.2">
      <c r="BV119" s="126"/>
      <c r="BW119" s="102"/>
    </row>
    <row r="120" spans="74:75" x14ac:dyDescent="0.2">
      <c r="BV120" s="126"/>
      <c r="BW120" s="102"/>
    </row>
    <row r="121" spans="74:75" x14ac:dyDescent="0.2">
      <c r="BV121" s="126"/>
      <c r="BW121" s="102"/>
    </row>
    <row r="122" spans="74:75" x14ac:dyDescent="0.2">
      <c r="BV122" s="126"/>
      <c r="BW122" s="102"/>
    </row>
    <row r="123" spans="74:75" x14ac:dyDescent="0.2">
      <c r="BV123" s="126"/>
      <c r="BW123" s="102"/>
    </row>
    <row r="124" spans="74:75" x14ac:dyDescent="0.2">
      <c r="BV124" s="126"/>
      <c r="BW124" s="102"/>
    </row>
    <row r="125" spans="74:75" x14ac:dyDescent="0.2">
      <c r="BV125" s="126"/>
      <c r="BW125" s="102"/>
    </row>
    <row r="126" spans="74:75" x14ac:dyDescent="0.2">
      <c r="BV126" s="126"/>
      <c r="BW126" s="102"/>
    </row>
    <row r="127" spans="74:75" x14ac:dyDescent="0.2">
      <c r="BV127" s="126"/>
      <c r="BW127" s="102"/>
    </row>
    <row r="128" spans="74:75" x14ac:dyDescent="0.2">
      <c r="BW128" s="102"/>
    </row>
    <row r="129" spans="75:90" x14ac:dyDescent="0.2">
      <c r="BW129" s="102"/>
    </row>
    <row r="130" spans="75:90" x14ac:dyDescent="0.2">
      <c r="BW130" s="102"/>
    </row>
    <row r="133" spans="75:90" x14ac:dyDescent="0.2">
      <c r="BW133" s="101"/>
      <c r="BX133" s="101"/>
      <c r="BY133" s="101"/>
      <c r="BZ133" s="101"/>
      <c r="CA133" s="101"/>
      <c r="CB133" s="101"/>
      <c r="CC133" s="101"/>
      <c r="CD133" s="102"/>
      <c r="CE133" s="102"/>
      <c r="CF133" s="102"/>
      <c r="CG133" s="102"/>
      <c r="CH133" s="102"/>
      <c r="CI133" s="102"/>
      <c r="CJ133" s="103"/>
      <c r="CK133" s="104"/>
      <c r="CL133" s="92"/>
    </row>
    <row r="134" spans="75:90" x14ac:dyDescent="0.2">
      <c r="BW134" s="101"/>
      <c r="BX134" s="101"/>
      <c r="BY134" s="101"/>
      <c r="BZ134" s="101"/>
      <c r="CA134" s="101"/>
      <c r="CB134" s="101"/>
      <c r="CC134" s="101"/>
      <c r="CD134" s="102"/>
      <c r="CE134" s="102"/>
      <c r="CF134" s="102"/>
      <c r="CG134" s="102"/>
      <c r="CH134" s="102"/>
      <c r="CI134" s="102"/>
      <c r="CJ134" s="103"/>
      <c r="CK134" s="104"/>
      <c r="CL134" s="92"/>
    </row>
    <row r="135" spans="75:90" x14ac:dyDescent="0.2">
      <c r="BW135" s="101"/>
      <c r="BX135" s="101"/>
      <c r="BY135" s="92"/>
      <c r="BZ135" s="92"/>
      <c r="CA135" s="92"/>
      <c r="CB135" s="92"/>
      <c r="CC135" s="90"/>
      <c r="CL135" s="92"/>
    </row>
    <row r="136" spans="75:90" x14ac:dyDescent="0.2">
      <c r="BW136" s="106"/>
      <c r="BX136" s="102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8"/>
    </row>
    <row r="137" spans="75:90" x14ac:dyDescent="0.2">
      <c r="BW137" s="106"/>
      <c r="BX137" s="102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8"/>
    </row>
    <row r="138" spans="75:90" x14ac:dyDescent="0.2">
      <c r="BW138" s="106"/>
      <c r="BX138" s="102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8"/>
    </row>
    <row r="139" spans="75:90" x14ac:dyDescent="0.2">
      <c r="BW139" s="106"/>
      <c r="BX139" s="102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8"/>
    </row>
    <row r="140" spans="75:90" x14ac:dyDescent="0.2">
      <c r="BW140" s="106"/>
      <c r="BX140" s="102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8"/>
    </row>
    <row r="141" spans="75:90" x14ac:dyDescent="0.2">
      <c r="BW141" s="106"/>
      <c r="BX141" s="102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8"/>
    </row>
    <row r="142" spans="75:90" x14ac:dyDescent="0.2">
      <c r="BW142" s="106"/>
      <c r="BX142" s="102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8"/>
    </row>
    <row r="143" spans="75:90" x14ac:dyDescent="0.2">
      <c r="BW143" s="106"/>
      <c r="BX143" s="102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8"/>
    </row>
    <row r="144" spans="75:90" x14ac:dyDescent="0.2">
      <c r="BW144" s="106"/>
      <c r="BX144" s="102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8"/>
    </row>
    <row r="145" spans="75:90" x14ac:dyDescent="0.2">
      <c r="BW145" s="106"/>
      <c r="BX145" s="102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8"/>
    </row>
    <row r="146" spans="75:90" x14ac:dyDescent="0.2">
      <c r="BW146" s="106"/>
      <c r="BX146" s="102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8"/>
    </row>
    <row r="147" spans="75:90" x14ac:dyDescent="0.2">
      <c r="BW147" s="106"/>
      <c r="BX147" s="102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8"/>
    </row>
    <row r="148" spans="75:90" x14ac:dyDescent="0.2">
      <c r="BW148" s="106"/>
      <c r="BX148" s="102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8"/>
    </row>
    <row r="149" spans="75:90" x14ac:dyDescent="0.2">
      <c r="BW149" s="106"/>
      <c r="BX149" s="102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8"/>
    </row>
    <row r="150" spans="75:90" x14ac:dyDescent="0.2">
      <c r="BW150" s="106"/>
      <c r="BX150" s="102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8"/>
    </row>
    <row r="151" spans="75:90" x14ac:dyDescent="0.2">
      <c r="BW151" s="106"/>
      <c r="BX151" s="102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8"/>
    </row>
    <row r="152" spans="75:90" x14ac:dyDescent="0.2">
      <c r="BW152" s="106"/>
      <c r="BX152" s="102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8"/>
    </row>
    <row r="153" spans="75:90" x14ac:dyDescent="0.2">
      <c r="BW153" s="106"/>
      <c r="BX153" s="102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8"/>
    </row>
    <row r="154" spans="75:90" x14ac:dyDescent="0.2">
      <c r="BW154" s="106"/>
      <c r="BX154" s="102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8"/>
    </row>
  </sheetData>
  <mergeCells count="23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N6:BO6"/>
    <mergeCell ref="BQ6:BR6"/>
    <mergeCell ref="AM6:AN6"/>
    <mergeCell ref="AP6:AQ6"/>
    <mergeCell ref="AS6:AT6"/>
    <mergeCell ref="AV6:AW6"/>
    <mergeCell ref="AY6:AZ6"/>
    <mergeCell ref="BB6:BC6"/>
    <mergeCell ref="BE6:BF6"/>
    <mergeCell ref="BH6:BI6"/>
    <mergeCell ref="BK6:BL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5"/>
  <sheetViews>
    <sheetView zoomScale="89" zoomScaleNormal="89" workbookViewId="0">
      <pane xSplit="2" ySplit="13" topLeftCell="BA14" activePane="bottomRight" state="frozen"/>
      <selection pane="topRight" activeCell="C1" sqref="C1"/>
      <selection pane="bottomLeft" activeCell="A14" sqref="A14"/>
      <selection pane="bottomRight" activeCell="BM40" sqref="BM40"/>
    </sheetView>
  </sheetViews>
  <sheetFormatPr defaultRowHeight="12.75" x14ac:dyDescent="0.2"/>
  <cols>
    <col min="2" max="2" width="28.42578125" customWidth="1"/>
    <col min="3" max="3" width="21.140625" customWidth="1"/>
    <col min="4" max="4" width="17.140625" customWidth="1"/>
    <col min="6" max="6" width="17.5703125" customWidth="1"/>
    <col min="7" max="7" width="17" customWidth="1"/>
    <col min="9" max="9" width="16.42578125" customWidth="1"/>
    <col min="10" max="10" width="15.42578125" customWidth="1"/>
    <col min="12" max="12" width="16.42578125" customWidth="1"/>
    <col min="13" max="13" width="16.85546875" customWidth="1"/>
    <col min="15" max="16" width="15.42578125" customWidth="1"/>
    <col min="18" max="18" width="16.140625" customWidth="1"/>
    <col min="19" max="19" width="15" customWidth="1"/>
    <col min="21" max="22" width="15.28515625" customWidth="1"/>
    <col min="24" max="24" width="15" customWidth="1"/>
    <col min="25" max="25" width="15.85546875" customWidth="1"/>
    <col min="27" max="27" width="15.42578125" customWidth="1"/>
    <col min="28" max="28" width="14.7109375" customWidth="1"/>
    <col min="30" max="30" width="16" customWidth="1"/>
    <col min="31" max="31" width="13.28515625" customWidth="1"/>
    <col min="33" max="33" width="15" customWidth="1"/>
    <col min="34" max="34" width="16" customWidth="1"/>
    <col min="36" max="36" width="17.140625" customWidth="1"/>
    <col min="37" max="37" width="14.5703125" customWidth="1"/>
    <col min="39" max="39" width="16.7109375" customWidth="1"/>
    <col min="40" max="40" width="13.28515625" customWidth="1"/>
    <col min="42" max="42" width="16" customWidth="1"/>
    <col min="43" max="43" width="14.42578125" customWidth="1"/>
    <col min="45" max="45" width="15.85546875" customWidth="1"/>
    <col min="46" max="46" width="12.7109375" customWidth="1"/>
    <col min="48" max="48" width="17.140625" customWidth="1"/>
    <col min="49" max="49" width="14.140625" customWidth="1"/>
    <col min="51" max="52" width="15.85546875" customWidth="1"/>
    <col min="54" max="54" width="15.7109375" customWidth="1"/>
    <col min="55" max="55" width="15.5703125" customWidth="1"/>
    <col min="57" max="57" width="16.28515625" customWidth="1"/>
    <col min="58" max="58" width="16.42578125" customWidth="1"/>
    <col min="60" max="60" width="17.85546875" customWidth="1"/>
    <col min="61" max="61" width="16.42578125" customWidth="1"/>
    <col min="62" max="62" width="8.140625" customWidth="1"/>
    <col min="63" max="63" width="15.5703125" customWidth="1"/>
    <col min="64" max="64" width="15.42578125" customWidth="1"/>
    <col min="67" max="67" width="20.42578125" style="9" customWidth="1"/>
    <col min="68" max="68" width="14.5703125" style="10" customWidth="1"/>
    <col min="69" max="69" width="14.140625" style="89" customWidth="1"/>
    <col min="70" max="70" width="18.5703125" style="89" customWidth="1"/>
    <col min="71" max="71" width="23.42578125" style="89" customWidth="1"/>
    <col min="72" max="73" width="11.5703125" style="89" customWidth="1"/>
    <col min="74" max="74" width="11.5703125" style="90" customWidth="1"/>
    <col min="75" max="75" width="19.5703125" style="89" customWidth="1"/>
    <col min="76" max="76" width="13.85546875" style="89" customWidth="1"/>
    <col min="77" max="81" width="11.5703125" style="89" customWidth="1"/>
    <col min="82" max="82" width="17" style="91" customWidth="1"/>
    <col min="83" max="83" width="11.5703125" style="90" customWidth="1"/>
    <col min="84" max="90" width="13.42578125" style="89" customWidth="1"/>
    <col min="91" max="102" width="13.42578125" style="10" customWidth="1"/>
  </cols>
  <sheetData>
    <row r="1" spans="1:102" x14ac:dyDescent="0.2">
      <c r="BP1" s="9"/>
      <c r="BQ1" s="117"/>
      <c r="BV1" s="89"/>
      <c r="BX1" s="90"/>
      <c r="CD1" s="89"/>
      <c r="CE1" s="89"/>
      <c r="CF1" s="91"/>
      <c r="CG1" s="90"/>
    </row>
    <row r="2" spans="1:102" x14ac:dyDescent="0.2">
      <c r="BP2" s="9"/>
      <c r="BQ2" s="117"/>
      <c r="BV2" s="89"/>
      <c r="BX2" s="90"/>
      <c r="CD2" s="89"/>
      <c r="CE2" s="89"/>
      <c r="CF2" s="91"/>
      <c r="CG2" s="90"/>
    </row>
    <row r="3" spans="1:102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O3" s="10"/>
      <c r="BV3" s="89"/>
      <c r="BW3" s="90"/>
    </row>
    <row r="4" spans="1:102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O4" s="10"/>
      <c r="BV4" s="89"/>
      <c r="BW4" s="90"/>
    </row>
    <row r="5" spans="1:102" x14ac:dyDescent="0.2">
      <c r="A5" s="28"/>
      <c r="B5" s="29" t="s">
        <v>141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O5" s="31"/>
      <c r="BP5" s="31"/>
      <c r="BQ5" s="92"/>
      <c r="BR5" s="92"/>
      <c r="BS5" s="92"/>
      <c r="BT5" s="92"/>
      <c r="BV5" s="89"/>
      <c r="BW5" s="90"/>
    </row>
    <row r="6" spans="1:102" ht="13.5" thickBot="1" x14ac:dyDescent="0.25">
      <c r="A6" s="32" t="s">
        <v>1</v>
      </c>
      <c r="B6" s="33"/>
      <c r="C6" s="234" t="s">
        <v>150</v>
      </c>
      <c r="D6" s="234"/>
      <c r="E6" s="137"/>
      <c r="F6" s="234" t="s">
        <v>149</v>
      </c>
      <c r="G6" s="234"/>
      <c r="H6" s="34"/>
      <c r="I6" s="234" t="s">
        <v>151</v>
      </c>
      <c r="J6" s="234"/>
      <c r="K6" s="34"/>
      <c r="L6" s="234" t="s">
        <v>152</v>
      </c>
      <c r="M6" s="234"/>
      <c r="N6" s="35"/>
      <c r="O6" s="234" t="s">
        <v>153</v>
      </c>
      <c r="P6" s="234"/>
      <c r="Q6" s="137"/>
      <c r="R6" s="234" t="s">
        <v>154</v>
      </c>
      <c r="S6" s="234"/>
      <c r="T6" s="137"/>
      <c r="U6" s="234" t="s">
        <v>148</v>
      </c>
      <c r="V6" s="234"/>
      <c r="W6" s="34"/>
      <c r="X6" s="234" t="s">
        <v>155</v>
      </c>
      <c r="Y6" s="234"/>
      <c r="Z6" s="137"/>
      <c r="AA6" s="234" t="s">
        <v>156</v>
      </c>
      <c r="AB6" s="234"/>
      <c r="AC6" s="34"/>
      <c r="AD6" s="234" t="s">
        <v>157</v>
      </c>
      <c r="AE6" s="234"/>
      <c r="AF6" s="35"/>
      <c r="AG6" s="234" t="s">
        <v>147</v>
      </c>
      <c r="AH6" s="234"/>
      <c r="AI6" s="35"/>
      <c r="AJ6" s="234" t="s">
        <v>159</v>
      </c>
      <c r="AK6" s="234"/>
      <c r="AL6" s="34"/>
      <c r="AM6" s="234" t="s">
        <v>160</v>
      </c>
      <c r="AN6" s="234"/>
      <c r="AO6" s="34"/>
      <c r="AP6" s="234" t="s">
        <v>146</v>
      </c>
      <c r="AQ6" s="234"/>
      <c r="AR6" s="34"/>
      <c r="AS6" s="234" t="s">
        <v>145</v>
      </c>
      <c r="AT6" s="234"/>
      <c r="AU6" s="34"/>
      <c r="AV6" s="234" t="s">
        <v>144</v>
      </c>
      <c r="AW6" s="234"/>
      <c r="AX6" s="137"/>
      <c r="AY6" s="234" t="s">
        <v>161</v>
      </c>
      <c r="AZ6" s="234"/>
      <c r="BA6" s="34"/>
      <c r="BB6" s="234" t="s">
        <v>162</v>
      </c>
      <c r="BC6" s="234"/>
      <c r="BD6" s="34"/>
      <c r="BE6" s="234" t="s">
        <v>143</v>
      </c>
      <c r="BF6" s="234"/>
      <c r="BG6" s="34"/>
      <c r="BH6" s="234" t="s">
        <v>142</v>
      </c>
      <c r="BI6" s="234"/>
      <c r="BJ6" s="34"/>
      <c r="BK6" s="234" t="s">
        <v>2</v>
      </c>
      <c r="BL6" s="234"/>
      <c r="BO6" s="36"/>
      <c r="BP6" s="125"/>
      <c r="BQ6" s="93"/>
      <c r="BR6" s="93"/>
      <c r="BS6" s="93"/>
      <c r="BT6" s="93"/>
      <c r="BU6" s="93"/>
      <c r="BV6" s="92"/>
      <c r="BW6" s="90"/>
    </row>
    <row r="7" spans="1:102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O7" s="39"/>
      <c r="BP7" s="39"/>
      <c r="BQ7" s="92"/>
      <c r="BR7" s="92"/>
      <c r="BS7" s="92"/>
      <c r="BT7" s="92"/>
      <c r="BU7" s="92"/>
      <c r="BV7" s="92"/>
      <c r="BW7" s="90"/>
    </row>
    <row r="8" spans="1:102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O8" s="39"/>
      <c r="BP8" s="39"/>
      <c r="BQ8" s="92"/>
      <c r="BR8" s="92"/>
      <c r="BS8" s="92"/>
      <c r="BT8" s="92"/>
      <c r="BU8" s="92"/>
      <c r="BV8" s="92"/>
      <c r="BW8" s="90"/>
    </row>
    <row r="9" spans="1:102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O9" s="39"/>
      <c r="BP9" s="39"/>
      <c r="BQ9" s="94"/>
      <c r="BR9" s="94"/>
      <c r="BS9" s="94"/>
      <c r="BT9" s="94"/>
      <c r="BU9" s="94"/>
      <c r="BV9" s="94"/>
      <c r="BW9" s="90"/>
    </row>
    <row r="10" spans="1:102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O10" s="39"/>
      <c r="BP10" s="39"/>
      <c r="BQ10" s="94"/>
      <c r="BR10" s="94"/>
      <c r="BS10" s="94"/>
      <c r="BT10" s="94"/>
      <c r="BU10" s="94"/>
      <c r="BV10" s="94"/>
      <c r="BW10" s="90"/>
    </row>
    <row r="11" spans="1:102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O11" s="39"/>
      <c r="BP11" s="39"/>
      <c r="BQ11" s="94"/>
      <c r="BR11" s="94"/>
      <c r="BS11" s="94"/>
      <c r="BT11" s="94"/>
      <c r="BU11" s="94"/>
      <c r="BV11" s="94"/>
      <c r="BW11" s="95"/>
      <c r="BX11" s="96"/>
      <c r="BY11" s="96"/>
      <c r="BZ11" s="96"/>
      <c r="CA11" s="96"/>
      <c r="CB11" s="96"/>
      <c r="CC11" s="96"/>
      <c r="CD11" s="97"/>
      <c r="CE11" s="95"/>
      <c r="CF11" s="96"/>
      <c r="CG11" s="96"/>
      <c r="CH11" s="96"/>
      <c r="CI11" s="96"/>
      <c r="CJ11" s="96"/>
      <c r="CK11" s="96"/>
      <c r="CL11" s="96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O12" s="39"/>
      <c r="BP12" s="39"/>
      <c r="BQ12" s="92"/>
      <c r="BR12" s="94"/>
      <c r="BS12" s="94"/>
      <c r="BT12" s="94"/>
      <c r="BU12" s="94"/>
      <c r="BV12" s="94"/>
      <c r="BW12" s="98"/>
    </row>
    <row r="13" spans="1:102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  <c r="BO13" s="39"/>
      <c r="BP13" s="39"/>
      <c r="BQ13" s="92"/>
      <c r="BR13" s="92"/>
      <c r="BS13" s="92"/>
      <c r="BT13" s="92"/>
      <c r="BU13" s="92"/>
      <c r="BV13" s="92"/>
      <c r="BW13" s="90"/>
    </row>
    <row r="14" spans="1:102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50"/>
      <c r="BL14" s="52"/>
      <c r="BO14" s="39"/>
      <c r="BP14" s="39"/>
      <c r="BQ14" s="92"/>
      <c r="BR14" s="92"/>
      <c r="BS14" s="92"/>
      <c r="BT14" s="92"/>
      <c r="BU14" s="92"/>
      <c r="BV14" s="92"/>
      <c r="BW14" s="90"/>
    </row>
    <row r="15" spans="1:102" x14ac:dyDescent="0.2">
      <c r="A15" s="40">
        <v>1</v>
      </c>
      <c r="B15" s="49" t="s">
        <v>5</v>
      </c>
      <c r="C15" s="50">
        <v>109.24000000000001</v>
      </c>
      <c r="D15" s="51">
        <v>98.28</v>
      </c>
      <c r="E15" s="51"/>
      <c r="F15" s="50">
        <v>109.62</v>
      </c>
      <c r="G15" s="51">
        <v>97.14</v>
      </c>
      <c r="H15" s="26"/>
      <c r="I15" s="50">
        <v>109.71000000000001</v>
      </c>
      <c r="J15" s="51">
        <v>96.78</v>
      </c>
      <c r="K15" s="26"/>
      <c r="L15" s="50">
        <v>110.11</v>
      </c>
      <c r="M15" s="51">
        <v>96.14</v>
      </c>
      <c r="N15" s="26"/>
      <c r="O15" s="50">
        <v>109.91</v>
      </c>
      <c r="P15" s="51">
        <v>96.33</v>
      </c>
      <c r="Q15" s="51"/>
      <c r="R15" s="50">
        <v>109.38</v>
      </c>
      <c r="S15" s="51">
        <v>99.07</v>
      </c>
      <c r="T15" s="51"/>
      <c r="U15" s="50">
        <v>110.03</v>
      </c>
      <c r="V15" s="51">
        <v>98.86</v>
      </c>
      <c r="W15" s="26"/>
      <c r="X15" s="50">
        <v>110.12</v>
      </c>
      <c r="Y15" s="51">
        <v>97.74</v>
      </c>
      <c r="Z15" s="51"/>
      <c r="AA15" s="50">
        <v>110.62</v>
      </c>
      <c r="AB15" s="51">
        <v>97.03</v>
      </c>
      <c r="AC15" s="26"/>
      <c r="AD15" s="50">
        <v>109.93</v>
      </c>
      <c r="AE15" s="51">
        <v>97.06</v>
      </c>
      <c r="AF15" s="26"/>
      <c r="AG15" s="50">
        <v>110.54</v>
      </c>
      <c r="AH15" s="51">
        <v>98.04</v>
      </c>
      <c r="AI15" s="26"/>
      <c r="AJ15" s="50">
        <v>109.86</v>
      </c>
      <c r="AK15" s="51">
        <v>99.09</v>
      </c>
      <c r="AL15" s="26"/>
      <c r="AM15" s="50">
        <v>110.09</v>
      </c>
      <c r="AN15" s="51">
        <v>98.86</v>
      </c>
      <c r="AO15" s="26"/>
      <c r="AP15" s="50">
        <v>110.39</v>
      </c>
      <c r="AQ15" s="51">
        <v>99.13</v>
      </c>
      <c r="AR15" s="26"/>
      <c r="AS15" s="50">
        <v>110.13</v>
      </c>
      <c r="AT15" s="51">
        <v>98.17</v>
      </c>
      <c r="AU15" s="26"/>
      <c r="AV15" s="50">
        <v>109.49000000000001</v>
      </c>
      <c r="AW15" s="51">
        <v>98.67</v>
      </c>
      <c r="AX15" s="51"/>
      <c r="AY15" s="50">
        <v>109.72</v>
      </c>
      <c r="AZ15" s="51">
        <v>98.4</v>
      </c>
      <c r="BA15" s="26"/>
      <c r="BB15" s="50">
        <v>109.88</v>
      </c>
      <c r="BC15" s="51">
        <v>98.53</v>
      </c>
      <c r="BD15" s="26"/>
      <c r="BE15" s="130">
        <v>110.22</v>
      </c>
      <c r="BF15" s="133">
        <v>98.81</v>
      </c>
      <c r="BG15" s="26"/>
      <c r="BH15" s="130">
        <v>110.63</v>
      </c>
      <c r="BI15" s="133">
        <v>97.74</v>
      </c>
      <c r="BJ15" s="26"/>
      <c r="BK15" s="50">
        <f t="shared" ref="BK15:BK30" si="0">(C15+F15+I15+L15+O15+R15+U15+X15+AA15+AD15+AG15+AJ15+AM15+AP15+AS15+AV15+AY15+BB15+BE15+BH15)/20</f>
        <v>109.98099999999999</v>
      </c>
      <c r="BL15" s="52">
        <f t="shared" ref="BL15:BL30" si="1">(D15+G15+J15+M15+P15+S15+V15+Y15+AB15+AE15+AH15+AK15+AN15+AQ15+AT15+AW15+AZ15+BC15+BF15+BI15)/20</f>
        <v>97.993499999999997</v>
      </c>
      <c r="BO15" s="53"/>
      <c r="BP15" s="53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</row>
    <row r="16" spans="1:102" x14ac:dyDescent="0.2">
      <c r="A16" s="40">
        <v>2</v>
      </c>
      <c r="B16" s="49" t="s">
        <v>6</v>
      </c>
      <c r="C16" s="50">
        <v>0.75216246709289203</v>
      </c>
      <c r="D16" s="51">
        <v>142.74</v>
      </c>
      <c r="E16" s="51"/>
      <c r="F16" s="50">
        <v>0.74699335175916937</v>
      </c>
      <c r="G16" s="51">
        <v>142.54</v>
      </c>
      <c r="H16" s="26"/>
      <c r="I16" s="50">
        <v>0.74721661809758644</v>
      </c>
      <c r="J16" s="51">
        <v>142.1</v>
      </c>
      <c r="K16" s="26"/>
      <c r="L16" s="50">
        <v>0.74498994263577434</v>
      </c>
      <c r="M16" s="51">
        <v>142.1</v>
      </c>
      <c r="N16" s="26"/>
      <c r="O16" s="50">
        <v>0.74294205052005935</v>
      </c>
      <c r="P16" s="51">
        <v>142.51</v>
      </c>
      <c r="Q16" s="51"/>
      <c r="R16" s="50">
        <v>0.74532309756279336</v>
      </c>
      <c r="S16" s="51">
        <v>145.38999999999999</v>
      </c>
      <c r="T16" s="51"/>
      <c r="U16" s="50">
        <v>0.74816699087236271</v>
      </c>
      <c r="V16" s="51">
        <v>145.4</v>
      </c>
      <c r="W16" s="26"/>
      <c r="X16" s="50">
        <v>0.74638005672488428</v>
      </c>
      <c r="Y16" s="51">
        <v>144.19999999999999</v>
      </c>
      <c r="Z16" s="51"/>
      <c r="AA16" s="50">
        <v>0.75030012004801927</v>
      </c>
      <c r="AB16" s="51">
        <v>143.05000000000001</v>
      </c>
      <c r="AC16" s="26"/>
      <c r="AD16" s="50">
        <v>0.74426912771658227</v>
      </c>
      <c r="AE16" s="51">
        <v>143.36000000000001</v>
      </c>
      <c r="AF16" s="26"/>
      <c r="AG16" s="50">
        <v>0.75477394520341157</v>
      </c>
      <c r="AH16" s="51">
        <v>143.58000000000001</v>
      </c>
      <c r="AI16" s="26"/>
      <c r="AJ16" s="50">
        <v>0.75912852045851353</v>
      </c>
      <c r="AK16" s="51">
        <v>143.4</v>
      </c>
      <c r="AL16" s="26"/>
      <c r="AM16" s="50">
        <v>0.75970523436906479</v>
      </c>
      <c r="AN16" s="51">
        <v>143.27000000000001</v>
      </c>
      <c r="AO16" s="26"/>
      <c r="AP16" s="50">
        <v>0.7627183281214247</v>
      </c>
      <c r="AQ16" s="51">
        <v>143.47</v>
      </c>
      <c r="AR16" s="26"/>
      <c r="AS16" s="50">
        <v>0.75142771265404273</v>
      </c>
      <c r="AT16" s="51">
        <v>143.87</v>
      </c>
      <c r="AU16" s="26"/>
      <c r="AV16" s="50">
        <v>0.75557234605213441</v>
      </c>
      <c r="AW16" s="51">
        <v>142.97999999999999</v>
      </c>
      <c r="AX16" s="51"/>
      <c r="AY16" s="50">
        <v>0.75591503515004921</v>
      </c>
      <c r="AZ16" s="51">
        <v>142.82</v>
      </c>
      <c r="BA16" s="26"/>
      <c r="BB16" s="50">
        <v>0.75694497010067363</v>
      </c>
      <c r="BC16" s="51">
        <v>143.04</v>
      </c>
      <c r="BD16" s="26"/>
      <c r="BE16" s="130">
        <v>0.76365024818633065</v>
      </c>
      <c r="BF16" s="133">
        <v>142.62</v>
      </c>
      <c r="BG16" s="26"/>
      <c r="BH16" s="130">
        <v>0.76068766164612811</v>
      </c>
      <c r="BI16" s="133">
        <v>142.15</v>
      </c>
      <c r="BJ16" s="26"/>
      <c r="BK16" s="50">
        <f t="shared" si="0"/>
        <v>0.75246339124859496</v>
      </c>
      <c r="BL16" s="52">
        <f t="shared" si="1"/>
        <v>143.2295</v>
      </c>
      <c r="BO16" s="53"/>
      <c r="BP16" s="53"/>
      <c r="BQ16" s="82"/>
      <c r="BR16" s="82"/>
      <c r="BS16" s="92"/>
      <c r="BT16" s="99"/>
      <c r="BU16" s="99"/>
      <c r="BV16" s="92"/>
      <c r="BW16" s="90"/>
    </row>
    <row r="17" spans="1:102" x14ac:dyDescent="0.2">
      <c r="A17" s="40">
        <v>3</v>
      </c>
      <c r="B17" s="49" t="s">
        <v>7</v>
      </c>
      <c r="C17" s="50">
        <v>0.98510000000000009</v>
      </c>
      <c r="D17" s="51">
        <v>108.98</v>
      </c>
      <c r="E17" s="51"/>
      <c r="F17" s="50">
        <v>0.98460000000000003</v>
      </c>
      <c r="G17" s="51">
        <v>108.15</v>
      </c>
      <c r="H17" s="26"/>
      <c r="I17" s="50">
        <v>0.98560000000000003</v>
      </c>
      <c r="J17" s="51">
        <v>107.73</v>
      </c>
      <c r="K17" s="26"/>
      <c r="L17" s="50">
        <v>0.98610000000000009</v>
      </c>
      <c r="M17" s="51">
        <v>107.35</v>
      </c>
      <c r="N17" s="26"/>
      <c r="O17" s="50">
        <v>0.98110000000000008</v>
      </c>
      <c r="P17" s="51">
        <v>107.92</v>
      </c>
      <c r="Q17" s="51"/>
      <c r="R17" s="50">
        <v>0.9830000000000001</v>
      </c>
      <c r="S17" s="51">
        <v>110.23</v>
      </c>
      <c r="T17" s="51"/>
      <c r="U17" s="50">
        <v>0.98610000000000009</v>
      </c>
      <c r="V17" s="51">
        <v>110.31</v>
      </c>
      <c r="W17" s="26"/>
      <c r="X17" s="50">
        <v>0.9839</v>
      </c>
      <c r="Y17" s="51">
        <v>109.39</v>
      </c>
      <c r="Z17" s="51"/>
      <c r="AA17" s="50">
        <v>0.98820000000000008</v>
      </c>
      <c r="AB17" s="51">
        <v>108.61</v>
      </c>
      <c r="AC17" s="26"/>
      <c r="AD17" s="50">
        <v>0.98310000000000008</v>
      </c>
      <c r="AE17" s="51">
        <v>108.53</v>
      </c>
      <c r="AF17" s="26"/>
      <c r="AG17" s="50">
        <v>0.9961000000000001</v>
      </c>
      <c r="AH17" s="51">
        <v>108.79</v>
      </c>
      <c r="AI17" s="26"/>
      <c r="AJ17" s="50">
        <v>0.996</v>
      </c>
      <c r="AK17" s="51">
        <v>109.3</v>
      </c>
      <c r="AL17" s="26"/>
      <c r="AM17" s="50">
        <v>0.99640000000000006</v>
      </c>
      <c r="AN17" s="51">
        <v>109.23</v>
      </c>
      <c r="AO17" s="26"/>
      <c r="AP17" s="50">
        <v>0.99730000000000008</v>
      </c>
      <c r="AQ17" s="51">
        <v>109.73</v>
      </c>
      <c r="AR17" s="26"/>
      <c r="AS17" s="50">
        <v>0.98910000000000009</v>
      </c>
      <c r="AT17" s="51">
        <v>109.3</v>
      </c>
      <c r="AU17" s="26"/>
      <c r="AV17" s="50">
        <v>0.98840000000000006</v>
      </c>
      <c r="AW17" s="51">
        <v>109.3</v>
      </c>
      <c r="AX17" s="51"/>
      <c r="AY17" s="50">
        <v>0.98930000000000007</v>
      </c>
      <c r="AZ17" s="51">
        <v>109.13</v>
      </c>
      <c r="BA17" s="26"/>
      <c r="BB17" s="50">
        <v>0.99199999999999999</v>
      </c>
      <c r="BC17" s="51">
        <v>109.14</v>
      </c>
      <c r="BD17" s="26"/>
      <c r="BE17" s="130">
        <v>0.99780000000000002</v>
      </c>
      <c r="BF17" s="133">
        <v>109.15</v>
      </c>
      <c r="BG17" s="26"/>
      <c r="BH17" s="130">
        <v>0.99220000000000008</v>
      </c>
      <c r="BI17" s="133">
        <v>108.98</v>
      </c>
      <c r="BJ17" s="26"/>
      <c r="BK17" s="50">
        <f t="shared" si="0"/>
        <v>0.98907000000000045</v>
      </c>
      <c r="BL17" s="52">
        <f t="shared" si="1"/>
        <v>108.96250000000001</v>
      </c>
      <c r="BO17" s="53"/>
      <c r="BP17" s="53"/>
      <c r="BQ17" s="82"/>
      <c r="BR17" s="82"/>
      <c r="BS17" s="92"/>
      <c r="BT17" s="99"/>
      <c r="BU17" s="99"/>
      <c r="BV17" s="92"/>
      <c r="BW17" s="90"/>
    </row>
    <row r="18" spans="1:102" x14ac:dyDescent="0.2">
      <c r="A18" s="40">
        <v>4</v>
      </c>
      <c r="B18" s="49" t="s">
        <v>8</v>
      </c>
      <c r="C18" s="50">
        <v>0.85535882302625954</v>
      </c>
      <c r="D18" s="51">
        <v>125.42</v>
      </c>
      <c r="E18" s="51"/>
      <c r="F18" s="50">
        <v>0.85280573085451128</v>
      </c>
      <c r="G18" s="51">
        <v>124.88</v>
      </c>
      <c r="H18" s="26"/>
      <c r="I18" s="50">
        <v>0.85528566541224771</v>
      </c>
      <c r="J18" s="51">
        <v>124.17</v>
      </c>
      <c r="K18" s="26"/>
      <c r="L18" s="50">
        <v>0.85062946580469545</v>
      </c>
      <c r="M18" s="51">
        <v>124.42</v>
      </c>
      <c r="N18" s="26"/>
      <c r="O18" s="50">
        <v>0.84602368866328248</v>
      </c>
      <c r="P18" s="51">
        <v>125.25</v>
      </c>
      <c r="Q18" s="51"/>
      <c r="R18" s="50">
        <v>0.84990651028386865</v>
      </c>
      <c r="S18" s="51">
        <v>127.58</v>
      </c>
      <c r="T18" s="51"/>
      <c r="U18" s="50">
        <v>0.84832032575500504</v>
      </c>
      <c r="V18" s="51">
        <v>128.34</v>
      </c>
      <c r="W18" s="26"/>
      <c r="X18" s="50">
        <v>0.84796065462562531</v>
      </c>
      <c r="Y18" s="51">
        <v>126.98</v>
      </c>
      <c r="Z18" s="51"/>
      <c r="AA18" s="50">
        <v>0.85149863760217981</v>
      </c>
      <c r="AB18" s="51">
        <v>126.15</v>
      </c>
      <c r="AC18" s="26"/>
      <c r="AD18" s="50">
        <v>0.84580901632411387</v>
      </c>
      <c r="AE18" s="51">
        <v>126.11</v>
      </c>
      <c r="AF18" s="26"/>
      <c r="AG18" s="50">
        <v>0.86206896551724133</v>
      </c>
      <c r="AH18" s="51">
        <v>125.77</v>
      </c>
      <c r="AI18" s="26"/>
      <c r="AJ18" s="50">
        <v>0.8663259118080221</v>
      </c>
      <c r="AK18" s="51">
        <v>125.86</v>
      </c>
      <c r="AL18" s="26"/>
      <c r="AM18" s="50">
        <v>0.86430423509075194</v>
      </c>
      <c r="AN18" s="51">
        <v>125.93</v>
      </c>
      <c r="AO18" s="26"/>
      <c r="AP18" s="50">
        <v>0.86828167057393424</v>
      </c>
      <c r="AQ18" s="51">
        <v>126.18</v>
      </c>
      <c r="AR18" s="26"/>
      <c r="AS18" s="50">
        <v>0.85755938598747949</v>
      </c>
      <c r="AT18" s="51">
        <v>126.09</v>
      </c>
      <c r="AU18" s="26"/>
      <c r="AV18" s="50">
        <v>0.85851648351648346</v>
      </c>
      <c r="AW18" s="51">
        <v>125.89</v>
      </c>
      <c r="AX18" s="51"/>
      <c r="AY18" s="50">
        <v>0.85800085800085801</v>
      </c>
      <c r="AZ18" s="51">
        <v>125.98</v>
      </c>
      <c r="BA18" s="26"/>
      <c r="BB18" s="50">
        <v>0.85925416738271188</v>
      </c>
      <c r="BC18" s="51">
        <v>126.06</v>
      </c>
      <c r="BD18" s="26"/>
      <c r="BE18" s="130">
        <v>0.86445366528354073</v>
      </c>
      <c r="BF18" s="133">
        <v>125.98</v>
      </c>
      <c r="BG18" s="26"/>
      <c r="BH18" s="130">
        <v>0.85873765564619997</v>
      </c>
      <c r="BI18" s="133">
        <v>125.93</v>
      </c>
      <c r="BJ18" s="26"/>
      <c r="BK18" s="50">
        <f t="shared" si="0"/>
        <v>0.85605507585795082</v>
      </c>
      <c r="BL18" s="52">
        <f t="shared" si="1"/>
        <v>125.9485</v>
      </c>
      <c r="BO18" s="53"/>
      <c r="BP18" s="53"/>
      <c r="BQ18" s="82"/>
      <c r="BR18" s="82"/>
      <c r="BS18" s="92"/>
      <c r="BT18" s="99"/>
      <c r="BU18" s="99"/>
      <c r="BV18" s="92"/>
      <c r="BW18" s="90"/>
    </row>
    <row r="19" spans="1:102" x14ac:dyDescent="0.2">
      <c r="A19" s="40">
        <v>5</v>
      </c>
      <c r="B19" s="49" t="s">
        <v>9</v>
      </c>
      <c r="C19" s="50">
        <v>1299.48</v>
      </c>
      <c r="D19" s="54">
        <v>139512.17000000001</v>
      </c>
      <c r="E19" s="54"/>
      <c r="F19" s="55">
        <v>1293.97</v>
      </c>
      <c r="G19" s="54">
        <v>137781.93</v>
      </c>
      <c r="H19" s="26"/>
      <c r="I19" s="50">
        <v>1292.3300000000002</v>
      </c>
      <c r="J19" s="54">
        <v>137219.6</v>
      </c>
      <c r="K19" s="26"/>
      <c r="L19" s="50">
        <v>1294.6500000000001</v>
      </c>
      <c r="M19" s="54">
        <v>137051.65</v>
      </c>
      <c r="N19" s="26"/>
      <c r="O19" s="50">
        <v>1298.4399000000001</v>
      </c>
      <c r="P19" s="54">
        <v>137478.82</v>
      </c>
      <c r="Q19" s="54"/>
      <c r="R19" s="55">
        <v>1298.6100000000001</v>
      </c>
      <c r="S19" s="54">
        <v>140717.38</v>
      </c>
      <c r="T19" s="54"/>
      <c r="U19" s="55">
        <v>1295.05</v>
      </c>
      <c r="V19" s="54">
        <v>140875.54</v>
      </c>
      <c r="W19" s="26"/>
      <c r="X19" s="50">
        <v>1298.02</v>
      </c>
      <c r="Y19" s="54">
        <v>139705.89000000001</v>
      </c>
      <c r="Z19" s="54"/>
      <c r="AA19" s="50">
        <v>1294.25</v>
      </c>
      <c r="AB19" s="54">
        <v>138911.85</v>
      </c>
      <c r="AC19" s="26"/>
      <c r="AD19" s="50">
        <v>1305.42</v>
      </c>
      <c r="AE19" s="54">
        <v>139288.31</v>
      </c>
      <c r="AF19" s="26"/>
      <c r="AG19" s="50">
        <v>1281.03</v>
      </c>
      <c r="AH19" s="54">
        <v>138825.22</v>
      </c>
      <c r="AI19" s="26"/>
      <c r="AJ19" s="50">
        <v>1278.9100000000001</v>
      </c>
      <c r="AK19" s="54">
        <v>139222.14000000001</v>
      </c>
      <c r="AL19" s="26"/>
      <c r="AM19" s="50">
        <v>1272.79</v>
      </c>
      <c r="AN19" s="54">
        <v>138530.46</v>
      </c>
      <c r="AO19" s="26"/>
      <c r="AP19" s="50">
        <v>1262.6100000000001</v>
      </c>
      <c r="AQ19" s="54">
        <v>138167.41</v>
      </c>
      <c r="AR19" s="26"/>
      <c r="AS19" s="50">
        <v>1269.8900000000001</v>
      </c>
      <c r="AT19" s="54">
        <v>137287.81</v>
      </c>
      <c r="AU19" s="26"/>
      <c r="AV19" s="50">
        <v>1269.0600000000002</v>
      </c>
      <c r="AW19" s="54">
        <v>137096.54999999999</v>
      </c>
      <c r="AX19" s="54"/>
      <c r="AY19" s="55">
        <v>1256.4100000000001</v>
      </c>
      <c r="AZ19" s="54">
        <v>135642.01999999999</v>
      </c>
      <c r="BA19" s="26"/>
      <c r="BB19" s="50">
        <v>1257.95</v>
      </c>
      <c r="BC19" s="54">
        <v>136198.25</v>
      </c>
      <c r="BD19" s="26"/>
      <c r="BE19" s="130">
        <v>1251.74</v>
      </c>
      <c r="BF19" s="133">
        <v>136327</v>
      </c>
      <c r="BG19" s="26"/>
      <c r="BH19" s="130">
        <v>1250.6100000000001</v>
      </c>
      <c r="BI19" s="133">
        <v>135228.46</v>
      </c>
      <c r="BJ19" s="26"/>
      <c r="BK19" s="50">
        <f t="shared" si="0"/>
        <v>1281.0609950000003</v>
      </c>
      <c r="BL19" s="52">
        <f t="shared" si="1"/>
        <v>138053.42300000001</v>
      </c>
      <c r="BO19" s="53"/>
      <c r="BP19" s="53"/>
      <c r="BQ19" s="82"/>
      <c r="BR19" s="82"/>
      <c r="BS19" s="100"/>
      <c r="BT19" s="99"/>
      <c r="BU19" s="99"/>
      <c r="BV19" s="92"/>
      <c r="BW19" s="90"/>
    </row>
    <row r="20" spans="1:102" x14ac:dyDescent="0.2">
      <c r="A20" s="40">
        <v>6</v>
      </c>
      <c r="B20" s="49" t="s">
        <v>10</v>
      </c>
      <c r="C20" s="50">
        <v>16.41</v>
      </c>
      <c r="D20" s="51">
        <v>1761.78</v>
      </c>
      <c r="E20" s="51"/>
      <c r="F20" s="50">
        <v>16.441000000000003</v>
      </c>
      <c r="G20" s="51">
        <v>1750.64</v>
      </c>
      <c r="H20" s="26"/>
      <c r="I20" s="50">
        <v>16.404</v>
      </c>
      <c r="J20" s="51">
        <v>1741.78</v>
      </c>
      <c r="K20" s="26"/>
      <c r="L20" s="50">
        <v>16.5</v>
      </c>
      <c r="M20" s="51">
        <v>1746.69</v>
      </c>
      <c r="N20" s="26"/>
      <c r="O20" s="50">
        <v>16.733000000000001</v>
      </c>
      <c r="P20" s="51">
        <v>1771.69</v>
      </c>
      <c r="Q20" s="51"/>
      <c r="R20" s="50">
        <v>16.670000000000002</v>
      </c>
      <c r="S20" s="51">
        <v>1806.36</v>
      </c>
      <c r="T20" s="51"/>
      <c r="U20" s="50">
        <v>16.774000000000001</v>
      </c>
      <c r="V20" s="51">
        <v>1824.68</v>
      </c>
      <c r="W20" s="26"/>
      <c r="X20" s="50">
        <v>16.856000000000002</v>
      </c>
      <c r="Y20" s="51">
        <v>1814.21</v>
      </c>
      <c r="Z20" s="51"/>
      <c r="AA20" s="50">
        <v>16.855</v>
      </c>
      <c r="AB20" s="51">
        <v>1809.05</v>
      </c>
      <c r="AC20" s="26"/>
      <c r="AD20" s="50">
        <v>17.141999999999999</v>
      </c>
      <c r="AE20" s="51">
        <v>1829.05</v>
      </c>
      <c r="AF20" s="26"/>
      <c r="AG20" s="50">
        <v>16.597000000000001</v>
      </c>
      <c r="AH20" s="51">
        <v>1798.62</v>
      </c>
      <c r="AI20" s="26"/>
      <c r="AJ20" s="50">
        <v>16.372</v>
      </c>
      <c r="AK20" s="51">
        <v>1782.26</v>
      </c>
      <c r="AL20" s="26"/>
      <c r="AM20" s="50">
        <v>16.23</v>
      </c>
      <c r="AN20" s="51">
        <v>1766.47</v>
      </c>
      <c r="AO20" s="26"/>
      <c r="AP20" s="50">
        <v>16.234000000000002</v>
      </c>
      <c r="AQ20" s="51">
        <v>1776.49</v>
      </c>
      <c r="AR20" s="26"/>
      <c r="AS20" s="50">
        <v>16.43</v>
      </c>
      <c r="AT20" s="51">
        <v>1776.25</v>
      </c>
      <c r="AU20" s="26"/>
      <c r="AV20" s="50">
        <v>16.413</v>
      </c>
      <c r="AW20" s="51">
        <v>1773.1</v>
      </c>
      <c r="AX20" s="51"/>
      <c r="AY20" s="50">
        <v>16.170000000000002</v>
      </c>
      <c r="AZ20" s="51">
        <v>1745.71</v>
      </c>
      <c r="BA20" s="26"/>
      <c r="BB20" s="50">
        <v>16.225000000000001</v>
      </c>
      <c r="BC20" s="51">
        <v>1756.68</v>
      </c>
      <c r="BD20" s="26"/>
      <c r="BE20" s="130">
        <v>16.080000000000002</v>
      </c>
      <c r="BF20" s="133">
        <v>1751.27</v>
      </c>
      <c r="BG20" s="26"/>
      <c r="BH20" s="130">
        <v>16.03</v>
      </c>
      <c r="BI20" s="133">
        <v>1733.32</v>
      </c>
      <c r="BJ20" s="26"/>
      <c r="BK20" s="50">
        <f t="shared" si="0"/>
        <v>16.478300000000001</v>
      </c>
      <c r="BL20" s="52">
        <f t="shared" si="1"/>
        <v>1775.8049999999998</v>
      </c>
      <c r="BO20" s="53"/>
      <c r="BP20" s="53"/>
      <c r="BQ20" s="82"/>
      <c r="BR20" s="82"/>
      <c r="BS20" s="92"/>
      <c r="BT20" s="99"/>
      <c r="BU20" s="99"/>
      <c r="BV20" s="92"/>
      <c r="BW20" s="90"/>
    </row>
    <row r="21" spans="1:102" x14ac:dyDescent="0.2">
      <c r="A21" s="40">
        <v>7</v>
      </c>
      <c r="B21" s="49" t="s">
        <v>25</v>
      </c>
      <c r="C21" s="50">
        <v>1.3262599469496021</v>
      </c>
      <c r="D21" s="51">
        <v>80.95</v>
      </c>
      <c r="E21" s="51"/>
      <c r="F21" s="50">
        <v>1.3075313807531379</v>
      </c>
      <c r="G21" s="51">
        <v>81.44</v>
      </c>
      <c r="H21" s="26"/>
      <c r="I21" s="50">
        <v>1.3119916032537391</v>
      </c>
      <c r="J21" s="51">
        <v>80.930000000000007</v>
      </c>
      <c r="K21" s="26"/>
      <c r="L21" s="50">
        <v>1.3078733978550876</v>
      </c>
      <c r="M21" s="51">
        <v>80.94</v>
      </c>
      <c r="N21" s="26"/>
      <c r="O21" s="50">
        <v>1.3070186903672723</v>
      </c>
      <c r="P21" s="51">
        <v>81.010000000000005</v>
      </c>
      <c r="Q21" s="51"/>
      <c r="R21" s="50">
        <v>1.321003963011889</v>
      </c>
      <c r="S21" s="51">
        <v>82.03</v>
      </c>
      <c r="T21" s="51"/>
      <c r="U21" s="50">
        <v>1.3150973172014728</v>
      </c>
      <c r="V21" s="51">
        <v>82.72</v>
      </c>
      <c r="W21" s="26"/>
      <c r="X21" s="50">
        <v>1.3140604467805519</v>
      </c>
      <c r="Y21" s="51">
        <v>81.91</v>
      </c>
      <c r="Z21" s="51"/>
      <c r="AA21" s="50">
        <v>1.3201320132013201</v>
      </c>
      <c r="AB21" s="51">
        <v>81.3</v>
      </c>
      <c r="AC21" s="26"/>
      <c r="AD21" s="50">
        <v>1.3236267372600925</v>
      </c>
      <c r="AE21" s="51">
        <v>80.61</v>
      </c>
      <c r="AF21" s="26"/>
      <c r="AG21" s="50">
        <v>1.3431833445265278</v>
      </c>
      <c r="AH21" s="51">
        <v>80.680000000000007</v>
      </c>
      <c r="AI21" s="26"/>
      <c r="AJ21" s="50">
        <v>1.3559322033898304</v>
      </c>
      <c r="AK21" s="51">
        <v>80.28</v>
      </c>
      <c r="AL21" s="26"/>
      <c r="AM21" s="50">
        <v>1.3533631073216945</v>
      </c>
      <c r="AN21" s="51">
        <v>80.42</v>
      </c>
      <c r="AO21" s="26"/>
      <c r="AP21" s="50">
        <v>1.3585110718652356</v>
      </c>
      <c r="AQ21" s="51">
        <v>80.55</v>
      </c>
      <c r="AR21" s="26"/>
      <c r="AS21" s="50">
        <v>1.3455328310010763</v>
      </c>
      <c r="AT21" s="51">
        <v>80.349999999999994</v>
      </c>
      <c r="AU21" s="26"/>
      <c r="AV21" s="50">
        <v>1.3473457289140391</v>
      </c>
      <c r="AW21" s="51">
        <v>80.180000000000007</v>
      </c>
      <c r="AX21" s="51"/>
      <c r="AY21" s="50">
        <v>1.3522650439486139</v>
      </c>
      <c r="AZ21" s="51">
        <v>79.84</v>
      </c>
      <c r="BA21" s="26"/>
      <c r="BB21" s="50">
        <v>1.3546464372798699</v>
      </c>
      <c r="BC21" s="51">
        <v>79.92</v>
      </c>
      <c r="BD21" s="26"/>
      <c r="BE21" s="130">
        <v>1.3614703880190606</v>
      </c>
      <c r="BF21" s="133">
        <v>79.989999999999995</v>
      </c>
      <c r="BG21" s="26"/>
      <c r="BH21" s="130">
        <v>1.3537295248409367</v>
      </c>
      <c r="BI21" s="133">
        <v>79.88</v>
      </c>
      <c r="BJ21" s="26"/>
      <c r="BK21" s="50">
        <f t="shared" si="0"/>
        <v>1.3340287588870525</v>
      </c>
      <c r="BL21" s="52">
        <f t="shared" si="1"/>
        <v>80.796499999999995</v>
      </c>
      <c r="BO21" s="53"/>
      <c r="BP21" s="53"/>
      <c r="BQ21" s="82"/>
      <c r="BR21" s="82"/>
      <c r="BS21" s="92"/>
      <c r="BT21" s="99"/>
      <c r="BU21" s="99"/>
      <c r="BV21" s="92"/>
      <c r="BW21" s="90"/>
    </row>
    <row r="22" spans="1:102" x14ac:dyDescent="0.2">
      <c r="A22" s="40">
        <v>8</v>
      </c>
      <c r="B22" s="49" t="s">
        <v>26</v>
      </c>
      <c r="C22" s="50">
        <v>1.2952000000000001</v>
      </c>
      <c r="D22" s="51">
        <v>82.89</v>
      </c>
      <c r="E22" s="51"/>
      <c r="F22" s="50">
        <v>1.2912000000000001</v>
      </c>
      <c r="G22" s="51">
        <v>82.47</v>
      </c>
      <c r="H22" s="26"/>
      <c r="I22" s="50">
        <v>1.2967</v>
      </c>
      <c r="J22" s="51">
        <v>81.88</v>
      </c>
      <c r="K22" s="26"/>
      <c r="L22" s="50">
        <v>1.2943</v>
      </c>
      <c r="M22" s="51">
        <v>81.790000000000006</v>
      </c>
      <c r="N22" s="26"/>
      <c r="O22" s="50">
        <v>1.2958000000000001</v>
      </c>
      <c r="P22" s="51">
        <v>81.709999999999994</v>
      </c>
      <c r="Q22" s="51"/>
      <c r="R22" s="50">
        <v>1.3013000000000001</v>
      </c>
      <c r="S22" s="51">
        <v>83.27</v>
      </c>
      <c r="T22" s="51"/>
      <c r="U22" s="50">
        <v>1.2981</v>
      </c>
      <c r="V22" s="51">
        <v>83.8</v>
      </c>
      <c r="W22" s="26"/>
      <c r="X22" s="50">
        <v>1.2991000000000001</v>
      </c>
      <c r="Y22" s="51">
        <v>82.85</v>
      </c>
      <c r="Z22" s="51"/>
      <c r="AA22" s="50">
        <v>1.3034000000000001</v>
      </c>
      <c r="AB22" s="51">
        <v>82.35</v>
      </c>
      <c r="AC22" s="26"/>
      <c r="AD22" s="50">
        <v>1.2957000000000001</v>
      </c>
      <c r="AE22" s="51">
        <v>82.35</v>
      </c>
      <c r="AF22" s="26"/>
      <c r="AG22" s="50">
        <v>1.3164</v>
      </c>
      <c r="AH22" s="51">
        <v>82.32</v>
      </c>
      <c r="AI22" s="26"/>
      <c r="AJ22" s="50">
        <v>1.3237000000000001</v>
      </c>
      <c r="AK22" s="51">
        <v>82.24</v>
      </c>
      <c r="AL22" s="26"/>
      <c r="AM22" s="50">
        <v>1.3296000000000001</v>
      </c>
      <c r="AN22" s="51">
        <v>81.86</v>
      </c>
      <c r="AO22" s="26"/>
      <c r="AP22" s="50">
        <v>1.3323</v>
      </c>
      <c r="AQ22" s="51">
        <v>82.14</v>
      </c>
      <c r="AR22" s="26"/>
      <c r="AS22" s="50">
        <v>1.3269</v>
      </c>
      <c r="AT22" s="51">
        <v>81.48</v>
      </c>
      <c r="AU22" s="26"/>
      <c r="AV22" s="50">
        <v>1.3284</v>
      </c>
      <c r="AW22" s="51">
        <v>81.319999999999993</v>
      </c>
      <c r="AX22" s="51"/>
      <c r="AY22" s="50">
        <v>1.3301000000000001</v>
      </c>
      <c r="AZ22" s="51">
        <v>81.17</v>
      </c>
      <c r="BA22" s="26"/>
      <c r="BB22" s="50">
        <v>1.3306</v>
      </c>
      <c r="BC22" s="51">
        <v>81.37</v>
      </c>
      <c r="BD22" s="26"/>
      <c r="BE22" s="130">
        <v>1.3303</v>
      </c>
      <c r="BF22" s="133">
        <v>81.87</v>
      </c>
      <c r="BG22" s="26"/>
      <c r="BH22" s="130">
        <v>1.3225</v>
      </c>
      <c r="BI22" s="133">
        <v>81.760000000000005</v>
      </c>
      <c r="BJ22" s="26"/>
      <c r="BK22" s="50">
        <f t="shared" si="0"/>
        <v>1.3120800000000001</v>
      </c>
      <c r="BL22" s="52">
        <f t="shared" si="1"/>
        <v>82.144500000000008</v>
      </c>
      <c r="BO22" s="53"/>
      <c r="BP22" s="53"/>
      <c r="BQ22" s="82"/>
      <c r="BR22" s="82"/>
      <c r="BS22" s="92"/>
      <c r="BT22" s="99"/>
      <c r="BU22" s="99"/>
      <c r="BV22" s="92"/>
      <c r="BW22" s="90"/>
    </row>
    <row r="23" spans="1:102" x14ac:dyDescent="0.2">
      <c r="A23" s="40">
        <v>9</v>
      </c>
      <c r="B23" s="49" t="s">
        <v>13</v>
      </c>
      <c r="C23" s="50">
        <v>8.7900000000000009</v>
      </c>
      <c r="D23" s="51">
        <v>12.21</v>
      </c>
      <c r="E23" s="51"/>
      <c r="F23" s="50">
        <v>8.7393999999999998</v>
      </c>
      <c r="G23" s="51">
        <v>12.18</v>
      </c>
      <c r="H23" s="26"/>
      <c r="I23" s="50">
        <v>8.7556000000000012</v>
      </c>
      <c r="J23" s="51">
        <v>12.13</v>
      </c>
      <c r="K23" s="26"/>
      <c r="L23" s="50">
        <v>8.7458000000000009</v>
      </c>
      <c r="M23" s="51">
        <v>12.1</v>
      </c>
      <c r="N23" s="26"/>
      <c r="O23" s="50">
        <v>8.6630000000000003</v>
      </c>
      <c r="P23" s="51">
        <v>12.22</v>
      </c>
      <c r="Q23" s="51"/>
      <c r="R23" s="50">
        <v>8.7421000000000006</v>
      </c>
      <c r="S23" s="51">
        <v>12.4</v>
      </c>
      <c r="T23" s="51"/>
      <c r="U23" s="50">
        <v>8.6999000000000013</v>
      </c>
      <c r="V23" s="51">
        <v>12.5</v>
      </c>
      <c r="W23" s="26"/>
      <c r="X23" s="50">
        <v>8.6364999999999998</v>
      </c>
      <c r="Y23" s="51">
        <v>12.46</v>
      </c>
      <c r="Z23" s="51"/>
      <c r="AA23" s="50">
        <v>8.6271000000000004</v>
      </c>
      <c r="AB23" s="51">
        <v>12.44</v>
      </c>
      <c r="AC23" s="26"/>
      <c r="AD23" s="50">
        <v>8.5890000000000004</v>
      </c>
      <c r="AE23" s="51">
        <v>12.42</v>
      </c>
      <c r="AF23" s="26"/>
      <c r="AG23" s="50">
        <v>8.8484999999999996</v>
      </c>
      <c r="AH23" s="51">
        <v>12.25</v>
      </c>
      <c r="AI23" s="26"/>
      <c r="AJ23" s="50">
        <v>8.9334000000000007</v>
      </c>
      <c r="AK23" s="51">
        <v>12.19</v>
      </c>
      <c r="AL23" s="26"/>
      <c r="AM23" s="50">
        <v>8.8895</v>
      </c>
      <c r="AN23" s="51">
        <v>12.24</v>
      </c>
      <c r="AO23" s="26"/>
      <c r="AP23" s="50">
        <v>8.9368999999999996</v>
      </c>
      <c r="AQ23" s="51">
        <v>12.24</v>
      </c>
      <c r="AR23" s="26"/>
      <c r="AS23" s="50">
        <v>8.8414999999999999</v>
      </c>
      <c r="AT23" s="51">
        <v>12.23</v>
      </c>
      <c r="AU23" s="26"/>
      <c r="AV23" s="50">
        <v>8.8875000000000011</v>
      </c>
      <c r="AW23" s="51">
        <v>12.16</v>
      </c>
      <c r="AX23" s="51"/>
      <c r="AY23" s="50">
        <v>8.8592000000000013</v>
      </c>
      <c r="AZ23" s="51">
        <v>12.19</v>
      </c>
      <c r="BA23" s="26"/>
      <c r="BB23" s="50">
        <v>8.9129000000000005</v>
      </c>
      <c r="BC23" s="51">
        <v>12.15</v>
      </c>
      <c r="BD23" s="26"/>
      <c r="BE23" s="130">
        <v>9.0007999999999999</v>
      </c>
      <c r="BF23" s="133">
        <v>12.1</v>
      </c>
      <c r="BG23" s="26"/>
      <c r="BH23" s="130">
        <v>8.9527999999999999</v>
      </c>
      <c r="BI23" s="133">
        <v>12.08</v>
      </c>
      <c r="BJ23" s="26"/>
      <c r="BK23" s="50">
        <f t="shared" si="0"/>
        <v>8.8025700000000011</v>
      </c>
      <c r="BL23" s="52">
        <f t="shared" si="1"/>
        <v>12.2445</v>
      </c>
      <c r="BO23" s="53"/>
      <c r="BP23" s="53"/>
      <c r="BQ23" s="82"/>
      <c r="BR23" s="82"/>
      <c r="BS23" s="92"/>
      <c r="BT23" s="99"/>
      <c r="BU23" s="99"/>
      <c r="BV23" s="92"/>
      <c r="BW23" s="90"/>
    </row>
    <row r="24" spans="1:102" x14ac:dyDescent="0.2">
      <c r="A24" s="40">
        <v>10</v>
      </c>
      <c r="B24" s="49" t="s">
        <v>14</v>
      </c>
      <c r="C24" s="50">
        <v>8.1532</v>
      </c>
      <c r="D24" s="51">
        <v>13.17</v>
      </c>
      <c r="E24" s="51"/>
      <c r="F24" s="50">
        <v>8.1089000000000002</v>
      </c>
      <c r="G24" s="51">
        <v>13.13</v>
      </c>
      <c r="H24" s="26"/>
      <c r="I24" s="50">
        <v>8.1194000000000006</v>
      </c>
      <c r="J24" s="51">
        <v>13.08</v>
      </c>
      <c r="K24" s="26"/>
      <c r="L24" s="50">
        <v>8.1118000000000006</v>
      </c>
      <c r="M24" s="51">
        <v>13.05</v>
      </c>
      <c r="N24" s="26"/>
      <c r="O24" s="50">
        <v>8.032</v>
      </c>
      <c r="P24" s="51">
        <v>13.18</v>
      </c>
      <c r="Q24" s="51"/>
      <c r="R24" s="50">
        <v>8.083400000000001</v>
      </c>
      <c r="S24" s="51">
        <v>13.41</v>
      </c>
      <c r="T24" s="51"/>
      <c r="U24" s="50">
        <v>8.0579000000000001</v>
      </c>
      <c r="V24" s="51">
        <v>13.5</v>
      </c>
      <c r="W24" s="26"/>
      <c r="X24" s="50">
        <v>8.0152000000000001</v>
      </c>
      <c r="Y24" s="51">
        <v>13.43</v>
      </c>
      <c r="Z24" s="51"/>
      <c r="AA24" s="50">
        <v>8.0298999999999996</v>
      </c>
      <c r="AB24" s="51">
        <v>13.37</v>
      </c>
      <c r="AC24" s="26"/>
      <c r="AD24" s="50">
        <v>7.9945000000000004</v>
      </c>
      <c r="AE24" s="51">
        <v>13.35</v>
      </c>
      <c r="AF24" s="26"/>
      <c r="AG24" s="50">
        <v>8.1471</v>
      </c>
      <c r="AH24" s="51">
        <v>13.3</v>
      </c>
      <c r="AI24" s="26"/>
      <c r="AJ24" s="50">
        <v>8.2036999999999995</v>
      </c>
      <c r="AK24" s="51">
        <v>13.27</v>
      </c>
      <c r="AL24" s="26"/>
      <c r="AM24" s="50">
        <v>8.1844999999999999</v>
      </c>
      <c r="AN24" s="51">
        <v>13.3</v>
      </c>
      <c r="AO24" s="26"/>
      <c r="AP24" s="50">
        <v>8.1837999999999997</v>
      </c>
      <c r="AQ24" s="51">
        <v>13.37</v>
      </c>
      <c r="AR24" s="26"/>
      <c r="AS24" s="50">
        <v>8.0884999999999998</v>
      </c>
      <c r="AT24" s="51">
        <v>13.37</v>
      </c>
      <c r="AU24" s="26"/>
      <c r="AV24" s="50">
        <v>8.122300000000001</v>
      </c>
      <c r="AW24" s="51">
        <v>13.3</v>
      </c>
      <c r="AX24" s="51"/>
      <c r="AY24" s="50">
        <v>8.1225000000000005</v>
      </c>
      <c r="AZ24" s="51">
        <v>13.29</v>
      </c>
      <c r="BA24" s="26"/>
      <c r="BB24" s="50">
        <v>8.1532999999999998</v>
      </c>
      <c r="BC24" s="51">
        <v>13.28</v>
      </c>
      <c r="BD24" s="26"/>
      <c r="BE24" s="130">
        <v>8.1902000000000008</v>
      </c>
      <c r="BF24" s="133">
        <v>13.3</v>
      </c>
      <c r="BG24" s="26"/>
      <c r="BH24" s="130">
        <v>8.1504000000000012</v>
      </c>
      <c r="BI24" s="133">
        <v>13.27</v>
      </c>
      <c r="BJ24" s="26"/>
      <c r="BK24" s="50">
        <f t="shared" si="0"/>
        <v>8.1126249999999995</v>
      </c>
      <c r="BL24" s="52">
        <f t="shared" si="1"/>
        <v>13.286000000000005</v>
      </c>
      <c r="BO24" s="53"/>
      <c r="BP24" s="53"/>
      <c r="BQ24" s="82"/>
      <c r="BR24" s="82"/>
      <c r="BS24" s="92"/>
      <c r="BT24" s="99"/>
      <c r="BU24" s="99"/>
      <c r="BV24" s="92"/>
      <c r="BW24" s="90"/>
    </row>
    <row r="25" spans="1:102" x14ac:dyDescent="0.2">
      <c r="A25" s="40">
        <v>11</v>
      </c>
      <c r="B25" s="49" t="s">
        <v>15</v>
      </c>
      <c r="C25" s="50">
        <v>6.3646000000000003</v>
      </c>
      <c r="D25" s="51">
        <v>16.87</v>
      </c>
      <c r="E25" s="51"/>
      <c r="F25" s="50">
        <v>6.3473000000000006</v>
      </c>
      <c r="G25" s="51">
        <v>16.78</v>
      </c>
      <c r="H25" s="26"/>
      <c r="I25" s="50">
        <v>6.3644000000000007</v>
      </c>
      <c r="J25" s="51">
        <v>16.68</v>
      </c>
      <c r="K25" s="26"/>
      <c r="L25" s="50">
        <v>6.3304</v>
      </c>
      <c r="M25" s="51">
        <v>16.72</v>
      </c>
      <c r="N25" s="26"/>
      <c r="O25" s="50">
        <v>6.2995000000000001</v>
      </c>
      <c r="P25" s="51">
        <v>16.809999999999999</v>
      </c>
      <c r="Q25" s="51"/>
      <c r="R25" s="50">
        <v>6.3283000000000005</v>
      </c>
      <c r="S25" s="51">
        <v>17.12</v>
      </c>
      <c r="T25" s="51"/>
      <c r="U25" s="50">
        <v>6.3180000000000005</v>
      </c>
      <c r="V25" s="51">
        <v>17.22</v>
      </c>
      <c r="W25" s="26"/>
      <c r="X25" s="50">
        <v>6.3165000000000004</v>
      </c>
      <c r="Y25" s="51">
        <v>17.04</v>
      </c>
      <c r="Z25" s="51"/>
      <c r="AA25" s="50">
        <v>6.3428000000000004</v>
      </c>
      <c r="AB25" s="51">
        <v>16.920000000000002</v>
      </c>
      <c r="AC25" s="26"/>
      <c r="AD25" s="50">
        <v>6.2995999999999999</v>
      </c>
      <c r="AE25" s="51">
        <v>16.940000000000001</v>
      </c>
      <c r="AF25" s="26"/>
      <c r="AG25" s="50">
        <v>6.4203999999999999</v>
      </c>
      <c r="AH25" s="51">
        <v>16.88</v>
      </c>
      <c r="AI25" s="26"/>
      <c r="AJ25" s="50">
        <v>6.4553000000000003</v>
      </c>
      <c r="AK25" s="51">
        <v>16.86</v>
      </c>
      <c r="AL25" s="26"/>
      <c r="AM25" s="50">
        <v>6.44</v>
      </c>
      <c r="AN25" s="51">
        <v>16.899999999999999</v>
      </c>
      <c r="AO25" s="26"/>
      <c r="AP25" s="50">
        <v>6.4694000000000003</v>
      </c>
      <c r="AQ25" s="51">
        <v>16.920000000000002</v>
      </c>
      <c r="AR25" s="26"/>
      <c r="AS25" s="50">
        <v>6.3896000000000006</v>
      </c>
      <c r="AT25" s="51">
        <v>16.920000000000002</v>
      </c>
      <c r="AU25" s="26"/>
      <c r="AV25" s="50">
        <v>6.3969000000000005</v>
      </c>
      <c r="AW25" s="51">
        <v>16.89</v>
      </c>
      <c r="AX25" s="51"/>
      <c r="AY25" s="50">
        <v>6.3916000000000004</v>
      </c>
      <c r="AZ25" s="51">
        <v>16.89</v>
      </c>
      <c r="BA25" s="26"/>
      <c r="BB25" s="50">
        <v>6.4011000000000005</v>
      </c>
      <c r="BC25" s="51">
        <v>16.91</v>
      </c>
      <c r="BD25" s="26"/>
      <c r="BE25" s="130">
        <v>6.4389000000000003</v>
      </c>
      <c r="BF25" s="133">
        <v>16.91</v>
      </c>
      <c r="BG25" s="26"/>
      <c r="BH25" s="130">
        <v>6.3982999999999999</v>
      </c>
      <c r="BI25" s="133">
        <v>16.899999999999999</v>
      </c>
      <c r="BJ25" s="26"/>
      <c r="BK25" s="50">
        <f t="shared" si="0"/>
        <v>6.3756450000000005</v>
      </c>
      <c r="BL25" s="52">
        <f t="shared" si="1"/>
        <v>16.904000000000003</v>
      </c>
      <c r="BO25" s="53"/>
      <c r="BP25" s="53"/>
      <c r="BQ25" s="82"/>
      <c r="BR25" s="82"/>
      <c r="BS25" s="92"/>
      <c r="BT25" s="99"/>
      <c r="BU25" s="99"/>
      <c r="BV25" s="92"/>
      <c r="BW25" s="90"/>
    </row>
    <row r="26" spans="1:102" s="138" customFormat="1" x14ac:dyDescent="0.2">
      <c r="A26" s="40">
        <v>12</v>
      </c>
      <c r="B26" s="49" t="s">
        <v>158</v>
      </c>
      <c r="C26" s="50">
        <v>0</v>
      </c>
      <c r="D26" s="51">
        <v>0</v>
      </c>
      <c r="E26" s="51"/>
      <c r="F26" s="50">
        <v>0</v>
      </c>
      <c r="G26" s="51">
        <v>0</v>
      </c>
      <c r="H26" s="26"/>
      <c r="I26" s="50">
        <v>0</v>
      </c>
      <c r="J26" s="51">
        <v>0</v>
      </c>
      <c r="K26" s="26"/>
      <c r="L26" s="50">
        <v>0</v>
      </c>
      <c r="M26" s="51">
        <v>0</v>
      </c>
      <c r="N26" s="26"/>
      <c r="O26" s="50">
        <v>0</v>
      </c>
      <c r="P26" s="51">
        <v>0</v>
      </c>
      <c r="Q26" s="51"/>
      <c r="R26" s="50">
        <v>0</v>
      </c>
      <c r="S26" s="51">
        <v>0</v>
      </c>
      <c r="T26" s="51"/>
      <c r="U26" s="50">
        <v>0</v>
      </c>
      <c r="V26" s="51">
        <v>0</v>
      </c>
      <c r="W26" s="26"/>
      <c r="X26" s="50">
        <v>0</v>
      </c>
      <c r="Y26" s="51">
        <v>0</v>
      </c>
      <c r="Z26" s="51"/>
      <c r="AA26" s="50">
        <v>0</v>
      </c>
      <c r="AB26" s="51">
        <v>0</v>
      </c>
      <c r="AC26" s="26"/>
      <c r="AD26" s="50">
        <v>0</v>
      </c>
      <c r="AE26" s="51">
        <v>0</v>
      </c>
      <c r="AF26" s="26"/>
      <c r="AG26" s="50">
        <v>4.7149999999999999</v>
      </c>
      <c r="AH26" s="51">
        <v>22.98</v>
      </c>
      <c r="AI26" s="26"/>
      <c r="AJ26" s="50">
        <v>4.7704000000000004</v>
      </c>
      <c r="AK26" s="51">
        <v>22.82</v>
      </c>
      <c r="AL26" s="26"/>
      <c r="AM26" s="50">
        <v>4.7454000000000001</v>
      </c>
      <c r="AN26" s="51">
        <v>22.94</v>
      </c>
      <c r="AO26" s="26"/>
      <c r="AP26" s="50">
        <v>4.7549999999999999</v>
      </c>
      <c r="AQ26" s="51">
        <v>23.01</v>
      </c>
      <c r="AR26" s="26"/>
      <c r="AS26" s="50">
        <v>4.7099000000000002</v>
      </c>
      <c r="AT26" s="51">
        <v>22.95</v>
      </c>
      <c r="AU26" s="26"/>
      <c r="AV26" s="50">
        <v>4.6417000000000002</v>
      </c>
      <c r="AW26" s="51">
        <v>23.27</v>
      </c>
      <c r="AX26" s="51"/>
      <c r="AY26" s="50">
        <v>4.6885000000000003</v>
      </c>
      <c r="AZ26" s="51">
        <v>23.03</v>
      </c>
      <c r="BA26" s="26"/>
      <c r="BB26" s="50">
        <v>4.6363000000000003</v>
      </c>
      <c r="BC26" s="51">
        <v>23.35</v>
      </c>
      <c r="BD26" s="26"/>
      <c r="BE26" s="130">
        <v>4.6078000000000001</v>
      </c>
      <c r="BF26" s="133">
        <v>23.64</v>
      </c>
      <c r="BG26" s="26"/>
      <c r="BH26" s="130">
        <v>4.5606</v>
      </c>
      <c r="BI26" s="133">
        <v>23.71</v>
      </c>
      <c r="BJ26" s="26"/>
      <c r="BK26" s="50">
        <f>(C26+F26+I26+L26+O26+R26+U26+X26+AA26+AD26+AG26+AJ26+AM26+AP26+AS26+AV26+AY26+BB26+BE26+BH26)/10</f>
        <v>4.6830599999999993</v>
      </c>
      <c r="BL26" s="52">
        <f>(D26+G26+J26+M26+P26+S26+V26+Y26+AB26+AE26+AH26+AK26+AN26+AQ26+AT26+AW26+AZ26+BC26+BF26+BI26)/10</f>
        <v>23.17</v>
      </c>
      <c r="BO26" s="53"/>
      <c r="BP26" s="53"/>
      <c r="BQ26" s="82"/>
      <c r="BR26" s="82"/>
      <c r="BS26" s="92"/>
      <c r="BT26" s="99"/>
      <c r="BU26" s="99"/>
      <c r="BV26" s="92"/>
      <c r="BW26" s="90"/>
      <c r="BX26" s="89"/>
      <c r="BY26" s="89"/>
      <c r="BZ26" s="89"/>
      <c r="CA26" s="89"/>
      <c r="CB26" s="89"/>
      <c r="CC26" s="89"/>
      <c r="CD26" s="91"/>
      <c r="CE26" s="90"/>
      <c r="CF26" s="89"/>
      <c r="CG26" s="89"/>
      <c r="CH26" s="89"/>
      <c r="CI26" s="89"/>
      <c r="CJ26" s="89"/>
      <c r="CK26" s="89"/>
      <c r="CL26" s="89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1:102" x14ac:dyDescent="0.2">
      <c r="A27" s="40">
        <v>13</v>
      </c>
      <c r="B27" s="49" t="s">
        <v>27</v>
      </c>
      <c r="C27" s="50">
        <v>0.70589065753714753</v>
      </c>
      <c r="D27" s="51">
        <v>152.09</v>
      </c>
      <c r="E27" s="51"/>
      <c r="F27" s="50">
        <v>0.70541263111857277</v>
      </c>
      <c r="G27" s="51">
        <v>150.94999999999999</v>
      </c>
      <c r="H27" s="51"/>
      <c r="I27" s="50">
        <v>0.70490543693563512</v>
      </c>
      <c r="J27" s="51">
        <v>150.63</v>
      </c>
      <c r="K27" s="51"/>
      <c r="L27" s="50">
        <v>0.70605014368120433</v>
      </c>
      <c r="M27" s="51">
        <v>149.93</v>
      </c>
      <c r="N27" s="51"/>
      <c r="O27" s="50">
        <v>0.70410139060024646</v>
      </c>
      <c r="P27" s="51">
        <v>150.38</v>
      </c>
      <c r="Q27" s="51"/>
      <c r="R27" s="50">
        <v>0.70267649476857352</v>
      </c>
      <c r="S27" s="51">
        <v>154.21</v>
      </c>
      <c r="T27" s="51"/>
      <c r="U27" s="50">
        <v>0.70459253413750833</v>
      </c>
      <c r="V27" s="51">
        <v>154.38999999999999</v>
      </c>
      <c r="W27" s="51"/>
      <c r="X27" s="50">
        <v>0.70414105353584433</v>
      </c>
      <c r="Y27" s="51">
        <v>152.85</v>
      </c>
      <c r="Z27" s="51"/>
      <c r="AA27" s="50">
        <v>0.70407164633073061</v>
      </c>
      <c r="AB27" s="51">
        <v>152.44</v>
      </c>
      <c r="AC27" s="51"/>
      <c r="AD27" s="50">
        <v>0.70487562469602238</v>
      </c>
      <c r="AE27" s="51">
        <v>151.37</v>
      </c>
      <c r="AF27" s="51"/>
      <c r="AG27" s="50">
        <v>0.70869210871336952</v>
      </c>
      <c r="AH27" s="51">
        <v>152.91999999999999</v>
      </c>
      <c r="AI27" s="51"/>
      <c r="AJ27" s="50">
        <v>0.70861678004535145</v>
      </c>
      <c r="AK27" s="51">
        <v>153.62</v>
      </c>
      <c r="AL27" s="51"/>
      <c r="AM27" s="50">
        <v>0.71042909917590225</v>
      </c>
      <c r="AN27" s="51">
        <v>153.19999999999999</v>
      </c>
      <c r="AO27" s="51"/>
      <c r="AP27" s="50">
        <v>0.71028780862005281</v>
      </c>
      <c r="AQ27" s="51">
        <v>154.06</v>
      </c>
      <c r="AR27" s="51"/>
      <c r="AS27" s="50">
        <v>0.71112628180512294</v>
      </c>
      <c r="AT27" s="51">
        <v>152.03</v>
      </c>
      <c r="AU27" s="51"/>
      <c r="AV27" s="50">
        <v>0.70847119001905789</v>
      </c>
      <c r="AW27" s="51">
        <v>152.47999999999999</v>
      </c>
      <c r="AX27" s="51"/>
      <c r="AY27" s="50">
        <v>0.70869210871336952</v>
      </c>
      <c r="AZ27" s="51">
        <v>152.34</v>
      </c>
      <c r="BA27" s="51"/>
      <c r="BB27" s="50">
        <v>0.70877750056702205</v>
      </c>
      <c r="BC27" s="51">
        <v>152.76</v>
      </c>
      <c r="BD27" s="51"/>
      <c r="BE27" s="131">
        <v>0.71004572694481538</v>
      </c>
      <c r="BF27" s="134">
        <v>153.38</v>
      </c>
      <c r="BG27" s="134"/>
      <c r="BH27" s="130">
        <v>0.71178430088545974</v>
      </c>
      <c r="BI27" s="133">
        <v>151.91</v>
      </c>
      <c r="BJ27" s="134"/>
      <c r="BK27" s="50">
        <f t="shared" si="0"/>
        <v>0.70718202594155055</v>
      </c>
      <c r="BL27" s="52">
        <f t="shared" si="1"/>
        <v>152.39700000000002</v>
      </c>
      <c r="BO27" s="53"/>
      <c r="BP27" s="53"/>
      <c r="BQ27" s="82"/>
      <c r="BR27" s="82"/>
      <c r="BS27" s="92"/>
      <c r="BT27" s="99"/>
      <c r="BU27" s="99"/>
      <c r="BV27" s="92"/>
      <c r="BW27" s="90"/>
    </row>
    <row r="28" spans="1:102" x14ac:dyDescent="0.2">
      <c r="A28" s="40">
        <v>14</v>
      </c>
      <c r="B28" s="49" t="s">
        <v>17</v>
      </c>
      <c r="C28" s="50">
        <v>1</v>
      </c>
      <c r="D28" s="51">
        <v>107.36</v>
      </c>
      <c r="E28" s="51"/>
      <c r="F28" s="50">
        <v>1</v>
      </c>
      <c r="G28" s="51">
        <v>106.48</v>
      </c>
      <c r="H28" s="51"/>
      <c r="I28" s="50">
        <v>1</v>
      </c>
      <c r="J28" s="51">
        <v>106.18</v>
      </c>
      <c r="K28" s="26"/>
      <c r="L28" s="50">
        <v>1</v>
      </c>
      <c r="M28" s="51">
        <v>105.86</v>
      </c>
      <c r="N28" s="26"/>
      <c r="O28" s="50">
        <v>1</v>
      </c>
      <c r="P28" s="51">
        <v>105.88</v>
      </c>
      <c r="Q28" s="51"/>
      <c r="R28" s="50">
        <v>1</v>
      </c>
      <c r="S28" s="51">
        <v>108.36</v>
      </c>
      <c r="T28" s="51"/>
      <c r="U28" s="50">
        <v>1</v>
      </c>
      <c r="V28" s="51">
        <v>108.78</v>
      </c>
      <c r="W28" s="26"/>
      <c r="X28" s="50">
        <v>1</v>
      </c>
      <c r="Y28" s="51">
        <v>107.63</v>
      </c>
      <c r="Z28" s="51"/>
      <c r="AA28" s="50">
        <v>1</v>
      </c>
      <c r="AB28" s="51">
        <v>107.33</v>
      </c>
      <c r="AC28" s="26"/>
      <c r="AD28" s="50">
        <v>1</v>
      </c>
      <c r="AE28" s="51">
        <v>106.7</v>
      </c>
      <c r="AF28" s="51"/>
      <c r="AG28" s="50">
        <v>1</v>
      </c>
      <c r="AH28" s="51">
        <v>108.37</v>
      </c>
      <c r="AI28" s="26"/>
      <c r="AJ28" s="50">
        <v>1</v>
      </c>
      <c r="AK28" s="51">
        <v>108.86</v>
      </c>
      <c r="AL28" s="26"/>
      <c r="AM28" s="50">
        <v>1</v>
      </c>
      <c r="AN28" s="51">
        <v>108.84</v>
      </c>
      <c r="AO28" s="26"/>
      <c r="AP28" s="50">
        <v>1</v>
      </c>
      <c r="AQ28" s="51">
        <v>109.43</v>
      </c>
      <c r="AR28" s="26"/>
      <c r="AS28" s="50">
        <v>1</v>
      </c>
      <c r="AT28" s="51">
        <v>108.11</v>
      </c>
      <c r="AU28" s="26"/>
      <c r="AV28" s="50">
        <v>1</v>
      </c>
      <c r="AW28" s="51">
        <v>108.03</v>
      </c>
      <c r="AX28" s="51"/>
      <c r="AY28" s="50">
        <v>1</v>
      </c>
      <c r="AZ28" s="51">
        <v>107.96</v>
      </c>
      <c r="BA28" s="26"/>
      <c r="BB28" s="50">
        <v>1</v>
      </c>
      <c r="BC28" s="51">
        <v>108.27</v>
      </c>
      <c r="BD28" s="26"/>
      <c r="BE28" s="130">
        <v>1</v>
      </c>
      <c r="BF28" s="133">
        <v>108.91</v>
      </c>
      <c r="BG28" s="26"/>
      <c r="BH28" s="130">
        <v>1</v>
      </c>
      <c r="BI28" s="134">
        <v>108.13</v>
      </c>
      <c r="BJ28" s="26"/>
      <c r="BK28" s="50">
        <f t="shared" si="0"/>
        <v>1</v>
      </c>
      <c r="BL28" s="52">
        <f t="shared" si="1"/>
        <v>107.77349999999998</v>
      </c>
      <c r="BO28" s="53"/>
      <c r="BP28" s="53"/>
      <c r="BQ28" s="82"/>
      <c r="BR28" s="82"/>
      <c r="BS28" s="92"/>
      <c r="BT28" s="99"/>
      <c r="BU28" s="99"/>
      <c r="BV28" s="92"/>
      <c r="BW28" s="90"/>
    </row>
    <row r="29" spans="1:102" x14ac:dyDescent="0.2">
      <c r="A29" s="40">
        <v>15</v>
      </c>
      <c r="B29" s="49" t="s">
        <v>32</v>
      </c>
      <c r="C29" s="50">
        <v>6.4157000000000002</v>
      </c>
      <c r="D29" s="51">
        <v>16.73</v>
      </c>
      <c r="E29" s="51"/>
      <c r="F29" s="50">
        <v>6.4036</v>
      </c>
      <c r="G29" s="51">
        <v>16.63</v>
      </c>
      <c r="H29" s="51"/>
      <c r="I29" s="50">
        <v>6.4008000000000003</v>
      </c>
      <c r="J29" s="51">
        <v>16.59</v>
      </c>
      <c r="K29" s="26"/>
      <c r="L29" s="50">
        <v>6.3957000000000006</v>
      </c>
      <c r="M29" s="51">
        <v>16.55</v>
      </c>
      <c r="N29" s="26"/>
      <c r="O29" s="50">
        <v>6.3927000000000005</v>
      </c>
      <c r="P29" s="51">
        <v>16.559999999999999</v>
      </c>
      <c r="Q29" s="51"/>
      <c r="R29" s="50">
        <v>6.4083000000000006</v>
      </c>
      <c r="S29" s="51">
        <v>16.91</v>
      </c>
      <c r="T29" s="51"/>
      <c r="U29" s="50">
        <v>6.4030000000000005</v>
      </c>
      <c r="V29" s="51">
        <v>16.989999999999998</v>
      </c>
      <c r="W29" s="26"/>
      <c r="X29" s="50">
        <v>6.4028</v>
      </c>
      <c r="Y29" s="51">
        <v>16.809999999999999</v>
      </c>
      <c r="Z29" s="51"/>
      <c r="AA29" s="50">
        <v>6.4039999999999999</v>
      </c>
      <c r="AB29" s="51">
        <v>16.760000000000002</v>
      </c>
      <c r="AC29" s="26"/>
      <c r="AD29" s="50">
        <v>6.3902999999999999</v>
      </c>
      <c r="AE29" s="51">
        <v>16.7</v>
      </c>
      <c r="AF29" s="51"/>
      <c r="AG29" s="50">
        <v>6.4379</v>
      </c>
      <c r="AH29" s="51">
        <v>16.829999999999998</v>
      </c>
      <c r="AI29" s="26"/>
      <c r="AJ29" s="50">
        <v>6.4727000000000006</v>
      </c>
      <c r="AK29" s="51">
        <v>16.82</v>
      </c>
      <c r="AL29" s="26"/>
      <c r="AM29" s="50">
        <v>6.4691000000000001</v>
      </c>
      <c r="AN29" s="51">
        <v>16.82</v>
      </c>
      <c r="AO29" s="26"/>
      <c r="AP29" s="50">
        <v>6.4978000000000007</v>
      </c>
      <c r="AQ29" s="51">
        <v>16.84</v>
      </c>
      <c r="AR29" s="26"/>
      <c r="AS29" s="50">
        <v>6.4937000000000005</v>
      </c>
      <c r="AT29" s="51">
        <v>16.649999999999999</v>
      </c>
      <c r="AU29" s="26"/>
      <c r="AV29" s="50">
        <v>6.5404</v>
      </c>
      <c r="AW29" s="51">
        <v>16.52</v>
      </c>
      <c r="AX29" s="51"/>
      <c r="AY29" s="50">
        <v>6.5754000000000001</v>
      </c>
      <c r="AZ29" s="51">
        <v>16.420000000000002</v>
      </c>
      <c r="BA29" s="26"/>
      <c r="BB29" s="50">
        <v>6.6032000000000002</v>
      </c>
      <c r="BC29" s="51">
        <v>16.399999999999999</v>
      </c>
      <c r="BD29" s="26"/>
      <c r="BE29" s="130">
        <v>6.6213000000000006</v>
      </c>
      <c r="BF29" s="133">
        <v>16.45</v>
      </c>
      <c r="BG29" s="26"/>
      <c r="BH29" s="130">
        <v>6.6175000000000006</v>
      </c>
      <c r="BI29" s="133">
        <v>16.34</v>
      </c>
      <c r="BJ29" s="26"/>
      <c r="BK29" s="50">
        <f t="shared" si="0"/>
        <v>6.4672950000000018</v>
      </c>
      <c r="BL29" s="52">
        <f t="shared" si="1"/>
        <v>16.665999999999993</v>
      </c>
      <c r="BO29" s="53"/>
      <c r="BP29" s="53"/>
      <c r="BQ29" s="82"/>
      <c r="BR29" s="82"/>
      <c r="BS29" s="92"/>
      <c r="BT29" s="99"/>
      <c r="BU29" s="99"/>
      <c r="BV29" s="92"/>
      <c r="BW29" s="90"/>
    </row>
    <row r="30" spans="1:102" ht="13.5" thickBot="1" x14ac:dyDescent="0.25">
      <c r="A30" s="56">
        <v>16</v>
      </c>
      <c r="B30" s="57" t="s">
        <v>33</v>
      </c>
      <c r="C30" s="58">
        <v>6.4109000000000007</v>
      </c>
      <c r="D30" s="59">
        <v>16.75</v>
      </c>
      <c r="E30" s="59"/>
      <c r="F30" s="58">
        <v>6.3986000000000001</v>
      </c>
      <c r="G30" s="59">
        <v>16.64</v>
      </c>
      <c r="H30" s="59"/>
      <c r="I30" s="58">
        <v>6.3946000000000005</v>
      </c>
      <c r="J30" s="59">
        <v>16.600000000000001</v>
      </c>
      <c r="K30" s="33"/>
      <c r="L30" s="58">
        <v>6.3858000000000006</v>
      </c>
      <c r="M30" s="59">
        <v>16.579999999999998</v>
      </c>
      <c r="N30" s="33"/>
      <c r="O30" s="58">
        <v>6.3853</v>
      </c>
      <c r="P30" s="59">
        <v>16.579999999999998</v>
      </c>
      <c r="Q30" s="59"/>
      <c r="R30" s="58">
        <v>6.4051</v>
      </c>
      <c r="S30" s="59">
        <v>16.920000000000002</v>
      </c>
      <c r="T30" s="59"/>
      <c r="U30" s="58">
        <v>6.3987000000000007</v>
      </c>
      <c r="V30" s="59">
        <v>17</v>
      </c>
      <c r="W30" s="33"/>
      <c r="X30" s="58">
        <v>6.3984000000000005</v>
      </c>
      <c r="Y30" s="59">
        <v>16.82</v>
      </c>
      <c r="Z30" s="59"/>
      <c r="AA30" s="58">
        <v>6.4012000000000002</v>
      </c>
      <c r="AB30" s="59">
        <v>16.77</v>
      </c>
      <c r="AC30" s="33"/>
      <c r="AD30" s="58">
        <v>6.3867000000000003</v>
      </c>
      <c r="AE30" s="59">
        <v>16.71</v>
      </c>
      <c r="AF30" s="59"/>
      <c r="AG30" s="58">
        <v>6.4540000000000006</v>
      </c>
      <c r="AH30" s="59">
        <v>16.79</v>
      </c>
      <c r="AI30" s="33"/>
      <c r="AJ30" s="58">
        <v>6.4772000000000007</v>
      </c>
      <c r="AK30" s="59">
        <v>16.809999999999999</v>
      </c>
      <c r="AL30" s="33"/>
      <c r="AM30" s="58">
        <v>6.4751000000000003</v>
      </c>
      <c r="AN30" s="59">
        <v>16.809999999999999</v>
      </c>
      <c r="AO30" s="33"/>
      <c r="AP30" s="58">
        <v>6.5078000000000005</v>
      </c>
      <c r="AQ30" s="59">
        <v>16.82</v>
      </c>
      <c r="AR30" s="33"/>
      <c r="AS30" s="58">
        <v>6.4983000000000004</v>
      </c>
      <c r="AT30" s="59">
        <v>16.64</v>
      </c>
      <c r="AU30" s="33"/>
      <c r="AV30" s="58">
        <v>6.5487000000000002</v>
      </c>
      <c r="AW30" s="59">
        <v>16.5</v>
      </c>
      <c r="AX30" s="59"/>
      <c r="AY30" s="58">
        <v>6.5807000000000002</v>
      </c>
      <c r="AZ30" s="59">
        <v>16.41</v>
      </c>
      <c r="BA30" s="33"/>
      <c r="BB30" s="58">
        <v>6.6032999999999999</v>
      </c>
      <c r="BC30" s="59">
        <v>16.399999999999999</v>
      </c>
      <c r="BD30" s="33"/>
      <c r="BE30" s="132">
        <v>6.633</v>
      </c>
      <c r="BF30" s="135">
        <v>16.420000000000002</v>
      </c>
      <c r="BG30" s="33"/>
      <c r="BH30" s="132">
        <v>6.6248000000000005</v>
      </c>
      <c r="BI30" s="135">
        <v>16.32</v>
      </c>
      <c r="BJ30" s="33"/>
      <c r="BK30" s="58">
        <f t="shared" si="0"/>
        <v>6.4684099999999987</v>
      </c>
      <c r="BL30" s="60">
        <f t="shared" si="1"/>
        <v>16.6645</v>
      </c>
      <c r="BO30" s="53"/>
      <c r="BP30" s="53"/>
      <c r="BQ30" s="82"/>
      <c r="BR30" s="82"/>
      <c r="BS30" s="92"/>
      <c r="BT30" s="99"/>
      <c r="BU30" s="99"/>
      <c r="BV30" s="92"/>
      <c r="BW30" s="90"/>
    </row>
    <row r="31" spans="1:102" ht="13.5" thickTop="1" x14ac:dyDescent="0.2">
      <c r="BO31" s="62"/>
      <c r="BP31" s="62"/>
      <c r="BR31" s="92"/>
      <c r="BS31" s="92"/>
      <c r="BT31" s="99"/>
      <c r="BU31" s="99"/>
      <c r="BV31" s="92"/>
      <c r="BW31" s="90"/>
    </row>
    <row r="32" spans="1:102" s="140" customFormat="1" x14ac:dyDescent="0.2">
      <c r="BO32" s="141"/>
      <c r="BP32" s="141"/>
      <c r="BQ32" s="142"/>
      <c r="BR32" s="141"/>
      <c r="BS32" s="141"/>
      <c r="BT32" s="143"/>
      <c r="BU32" s="143"/>
      <c r="BV32" s="141"/>
      <c r="BW32" s="144"/>
      <c r="BX32" s="142"/>
      <c r="BY32" s="142"/>
      <c r="BZ32" s="142"/>
      <c r="CA32" s="142"/>
      <c r="CB32" s="142"/>
      <c r="CC32" s="142"/>
      <c r="CD32" s="145"/>
      <c r="CE32" s="144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spans="61:102" s="140" customFormat="1" x14ac:dyDescent="0.2">
      <c r="BO33" s="146"/>
      <c r="BP33" s="146"/>
      <c r="BQ33" s="142"/>
      <c r="BR33" s="101" t="s">
        <v>28</v>
      </c>
      <c r="BS33" s="147"/>
      <c r="BT33" s="147"/>
      <c r="BU33" s="147"/>
      <c r="BV33" s="147"/>
      <c r="BW33" s="147"/>
      <c r="BX33" s="148"/>
      <c r="BY33" s="148"/>
      <c r="BZ33" s="148"/>
      <c r="CA33" s="148"/>
      <c r="CB33" s="148"/>
      <c r="CC33" s="148"/>
      <c r="CD33" s="149"/>
      <c r="CE33" s="150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</row>
    <row r="34" spans="61:102" s="152" customFormat="1" x14ac:dyDescent="0.2">
      <c r="BO34" s="117"/>
      <c r="BP34" s="117"/>
      <c r="BQ34" s="89"/>
      <c r="BR34" s="101"/>
      <c r="BS34" s="101"/>
      <c r="BT34" s="101"/>
      <c r="BU34" s="101"/>
      <c r="BV34" s="101"/>
      <c r="BW34" s="101"/>
      <c r="BX34" s="102"/>
      <c r="BY34" s="102"/>
      <c r="BZ34" s="102"/>
      <c r="CA34" s="102"/>
      <c r="CB34" s="102"/>
      <c r="CC34" s="102"/>
      <c r="CD34" s="103"/>
      <c r="CE34" s="104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</row>
    <row r="35" spans="61:102" s="152" customFormat="1" ht="25.5" x14ac:dyDescent="0.2">
      <c r="BO35" s="102"/>
      <c r="BP35" s="102"/>
      <c r="BQ35" s="89"/>
      <c r="BR35" s="101"/>
      <c r="BS35" s="92" t="s">
        <v>5</v>
      </c>
      <c r="BT35" s="92" t="s">
        <v>6</v>
      </c>
      <c r="BU35" s="92" t="s">
        <v>7</v>
      </c>
      <c r="BV35" s="92" t="s">
        <v>8</v>
      </c>
      <c r="BW35" s="90" t="s">
        <v>9</v>
      </c>
      <c r="BX35" s="89" t="s">
        <v>10</v>
      </c>
      <c r="BY35" s="89" t="s">
        <v>25</v>
      </c>
      <c r="BZ35" s="89" t="s">
        <v>26</v>
      </c>
      <c r="CA35" s="89" t="s">
        <v>13</v>
      </c>
      <c r="CB35" s="89" t="s">
        <v>14</v>
      </c>
      <c r="CC35" s="89" t="s">
        <v>15</v>
      </c>
      <c r="CD35" s="152" t="s">
        <v>183</v>
      </c>
      <c r="CE35" s="91" t="s">
        <v>27</v>
      </c>
      <c r="CF35" s="90" t="s">
        <v>17</v>
      </c>
      <c r="CG35" s="105" t="s">
        <v>32</v>
      </c>
      <c r="CH35" s="105" t="s">
        <v>33</v>
      </c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</row>
    <row r="36" spans="61:102" s="152" customFormat="1" x14ac:dyDescent="0.2">
      <c r="BI36" s="153"/>
      <c r="BO36" s="122"/>
      <c r="BP36" s="122"/>
      <c r="BQ36" s="154">
        <v>1</v>
      </c>
      <c r="BR36" s="106" t="s">
        <v>163</v>
      </c>
      <c r="BS36" s="98">
        <v>98.28</v>
      </c>
      <c r="BT36" s="98">
        <v>142.74</v>
      </c>
      <c r="BU36" s="98">
        <v>108.98</v>
      </c>
      <c r="BV36" s="98">
        <v>125.42</v>
      </c>
      <c r="BW36" s="155">
        <v>139512.17000000001</v>
      </c>
      <c r="BX36" s="98">
        <v>1761.78</v>
      </c>
      <c r="BY36" s="98">
        <v>80.95</v>
      </c>
      <c r="BZ36" s="98">
        <v>82.89</v>
      </c>
      <c r="CA36" s="98">
        <v>12.21</v>
      </c>
      <c r="CB36" s="98">
        <v>13.17</v>
      </c>
      <c r="CC36" s="98">
        <v>16.87</v>
      </c>
      <c r="CD36" s="98">
        <v>0</v>
      </c>
      <c r="CE36" s="98">
        <v>152.09</v>
      </c>
      <c r="CF36" s="98">
        <v>107.36</v>
      </c>
      <c r="CG36" s="98">
        <v>16.73</v>
      </c>
      <c r="CH36" s="98">
        <v>16.75</v>
      </c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</row>
    <row r="37" spans="61:102" s="152" customFormat="1" x14ac:dyDescent="0.2">
      <c r="BI37" s="156"/>
      <c r="BO37" s="122"/>
      <c r="BP37" s="122"/>
      <c r="BQ37" s="154">
        <v>2</v>
      </c>
      <c r="BR37" s="106" t="s">
        <v>164</v>
      </c>
      <c r="BS37" s="98">
        <v>97.14</v>
      </c>
      <c r="BT37" s="98">
        <v>142.54</v>
      </c>
      <c r="BU37" s="98">
        <v>108.15</v>
      </c>
      <c r="BV37" s="98">
        <v>124.88</v>
      </c>
      <c r="BW37" s="155">
        <v>137781.93</v>
      </c>
      <c r="BX37" s="98">
        <v>1750.64</v>
      </c>
      <c r="BY37" s="98">
        <v>81.44</v>
      </c>
      <c r="BZ37" s="98">
        <v>82.47</v>
      </c>
      <c r="CA37" s="98">
        <v>12.18</v>
      </c>
      <c r="CB37" s="98">
        <v>13.13</v>
      </c>
      <c r="CC37" s="98">
        <v>16.78</v>
      </c>
      <c r="CD37" s="98">
        <v>0</v>
      </c>
      <c r="CE37" s="98">
        <v>150.94999999999999</v>
      </c>
      <c r="CF37" s="98">
        <v>106.48</v>
      </c>
      <c r="CG37" s="98">
        <v>16.63</v>
      </c>
      <c r="CH37" s="98">
        <v>16.64</v>
      </c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</row>
    <row r="38" spans="61:102" s="152" customFormat="1" x14ac:dyDescent="0.2">
      <c r="BO38" s="118"/>
      <c r="BP38" s="108"/>
      <c r="BQ38" s="154">
        <v>3</v>
      </c>
      <c r="BR38" s="106" t="s">
        <v>165</v>
      </c>
      <c r="BS38" s="98">
        <v>96.78</v>
      </c>
      <c r="BT38" s="98">
        <v>142.1</v>
      </c>
      <c r="BU38" s="98">
        <v>107.73</v>
      </c>
      <c r="BV38" s="98">
        <v>124.17</v>
      </c>
      <c r="BW38" s="155">
        <v>137219.6</v>
      </c>
      <c r="BX38" s="98">
        <v>1741.78</v>
      </c>
      <c r="BY38" s="98">
        <v>80.930000000000007</v>
      </c>
      <c r="BZ38" s="98">
        <v>81.88</v>
      </c>
      <c r="CA38" s="98">
        <v>12.13</v>
      </c>
      <c r="CB38" s="98">
        <v>13.08</v>
      </c>
      <c r="CC38" s="98">
        <v>16.68</v>
      </c>
      <c r="CD38" s="98">
        <v>0</v>
      </c>
      <c r="CE38" s="98">
        <v>150.63</v>
      </c>
      <c r="CF38" s="98">
        <v>106.18</v>
      </c>
      <c r="CG38" s="98">
        <v>16.59</v>
      </c>
      <c r="CH38" s="98">
        <v>16.600000000000001</v>
      </c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</row>
    <row r="39" spans="61:102" s="152" customFormat="1" x14ac:dyDescent="0.2">
      <c r="BO39" s="118"/>
      <c r="BP39" s="108"/>
      <c r="BQ39" s="154">
        <v>4</v>
      </c>
      <c r="BR39" s="106" t="s">
        <v>166</v>
      </c>
      <c r="BS39" s="98">
        <v>96.14</v>
      </c>
      <c r="BT39" s="98">
        <v>142.1</v>
      </c>
      <c r="BU39" s="98">
        <v>107.35</v>
      </c>
      <c r="BV39" s="98">
        <v>124.42</v>
      </c>
      <c r="BW39" s="155">
        <v>137051.65</v>
      </c>
      <c r="BX39" s="98">
        <v>1746.69</v>
      </c>
      <c r="BY39" s="98">
        <v>80.94</v>
      </c>
      <c r="BZ39" s="98">
        <v>81.790000000000006</v>
      </c>
      <c r="CA39" s="98">
        <v>12.1</v>
      </c>
      <c r="CB39" s="98">
        <v>13.05</v>
      </c>
      <c r="CC39" s="98">
        <v>16.72</v>
      </c>
      <c r="CD39" s="98">
        <v>0</v>
      </c>
      <c r="CE39" s="98">
        <v>149.93</v>
      </c>
      <c r="CF39" s="98">
        <v>105.86</v>
      </c>
      <c r="CG39" s="98">
        <v>16.55</v>
      </c>
      <c r="CH39" s="98">
        <v>16.579999999999998</v>
      </c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</row>
    <row r="40" spans="61:102" s="152" customFormat="1" x14ac:dyDescent="0.2">
      <c r="BO40" s="118"/>
      <c r="BP40" s="108"/>
      <c r="BQ40" s="154">
        <v>5</v>
      </c>
      <c r="BR40" s="106" t="s">
        <v>167</v>
      </c>
      <c r="BS40" s="98">
        <v>96.33</v>
      </c>
      <c r="BT40" s="98">
        <v>142.51</v>
      </c>
      <c r="BU40" s="98">
        <v>107.92</v>
      </c>
      <c r="BV40" s="98">
        <v>125.25</v>
      </c>
      <c r="BW40" s="155">
        <v>137478.82</v>
      </c>
      <c r="BX40" s="98">
        <v>1771.69</v>
      </c>
      <c r="BY40" s="98">
        <v>81.010000000000005</v>
      </c>
      <c r="BZ40" s="98">
        <v>81.709999999999994</v>
      </c>
      <c r="CA40" s="98">
        <v>12.22</v>
      </c>
      <c r="CB40" s="98">
        <v>13.18</v>
      </c>
      <c r="CC40" s="98">
        <v>16.809999999999999</v>
      </c>
      <c r="CD40" s="98">
        <v>0</v>
      </c>
      <c r="CE40" s="98">
        <v>150.38</v>
      </c>
      <c r="CF40" s="98">
        <v>105.88</v>
      </c>
      <c r="CG40" s="98">
        <v>16.559999999999999</v>
      </c>
      <c r="CH40" s="98">
        <v>16.579999999999998</v>
      </c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</row>
    <row r="41" spans="61:102" s="152" customFormat="1" x14ac:dyDescent="0.2">
      <c r="BO41" s="118"/>
      <c r="BP41" s="108"/>
      <c r="BQ41" s="154">
        <v>6</v>
      </c>
      <c r="BR41" s="106" t="s">
        <v>168</v>
      </c>
      <c r="BS41" s="98">
        <v>99.07</v>
      </c>
      <c r="BT41" s="98">
        <v>145.38999999999999</v>
      </c>
      <c r="BU41" s="98">
        <v>110.23</v>
      </c>
      <c r="BV41" s="98">
        <v>127.58</v>
      </c>
      <c r="BW41" s="155">
        <v>140717.38</v>
      </c>
      <c r="BX41" s="98">
        <v>1806.36</v>
      </c>
      <c r="BY41" s="98">
        <v>82.03</v>
      </c>
      <c r="BZ41" s="98">
        <v>83.27</v>
      </c>
      <c r="CA41" s="98">
        <v>12.4</v>
      </c>
      <c r="CB41" s="98">
        <v>13.41</v>
      </c>
      <c r="CC41" s="98">
        <v>17.12</v>
      </c>
      <c r="CD41" s="98">
        <v>0</v>
      </c>
      <c r="CE41" s="98">
        <v>154.21</v>
      </c>
      <c r="CF41" s="98">
        <v>108.36</v>
      </c>
      <c r="CG41" s="98">
        <v>16.91</v>
      </c>
      <c r="CH41" s="98">
        <v>16.920000000000002</v>
      </c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</row>
    <row r="42" spans="61:102" s="152" customFormat="1" x14ac:dyDescent="0.2">
      <c r="BO42" s="118"/>
      <c r="BP42" s="108"/>
      <c r="BQ42" s="154">
        <v>7</v>
      </c>
      <c r="BR42" s="106" t="s">
        <v>169</v>
      </c>
      <c r="BS42" s="98">
        <v>98.86</v>
      </c>
      <c r="BT42" s="98">
        <v>145.4</v>
      </c>
      <c r="BU42" s="98">
        <v>110.31</v>
      </c>
      <c r="BV42" s="98">
        <v>128.34</v>
      </c>
      <c r="BW42" s="155">
        <v>140875.54</v>
      </c>
      <c r="BX42" s="98">
        <v>1824.68</v>
      </c>
      <c r="BY42" s="98">
        <v>82.72</v>
      </c>
      <c r="BZ42" s="98">
        <v>83.8</v>
      </c>
      <c r="CA42" s="98">
        <v>12.5</v>
      </c>
      <c r="CB42" s="98">
        <v>13.5</v>
      </c>
      <c r="CC42" s="98">
        <v>17.22</v>
      </c>
      <c r="CD42" s="98">
        <v>0</v>
      </c>
      <c r="CE42" s="98">
        <v>154.38999999999999</v>
      </c>
      <c r="CF42" s="98">
        <v>108.78</v>
      </c>
      <c r="CG42" s="98">
        <v>16.989999999999998</v>
      </c>
      <c r="CH42" s="98">
        <v>17</v>
      </c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</row>
    <row r="43" spans="61:102" s="152" customFormat="1" x14ac:dyDescent="0.2">
      <c r="BO43" s="118"/>
      <c r="BP43" s="108"/>
      <c r="BQ43" s="154">
        <v>8</v>
      </c>
      <c r="BR43" s="106" t="s">
        <v>170</v>
      </c>
      <c r="BS43" s="98">
        <v>97.74</v>
      </c>
      <c r="BT43" s="98">
        <v>144.19999999999999</v>
      </c>
      <c r="BU43" s="98">
        <v>109.39</v>
      </c>
      <c r="BV43" s="98">
        <v>126.98</v>
      </c>
      <c r="BW43" s="155">
        <v>139705.89000000001</v>
      </c>
      <c r="BX43" s="98">
        <v>1814.21</v>
      </c>
      <c r="BY43" s="98">
        <v>81.91</v>
      </c>
      <c r="BZ43" s="98">
        <v>82.85</v>
      </c>
      <c r="CA43" s="98">
        <v>12.46</v>
      </c>
      <c r="CB43" s="98">
        <v>13.43</v>
      </c>
      <c r="CC43" s="98">
        <v>17.04</v>
      </c>
      <c r="CD43" s="98">
        <v>0</v>
      </c>
      <c r="CE43" s="98">
        <v>152.85</v>
      </c>
      <c r="CF43" s="98">
        <v>107.63</v>
      </c>
      <c r="CG43" s="98">
        <v>16.809999999999999</v>
      </c>
      <c r="CH43" s="98">
        <v>16.82</v>
      </c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</row>
    <row r="44" spans="61:102" s="152" customFormat="1" x14ac:dyDescent="0.2">
      <c r="BO44" s="118"/>
      <c r="BP44" s="108"/>
      <c r="BQ44" s="154">
        <v>9</v>
      </c>
      <c r="BR44" s="106" t="s">
        <v>171</v>
      </c>
      <c r="BS44" s="98">
        <v>97.03</v>
      </c>
      <c r="BT44" s="98">
        <v>143.05000000000001</v>
      </c>
      <c r="BU44" s="98">
        <v>108.61</v>
      </c>
      <c r="BV44" s="98">
        <v>126.15</v>
      </c>
      <c r="BW44" s="155">
        <v>138911.85</v>
      </c>
      <c r="BX44" s="98">
        <v>1809.05</v>
      </c>
      <c r="BY44" s="98">
        <v>81.3</v>
      </c>
      <c r="BZ44" s="98">
        <v>82.35</v>
      </c>
      <c r="CA44" s="98">
        <v>12.44</v>
      </c>
      <c r="CB44" s="98">
        <v>13.37</v>
      </c>
      <c r="CC44" s="98">
        <v>16.920000000000002</v>
      </c>
      <c r="CD44" s="98">
        <v>0</v>
      </c>
      <c r="CE44" s="98">
        <v>152.44</v>
      </c>
      <c r="CF44" s="98">
        <v>107.33</v>
      </c>
      <c r="CG44" s="98">
        <v>16.760000000000002</v>
      </c>
      <c r="CH44" s="98">
        <v>16.77</v>
      </c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</row>
    <row r="45" spans="61:102" s="152" customFormat="1" x14ac:dyDescent="0.2">
      <c r="BO45" s="118"/>
      <c r="BP45" s="108"/>
      <c r="BQ45" s="154">
        <v>10</v>
      </c>
      <c r="BR45" s="106" t="s">
        <v>172</v>
      </c>
      <c r="BS45" s="98">
        <v>97.06</v>
      </c>
      <c r="BT45" s="98">
        <v>143.36000000000001</v>
      </c>
      <c r="BU45" s="98">
        <v>108.53</v>
      </c>
      <c r="BV45" s="98">
        <v>126.11</v>
      </c>
      <c r="BW45" s="155">
        <v>139288.31</v>
      </c>
      <c r="BX45" s="98">
        <v>1829.05</v>
      </c>
      <c r="BY45" s="98">
        <v>80.61</v>
      </c>
      <c r="BZ45" s="98">
        <v>82.35</v>
      </c>
      <c r="CA45" s="98">
        <v>12.42</v>
      </c>
      <c r="CB45" s="98">
        <v>13.35</v>
      </c>
      <c r="CC45" s="98">
        <v>16.940000000000001</v>
      </c>
      <c r="CD45" s="98">
        <v>0</v>
      </c>
      <c r="CE45" s="98">
        <v>151.37</v>
      </c>
      <c r="CF45" s="98">
        <v>106.7</v>
      </c>
      <c r="CG45" s="98">
        <v>16.7</v>
      </c>
      <c r="CH45" s="98">
        <v>16.71</v>
      </c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</row>
    <row r="46" spans="61:102" s="152" customFormat="1" x14ac:dyDescent="0.2">
      <c r="BO46" s="118"/>
      <c r="BP46" s="108"/>
      <c r="BQ46" s="154">
        <v>11</v>
      </c>
      <c r="BR46" s="106" t="s">
        <v>173</v>
      </c>
      <c r="BS46" s="98">
        <v>98.04</v>
      </c>
      <c r="BT46" s="98">
        <v>143.58000000000001</v>
      </c>
      <c r="BU46" s="98">
        <v>108.79</v>
      </c>
      <c r="BV46" s="98">
        <v>125.77</v>
      </c>
      <c r="BW46" s="155">
        <v>138825.22</v>
      </c>
      <c r="BX46" s="98">
        <v>1798.62</v>
      </c>
      <c r="BY46" s="98">
        <v>80.680000000000007</v>
      </c>
      <c r="BZ46" s="98">
        <v>82.32</v>
      </c>
      <c r="CA46" s="98">
        <v>12.25</v>
      </c>
      <c r="CB46" s="98">
        <v>13.3</v>
      </c>
      <c r="CC46" s="98">
        <v>16.88</v>
      </c>
      <c r="CD46" s="98">
        <v>22.98</v>
      </c>
      <c r="CE46" s="98">
        <v>152.91999999999999</v>
      </c>
      <c r="CF46" s="98">
        <v>108.37</v>
      </c>
      <c r="CG46" s="98">
        <v>16.829999999999998</v>
      </c>
      <c r="CH46" s="98">
        <v>16.79</v>
      </c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</row>
    <row r="47" spans="61:102" s="152" customFormat="1" x14ac:dyDescent="0.2">
      <c r="BO47" s="118"/>
      <c r="BP47" s="108"/>
      <c r="BQ47" s="154">
        <v>12</v>
      </c>
      <c r="BR47" s="106" t="s">
        <v>174</v>
      </c>
      <c r="BS47" s="98">
        <v>99.09</v>
      </c>
      <c r="BT47" s="98">
        <v>143.4</v>
      </c>
      <c r="BU47" s="98">
        <v>109.3</v>
      </c>
      <c r="BV47" s="98">
        <v>125.86</v>
      </c>
      <c r="BW47" s="155">
        <v>139222.14000000001</v>
      </c>
      <c r="BX47" s="98">
        <v>1782.26</v>
      </c>
      <c r="BY47" s="98">
        <v>80.28</v>
      </c>
      <c r="BZ47" s="98">
        <v>82.24</v>
      </c>
      <c r="CA47" s="98">
        <v>12.19</v>
      </c>
      <c r="CB47" s="98">
        <v>13.27</v>
      </c>
      <c r="CC47" s="98">
        <v>16.86</v>
      </c>
      <c r="CD47" s="98">
        <v>22.82</v>
      </c>
      <c r="CE47" s="98">
        <v>153.62</v>
      </c>
      <c r="CF47" s="98">
        <v>108.86</v>
      </c>
      <c r="CG47" s="98">
        <v>16.82</v>
      </c>
      <c r="CH47" s="98">
        <v>16.809999999999999</v>
      </c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</row>
    <row r="48" spans="61:102" s="152" customFormat="1" x14ac:dyDescent="0.2">
      <c r="BO48" s="118"/>
      <c r="BP48" s="108"/>
      <c r="BQ48" s="154">
        <v>13</v>
      </c>
      <c r="BR48" s="106" t="s">
        <v>175</v>
      </c>
      <c r="BS48" s="98">
        <v>98.86</v>
      </c>
      <c r="BT48" s="98">
        <v>143.27000000000001</v>
      </c>
      <c r="BU48" s="98">
        <v>109.23</v>
      </c>
      <c r="BV48" s="98">
        <v>125.93</v>
      </c>
      <c r="BW48" s="155">
        <v>138530.46</v>
      </c>
      <c r="BX48" s="98">
        <v>1766.47</v>
      </c>
      <c r="BY48" s="98">
        <v>80.42</v>
      </c>
      <c r="BZ48" s="98">
        <v>81.86</v>
      </c>
      <c r="CA48" s="98">
        <v>12.24</v>
      </c>
      <c r="CB48" s="98">
        <v>13.3</v>
      </c>
      <c r="CC48" s="98">
        <v>16.899999999999999</v>
      </c>
      <c r="CD48" s="98">
        <v>22.94</v>
      </c>
      <c r="CE48" s="98">
        <v>153.19999999999999</v>
      </c>
      <c r="CF48" s="98">
        <v>108.84</v>
      </c>
      <c r="CG48" s="98">
        <v>16.82</v>
      </c>
      <c r="CH48" s="98">
        <v>16.809999999999999</v>
      </c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</row>
    <row r="49" spans="67:102" s="152" customFormat="1" x14ac:dyDescent="0.2">
      <c r="BO49" s="118"/>
      <c r="BP49" s="108"/>
      <c r="BQ49" s="154">
        <v>14</v>
      </c>
      <c r="BR49" s="106" t="s">
        <v>176</v>
      </c>
      <c r="BS49" s="98">
        <v>99.13</v>
      </c>
      <c r="BT49" s="98">
        <v>143.47</v>
      </c>
      <c r="BU49" s="98">
        <v>109.73</v>
      </c>
      <c r="BV49" s="98">
        <v>126.18</v>
      </c>
      <c r="BW49" s="155">
        <v>138167.41</v>
      </c>
      <c r="BX49" s="98">
        <v>1776.49</v>
      </c>
      <c r="BY49" s="98">
        <v>80.55</v>
      </c>
      <c r="BZ49" s="98">
        <v>82.14</v>
      </c>
      <c r="CA49" s="98">
        <v>12.24</v>
      </c>
      <c r="CB49" s="98">
        <v>13.37</v>
      </c>
      <c r="CC49" s="98">
        <v>16.920000000000002</v>
      </c>
      <c r="CD49" s="98">
        <v>23.01</v>
      </c>
      <c r="CE49" s="98">
        <v>154.06</v>
      </c>
      <c r="CF49" s="98">
        <v>109.43</v>
      </c>
      <c r="CG49" s="98">
        <v>16.84</v>
      </c>
      <c r="CH49" s="98">
        <v>16.82</v>
      </c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</row>
    <row r="50" spans="67:102" s="152" customFormat="1" x14ac:dyDescent="0.2">
      <c r="BO50" s="118"/>
      <c r="BP50" s="108"/>
      <c r="BQ50" s="154">
        <v>15</v>
      </c>
      <c r="BR50" s="106" t="s">
        <v>177</v>
      </c>
      <c r="BS50" s="98">
        <v>98.17</v>
      </c>
      <c r="BT50" s="98">
        <v>143.87</v>
      </c>
      <c r="BU50" s="98">
        <v>109.3</v>
      </c>
      <c r="BV50" s="98">
        <v>126.09</v>
      </c>
      <c r="BW50" s="155">
        <v>137287.81</v>
      </c>
      <c r="BX50" s="98">
        <v>1776.25</v>
      </c>
      <c r="BY50" s="98">
        <v>80.349999999999994</v>
      </c>
      <c r="BZ50" s="98">
        <v>81.48</v>
      </c>
      <c r="CA50" s="98">
        <v>12.23</v>
      </c>
      <c r="CB50" s="98">
        <v>13.37</v>
      </c>
      <c r="CC50" s="98">
        <v>16.920000000000002</v>
      </c>
      <c r="CD50" s="98">
        <v>22.95</v>
      </c>
      <c r="CE50" s="98">
        <v>152.03</v>
      </c>
      <c r="CF50" s="98">
        <v>108.11</v>
      </c>
      <c r="CG50" s="98">
        <v>16.649999999999999</v>
      </c>
      <c r="CH50" s="98">
        <v>16.64</v>
      </c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</row>
    <row r="51" spans="67:102" s="152" customFormat="1" x14ac:dyDescent="0.2">
      <c r="BO51" s="118"/>
      <c r="BP51" s="108"/>
      <c r="BQ51" s="154">
        <v>16</v>
      </c>
      <c r="BR51" s="106" t="s">
        <v>178</v>
      </c>
      <c r="BS51" s="98">
        <v>98.67</v>
      </c>
      <c r="BT51" s="98">
        <v>142.97999999999999</v>
      </c>
      <c r="BU51" s="98">
        <v>109.3</v>
      </c>
      <c r="BV51" s="98">
        <v>125.89</v>
      </c>
      <c r="BW51" s="155">
        <v>137096.54999999999</v>
      </c>
      <c r="BX51" s="98">
        <v>1773.1</v>
      </c>
      <c r="BY51" s="98">
        <v>80.180000000000007</v>
      </c>
      <c r="BZ51" s="98">
        <v>81.319999999999993</v>
      </c>
      <c r="CA51" s="98">
        <v>12.16</v>
      </c>
      <c r="CB51" s="98">
        <v>13.3</v>
      </c>
      <c r="CC51" s="98">
        <v>16.89</v>
      </c>
      <c r="CD51" s="98">
        <v>23.27</v>
      </c>
      <c r="CE51" s="98">
        <v>152.47999999999999</v>
      </c>
      <c r="CF51" s="98">
        <v>108.03</v>
      </c>
      <c r="CG51" s="98">
        <v>16.52</v>
      </c>
      <c r="CH51" s="98">
        <v>16.5</v>
      </c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</row>
    <row r="52" spans="67:102" s="152" customFormat="1" x14ac:dyDescent="0.2">
      <c r="BO52" s="118"/>
      <c r="BP52" s="108"/>
      <c r="BQ52" s="154">
        <v>17</v>
      </c>
      <c r="BR52" s="106" t="s">
        <v>179</v>
      </c>
      <c r="BS52" s="98">
        <v>98.4</v>
      </c>
      <c r="BT52" s="98">
        <v>142.82</v>
      </c>
      <c r="BU52" s="98">
        <v>109.13</v>
      </c>
      <c r="BV52" s="98">
        <v>125.98</v>
      </c>
      <c r="BW52" s="155">
        <v>135642.01999999999</v>
      </c>
      <c r="BX52" s="98">
        <v>1745.71</v>
      </c>
      <c r="BY52" s="98">
        <v>79.84</v>
      </c>
      <c r="BZ52" s="98">
        <v>81.17</v>
      </c>
      <c r="CA52" s="98">
        <v>12.19</v>
      </c>
      <c r="CB52" s="98">
        <v>13.29</v>
      </c>
      <c r="CC52" s="98">
        <v>16.89</v>
      </c>
      <c r="CD52" s="98">
        <v>23.03</v>
      </c>
      <c r="CE52" s="98">
        <v>152.34</v>
      </c>
      <c r="CF52" s="98">
        <v>107.96</v>
      </c>
      <c r="CG52" s="98">
        <v>16.420000000000002</v>
      </c>
      <c r="CH52" s="98">
        <v>16.41</v>
      </c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</row>
    <row r="53" spans="67:102" s="152" customFormat="1" x14ac:dyDescent="0.2">
      <c r="BO53" s="118"/>
      <c r="BP53" s="108"/>
      <c r="BQ53" s="154">
        <v>18</v>
      </c>
      <c r="BR53" s="106" t="s">
        <v>180</v>
      </c>
      <c r="BS53" s="98">
        <v>98.53</v>
      </c>
      <c r="BT53" s="98">
        <v>143.04</v>
      </c>
      <c r="BU53" s="98">
        <v>109.14</v>
      </c>
      <c r="BV53" s="98">
        <v>126.06</v>
      </c>
      <c r="BW53" s="155">
        <v>136198.25</v>
      </c>
      <c r="BX53" s="98">
        <v>1756.68</v>
      </c>
      <c r="BY53" s="98">
        <v>79.92</v>
      </c>
      <c r="BZ53" s="98">
        <v>81.37</v>
      </c>
      <c r="CA53" s="98">
        <v>12.15</v>
      </c>
      <c r="CB53" s="98">
        <v>13.28</v>
      </c>
      <c r="CC53" s="98">
        <v>16.91</v>
      </c>
      <c r="CD53" s="98">
        <v>23.35</v>
      </c>
      <c r="CE53" s="98">
        <v>152.76</v>
      </c>
      <c r="CF53" s="98">
        <v>108.27</v>
      </c>
      <c r="CG53" s="98">
        <v>16.399999999999999</v>
      </c>
      <c r="CH53" s="98">
        <v>16.399999999999999</v>
      </c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</row>
    <row r="54" spans="67:102" s="152" customFormat="1" x14ac:dyDescent="0.2">
      <c r="BO54" s="118"/>
      <c r="BP54" s="108"/>
      <c r="BQ54" s="154">
        <v>19</v>
      </c>
      <c r="BR54" s="106" t="s">
        <v>181</v>
      </c>
      <c r="BS54" s="153">
        <v>98.81</v>
      </c>
      <c r="BT54" s="153">
        <v>142.62</v>
      </c>
      <c r="BU54" s="153">
        <v>109.15</v>
      </c>
      <c r="BV54" s="153">
        <v>125.98</v>
      </c>
      <c r="BW54" s="153">
        <v>136327</v>
      </c>
      <c r="BX54" s="153">
        <v>1751.27</v>
      </c>
      <c r="BY54" s="153">
        <v>79.989999999999995</v>
      </c>
      <c r="BZ54" s="153">
        <v>81.87</v>
      </c>
      <c r="CA54" s="153">
        <v>12.1</v>
      </c>
      <c r="CB54" s="153">
        <v>13.3</v>
      </c>
      <c r="CC54" s="153">
        <v>16.91</v>
      </c>
      <c r="CD54" s="153">
        <v>23.64</v>
      </c>
      <c r="CE54" s="156">
        <v>153.38</v>
      </c>
      <c r="CF54" s="153">
        <v>108.91</v>
      </c>
      <c r="CG54" s="153">
        <v>16.45</v>
      </c>
      <c r="CH54" s="153">
        <v>16.420000000000002</v>
      </c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</row>
    <row r="55" spans="67:102" s="152" customFormat="1" x14ac:dyDescent="0.2">
      <c r="BO55" s="118"/>
      <c r="BP55" s="108"/>
      <c r="BQ55" s="154">
        <v>20</v>
      </c>
      <c r="BR55" s="106" t="s">
        <v>182</v>
      </c>
      <c r="BS55" s="153">
        <v>97.74</v>
      </c>
      <c r="BT55" s="153">
        <v>142.15</v>
      </c>
      <c r="BU55" s="153">
        <v>108.98</v>
      </c>
      <c r="BV55" s="153">
        <v>125.93</v>
      </c>
      <c r="BW55" s="153">
        <v>135228.46</v>
      </c>
      <c r="BX55" s="153">
        <v>1733.32</v>
      </c>
      <c r="BY55" s="153">
        <v>79.88</v>
      </c>
      <c r="BZ55" s="153">
        <v>81.760000000000005</v>
      </c>
      <c r="CA55" s="153">
        <v>12.08</v>
      </c>
      <c r="CB55" s="153">
        <v>13.27</v>
      </c>
      <c r="CC55" s="153">
        <v>16.899999999999999</v>
      </c>
      <c r="CD55" s="153">
        <v>23.71</v>
      </c>
      <c r="CE55" s="153">
        <v>151.91</v>
      </c>
      <c r="CF55" s="156">
        <v>108.13</v>
      </c>
      <c r="CG55" s="153">
        <v>16.34</v>
      </c>
      <c r="CH55" s="153">
        <v>16.32</v>
      </c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</row>
    <row r="56" spans="67:102" s="152" customFormat="1" x14ac:dyDescent="0.2">
      <c r="BO56" s="118"/>
      <c r="BP56" s="108"/>
      <c r="BQ56" s="118"/>
      <c r="BR56" s="106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</row>
    <row r="57" spans="67:102" s="152" customFormat="1" x14ac:dyDescent="0.2">
      <c r="BO57" s="103"/>
      <c r="BP57" s="103"/>
      <c r="BQ57" s="103"/>
      <c r="BR57" s="106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</row>
    <row r="58" spans="67:102" s="152" customFormat="1" x14ac:dyDescent="0.2">
      <c r="BO58" s="104"/>
      <c r="BP58" s="104"/>
      <c r="BQ58" s="104"/>
      <c r="BR58" s="106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</row>
    <row r="59" spans="67:102" s="152" customFormat="1" x14ac:dyDescent="0.2"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</row>
    <row r="60" spans="67:102" s="152" customFormat="1" x14ac:dyDescent="0.2">
      <c r="BO60" s="109"/>
      <c r="BP60" s="109"/>
      <c r="BQ60" s="109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</row>
    <row r="61" spans="67:102" s="152" customFormat="1" x14ac:dyDescent="0.2">
      <c r="BO61" s="104"/>
      <c r="BP61" s="90"/>
      <c r="BQ61" s="104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</row>
    <row r="62" spans="67:102" s="152" customFormat="1" x14ac:dyDescent="0.2">
      <c r="BO62" s="104"/>
      <c r="BP62" s="90"/>
      <c r="BQ62" s="104"/>
      <c r="BR62" s="98"/>
      <c r="BS62" s="98">
        <f>AVERAGE(BS36:BS55)</f>
        <v>97.993499999999997</v>
      </c>
      <c r="BT62" s="98">
        <f t="shared" ref="BT62:CH62" si="2">AVERAGE(BT36:BT55)</f>
        <v>143.2295</v>
      </c>
      <c r="BU62" s="98">
        <f t="shared" si="2"/>
        <v>108.96250000000001</v>
      </c>
      <c r="BV62" s="98">
        <f t="shared" si="2"/>
        <v>125.9485</v>
      </c>
      <c r="BW62" s="98">
        <f t="shared" si="2"/>
        <v>138053.42300000001</v>
      </c>
      <c r="BX62" s="98">
        <f t="shared" si="2"/>
        <v>1775.8049999999998</v>
      </c>
      <c r="BY62" s="98">
        <f t="shared" si="2"/>
        <v>80.796499999999995</v>
      </c>
      <c r="BZ62" s="98">
        <f t="shared" si="2"/>
        <v>82.144500000000008</v>
      </c>
      <c r="CA62" s="98">
        <f t="shared" si="2"/>
        <v>12.2445</v>
      </c>
      <c r="CB62" s="98">
        <f t="shared" si="2"/>
        <v>13.286000000000005</v>
      </c>
      <c r="CC62" s="98">
        <f t="shared" si="2"/>
        <v>16.904000000000003</v>
      </c>
      <c r="CD62" s="98">
        <f>AVERAGE(CD46:CD55)</f>
        <v>23.17</v>
      </c>
      <c r="CE62" s="98">
        <f t="shared" si="2"/>
        <v>152.39700000000002</v>
      </c>
      <c r="CF62" s="98">
        <f t="shared" si="2"/>
        <v>107.77349999999998</v>
      </c>
      <c r="CG62" s="98">
        <f t="shared" si="2"/>
        <v>16.665999999999993</v>
      </c>
      <c r="CH62" s="98">
        <f t="shared" si="2"/>
        <v>16.6645</v>
      </c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</row>
    <row r="63" spans="67:102" s="152" customFormat="1" x14ac:dyDescent="0.2">
      <c r="BO63" s="104"/>
      <c r="BP63" s="90"/>
      <c r="BQ63" s="104"/>
      <c r="BR63" s="98"/>
      <c r="BS63" s="113">
        <v>97.993499999999997</v>
      </c>
      <c r="BT63" s="113">
        <v>143.2295</v>
      </c>
      <c r="BU63" s="113">
        <v>108.96250000000001</v>
      </c>
      <c r="BV63" s="113">
        <v>125.9485</v>
      </c>
      <c r="BW63" s="113">
        <v>138053.42300000001</v>
      </c>
      <c r="BX63" s="113">
        <v>1775.8049999999998</v>
      </c>
      <c r="BY63" s="113">
        <v>80.796499999999995</v>
      </c>
      <c r="BZ63" s="113">
        <v>82.144500000000008</v>
      </c>
      <c r="CA63" s="113">
        <v>12.2445</v>
      </c>
      <c r="CB63" s="113">
        <v>13.286000000000005</v>
      </c>
      <c r="CC63" s="113">
        <v>16.904000000000003</v>
      </c>
      <c r="CD63" s="113">
        <v>23.17</v>
      </c>
      <c r="CE63" s="113">
        <v>152.39700000000002</v>
      </c>
      <c r="CF63" s="113">
        <v>107.77349999999998</v>
      </c>
      <c r="CG63" s="113">
        <v>16.665999999999993</v>
      </c>
      <c r="CH63" s="113">
        <v>16.6645</v>
      </c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</row>
    <row r="64" spans="67:102" s="152" customFormat="1" x14ac:dyDescent="0.2">
      <c r="BO64" s="104"/>
      <c r="BP64" s="90"/>
      <c r="BQ64" s="104"/>
      <c r="BR64" s="115"/>
      <c r="BS64" s="110">
        <f>BS63-BS62</f>
        <v>0</v>
      </c>
      <c r="BT64" s="110">
        <f t="shared" ref="BT64:CH64" si="3">BT63-BT62</f>
        <v>0</v>
      </c>
      <c r="BU64" s="110">
        <f t="shared" si="3"/>
        <v>0</v>
      </c>
      <c r="BV64" s="110">
        <f t="shared" si="3"/>
        <v>0</v>
      </c>
      <c r="BW64" s="110">
        <f t="shared" si="3"/>
        <v>0</v>
      </c>
      <c r="BX64" s="110">
        <f t="shared" si="3"/>
        <v>0</v>
      </c>
      <c r="BY64" s="110">
        <f t="shared" si="3"/>
        <v>0</v>
      </c>
      <c r="BZ64" s="110">
        <f t="shared" si="3"/>
        <v>0</v>
      </c>
      <c r="CA64" s="110">
        <f t="shared" si="3"/>
        <v>0</v>
      </c>
      <c r="CB64" s="110">
        <f t="shared" si="3"/>
        <v>0</v>
      </c>
      <c r="CC64" s="110">
        <f t="shared" si="3"/>
        <v>0</v>
      </c>
      <c r="CD64" s="110">
        <f t="shared" si="3"/>
        <v>0</v>
      </c>
      <c r="CE64" s="110">
        <f t="shared" si="3"/>
        <v>0</v>
      </c>
      <c r="CF64" s="110">
        <f t="shared" si="3"/>
        <v>0</v>
      </c>
      <c r="CG64" s="110">
        <f t="shared" si="3"/>
        <v>0</v>
      </c>
      <c r="CH64" s="110">
        <f t="shared" si="3"/>
        <v>0</v>
      </c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</row>
    <row r="65" spans="67:102" s="152" customFormat="1" x14ac:dyDescent="0.2">
      <c r="BO65" s="104"/>
      <c r="BP65" s="90"/>
      <c r="BQ65" s="104"/>
      <c r="BR65" s="90" t="s">
        <v>29</v>
      </c>
      <c r="BS65" s="90">
        <f>MAX(BS36:BS55)</f>
        <v>99.13</v>
      </c>
      <c r="BT65" s="90">
        <f t="shared" ref="BT65:CH65" si="4">MAX(BT36:BT55)</f>
        <v>145.4</v>
      </c>
      <c r="BU65" s="90">
        <f t="shared" si="4"/>
        <v>110.31</v>
      </c>
      <c r="BV65" s="90">
        <f t="shared" si="4"/>
        <v>128.34</v>
      </c>
      <c r="BW65" s="90">
        <f t="shared" si="4"/>
        <v>140875.54</v>
      </c>
      <c r="BX65" s="90">
        <f t="shared" si="4"/>
        <v>1829.05</v>
      </c>
      <c r="BY65" s="90">
        <f t="shared" si="4"/>
        <v>82.72</v>
      </c>
      <c r="BZ65" s="90">
        <f t="shared" si="4"/>
        <v>83.8</v>
      </c>
      <c r="CA65" s="90">
        <f t="shared" si="4"/>
        <v>12.5</v>
      </c>
      <c r="CB65" s="90">
        <f t="shared" si="4"/>
        <v>13.5</v>
      </c>
      <c r="CC65" s="90">
        <f t="shared" si="4"/>
        <v>17.22</v>
      </c>
      <c r="CD65" s="90">
        <f t="shared" si="4"/>
        <v>23.71</v>
      </c>
      <c r="CE65" s="90">
        <f t="shared" si="4"/>
        <v>154.38999999999999</v>
      </c>
      <c r="CF65" s="90">
        <f t="shared" si="4"/>
        <v>109.43</v>
      </c>
      <c r="CG65" s="90">
        <f t="shared" si="4"/>
        <v>16.989999999999998</v>
      </c>
      <c r="CH65" s="90">
        <f t="shared" si="4"/>
        <v>17</v>
      </c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</row>
    <row r="66" spans="67:102" s="152" customFormat="1" x14ac:dyDescent="0.2">
      <c r="BO66" s="117"/>
      <c r="BP66" s="89"/>
      <c r="BQ66" s="89"/>
      <c r="BR66" s="90" t="s">
        <v>30</v>
      </c>
      <c r="BS66" s="90">
        <f>MIN(BS36:BS55)</f>
        <v>96.14</v>
      </c>
      <c r="BT66" s="90">
        <f t="shared" ref="BT66:CH66" si="5">MIN(BT36:BT55)</f>
        <v>142.1</v>
      </c>
      <c r="BU66" s="90">
        <f t="shared" si="5"/>
        <v>107.35</v>
      </c>
      <c r="BV66" s="90">
        <f t="shared" si="5"/>
        <v>124.17</v>
      </c>
      <c r="BW66" s="90">
        <f t="shared" si="5"/>
        <v>135228.46</v>
      </c>
      <c r="BX66" s="90">
        <f t="shared" si="5"/>
        <v>1733.32</v>
      </c>
      <c r="BY66" s="90">
        <f t="shared" si="5"/>
        <v>79.84</v>
      </c>
      <c r="BZ66" s="90">
        <f t="shared" si="5"/>
        <v>81.17</v>
      </c>
      <c r="CA66" s="90">
        <f t="shared" si="5"/>
        <v>12.08</v>
      </c>
      <c r="CB66" s="90">
        <f t="shared" si="5"/>
        <v>13.05</v>
      </c>
      <c r="CC66" s="90">
        <f t="shared" si="5"/>
        <v>16.68</v>
      </c>
      <c r="CD66" s="90">
        <f t="shared" si="5"/>
        <v>0</v>
      </c>
      <c r="CE66" s="90">
        <f t="shared" si="5"/>
        <v>149.93</v>
      </c>
      <c r="CF66" s="90">
        <f t="shared" si="5"/>
        <v>105.86</v>
      </c>
      <c r="CG66" s="90">
        <f t="shared" si="5"/>
        <v>16.34</v>
      </c>
      <c r="CH66" s="90">
        <f t="shared" si="5"/>
        <v>16.32</v>
      </c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</row>
    <row r="67" spans="67:102" s="152" customFormat="1" x14ac:dyDescent="0.2">
      <c r="BO67" s="117"/>
      <c r="BP67" s="89"/>
      <c r="BQ67" s="89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2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</row>
    <row r="68" spans="67:102" s="152" customFormat="1" x14ac:dyDescent="0.2">
      <c r="BO68" s="117"/>
      <c r="BP68" s="89"/>
      <c r="BQ68" s="89"/>
      <c r="BR68" s="90"/>
      <c r="BS68" s="90">
        <f t="shared" ref="BS68:CH68" si="6">BS65-BS66</f>
        <v>2.9899999999999949</v>
      </c>
      <c r="BT68" s="90">
        <f t="shared" si="6"/>
        <v>3.3000000000000114</v>
      </c>
      <c r="BU68" s="90">
        <f t="shared" si="6"/>
        <v>2.960000000000008</v>
      </c>
      <c r="BV68" s="90">
        <f t="shared" si="6"/>
        <v>4.1700000000000017</v>
      </c>
      <c r="BW68" s="90">
        <f t="shared" si="6"/>
        <v>5647.0800000000163</v>
      </c>
      <c r="BX68" s="90">
        <f t="shared" si="6"/>
        <v>95.730000000000018</v>
      </c>
      <c r="BY68" s="90">
        <f t="shared" si="6"/>
        <v>2.8799999999999955</v>
      </c>
      <c r="BZ68" s="90">
        <f t="shared" si="6"/>
        <v>2.6299999999999955</v>
      </c>
      <c r="CA68" s="90">
        <f t="shared" si="6"/>
        <v>0.41999999999999993</v>
      </c>
      <c r="CB68" s="90">
        <f t="shared" si="6"/>
        <v>0.44999999999999929</v>
      </c>
      <c r="CC68" s="90">
        <f t="shared" si="6"/>
        <v>0.53999999999999915</v>
      </c>
      <c r="CD68" s="90">
        <f t="shared" si="6"/>
        <v>23.71</v>
      </c>
      <c r="CE68" s="90">
        <f t="shared" si="6"/>
        <v>4.4599999999999795</v>
      </c>
      <c r="CF68" s="90">
        <f t="shared" si="6"/>
        <v>3.5700000000000074</v>
      </c>
      <c r="CG68" s="90">
        <f t="shared" si="6"/>
        <v>0.64999999999999858</v>
      </c>
      <c r="CH68" s="90">
        <f t="shared" si="6"/>
        <v>0.67999999999999972</v>
      </c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</row>
    <row r="69" spans="67:102" s="152" customFormat="1" x14ac:dyDescent="0.2">
      <c r="BO69" s="117"/>
      <c r="BP69" s="89"/>
      <c r="BQ69" s="89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108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</row>
    <row r="70" spans="67:102" s="152" customFormat="1" x14ac:dyDescent="0.2">
      <c r="BO70" s="117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108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</row>
    <row r="71" spans="67:102" s="152" customFormat="1" ht="25.5" x14ac:dyDescent="0.2">
      <c r="BO71" s="117"/>
      <c r="BP71" s="89"/>
      <c r="BQ71" s="89"/>
      <c r="BR71" s="101" t="s">
        <v>18</v>
      </c>
      <c r="BS71" s="92" t="s">
        <v>5</v>
      </c>
      <c r="BT71" s="92" t="s">
        <v>6</v>
      </c>
      <c r="BU71" s="92" t="s">
        <v>7</v>
      </c>
      <c r="BV71" s="92" t="s">
        <v>8</v>
      </c>
      <c r="BW71" s="90" t="s">
        <v>9</v>
      </c>
      <c r="BX71" s="89" t="s">
        <v>10</v>
      </c>
      <c r="BY71" s="89" t="s">
        <v>11</v>
      </c>
      <c r="BZ71" s="89" t="s">
        <v>12</v>
      </c>
      <c r="CA71" s="89" t="s">
        <v>13</v>
      </c>
      <c r="CB71" s="89" t="s">
        <v>14</v>
      </c>
      <c r="CC71" s="89" t="s">
        <v>15</v>
      </c>
      <c r="CD71" s="152" t="s">
        <v>158</v>
      </c>
      <c r="CE71" s="91" t="s">
        <v>16</v>
      </c>
      <c r="CF71" s="90" t="s">
        <v>17</v>
      </c>
      <c r="CG71" s="105" t="s">
        <v>32</v>
      </c>
      <c r="CH71" s="105" t="s">
        <v>33</v>
      </c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</row>
    <row r="72" spans="67:102" s="152" customFormat="1" x14ac:dyDescent="0.2">
      <c r="BO72" s="117"/>
      <c r="BP72" s="89"/>
      <c r="BQ72" s="89">
        <v>1</v>
      </c>
      <c r="BR72" s="106" t="s">
        <v>163</v>
      </c>
      <c r="BS72" s="75">
        <v>109.24000000000001</v>
      </c>
      <c r="BT72" s="75">
        <v>0.75216246709289203</v>
      </c>
      <c r="BU72" s="75">
        <v>0.98510000000000009</v>
      </c>
      <c r="BV72" s="75">
        <v>0.85535882302625954</v>
      </c>
      <c r="BW72" s="75">
        <v>1299.48</v>
      </c>
      <c r="BX72" s="75">
        <v>16.41</v>
      </c>
      <c r="BY72" s="75">
        <v>1.3262599469496021</v>
      </c>
      <c r="BZ72" s="75">
        <v>1.2952000000000001</v>
      </c>
      <c r="CA72" s="75">
        <v>8.7900000000000009</v>
      </c>
      <c r="CB72" s="75">
        <v>8.1532</v>
      </c>
      <c r="CC72" s="75">
        <v>6.3646000000000003</v>
      </c>
      <c r="CD72" s="75">
        <v>0</v>
      </c>
      <c r="CE72" s="75">
        <v>0.70589065753714753</v>
      </c>
      <c r="CF72" s="75">
        <v>1</v>
      </c>
      <c r="CG72" s="75">
        <v>6.4157000000000002</v>
      </c>
      <c r="CH72" s="75">
        <v>6.4109000000000007</v>
      </c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</row>
    <row r="73" spans="67:102" s="152" customFormat="1" x14ac:dyDescent="0.2">
      <c r="BO73" s="117"/>
      <c r="BP73" s="89"/>
      <c r="BQ73" s="89">
        <v>2</v>
      </c>
      <c r="BR73" s="106" t="s">
        <v>164</v>
      </c>
      <c r="BS73" s="75">
        <v>109.62</v>
      </c>
      <c r="BT73" s="75">
        <v>0.74699335175916937</v>
      </c>
      <c r="BU73" s="75">
        <v>0.98460000000000003</v>
      </c>
      <c r="BV73" s="75">
        <v>0.85280573085451128</v>
      </c>
      <c r="BW73" s="157">
        <v>1293.97</v>
      </c>
      <c r="BX73" s="75">
        <v>16.441000000000003</v>
      </c>
      <c r="BY73" s="75">
        <v>1.3075313807531379</v>
      </c>
      <c r="BZ73" s="75">
        <v>1.2912000000000001</v>
      </c>
      <c r="CA73" s="75">
        <v>8.7393999999999998</v>
      </c>
      <c r="CB73" s="75">
        <v>8.1089000000000002</v>
      </c>
      <c r="CC73" s="75">
        <v>6.3473000000000006</v>
      </c>
      <c r="CD73" s="75">
        <v>0</v>
      </c>
      <c r="CE73" s="75">
        <v>0.70541263111857277</v>
      </c>
      <c r="CF73" s="75">
        <v>1</v>
      </c>
      <c r="CG73" s="75">
        <v>6.4036</v>
      </c>
      <c r="CH73" s="75">
        <v>6.3986000000000001</v>
      </c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</row>
    <row r="74" spans="67:102" s="152" customFormat="1" x14ac:dyDescent="0.2">
      <c r="BO74" s="117"/>
      <c r="BP74" s="89"/>
      <c r="BQ74" s="89">
        <v>3</v>
      </c>
      <c r="BR74" s="106" t="s">
        <v>165</v>
      </c>
      <c r="BS74" s="75">
        <v>109.71000000000001</v>
      </c>
      <c r="BT74" s="75">
        <v>0.74721661809758644</v>
      </c>
      <c r="BU74" s="75">
        <v>0.98560000000000003</v>
      </c>
      <c r="BV74" s="75">
        <v>0.85528566541224771</v>
      </c>
      <c r="BW74" s="75">
        <v>1292.3300000000002</v>
      </c>
      <c r="BX74" s="75">
        <v>16.404</v>
      </c>
      <c r="BY74" s="75">
        <v>1.3119916032537391</v>
      </c>
      <c r="BZ74" s="75">
        <v>1.2967</v>
      </c>
      <c r="CA74" s="75">
        <v>8.7556000000000012</v>
      </c>
      <c r="CB74" s="75">
        <v>8.1194000000000006</v>
      </c>
      <c r="CC74" s="75">
        <v>6.3644000000000007</v>
      </c>
      <c r="CD74" s="75">
        <v>0</v>
      </c>
      <c r="CE74" s="75">
        <v>0.70490543693563512</v>
      </c>
      <c r="CF74" s="75">
        <v>1</v>
      </c>
      <c r="CG74" s="75">
        <v>6.4008000000000003</v>
      </c>
      <c r="CH74" s="75">
        <v>6.3946000000000005</v>
      </c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</row>
    <row r="75" spans="67:102" s="152" customFormat="1" x14ac:dyDescent="0.2">
      <c r="BO75" s="117"/>
      <c r="BP75" s="89"/>
      <c r="BQ75" s="89">
        <v>4</v>
      </c>
      <c r="BR75" s="106" t="s">
        <v>166</v>
      </c>
      <c r="BS75" s="75">
        <v>110.11</v>
      </c>
      <c r="BT75" s="75">
        <v>0.74498994263577434</v>
      </c>
      <c r="BU75" s="75">
        <v>0.98610000000000009</v>
      </c>
      <c r="BV75" s="75">
        <v>0.85062946580469545</v>
      </c>
      <c r="BW75" s="75">
        <v>1294.6500000000001</v>
      </c>
      <c r="BX75" s="75">
        <v>16.5</v>
      </c>
      <c r="BY75" s="75">
        <v>1.3078733978550876</v>
      </c>
      <c r="BZ75" s="75">
        <v>1.2943</v>
      </c>
      <c r="CA75" s="75">
        <v>8.7458000000000009</v>
      </c>
      <c r="CB75" s="75">
        <v>8.1118000000000006</v>
      </c>
      <c r="CC75" s="75">
        <v>6.3304</v>
      </c>
      <c r="CD75" s="75">
        <v>0</v>
      </c>
      <c r="CE75" s="75">
        <v>0.70605014368120433</v>
      </c>
      <c r="CF75" s="75">
        <v>1</v>
      </c>
      <c r="CG75" s="75">
        <v>6.3957000000000006</v>
      </c>
      <c r="CH75" s="75">
        <v>6.3858000000000006</v>
      </c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</row>
    <row r="76" spans="67:102" s="152" customFormat="1" x14ac:dyDescent="0.2">
      <c r="BO76" s="117"/>
      <c r="BP76" s="89"/>
      <c r="BQ76" s="89">
        <v>5</v>
      </c>
      <c r="BR76" s="106" t="s">
        <v>167</v>
      </c>
      <c r="BS76" s="75">
        <v>109.91</v>
      </c>
      <c r="BT76" s="75">
        <v>0.74294205052005935</v>
      </c>
      <c r="BU76" s="75">
        <v>0.98110000000000008</v>
      </c>
      <c r="BV76" s="75">
        <v>0.84602368866328248</v>
      </c>
      <c r="BW76" s="75">
        <v>1298.4399000000001</v>
      </c>
      <c r="BX76" s="75">
        <v>16.733000000000001</v>
      </c>
      <c r="BY76" s="75">
        <v>1.3070186903672723</v>
      </c>
      <c r="BZ76" s="75">
        <v>1.2958000000000001</v>
      </c>
      <c r="CA76" s="75">
        <v>8.6630000000000003</v>
      </c>
      <c r="CB76" s="75">
        <v>8.032</v>
      </c>
      <c r="CC76" s="75">
        <v>6.2995000000000001</v>
      </c>
      <c r="CD76" s="75">
        <v>0</v>
      </c>
      <c r="CE76" s="75">
        <v>0.70410139060024646</v>
      </c>
      <c r="CF76" s="75">
        <v>1</v>
      </c>
      <c r="CG76" s="75">
        <v>6.3927000000000005</v>
      </c>
      <c r="CH76" s="75">
        <v>6.3853</v>
      </c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</row>
    <row r="77" spans="67:102" s="152" customFormat="1" x14ac:dyDescent="0.2">
      <c r="BO77" s="117"/>
      <c r="BP77" s="89"/>
      <c r="BQ77" s="89">
        <v>6</v>
      </c>
      <c r="BR77" s="106" t="s">
        <v>168</v>
      </c>
      <c r="BS77" s="75">
        <v>109.38</v>
      </c>
      <c r="BT77" s="75">
        <v>0.74532309756279336</v>
      </c>
      <c r="BU77" s="75">
        <v>0.9830000000000001</v>
      </c>
      <c r="BV77" s="75">
        <v>0.84990651028386865</v>
      </c>
      <c r="BW77" s="157">
        <v>1298.6100000000001</v>
      </c>
      <c r="BX77" s="75">
        <v>16.670000000000002</v>
      </c>
      <c r="BY77" s="75">
        <v>1.321003963011889</v>
      </c>
      <c r="BZ77" s="75">
        <v>1.3013000000000001</v>
      </c>
      <c r="CA77" s="75">
        <v>8.7421000000000006</v>
      </c>
      <c r="CB77" s="75">
        <v>8.083400000000001</v>
      </c>
      <c r="CC77" s="75">
        <v>6.3283000000000005</v>
      </c>
      <c r="CD77" s="75">
        <v>0</v>
      </c>
      <c r="CE77" s="75">
        <v>0.70267649476857352</v>
      </c>
      <c r="CF77" s="75">
        <v>1</v>
      </c>
      <c r="CG77" s="75">
        <v>6.4083000000000006</v>
      </c>
      <c r="CH77" s="75">
        <v>6.4051</v>
      </c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</row>
    <row r="78" spans="67:102" s="152" customFormat="1" x14ac:dyDescent="0.2">
      <c r="BO78" s="117"/>
      <c r="BP78" s="89"/>
      <c r="BQ78" s="89">
        <v>7</v>
      </c>
      <c r="BR78" s="106" t="s">
        <v>169</v>
      </c>
      <c r="BS78" s="75">
        <v>110.03</v>
      </c>
      <c r="BT78" s="75">
        <v>0.74816699087236271</v>
      </c>
      <c r="BU78" s="75">
        <v>0.98610000000000009</v>
      </c>
      <c r="BV78" s="75">
        <v>0.84832032575500504</v>
      </c>
      <c r="BW78" s="157">
        <v>1295.05</v>
      </c>
      <c r="BX78" s="75">
        <v>16.774000000000001</v>
      </c>
      <c r="BY78" s="75">
        <v>1.3150973172014728</v>
      </c>
      <c r="BZ78" s="75">
        <v>1.2981</v>
      </c>
      <c r="CA78" s="75">
        <v>8.6999000000000013</v>
      </c>
      <c r="CB78" s="75">
        <v>8.0579000000000001</v>
      </c>
      <c r="CC78" s="75">
        <v>6.3180000000000005</v>
      </c>
      <c r="CD78" s="75">
        <v>0</v>
      </c>
      <c r="CE78" s="75">
        <v>0.70459253413750833</v>
      </c>
      <c r="CF78" s="75">
        <v>1</v>
      </c>
      <c r="CG78" s="75">
        <v>6.4030000000000005</v>
      </c>
      <c r="CH78" s="75">
        <v>6.3987000000000007</v>
      </c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</row>
    <row r="79" spans="67:102" s="152" customFormat="1" x14ac:dyDescent="0.2">
      <c r="BO79" s="158"/>
      <c r="BP79" s="117"/>
      <c r="BQ79" s="89">
        <v>8</v>
      </c>
      <c r="BR79" s="106" t="s">
        <v>170</v>
      </c>
      <c r="BS79" s="75">
        <v>110.12</v>
      </c>
      <c r="BT79" s="75">
        <v>0.74638005672488428</v>
      </c>
      <c r="BU79" s="75">
        <v>0.9839</v>
      </c>
      <c r="BV79" s="75">
        <v>0.84796065462562531</v>
      </c>
      <c r="BW79" s="75">
        <v>1298.02</v>
      </c>
      <c r="BX79" s="75">
        <v>16.856000000000002</v>
      </c>
      <c r="BY79" s="75">
        <v>1.3140604467805519</v>
      </c>
      <c r="BZ79" s="75">
        <v>1.2991000000000001</v>
      </c>
      <c r="CA79" s="75">
        <v>8.6364999999999998</v>
      </c>
      <c r="CB79" s="75">
        <v>8.0152000000000001</v>
      </c>
      <c r="CC79" s="75">
        <v>6.3165000000000004</v>
      </c>
      <c r="CD79" s="75">
        <v>0</v>
      </c>
      <c r="CE79" s="75">
        <v>0.70414105353584433</v>
      </c>
      <c r="CF79" s="75">
        <v>1</v>
      </c>
      <c r="CG79" s="75">
        <v>6.4028</v>
      </c>
      <c r="CH79" s="75">
        <v>6.3984000000000005</v>
      </c>
      <c r="CI79" s="120"/>
      <c r="CJ79" s="120"/>
      <c r="CK79" s="120"/>
      <c r="CL79" s="120"/>
      <c r="CM79" s="120"/>
      <c r="CN79" s="120"/>
      <c r="CO79" s="120"/>
      <c r="CP79" s="117"/>
      <c r="CQ79" s="117"/>
      <c r="CR79" s="117"/>
      <c r="CS79" s="117"/>
      <c r="CT79" s="117"/>
      <c r="CU79" s="117"/>
      <c r="CV79" s="117"/>
      <c r="CW79" s="117"/>
      <c r="CX79" s="117"/>
    </row>
    <row r="80" spans="67:102" s="152" customFormat="1" x14ac:dyDescent="0.2">
      <c r="BO80" s="117"/>
      <c r="BP80" s="89"/>
      <c r="BQ80" s="89">
        <v>9</v>
      </c>
      <c r="BR80" s="106" t="s">
        <v>171</v>
      </c>
      <c r="BS80" s="75">
        <v>110.62</v>
      </c>
      <c r="BT80" s="75">
        <v>0.75030012004801927</v>
      </c>
      <c r="BU80" s="75">
        <v>0.98820000000000008</v>
      </c>
      <c r="BV80" s="75">
        <v>0.85149863760217981</v>
      </c>
      <c r="BW80" s="75">
        <v>1294.25</v>
      </c>
      <c r="BX80" s="75">
        <v>16.855</v>
      </c>
      <c r="BY80" s="75">
        <v>1.3201320132013201</v>
      </c>
      <c r="BZ80" s="75">
        <v>1.3034000000000001</v>
      </c>
      <c r="CA80" s="75">
        <v>8.6271000000000004</v>
      </c>
      <c r="CB80" s="75">
        <v>8.0298999999999996</v>
      </c>
      <c r="CC80" s="75">
        <v>6.3428000000000004</v>
      </c>
      <c r="CD80" s="75">
        <v>0</v>
      </c>
      <c r="CE80" s="75">
        <v>0.70407164633073061</v>
      </c>
      <c r="CF80" s="75">
        <v>1</v>
      </c>
      <c r="CG80" s="75">
        <v>6.4039999999999999</v>
      </c>
      <c r="CH80" s="75">
        <v>6.4012000000000002</v>
      </c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</row>
    <row r="81" spans="67:102" s="152" customFormat="1" x14ac:dyDescent="0.2">
      <c r="BO81" s="117"/>
      <c r="BP81" s="117"/>
      <c r="BQ81" s="89">
        <v>10</v>
      </c>
      <c r="BR81" s="106" t="s">
        <v>172</v>
      </c>
      <c r="BS81" s="75">
        <v>109.93</v>
      </c>
      <c r="BT81" s="75">
        <v>0.74426912771658227</v>
      </c>
      <c r="BU81" s="75">
        <v>0.98310000000000008</v>
      </c>
      <c r="BV81" s="75">
        <v>0.84580901632411387</v>
      </c>
      <c r="BW81" s="75">
        <v>1305.42</v>
      </c>
      <c r="BX81" s="75">
        <v>17.141999999999999</v>
      </c>
      <c r="BY81" s="75">
        <v>1.3236267372600925</v>
      </c>
      <c r="BZ81" s="75">
        <v>1.2957000000000001</v>
      </c>
      <c r="CA81" s="75">
        <v>8.5890000000000004</v>
      </c>
      <c r="CB81" s="75">
        <v>7.9945000000000004</v>
      </c>
      <c r="CC81" s="75">
        <v>6.2995999999999999</v>
      </c>
      <c r="CD81" s="75">
        <v>0</v>
      </c>
      <c r="CE81" s="75">
        <v>0.70487562469602238</v>
      </c>
      <c r="CF81" s="75">
        <v>1</v>
      </c>
      <c r="CG81" s="75">
        <v>6.3902999999999999</v>
      </c>
      <c r="CH81" s="75">
        <v>6.3867000000000003</v>
      </c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</row>
    <row r="82" spans="67:102" s="152" customFormat="1" x14ac:dyDescent="0.2">
      <c r="BO82" s="117"/>
      <c r="BP82" s="117"/>
      <c r="BQ82" s="89">
        <v>11</v>
      </c>
      <c r="BR82" s="106" t="s">
        <v>173</v>
      </c>
      <c r="BS82" s="75">
        <v>110.54</v>
      </c>
      <c r="BT82" s="75">
        <v>0.75477394520341157</v>
      </c>
      <c r="BU82" s="75">
        <v>0.9961000000000001</v>
      </c>
      <c r="BV82" s="75">
        <v>0.86206896551724133</v>
      </c>
      <c r="BW82" s="75">
        <v>1281.03</v>
      </c>
      <c r="BX82" s="75">
        <v>16.597000000000001</v>
      </c>
      <c r="BY82" s="75">
        <v>1.3431833445265278</v>
      </c>
      <c r="BZ82" s="75">
        <v>1.3164</v>
      </c>
      <c r="CA82" s="75">
        <v>8.8484999999999996</v>
      </c>
      <c r="CB82" s="75">
        <v>8.1471</v>
      </c>
      <c r="CC82" s="75">
        <v>6.4203999999999999</v>
      </c>
      <c r="CD82" s="75">
        <v>4.7149999999999999</v>
      </c>
      <c r="CE82" s="75">
        <v>0.70869210871336952</v>
      </c>
      <c r="CF82" s="75">
        <v>1</v>
      </c>
      <c r="CG82" s="75">
        <v>6.4379</v>
      </c>
      <c r="CH82" s="75">
        <v>6.4540000000000006</v>
      </c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</row>
    <row r="83" spans="67:102" s="152" customFormat="1" x14ac:dyDescent="0.2">
      <c r="BO83" s="117"/>
      <c r="BP83" s="117"/>
      <c r="BQ83" s="89">
        <v>12</v>
      </c>
      <c r="BR83" s="106" t="s">
        <v>174</v>
      </c>
      <c r="BS83" s="75">
        <v>109.86</v>
      </c>
      <c r="BT83" s="75">
        <v>0.75912852045851353</v>
      </c>
      <c r="BU83" s="75">
        <v>0.996</v>
      </c>
      <c r="BV83" s="75">
        <v>0.8663259118080221</v>
      </c>
      <c r="BW83" s="75">
        <v>1278.9100000000001</v>
      </c>
      <c r="BX83" s="75">
        <v>16.372</v>
      </c>
      <c r="BY83" s="75">
        <v>1.3559322033898304</v>
      </c>
      <c r="BZ83" s="75">
        <v>1.3237000000000001</v>
      </c>
      <c r="CA83" s="75">
        <v>8.9334000000000007</v>
      </c>
      <c r="CB83" s="75">
        <v>8.2036999999999995</v>
      </c>
      <c r="CC83" s="75">
        <v>6.4553000000000003</v>
      </c>
      <c r="CD83" s="75">
        <v>4.7704000000000004</v>
      </c>
      <c r="CE83" s="75">
        <v>0.70861678004535145</v>
      </c>
      <c r="CF83" s="75">
        <v>1</v>
      </c>
      <c r="CG83" s="75">
        <v>6.4727000000000006</v>
      </c>
      <c r="CH83" s="75">
        <v>6.4772000000000007</v>
      </c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</row>
    <row r="84" spans="67:102" s="152" customFormat="1" x14ac:dyDescent="0.2">
      <c r="BO84" s="117"/>
      <c r="BP84" s="117"/>
      <c r="BQ84" s="89">
        <v>13</v>
      </c>
      <c r="BR84" s="106" t="s">
        <v>175</v>
      </c>
      <c r="BS84" s="75">
        <v>110.09</v>
      </c>
      <c r="BT84" s="75">
        <v>0.75970523436906479</v>
      </c>
      <c r="BU84" s="75">
        <v>0.99640000000000006</v>
      </c>
      <c r="BV84" s="75">
        <v>0.86430423509075194</v>
      </c>
      <c r="BW84" s="75">
        <v>1272.79</v>
      </c>
      <c r="BX84" s="75">
        <v>16.23</v>
      </c>
      <c r="BY84" s="75">
        <v>1.3533631073216945</v>
      </c>
      <c r="BZ84" s="75">
        <v>1.3296000000000001</v>
      </c>
      <c r="CA84" s="75">
        <v>8.8895</v>
      </c>
      <c r="CB84" s="75">
        <v>8.1844999999999999</v>
      </c>
      <c r="CC84" s="75">
        <v>6.44</v>
      </c>
      <c r="CD84" s="75">
        <v>4.7454000000000001</v>
      </c>
      <c r="CE84" s="75">
        <v>0.71042909917590225</v>
      </c>
      <c r="CF84" s="75">
        <v>1</v>
      </c>
      <c r="CG84" s="75">
        <v>6.4691000000000001</v>
      </c>
      <c r="CH84" s="75">
        <v>6.4751000000000003</v>
      </c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</row>
    <row r="85" spans="67:102" s="152" customFormat="1" x14ac:dyDescent="0.2">
      <c r="BO85" s="117"/>
      <c r="BP85" s="117"/>
      <c r="BQ85" s="89">
        <v>14</v>
      </c>
      <c r="BR85" s="106" t="s">
        <v>176</v>
      </c>
      <c r="BS85" s="75">
        <v>110.39</v>
      </c>
      <c r="BT85" s="75">
        <v>0.7627183281214247</v>
      </c>
      <c r="BU85" s="75">
        <v>0.99730000000000008</v>
      </c>
      <c r="BV85" s="75">
        <v>0.86828167057393424</v>
      </c>
      <c r="BW85" s="75">
        <v>1262.6100000000001</v>
      </c>
      <c r="BX85" s="75">
        <v>16.234000000000002</v>
      </c>
      <c r="BY85" s="75">
        <v>1.3585110718652356</v>
      </c>
      <c r="BZ85" s="75">
        <v>1.3323</v>
      </c>
      <c r="CA85" s="75">
        <v>8.9368999999999996</v>
      </c>
      <c r="CB85" s="75">
        <v>8.1837999999999997</v>
      </c>
      <c r="CC85" s="75">
        <v>6.4694000000000003</v>
      </c>
      <c r="CD85" s="75">
        <v>4.7549999999999999</v>
      </c>
      <c r="CE85" s="75">
        <v>0.71028780862005281</v>
      </c>
      <c r="CF85" s="75">
        <v>1</v>
      </c>
      <c r="CG85" s="75">
        <v>6.4978000000000007</v>
      </c>
      <c r="CH85" s="75">
        <v>6.5078000000000005</v>
      </c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</row>
    <row r="86" spans="67:102" s="152" customFormat="1" x14ac:dyDescent="0.2">
      <c r="BO86" s="117"/>
      <c r="BP86" s="117"/>
      <c r="BQ86" s="89">
        <v>15</v>
      </c>
      <c r="BR86" s="106" t="s">
        <v>177</v>
      </c>
      <c r="BS86" s="75">
        <v>110.13</v>
      </c>
      <c r="BT86" s="75">
        <v>0.75142771265404273</v>
      </c>
      <c r="BU86" s="75">
        <v>0.98910000000000009</v>
      </c>
      <c r="BV86" s="75">
        <v>0.85755938598747949</v>
      </c>
      <c r="BW86" s="75">
        <v>1269.8900000000001</v>
      </c>
      <c r="BX86" s="75">
        <v>16.43</v>
      </c>
      <c r="BY86" s="75">
        <v>1.3455328310010763</v>
      </c>
      <c r="BZ86" s="75">
        <v>1.3269</v>
      </c>
      <c r="CA86" s="75">
        <v>8.8414999999999999</v>
      </c>
      <c r="CB86" s="75">
        <v>8.0884999999999998</v>
      </c>
      <c r="CC86" s="75">
        <v>6.3896000000000006</v>
      </c>
      <c r="CD86" s="75">
        <v>4.7099000000000002</v>
      </c>
      <c r="CE86" s="75">
        <v>0.71112628180512294</v>
      </c>
      <c r="CF86" s="75">
        <v>1</v>
      </c>
      <c r="CG86" s="75">
        <v>6.4937000000000005</v>
      </c>
      <c r="CH86" s="75">
        <v>6.4983000000000004</v>
      </c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</row>
    <row r="87" spans="67:102" s="152" customFormat="1" x14ac:dyDescent="0.2">
      <c r="BO87" s="117"/>
      <c r="BP87" s="117"/>
      <c r="BQ87" s="89">
        <v>16</v>
      </c>
      <c r="BR87" s="106" t="s">
        <v>178</v>
      </c>
      <c r="BS87" s="75">
        <v>109.49000000000001</v>
      </c>
      <c r="BT87" s="75">
        <v>0.75557234605213441</v>
      </c>
      <c r="BU87" s="75">
        <v>0.98840000000000006</v>
      </c>
      <c r="BV87" s="75">
        <v>0.85851648351648346</v>
      </c>
      <c r="BW87" s="75">
        <v>1269.0600000000002</v>
      </c>
      <c r="BX87" s="75">
        <v>16.413</v>
      </c>
      <c r="BY87" s="75">
        <v>1.3473457289140391</v>
      </c>
      <c r="BZ87" s="75">
        <v>1.3284</v>
      </c>
      <c r="CA87" s="75">
        <v>8.8875000000000011</v>
      </c>
      <c r="CB87" s="75">
        <v>8.122300000000001</v>
      </c>
      <c r="CC87" s="75">
        <v>6.3969000000000005</v>
      </c>
      <c r="CD87" s="75">
        <v>4.6417000000000002</v>
      </c>
      <c r="CE87" s="75">
        <v>0.70847119001905789</v>
      </c>
      <c r="CF87" s="75">
        <v>1</v>
      </c>
      <c r="CG87" s="75">
        <v>6.5404</v>
      </c>
      <c r="CH87" s="75">
        <v>6.5487000000000002</v>
      </c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</row>
    <row r="88" spans="67:102" s="152" customFormat="1" x14ac:dyDescent="0.2">
      <c r="BO88" s="117"/>
      <c r="BP88" s="117"/>
      <c r="BQ88" s="89">
        <v>17</v>
      </c>
      <c r="BR88" s="106" t="s">
        <v>179</v>
      </c>
      <c r="BS88" s="75">
        <v>109.72</v>
      </c>
      <c r="BT88" s="75">
        <v>0.75591503515004921</v>
      </c>
      <c r="BU88" s="75">
        <v>0.98930000000000007</v>
      </c>
      <c r="BV88" s="75">
        <v>0.85800085800085801</v>
      </c>
      <c r="BW88" s="157">
        <v>1256.4100000000001</v>
      </c>
      <c r="BX88" s="75">
        <v>16.170000000000002</v>
      </c>
      <c r="BY88" s="75">
        <v>1.3522650439486139</v>
      </c>
      <c r="BZ88" s="75">
        <v>1.3301000000000001</v>
      </c>
      <c r="CA88" s="75">
        <v>8.8592000000000013</v>
      </c>
      <c r="CB88" s="75">
        <v>8.1225000000000005</v>
      </c>
      <c r="CC88" s="75">
        <v>6.3916000000000004</v>
      </c>
      <c r="CD88" s="75">
        <v>4.6885000000000003</v>
      </c>
      <c r="CE88" s="75">
        <v>0.70869210871336952</v>
      </c>
      <c r="CF88" s="75">
        <v>1</v>
      </c>
      <c r="CG88" s="75">
        <v>6.5754000000000001</v>
      </c>
      <c r="CH88" s="75">
        <v>6.5807000000000002</v>
      </c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</row>
    <row r="89" spans="67:102" s="152" customFormat="1" x14ac:dyDescent="0.2">
      <c r="BO89" s="117"/>
      <c r="BP89" s="117"/>
      <c r="BQ89" s="89">
        <v>18</v>
      </c>
      <c r="BR89" s="106" t="s">
        <v>180</v>
      </c>
      <c r="BS89" s="75">
        <v>109.88</v>
      </c>
      <c r="BT89" s="75">
        <v>0.75694497010067363</v>
      </c>
      <c r="BU89" s="75">
        <v>0.99199999999999999</v>
      </c>
      <c r="BV89" s="75">
        <v>0.85925416738271188</v>
      </c>
      <c r="BW89" s="75">
        <v>1257.95</v>
      </c>
      <c r="BX89" s="75">
        <v>16.225000000000001</v>
      </c>
      <c r="BY89" s="75">
        <v>1.3546464372798699</v>
      </c>
      <c r="BZ89" s="75">
        <v>1.3306</v>
      </c>
      <c r="CA89" s="75">
        <v>8.9129000000000005</v>
      </c>
      <c r="CB89" s="75">
        <v>8.1532999999999998</v>
      </c>
      <c r="CC89" s="75">
        <v>6.4011000000000005</v>
      </c>
      <c r="CD89" s="75">
        <v>4.6363000000000003</v>
      </c>
      <c r="CE89" s="75">
        <v>0.70877750056702205</v>
      </c>
      <c r="CF89" s="75">
        <v>1</v>
      </c>
      <c r="CG89" s="75">
        <v>6.6032000000000002</v>
      </c>
      <c r="CH89" s="75">
        <v>6.6032999999999999</v>
      </c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</row>
    <row r="90" spans="67:102" s="152" customFormat="1" x14ac:dyDescent="0.2">
      <c r="BO90" s="117"/>
      <c r="BP90" s="117"/>
      <c r="BQ90" s="89">
        <v>19</v>
      </c>
      <c r="BR90" s="106" t="s">
        <v>181</v>
      </c>
      <c r="BS90" s="159">
        <v>110.22</v>
      </c>
      <c r="BT90" s="159">
        <v>0.76365024818633065</v>
      </c>
      <c r="BU90" s="159">
        <v>0.99780000000000002</v>
      </c>
      <c r="BV90" s="159">
        <v>0.86445366528354073</v>
      </c>
      <c r="BW90" s="159">
        <v>1251.74</v>
      </c>
      <c r="BX90" s="159">
        <v>16.080000000000002</v>
      </c>
      <c r="BY90" s="159">
        <v>1.3614703880190606</v>
      </c>
      <c r="BZ90" s="159">
        <v>1.3303</v>
      </c>
      <c r="CA90" s="159">
        <v>9.0007999999999999</v>
      </c>
      <c r="CB90" s="159">
        <v>8.1902000000000008</v>
      </c>
      <c r="CC90" s="159">
        <v>6.4389000000000003</v>
      </c>
      <c r="CD90" s="159">
        <v>4.6078000000000001</v>
      </c>
      <c r="CE90" s="160">
        <v>0.71004572694481538</v>
      </c>
      <c r="CF90" s="159">
        <v>1</v>
      </c>
      <c r="CG90" s="159">
        <v>6.6213000000000006</v>
      </c>
      <c r="CH90" s="159">
        <v>6.633</v>
      </c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</row>
    <row r="91" spans="67:102" s="152" customFormat="1" x14ac:dyDescent="0.2">
      <c r="BO91" s="117"/>
      <c r="BP91" s="89"/>
      <c r="BQ91" s="89">
        <v>20</v>
      </c>
      <c r="BR91" s="106" t="s">
        <v>182</v>
      </c>
      <c r="BS91" s="159">
        <v>110.63</v>
      </c>
      <c r="BT91" s="159">
        <v>0.76068766164612811</v>
      </c>
      <c r="BU91" s="159">
        <v>0.99220000000000008</v>
      </c>
      <c r="BV91" s="159">
        <v>0.85873765564619997</v>
      </c>
      <c r="BW91" s="159">
        <v>1250.6100000000001</v>
      </c>
      <c r="BX91" s="159">
        <v>16.03</v>
      </c>
      <c r="BY91" s="159">
        <v>1.3537295248409367</v>
      </c>
      <c r="BZ91" s="159">
        <v>1.3225</v>
      </c>
      <c r="CA91" s="159">
        <v>8.9527999999999999</v>
      </c>
      <c r="CB91" s="159">
        <v>8.1504000000000012</v>
      </c>
      <c r="CC91" s="159">
        <v>6.3982999999999999</v>
      </c>
      <c r="CD91" s="159">
        <v>4.5606</v>
      </c>
      <c r="CE91" s="159">
        <v>0.71178430088545974</v>
      </c>
      <c r="CF91" s="159">
        <v>1</v>
      </c>
      <c r="CG91" s="159">
        <v>6.6175000000000006</v>
      </c>
      <c r="CH91" s="159">
        <v>6.6248000000000005</v>
      </c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</row>
    <row r="92" spans="67:102" s="152" customFormat="1" x14ac:dyDescent="0.2">
      <c r="BO92" s="117"/>
      <c r="BP92" s="89"/>
      <c r="BQ92" s="106"/>
      <c r="BR92" s="106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</row>
    <row r="93" spans="67:102" s="152" customFormat="1" x14ac:dyDescent="0.2">
      <c r="BO93" s="104"/>
      <c r="BP93" s="90"/>
      <c r="BQ93" s="106"/>
      <c r="BR93" s="106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75"/>
      <c r="CF93" s="75"/>
      <c r="CG93" s="75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</row>
    <row r="94" spans="67:102" s="152" customFormat="1" x14ac:dyDescent="0.2">
      <c r="BO94" s="104"/>
      <c r="BP94" s="90"/>
      <c r="BQ94" s="106"/>
      <c r="BR94" s="102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115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</row>
    <row r="95" spans="67:102" s="152" customFormat="1" x14ac:dyDescent="0.2">
      <c r="BO95" s="117"/>
      <c r="BP95" s="89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</row>
    <row r="96" spans="67:102" s="152" customFormat="1" x14ac:dyDescent="0.2">
      <c r="BO96" s="117"/>
      <c r="BP96" s="89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</row>
    <row r="97" spans="67:102" s="152" customFormat="1" x14ac:dyDescent="0.2">
      <c r="BO97" s="117"/>
      <c r="BP97" s="89"/>
      <c r="BQ97" s="89"/>
      <c r="BR97" s="89"/>
      <c r="BS97" s="89"/>
      <c r="BT97" s="89"/>
      <c r="BU97" s="89"/>
      <c r="BV97" s="90"/>
      <c r="BW97" s="89"/>
      <c r="BX97" s="89"/>
      <c r="BY97" s="89"/>
      <c r="BZ97" s="89"/>
      <c r="CA97" s="89"/>
      <c r="CB97" s="89"/>
      <c r="CC97" s="89"/>
      <c r="CD97" s="91"/>
      <c r="CE97" s="90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</row>
    <row r="98" spans="67:102" s="152" customFormat="1" x14ac:dyDescent="0.2">
      <c r="BO98" s="117"/>
      <c r="BP98" s="89"/>
      <c r="BQ98" s="98"/>
      <c r="BR98" s="98"/>
      <c r="BS98" s="113">
        <f>AVERAGE(BS72:BS91)</f>
        <v>109.98099999999999</v>
      </c>
      <c r="BT98" s="113">
        <f t="shared" ref="BT98:CH98" si="7">AVERAGE(BT72:BT91)</f>
        <v>0.75246339124859496</v>
      </c>
      <c r="BU98" s="113">
        <f t="shared" si="7"/>
        <v>0.98907000000000045</v>
      </c>
      <c r="BV98" s="113">
        <f t="shared" si="7"/>
        <v>0.85605507585795082</v>
      </c>
      <c r="BW98" s="113">
        <f t="shared" si="7"/>
        <v>1281.0609950000003</v>
      </c>
      <c r="BX98" s="113">
        <f t="shared" si="7"/>
        <v>16.478300000000001</v>
      </c>
      <c r="BY98" s="113">
        <f t="shared" si="7"/>
        <v>1.3340287588870525</v>
      </c>
      <c r="BZ98" s="113">
        <f t="shared" si="7"/>
        <v>1.3120800000000001</v>
      </c>
      <c r="CA98" s="113">
        <f t="shared" si="7"/>
        <v>8.8025700000000011</v>
      </c>
      <c r="CB98" s="113">
        <f t="shared" si="7"/>
        <v>8.1126249999999995</v>
      </c>
      <c r="CC98" s="113">
        <f t="shared" si="7"/>
        <v>6.3756450000000005</v>
      </c>
      <c r="CD98" s="113">
        <f>AVERAGE(CD82:CD91)</f>
        <v>4.6830599999999993</v>
      </c>
      <c r="CE98" s="113">
        <f t="shared" si="7"/>
        <v>0.70718202594155055</v>
      </c>
      <c r="CF98" s="113">
        <f t="shared" si="7"/>
        <v>1</v>
      </c>
      <c r="CG98" s="113">
        <f t="shared" si="7"/>
        <v>6.4672950000000018</v>
      </c>
      <c r="CH98" s="113">
        <f t="shared" si="7"/>
        <v>6.4684099999999987</v>
      </c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</row>
    <row r="99" spans="67:102" s="152" customFormat="1" x14ac:dyDescent="0.2">
      <c r="BO99" s="117"/>
      <c r="BP99" s="89"/>
      <c r="BQ99" s="98"/>
      <c r="BR99" s="98"/>
      <c r="BS99" s="115">
        <v>109.98099999999999</v>
      </c>
      <c r="BT99" s="115">
        <v>0.75246339124859496</v>
      </c>
      <c r="BU99" s="115">
        <v>0.98907000000000045</v>
      </c>
      <c r="BV99" s="115">
        <v>0.85605507585795082</v>
      </c>
      <c r="BW99" s="115">
        <v>1281.0609950000003</v>
      </c>
      <c r="BX99" s="115">
        <v>16.478300000000001</v>
      </c>
      <c r="BY99" s="115">
        <v>1.3340287588870525</v>
      </c>
      <c r="BZ99" s="115">
        <v>1.3120800000000001</v>
      </c>
      <c r="CA99" s="115">
        <v>8.8025700000000011</v>
      </c>
      <c r="CB99" s="115">
        <v>8.1126249999999995</v>
      </c>
      <c r="CC99" s="115">
        <v>6.3756450000000005</v>
      </c>
      <c r="CD99" s="115">
        <v>4.6830599999999993</v>
      </c>
      <c r="CE99" s="115">
        <v>0.70718202594155055</v>
      </c>
      <c r="CF99" s="115">
        <v>1</v>
      </c>
      <c r="CG99" s="115">
        <v>6.4672950000000018</v>
      </c>
      <c r="CH99" s="115">
        <v>6.4684099999999987</v>
      </c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</row>
    <row r="100" spans="67:102" s="152" customFormat="1" x14ac:dyDescent="0.2">
      <c r="BO100" s="117"/>
      <c r="BP100" s="89"/>
      <c r="BQ100" s="115"/>
      <c r="BR100" s="110"/>
      <c r="BS100" s="110">
        <f t="shared" ref="BS100:CH100" si="8">BS99-BS98</f>
        <v>0</v>
      </c>
      <c r="BT100" s="110">
        <f t="shared" si="8"/>
        <v>0</v>
      </c>
      <c r="BU100" s="110">
        <f t="shared" si="8"/>
        <v>0</v>
      </c>
      <c r="BV100" s="110">
        <f t="shared" si="8"/>
        <v>0</v>
      </c>
      <c r="BW100" s="110">
        <f t="shared" si="8"/>
        <v>0</v>
      </c>
      <c r="BX100" s="110">
        <f t="shared" si="8"/>
        <v>0</v>
      </c>
      <c r="BY100" s="110">
        <f t="shared" si="8"/>
        <v>0</v>
      </c>
      <c r="BZ100" s="110">
        <f t="shared" si="8"/>
        <v>0</v>
      </c>
      <c r="CA100" s="110">
        <f t="shared" si="8"/>
        <v>0</v>
      </c>
      <c r="CB100" s="110">
        <f t="shared" si="8"/>
        <v>0</v>
      </c>
      <c r="CC100" s="110">
        <f t="shared" si="8"/>
        <v>0</v>
      </c>
      <c r="CD100" s="110">
        <f t="shared" si="8"/>
        <v>0</v>
      </c>
      <c r="CE100" s="110">
        <f t="shared" si="8"/>
        <v>0</v>
      </c>
      <c r="CF100" s="110">
        <f t="shared" si="8"/>
        <v>0</v>
      </c>
      <c r="CG100" s="110">
        <f t="shared" si="8"/>
        <v>0</v>
      </c>
      <c r="CH100" s="110">
        <f t="shared" si="8"/>
        <v>0</v>
      </c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</row>
    <row r="101" spans="67:102" s="152" customFormat="1" x14ac:dyDescent="0.2">
      <c r="BO101" s="117"/>
      <c r="BP101" s="89"/>
      <c r="BQ101" s="90" t="s">
        <v>29</v>
      </c>
      <c r="BR101" s="90"/>
      <c r="BS101" s="113">
        <f>MAX(BS72:BS91)</f>
        <v>110.63</v>
      </c>
      <c r="BT101" s="113">
        <f t="shared" ref="BT101:CH101" si="9">MAX(BT72:BT91)</f>
        <v>0.76365024818633065</v>
      </c>
      <c r="BU101" s="113">
        <f t="shared" si="9"/>
        <v>0.99780000000000002</v>
      </c>
      <c r="BV101" s="113">
        <f t="shared" si="9"/>
        <v>0.86828167057393424</v>
      </c>
      <c r="BW101" s="113">
        <f t="shared" si="9"/>
        <v>1305.42</v>
      </c>
      <c r="BX101" s="113">
        <f t="shared" si="9"/>
        <v>17.141999999999999</v>
      </c>
      <c r="BY101" s="113">
        <f t="shared" si="9"/>
        <v>1.3614703880190606</v>
      </c>
      <c r="BZ101" s="113">
        <f t="shared" si="9"/>
        <v>1.3323</v>
      </c>
      <c r="CA101" s="113">
        <f t="shared" si="9"/>
        <v>9.0007999999999999</v>
      </c>
      <c r="CB101" s="113">
        <f t="shared" si="9"/>
        <v>8.2036999999999995</v>
      </c>
      <c r="CC101" s="113">
        <f t="shared" si="9"/>
        <v>6.4694000000000003</v>
      </c>
      <c r="CD101" s="113">
        <f t="shared" si="9"/>
        <v>4.7704000000000004</v>
      </c>
      <c r="CE101" s="113">
        <f t="shared" si="9"/>
        <v>0.71178430088545974</v>
      </c>
      <c r="CF101" s="113">
        <f t="shared" si="9"/>
        <v>1</v>
      </c>
      <c r="CG101" s="113">
        <f t="shared" si="9"/>
        <v>6.6213000000000006</v>
      </c>
      <c r="CH101" s="113">
        <f t="shared" si="9"/>
        <v>6.633</v>
      </c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</row>
    <row r="102" spans="67:102" s="152" customFormat="1" x14ac:dyDescent="0.2">
      <c r="BO102" s="117"/>
      <c r="BP102" s="89"/>
      <c r="BQ102" s="90" t="s">
        <v>30</v>
      </c>
      <c r="BR102" s="90"/>
      <c r="BS102" s="113">
        <f>MIN(BS72:BS91)</f>
        <v>109.24000000000001</v>
      </c>
      <c r="BT102" s="113">
        <f t="shared" ref="BT102:CH102" si="10">MIN(BT72:BT91)</f>
        <v>0.74294205052005935</v>
      </c>
      <c r="BU102" s="113">
        <f t="shared" si="10"/>
        <v>0.98110000000000008</v>
      </c>
      <c r="BV102" s="113">
        <f t="shared" si="10"/>
        <v>0.84580901632411387</v>
      </c>
      <c r="BW102" s="113">
        <f t="shared" si="10"/>
        <v>1250.6100000000001</v>
      </c>
      <c r="BX102" s="113">
        <f t="shared" si="10"/>
        <v>16.03</v>
      </c>
      <c r="BY102" s="113">
        <f t="shared" si="10"/>
        <v>1.3070186903672723</v>
      </c>
      <c r="BZ102" s="113">
        <f t="shared" si="10"/>
        <v>1.2912000000000001</v>
      </c>
      <c r="CA102" s="113">
        <f t="shared" si="10"/>
        <v>8.5890000000000004</v>
      </c>
      <c r="CB102" s="113">
        <f t="shared" si="10"/>
        <v>7.9945000000000004</v>
      </c>
      <c r="CC102" s="113">
        <f t="shared" si="10"/>
        <v>6.2995000000000001</v>
      </c>
      <c r="CD102" s="113">
        <f t="shared" si="10"/>
        <v>0</v>
      </c>
      <c r="CE102" s="113">
        <f t="shared" si="10"/>
        <v>0.70267649476857352</v>
      </c>
      <c r="CF102" s="113">
        <f t="shared" si="10"/>
        <v>1</v>
      </c>
      <c r="CG102" s="113">
        <f t="shared" si="10"/>
        <v>6.3902999999999999</v>
      </c>
      <c r="CH102" s="113">
        <f t="shared" si="10"/>
        <v>6.3853</v>
      </c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</row>
    <row r="103" spans="67:102" s="152" customFormat="1" x14ac:dyDescent="0.2">
      <c r="BO103" s="117"/>
      <c r="BP103" s="89"/>
      <c r="BQ103" s="89"/>
      <c r="BR103" s="89"/>
      <c r="BS103" s="89"/>
      <c r="BT103" s="89"/>
      <c r="BU103" s="89"/>
      <c r="BV103" s="90"/>
      <c r="BW103" s="89"/>
      <c r="BX103" s="89"/>
      <c r="BY103" s="89"/>
      <c r="BZ103" s="89"/>
      <c r="CA103" s="89"/>
      <c r="CB103" s="89"/>
      <c r="CC103" s="89"/>
      <c r="CD103" s="91"/>
      <c r="CE103" s="90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</row>
    <row r="104" spans="67:102" s="152" customFormat="1" x14ac:dyDescent="0.2">
      <c r="BO104" s="117"/>
      <c r="BP104" s="89"/>
      <c r="BQ104" s="89"/>
      <c r="BR104" s="89"/>
      <c r="BS104" s="113">
        <f>BS101-BS102</f>
        <v>1.3899999999999864</v>
      </c>
      <c r="BT104" s="113">
        <f t="shared" ref="BT104:CH104" si="11">BT101-BT102</f>
        <v>2.07081976662713E-2</v>
      </c>
      <c r="BU104" s="113">
        <f t="shared" si="11"/>
        <v>1.6699999999999937E-2</v>
      </c>
      <c r="BV104" s="113">
        <f t="shared" si="11"/>
        <v>2.2472654249820367E-2</v>
      </c>
      <c r="BW104" s="113">
        <f t="shared" si="11"/>
        <v>54.809999999999945</v>
      </c>
      <c r="BX104" s="113">
        <f t="shared" si="11"/>
        <v>1.1119999999999983</v>
      </c>
      <c r="BY104" s="113">
        <f t="shared" si="11"/>
        <v>5.4451697651788367E-2</v>
      </c>
      <c r="BZ104" s="113">
        <f t="shared" si="11"/>
        <v>4.1099999999999914E-2</v>
      </c>
      <c r="CA104" s="113">
        <f t="shared" si="11"/>
        <v>0.4117999999999995</v>
      </c>
      <c r="CB104" s="113">
        <f t="shared" si="11"/>
        <v>0.20919999999999916</v>
      </c>
      <c r="CC104" s="113">
        <f t="shared" si="11"/>
        <v>0.16990000000000016</v>
      </c>
      <c r="CD104" s="113">
        <f t="shared" si="11"/>
        <v>4.7704000000000004</v>
      </c>
      <c r="CE104" s="113">
        <f t="shared" si="11"/>
        <v>9.107806116886219E-3</v>
      </c>
      <c r="CF104" s="113">
        <f t="shared" si="11"/>
        <v>0</v>
      </c>
      <c r="CG104" s="113">
        <f t="shared" si="11"/>
        <v>0.23100000000000076</v>
      </c>
      <c r="CH104" s="113">
        <f t="shared" si="11"/>
        <v>0.24770000000000003</v>
      </c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</row>
    <row r="105" spans="67:102" s="152" customFormat="1" x14ac:dyDescent="0.2">
      <c r="BO105" s="117"/>
      <c r="BP105" s="89"/>
      <c r="BQ105" s="89"/>
      <c r="BR105" s="89"/>
      <c r="BS105" s="89"/>
      <c r="BT105" s="89"/>
      <c r="BU105" s="89"/>
      <c r="BV105" s="90"/>
      <c r="BW105" s="89"/>
      <c r="BX105" s="89"/>
      <c r="BY105" s="89"/>
      <c r="BZ105" s="89"/>
      <c r="CA105" s="89"/>
      <c r="CB105" s="89"/>
      <c r="CC105" s="89"/>
      <c r="CD105" s="91"/>
      <c r="CE105" s="90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</row>
    <row r="106" spans="67:102" s="152" customFormat="1" x14ac:dyDescent="0.2">
      <c r="BO106" s="117"/>
      <c r="BP106" s="89"/>
      <c r="BQ106" s="89"/>
      <c r="BR106" s="89"/>
      <c r="BS106" s="89"/>
      <c r="BT106" s="89"/>
      <c r="BU106" s="89"/>
      <c r="BV106" s="90"/>
      <c r="BW106" s="89"/>
      <c r="BX106" s="89"/>
      <c r="BY106" s="89"/>
      <c r="BZ106" s="89"/>
      <c r="CA106" s="89"/>
      <c r="CB106" s="89"/>
      <c r="CC106" s="89"/>
      <c r="CD106" s="91"/>
      <c r="CE106" s="90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</row>
    <row r="107" spans="67:102" s="152" customFormat="1" x14ac:dyDescent="0.2">
      <c r="BO107" s="117"/>
      <c r="BP107" s="89"/>
      <c r="BQ107" s="89"/>
      <c r="BR107" s="89"/>
      <c r="BS107" s="89"/>
      <c r="BT107" s="89"/>
      <c r="BU107" s="89"/>
      <c r="BV107" s="90"/>
      <c r="BW107" s="89"/>
      <c r="BX107" s="89"/>
      <c r="BY107" s="89"/>
      <c r="BZ107" s="89"/>
      <c r="CA107" s="89"/>
      <c r="CB107" s="89"/>
      <c r="CC107" s="89"/>
      <c r="CD107" s="91"/>
      <c r="CE107" s="90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</row>
    <row r="108" spans="67:102" s="152" customFormat="1" x14ac:dyDescent="0.2">
      <c r="BO108" s="117"/>
      <c r="BP108" s="89"/>
      <c r="BQ108" s="89"/>
      <c r="BR108" s="89"/>
      <c r="BS108" s="89"/>
      <c r="BT108" s="89"/>
      <c r="BU108" s="89"/>
      <c r="BV108" s="90"/>
      <c r="BW108" s="89"/>
      <c r="BX108" s="89"/>
      <c r="BY108" s="89"/>
      <c r="BZ108" s="89"/>
      <c r="CA108" s="89"/>
      <c r="CB108" s="89"/>
      <c r="CC108" s="89"/>
      <c r="CD108" s="91"/>
      <c r="CE108" s="90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</row>
    <row r="109" spans="67:102" s="152" customFormat="1" x14ac:dyDescent="0.2">
      <c r="BO109" s="117"/>
      <c r="BP109" s="89"/>
      <c r="BQ109" s="89"/>
      <c r="BR109" s="89"/>
      <c r="BS109" s="89"/>
      <c r="BT109" s="89"/>
      <c r="BU109" s="89"/>
      <c r="BV109" s="90"/>
      <c r="BW109" s="89"/>
      <c r="BX109" s="89"/>
      <c r="BY109" s="89"/>
      <c r="BZ109" s="89"/>
      <c r="CA109" s="89"/>
      <c r="CB109" s="89"/>
      <c r="CC109" s="89"/>
      <c r="CD109" s="91"/>
      <c r="CE109" s="90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</row>
    <row r="110" spans="67:102" s="152" customFormat="1" x14ac:dyDescent="0.2">
      <c r="BO110" s="117"/>
      <c r="BP110" s="106"/>
      <c r="BQ110" s="89"/>
      <c r="BR110" s="89"/>
      <c r="BS110" s="89"/>
      <c r="BT110" s="89"/>
      <c r="BU110" s="89"/>
      <c r="BV110" s="90"/>
      <c r="BW110" s="89"/>
      <c r="BX110" s="89"/>
      <c r="BY110" s="89"/>
      <c r="BZ110" s="89"/>
      <c r="CA110" s="89"/>
      <c r="CB110" s="89"/>
      <c r="CC110" s="89"/>
      <c r="CD110" s="91"/>
      <c r="CE110" s="90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</row>
    <row r="111" spans="67:102" s="152" customFormat="1" x14ac:dyDescent="0.2">
      <c r="BO111" s="117"/>
      <c r="BP111" s="106"/>
      <c r="BQ111" s="89"/>
      <c r="BR111" s="89"/>
      <c r="BS111" s="89"/>
      <c r="BT111" s="89"/>
      <c r="BU111" s="89"/>
      <c r="BV111" s="90"/>
      <c r="BW111" s="89"/>
      <c r="BX111" s="89"/>
      <c r="BY111" s="89"/>
      <c r="BZ111" s="89"/>
      <c r="CA111" s="89"/>
      <c r="CB111" s="89"/>
      <c r="CC111" s="89"/>
      <c r="CD111" s="91"/>
      <c r="CE111" s="90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</row>
    <row r="112" spans="67:102" s="152" customFormat="1" x14ac:dyDescent="0.2">
      <c r="BO112" s="117"/>
      <c r="BP112" s="106"/>
      <c r="BQ112" s="89"/>
      <c r="BR112" s="89"/>
      <c r="BS112" s="89"/>
      <c r="BT112" s="89"/>
      <c r="BU112" s="89"/>
      <c r="BV112" s="90"/>
      <c r="BW112" s="89"/>
      <c r="BX112" s="89"/>
      <c r="BY112" s="89"/>
      <c r="BZ112" s="89"/>
      <c r="CA112" s="89"/>
      <c r="CB112" s="89"/>
      <c r="CC112" s="89"/>
      <c r="CD112" s="91"/>
      <c r="CE112" s="90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</row>
    <row r="113" spans="67:102" s="152" customFormat="1" x14ac:dyDescent="0.2">
      <c r="BO113" s="117"/>
      <c r="BP113" s="106"/>
      <c r="BQ113" s="102"/>
      <c r="BR113" s="89"/>
      <c r="BS113" s="89"/>
      <c r="BT113" s="89"/>
      <c r="BU113" s="89"/>
      <c r="BV113" s="90"/>
      <c r="BW113" s="89"/>
      <c r="BX113" s="89"/>
      <c r="BY113" s="89"/>
      <c r="BZ113" s="89"/>
      <c r="CA113" s="89"/>
      <c r="CB113" s="89"/>
      <c r="CC113" s="89"/>
      <c r="CD113" s="91"/>
      <c r="CE113" s="90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</row>
    <row r="114" spans="67:102" s="152" customFormat="1" x14ac:dyDescent="0.2">
      <c r="BO114" s="117"/>
      <c r="BP114" s="106"/>
      <c r="BQ114" s="102"/>
      <c r="BR114" s="89"/>
      <c r="BS114" s="89"/>
      <c r="BT114" s="89"/>
      <c r="BU114" s="89"/>
      <c r="BV114" s="90"/>
      <c r="BW114" s="89"/>
      <c r="BX114" s="89"/>
      <c r="BY114" s="89"/>
      <c r="BZ114" s="89"/>
      <c r="CA114" s="89"/>
      <c r="CB114" s="89"/>
      <c r="CC114" s="89"/>
      <c r="CD114" s="91"/>
      <c r="CE114" s="90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</row>
    <row r="115" spans="67:102" s="152" customFormat="1" x14ac:dyDescent="0.2">
      <c r="BO115" s="117"/>
      <c r="BP115" s="106"/>
      <c r="BQ115" s="102"/>
      <c r="BR115" s="89"/>
      <c r="BS115" s="89"/>
      <c r="BT115" s="89"/>
      <c r="BU115" s="89"/>
      <c r="BV115" s="90"/>
      <c r="BW115" s="89"/>
      <c r="BX115" s="89"/>
      <c r="BY115" s="89"/>
      <c r="BZ115" s="89"/>
      <c r="CA115" s="89"/>
      <c r="CB115" s="89"/>
      <c r="CC115" s="89"/>
      <c r="CD115" s="91"/>
      <c r="CE115" s="90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</row>
    <row r="116" spans="67:102" s="152" customFormat="1" x14ac:dyDescent="0.2">
      <c r="BO116" s="117"/>
      <c r="BP116" s="106"/>
      <c r="BQ116" s="102"/>
      <c r="BR116" s="89"/>
      <c r="BS116" s="89"/>
      <c r="BT116" s="89"/>
      <c r="BU116" s="89"/>
      <c r="BV116" s="90"/>
      <c r="BW116" s="89"/>
      <c r="BX116" s="89"/>
      <c r="BY116" s="89"/>
      <c r="BZ116" s="89"/>
      <c r="CA116" s="89"/>
      <c r="CB116" s="89"/>
      <c r="CC116" s="89"/>
      <c r="CD116" s="91"/>
      <c r="CE116" s="90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</row>
    <row r="117" spans="67:102" s="152" customFormat="1" x14ac:dyDescent="0.2">
      <c r="BO117" s="117"/>
      <c r="BP117" s="106"/>
      <c r="BQ117" s="102"/>
      <c r="BR117" s="89"/>
      <c r="BS117" s="89"/>
      <c r="BT117" s="89"/>
      <c r="BU117" s="89"/>
      <c r="BV117" s="90"/>
      <c r="BW117" s="89"/>
      <c r="BX117" s="89"/>
      <c r="BY117" s="89"/>
      <c r="BZ117" s="89"/>
      <c r="CA117" s="89"/>
      <c r="CB117" s="89"/>
      <c r="CC117" s="89"/>
      <c r="CD117" s="91"/>
      <c r="CE117" s="90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</row>
    <row r="118" spans="67:102" s="152" customFormat="1" x14ac:dyDescent="0.2">
      <c r="BO118" s="117"/>
      <c r="BP118" s="106"/>
      <c r="BQ118" s="102"/>
      <c r="BR118" s="89"/>
      <c r="BS118" s="89"/>
      <c r="BT118" s="89"/>
      <c r="BU118" s="89"/>
      <c r="BV118" s="90"/>
      <c r="BW118" s="89"/>
      <c r="BX118" s="89"/>
      <c r="BY118" s="89"/>
      <c r="BZ118" s="89"/>
      <c r="CA118" s="89"/>
      <c r="CB118" s="89"/>
      <c r="CC118" s="89"/>
      <c r="CD118" s="91"/>
      <c r="CE118" s="90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</row>
    <row r="119" spans="67:102" s="152" customFormat="1" x14ac:dyDescent="0.2">
      <c r="BO119" s="117"/>
      <c r="BP119" s="106"/>
      <c r="BQ119" s="102"/>
      <c r="BR119" s="89"/>
      <c r="BS119" s="89"/>
      <c r="BT119" s="89"/>
      <c r="BU119" s="89"/>
      <c r="BV119" s="90"/>
      <c r="BW119" s="89"/>
      <c r="BX119" s="89"/>
      <c r="BY119" s="89"/>
      <c r="BZ119" s="89"/>
      <c r="CA119" s="89"/>
      <c r="CB119" s="89"/>
      <c r="CC119" s="89"/>
      <c r="CD119" s="91"/>
      <c r="CE119" s="90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</row>
    <row r="120" spans="67:102" s="152" customFormat="1" x14ac:dyDescent="0.2">
      <c r="BO120" s="117"/>
      <c r="BP120" s="106"/>
      <c r="BQ120" s="102"/>
      <c r="BR120" s="89"/>
      <c r="BS120" s="89"/>
      <c r="BT120" s="89"/>
      <c r="BU120" s="89"/>
      <c r="BV120" s="90"/>
      <c r="BW120" s="89"/>
      <c r="BX120" s="89"/>
      <c r="BY120" s="89"/>
      <c r="BZ120" s="89"/>
      <c r="CA120" s="89"/>
      <c r="CB120" s="89"/>
      <c r="CC120" s="89"/>
      <c r="CD120" s="91"/>
      <c r="CE120" s="90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</row>
    <row r="121" spans="67:102" s="152" customFormat="1" x14ac:dyDescent="0.2">
      <c r="BO121" s="117"/>
      <c r="BP121" s="106"/>
      <c r="BQ121" s="102"/>
      <c r="BR121" s="89"/>
      <c r="BS121" s="89"/>
      <c r="BT121" s="89"/>
      <c r="BU121" s="89"/>
      <c r="BV121" s="90"/>
      <c r="BW121" s="89"/>
      <c r="BX121" s="89"/>
      <c r="BY121" s="89"/>
      <c r="BZ121" s="89"/>
      <c r="CA121" s="89"/>
      <c r="CB121" s="89"/>
      <c r="CC121" s="89"/>
      <c r="CD121" s="91"/>
      <c r="CE121" s="90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</row>
    <row r="122" spans="67:102" s="152" customFormat="1" x14ac:dyDescent="0.2">
      <c r="BO122" s="117"/>
      <c r="BP122" s="106"/>
      <c r="BQ122" s="102"/>
      <c r="BR122" s="89"/>
      <c r="BS122" s="89"/>
      <c r="BT122" s="89"/>
      <c r="BU122" s="89"/>
      <c r="BV122" s="90"/>
      <c r="BW122" s="89"/>
      <c r="BX122" s="89"/>
      <c r="BY122" s="89"/>
      <c r="BZ122" s="89"/>
      <c r="CA122" s="89"/>
      <c r="CB122" s="89"/>
      <c r="CC122" s="89"/>
      <c r="CD122" s="91"/>
      <c r="CE122" s="90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</row>
    <row r="123" spans="67:102" s="152" customFormat="1" x14ac:dyDescent="0.2">
      <c r="BO123" s="117"/>
      <c r="BP123" s="106"/>
      <c r="BQ123" s="102"/>
      <c r="BR123" s="89"/>
      <c r="BS123" s="89"/>
      <c r="BT123" s="89"/>
      <c r="BU123" s="89"/>
      <c r="BV123" s="90"/>
      <c r="BW123" s="89"/>
      <c r="BX123" s="89"/>
      <c r="BY123" s="89"/>
      <c r="BZ123" s="89"/>
      <c r="CA123" s="89"/>
      <c r="CB123" s="89"/>
      <c r="CC123" s="89"/>
      <c r="CD123" s="91"/>
      <c r="CE123" s="90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</row>
    <row r="124" spans="67:102" s="152" customFormat="1" x14ac:dyDescent="0.2">
      <c r="BO124" s="117"/>
      <c r="BP124" s="106"/>
      <c r="BQ124" s="102"/>
      <c r="BR124" s="89"/>
      <c r="BS124" s="89"/>
      <c r="BT124" s="89"/>
      <c r="BU124" s="89"/>
      <c r="BV124" s="90"/>
      <c r="BW124" s="89"/>
      <c r="BX124" s="89"/>
      <c r="BY124" s="89"/>
      <c r="BZ124" s="89"/>
      <c r="CA124" s="89"/>
      <c r="CB124" s="89"/>
      <c r="CC124" s="89"/>
      <c r="CD124" s="91"/>
      <c r="CE124" s="90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</row>
    <row r="125" spans="67:102" s="152" customFormat="1" x14ac:dyDescent="0.2">
      <c r="BO125" s="117"/>
      <c r="BP125" s="106"/>
      <c r="BQ125" s="102"/>
      <c r="BR125" s="89"/>
      <c r="BS125" s="89"/>
      <c r="BT125" s="89"/>
      <c r="BU125" s="89"/>
      <c r="BV125" s="90"/>
      <c r="BW125" s="89"/>
      <c r="BX125" s="89"/>
      <c r="BY125" s="89"/>
      <c r="BZ125" s="89"/>
      <c r="CA125" s="89"/>
      <c r="CB125" s="89"/>
      <c r="CC125" s="89"/>
      <c r="CD125" s="91"/>
      <c r="CE125" s="90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</row>
    <row r="126" spans="67:102" s="152" customFormat="1" x14ac:dyDescent="0.2">
      <c r="BO126" s="117"/>
      <c r="BP126" s="106"/>
      <c r="BQ126" s="102"/>
      <c r="BR126" s="89"/>
      <c r="BS126" s="89"/>
      <c r="BT126" s="89"/>
      <c r="BU126" s="89"/>
      <c r="BV126" s="90"/>
      <c r="BW126" s="89"/>
      <c r="BX126" s="89"/>
      <c r="BY126" s="89"/>
      <c r="BZ126" s="89"/>
      <c r="CA126" s="89"/>
      <c r="CB126" s="89"/>
      <c r="CC126" s="89"/>
      <c r="CD126" s="91"/>
      <c r="CE126" s="90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</row>
    <row r="127" spans="67:102" s="152" customFormat="1" x14ac:dyDescent="0.2">
      <c r="BO127" s="117"/>
      <c r="BP127" s="106"/>
      <c r="BQ127" s="102"/>
      <c r="BR127" s="89"/>
      <c r="BS127" s="89"/>
      <c r="BT127" s="89"/>
      <c r="BU127" s="89"/>
      <c r="BV127" s="90"/>
      <c r="BW127" s="89"/>
      <c r="BX127" s="89"/>
      <c r="BY127" s="89"/>
      <c r="BZ127" s="89"/>
      <c r="CA127" s="89"/>
      <c r="CB127" s="89"/>
      <c r="CC127" s="89"/>
      <c r="CD127" s="91"/>
      <c r="CE127" s="90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</row>
    <row r="128" spans="67:102" s="140" customFormat="1" x14ac:dyDescent="0.2">
      <c r="BO128" s="146"/>
      <c r="BP128" s="151"/>
      <c r="BQ128" s="148"/>
      <c r="BR128" s="142"/>
      <c r="BS128" s="142"/>
      <c r="BT128" s="142"/>
      <c r="BU128" s="142"/>
      <c r="BV128" s="144"/>
      <c r="BW128" s="142"/>
      <c r="BX128" s="142"/>
      <c r="BY128" s="142"/>
      <c r="BZ128" s="142"/>
      <c r="CA128" s="142"/>
      <c r="CB128" s="142"/>
      <c r="CC128" s="142"/>
      <c r="CD128" s="145"/>
      <c r="CE128" s="144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</row>
    <row r="129" spans="67:102" s="140" customFormat="1" x14ac:dyDescent="0.2">
      <c r="BO129" s="146"/>
      <c r="BP129" s="142"/>
      <c r="BQ129" s="148"/>
      <c r="BR129" s="142"/>
      <c r="BS129" s="142"/>
      <c r="BT129" s="142"/>
      <c r="BU129" s="142"/>
      <c r="BV129" s="144"/>
      <c r="BW129" s="142"/>
      <c r="BX129" s="142"/>
      <c r="BY129" s="142"/>
      <c r="BZ129" s="142"/>
      <c r="CA129" s="142"/>
      <c r="CB129" s="142"/>
      <c r="CC129" s="142"/>
      <c r="CD129" s="145"/>
      <c r="CE129" s="144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</row>
    <row r="130" spans="67:102" s="140" customFormat="1" x14ac:dyDescent="0.2">
      <c r="BO130" s="146"/>
      <c r="BP130" s="142"/>
      <c r="BQ130" s="148"/>
      <c r="BR130" s="142"/>
      <c r="BS130" s="142"/>
      <c r="BT130" s="142"/>
      <c r="BU130" s="142"/>
      <c r="BV130" s="144"/>
      <c r="BW130" s="142"/>
      <c r="BX130" s="142"/>
      <c r="BY130" s="142"/>
      <c r="BZ130" s="142"/>
      <c r="CA130" s="142"/>
      <c r="CB130" s="142"/>
      <c r="CC130" s="142"/>
      <c r="CD130" s="145"/>
      <c r="CE130" s="144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</row>
    <row r="131" spans="67:102" x14ac:dyDescent="0.2">
      <c r="BQ131" s="102"/>
    </row>
    <row r="134" spans="67:102" x14ac:dyDescent="0.2">
      <c r="BQ134" s="101"/>
      <c r="BR134" s="101"/>
      <c r="BS134" s="101"/>
      <c r="BT134" s="101"/>
      <c r="BU134" s="101"/>
      <c r="BV134" s="101"/>
      <c r="BW134" s="101"/>
      <c r="BX134" s="102"/>
      <c r="BY134" s="102"/>
      <c r="BZ134" s="102"/>
      <c r="CA134" s="102"/>
      <c r="CB134" s="102"/>
      <c r="CC134" s="102"/>
      <c r="CD134" s="103"/>
      <c r="CE134" s="104"/>
      <c r="CF134" s="92"/>
    </row>
    <row r="135" spans="67:102" x14ac:dyDescent="0.2">
      <c r="BQ135" s="101"/>
      <c r="BR135" s="101"/>
      <c r="BS135" s="101"/>
      <c r="BT135" s="101"/>
      <c r="BU135" s="101"/>
      <c r="BV135" s="101"/>
      <c r="BW135" s="101"/>
      <c r="BX135" s="102"/>
      <c r="BY135" s="102"/>
      <c r="BZ135" s="102"/>
      <c r="CA135" s="102"/>
      <c r="CB135" s="102"/>
      <c r="CC135" s="102"/>
      <c r="CD135" s="103"/>
      <c r="CE135" s="104"/>
      <c r="CF135" s="92"/>
    </row>
    <row r="136" spans="67:102" x14ac:dyDescent="0.2">
      <c r="BQ136" s="101"/>
      <c r="BR136" s="101"/>
      <c r="BS136" s="92"/>
      <c r="BT136" s="92"/>
      <c r="BU136" s="92"/>
      <c r="BV136" s="92"/>
      <c r="BW136" s="90"/>
      <c r="CF136" s="92"/>
    </row>
    <row r="137" spans="67:102" x14ac:dyDescent="0.2">
      <c r="BQ137" s="106"/>
      <c r="BR137" s="102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8"/>
    </row>
    <row r="138" spans="67:102" x14ac:dyDescent="0.2">
      <c r="BQ138" s="106"/>
      <c r="BR138" s="102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8"/>
    </row>
    <row r="139" spans="67:102" x14ac:dyDescent="0.2">
      <c r="BQ139" s="106"/>
      <c r="BR139" s="102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8"/>
    </row>
    <row r="140" spans="67:102" x14ac:dyDescent="0.2">
      <c r="BQ140" s="106"/>
      <c r="BR140" s="102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8"/>
    </row>
    <row r="141" spans="67:102" x14ac:dyDescent="0.2">
      <c r="BQ141" s="106"/>
      <c r="BR141" s="102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8"/>
    </row>
    <row r="142" spans="67:102" x14ac:dyDescent="0.2">
      <c r="BQ142" s="106"/>
      <c r="BR142" s="102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8"/>
    </row>
    <row r="143" spans="67:102" x14ac:dyDescent="0.2">
      <c r="BQ143" s="106"/>
      <c r="BR143" s="102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8"/>
    </row>
    <row r="144" spans="67:102" x14ac:dyDescent="0.2">
      <c r="BQ144" s="106"/>
      <c r="BR144" s="102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8"/>
    </row>
    <row r="145" spans="69:84" x14ac:dyDescent="0.2">
      <c r="BQ145" s="106"/>
      <c r="BR145" s="102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8"/>
    </row>
    <row r="146" spans="69:84" x14ac:dyDescent="0.2">
      <c r="BQ146" s="106"/>
      <c r="BR146" s="102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8"/>
    </row>
    <row r="147" spans="69:84" x14ac:dyDescent="0.2">
      <c r="BQ147" s="106"/>
      <c r="BR147" s="102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8"/>
    </row>
    <row r="148" spans="69:84" x14ac:dyDescent="0.2">
      <c r="BQ148" s="106"/>
      <c r="BR148" s="102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8"/>
    </row>
    <row r="149" spans="69:84" x14ac:dyDescent="0.2">
      <c r="BQ149" s="106"/>
      <c r="BR149" s="102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8"/>
    </row>
    <row r="150" spans="69:84" x14ac:dyDescent="0.2">
      <c r="BQ150" s="106"/>
      <c r="BR150" s="102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8"/>
    </row>
    <row r="151" spans="69:84" x14ac:dyDescent="0.2">
      <c r="BQ151" s="106"/>
      <c r="BR151" s="102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8"/>
    </row>
    <row r="152" spans="69:84" x14ac:dyDescent="0.2">
      <c r="BQ152" s="106"/>
      <c r="BR152" s="102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8"/>
    </row>
    <row r="153" spans="69:84" x14ac:dyDescent="0.2">
      <c r="BQ153" s="106"/>
      <c r="BR153" s="102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8"/>
    </row>
    <row r="154" spans="69:84" x14ac:dyDescent="0.2">
      <c r="BQ154" s="106"/>
      <c r="BR154" s="102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8"/>
    </row>
    <row r="155" spans="69:84" x14ac:dyDescent="0.2">
      <c r="BQ155" s="106"/>
      <c r="BR155" s="102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8"/>
    </row>
  </sheetData>
  <mergeCells count="21">
    <mergeCell ref="BE6:BF6"/>
    <mergeCell ref="BH6:BI6"/>
    <mergeCell ref="BK6:BL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55"/>
  <sheetViews>
    <sheetView topLeftCell="A5" zoomScale="80" zoomScaleNormal="80" workbookViewId="0">
      <pane xSplit="2" ySplit="9" topLeftCell="BD14" activePane="bottomRight" state="frozen"/>
      <selection activeCell="A5" sqref="A5"/>
      <selection pane="topRight" activeCell="C5" sqref="C5"/>
      <selection pane="bottomLeft" activeCell="A14" sqref="A14"/>
      <selection pane="bottomRight" activeCell="BP50" sqref="BP50"/>
    </sheetView>
  </sheetViews>
  <sheetFormatPr defaultRowHeight="12.75" x14ac:dyDescent="0.2"/>
  <cols>
    <col min="2" max="2" width="28.42578125" customWidth="1"/>
    <col min="3" max="3" width="15" customWidth="1"/>
    <col min="4" max="4" width="11.140625" customWidth="1"/>
    <col min="5" max="5" width="9.140625" customWidth="1"/>
    <col min="6" max="6" width="15" customWidth="1"/>
    <col min="7" max="7" width="11.140625" customWidth="1"/>
    <col min="8" max="8" width="9.140625" customWidth="1"/>
    <col min="9" max="9" width="15" customWidth="1"/>
    <col min="10" max="10" width="11.140625" customWidth="1"/>
    <col min="11" max="11" width="9.140625" customWidth="1"/>
    <col min="12" max="12" width="15" customWidth="1"/>
    <col min="13" max="13" width="11.140625" customWidth="1"/>
    <col min="14" max="14" width="9.140625" customWidth="1"/>
    <col min="15" max="15" width="15" customWidth="1"/>
    <col min="16" max="16" width="11.140625" customWidth="1"/>
    <col min="17" max="17" width="9.140625" customWidth="1"/>
    <col min="18" max="18" width="15" customWidth="1"/>
    <col min="19" max="19" width="11.140625" customWidth="1"/>
    <col min="20" max="20" width="9.140625" customWidth="1"/>
    <col min="21" max="21" width="15" customWidth="1"/>
    <col min="22" max="22" width="11.140625" customWidth="1"/>
    <col min="23" max="23" width="9.140625" customWidth="1"/>
    <col min="24" max="24" width="15" customWidth="1"/>
    <col min="25" max="25" width="11.140625" customWidth="1"/>
    <col min="26" max="26" width="9.140625" customWidth="1"/>
    <col min="27" max="27" width="15" customWidth="1"/>
    <col min="28" max="28" width="11.140625" customWidth="1"/>
    <col min="29" max="29" width="9.140625" customWidth="1"/>
    <col min="30" max="30" width="15" customWidth="1"/>
    <col min="31" max="31" width="11.140625" customWidth="1"/>
    <col min="32" max="32" width="9.140625" customWidth="1"/>
    <col min="33" max="33" width="15" customWidth="1"/>
    <col min="34" max="34" width="16" customWidth="1"/>
    <col min="35" max="35" width="9.140625" customWidth="1"/>
    <col min="36" max="36" width="15" customWidth="1"/>
    <col min="37" max="37" width="11.140625" customWidth="1"/>
    <col min="38" max="38" width="9.140625" customWidth="1"/>
    <col min="39" max="39" width="15" customWidth="1"/>
    <col min="40" max="40" width="11.140625" customWidth="1"/>
    <col min="41" max="41" width="9.140625" customWidth="1"/>
    <col min="42" max="42" width="15" customWidth="1"/>
    <col min="43" max="43" width="11.140625" customWidth="1"/>
    <col min="44" max="44" width="9.140625" customWidth="1"/>
    <col min="45" max="45" width="15" customWidth="1"/>
    <col min="46" max="46" width="11.140625" customWidth="1"/>
    <col min="47" max="47" width="9.140625" customWidth="1"/>
    <col min="48" max="48" width="15" customWidth="1"/>
    <col min="49" max="49" width="11.140625" customWidth="1"/>
    <col min="50" max="50" width="9.140625" customWidth="1"/>
    <col min="51" max="51" width="15" customWidth="1"/>
    <col min="52" max="52" width="11.140625" customWidth="1"/>
    <col min="53" max="53" width="9.140625" customWidth="1"/>
    <col min="54" max="54" width="15" customWidth="1"/>
    <col min="55" max="55" width="11.140625" customWidth="1"/>
    <col min="56" max="56" width="9.140625" customWidth="1"/>
    <col min="57" max="57" width="15" customWidth="1"/>
    <col min="58" max="58" width="11.140625" customWidth="1"/>
    <col min="59" max="59" width="9.140625" customWidth="1"/>
    <col min="60" max="60" width="15" customWidth="1"/>
    <col min="61" max="61" width="11.140625" customWidth="1"/>
    <col min="62" max="62" width="9.42578125" customWidth="1"/>
    <col min="63" max="63" width="15" customWidth="1"/>
    <col min="64" max="64" width="11.140625" customWidth="1"/>
    <col min="65" max="65" width="9.85546875" customWidth="1"/>
    <col min="66" max="66" width="15" bestFit="1" customWidth="1"/>
    <col min="67" max="67" width="11.140625" bestFit="1" customWidth="1"/>
    <col min="68" max="68" width="5.7109375" customWidth="1"/>
    <col min="69" max="69" width="15.5703125" customWidth="1"/>
    <col min="70" max="70" width="11.7109375" bestFit="1" customWidth="1"/>
    <col min="71" max="71" width="10.140625" bestFit="1" customWidth="1"/>
    <col min="72" max="72" width="12.140625" bestFit="1" customWidth="1"/>
    <col min="73" max="73" width="20.42578125" style="9" customWidth="1"/>
    <col min="74" max="74" width="14.5703125" style="10" customWidth="1"/>
    <col min="75" max="75" width="14.140625" style="89" customWidth="1"/>
    <col min="76" max="76" width="18.5703125" style="89" customWidth="1"/>
    <col min="77" max="77" width="23.42578125" style="89" customWidth="1"/>
    <col min="78" max="79" width="11.5703125" style="89" customWidth="1"/>
    <col min="80" max="80" width="11.5703125" style="90" customWidth="1"/>
    <col min="81" max="81" width="19.5703125" style="89" customWidth="1"/>
    <col min="82" max="82" width="13.85546875" style="89" customWidth="1"/>
    <col min="83" max="87" width="11.5703125" style="89" customWidth="1"/>
    <col min="88" max="88" width="17" style="91" customWidth="1"/>
    <col min="89" max="89" width="11.5703125" style="90" customWidth="1"/>
    <col min="90" max="96" width="13.42578125" style="89" customWidth="1"/>
    <col min="97" max="108" width="13.42578125" style="10" customWidth="1"/>
  </cols>
  <sheetData>
    <row r="1" spans="1:108" x14ac:dyDescent="0.2">
      <c r="BV1" s="9"/>
      <c r="BW1" s="117"/>
      <c r="CB1" s="89"/>
      <c r="CD1" s="90"/>
      <c r="CJ1" s="89"/>
      <c r="CK1" s="89"/>
      <c r="CL1" s="91"/>
      <c r="CM1" s="90"/>
    </row>
    <row r="2" spans="1:108" x14ac:dyDescent="0.2">
      <c r="BV2" s="9"/>
      <c r="BW2" s="117"/>
      <c r="CB2" s="89"/>
      <c r="CD2" s="90"/>
      <c r="CJ2" s="89"/>
      <c r="CK2" s="89"/>
      <c r="CL2" s="91"/>
      <c r="CM2" s="90"/>
    </row>
    <row r="3" spans="1:108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0"/>
      <c r="BR3" s="20"/>
      <c r="BU3" s="10"/>
      <c r="CB3" s="89"/>
      <c r="CC3" s="90"/>
    </row>
    <row r="4" spans="1:108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0"/>
      <c r="BR4" s="20"/>
      <c r="BU4" s="10"/>
      <c r="CB4" s="89"/>
      <c r="CC4" s="90"/>
    </row>
    <row r="5" spans="1:108" x14ac:dyDescent="0.2">
      <c r="A5" s="28"/>
      <c r="B5" s="29" t="s">
        <v>184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30"/>
      <c r="BR5" s="30"/>
      <c r="BU5" s="31"/>
      <c r="BV5" s="31"/>
      <c r="BW5" s="92"/>
      <c r="BX5" s="92"/>
      <c r="BY5" s="92"/>
      <c r="BZ5" s="92"/>
      <c r="CB5" s="89"/>
      <c r="CC5" s="90"/>
    </row>
    <row r="6" spans="1:108" ht="13.5" thickBot="1" x14ac:dyDescent="0.25">
      <c r="A6" s="32" t="s">
        <v>1</v>
      </c>
      <c r="B6" s="33"/>
      <c r="C6" s="234" t="s">
        <v>187</v>
      </c>
      <c r="D6" s="234"/>
      <c r="E6" s="139"/>
      <c r="F6" s="234" t="s">
        <v>188</v>
      </c>
      <c r="G6" s="234"/>
      <c r="H6" s="34"/>
      <c r="I6" s="234" t="s">
        <v>189</v>
      </c>
      <c r="J6" s="234"/>
      <c r="K6" s="34"/>
      <c r="L6" s="234" t="s">
        <v>185</v>
      </c>
      <c r="M6" s="234"/>
      <c r="N6" s="35"/>
      <c r="O6" s="234" t="s">
        <v>186</v>
      </c>
      <c r="P6" s="234"/>
      <c r="Q6" s="139"/>
      <c r="R6" s="234" t="s">
        <v>190</v>
      </c>
      <c r="S6" s="234"/>
      <c r="T6" s="139"/>
      <c r="U6" s="234" t="s">
        <v>191</v>
      </c>
      <c r="V6" s="234"/>
      <c r="W6" s="34"/>
      <c r="X6" s="234" t="s">
        <v>192</v>
      </c>
      <c r="Y6" s="234"/>
      <c r="Z6" s="139"/>
      <c r="AA6" s="234" t="s">
        <v>193</v>
      </c>
      <c r="AB6" s="234"/>
      <c r="AC6" s="34"/>
      <c r="AD6" s="234" t="s">
        <v>194</v>
      </c>
      <c r="AE6" s="234"/>
      <c r="AF6" s="35"/>
      <c r="AG6" s="234" t="s">
        <v>195</v>
      </c>
      <c r="AH6" s="234"/>
      <c r="AI6" s="35"/>
      <c r="AJ6" s="234" t="s">
        <v>196</v>
      </c>
      <c r="AK6" s="234"/>
      <c r="AL6" s="34"/>
      <c r="AM6" s="234" t="s">
        <v>197</v>
      </c>
      <c r="AN6" s="234"/>
      <c r="AO6" s="34"/>
      <c r="AP6" s="234" t="s">
        <v>198</v>
      </c>
      <c r="AQ6" s="234"/>
      <c r="AR6" s="34"/>
      <c r="AS6" s="234" t="s">
        <v>199</v>
      </c>
      <c r="AT6" s="234"/>
      <c r="AU6" s="34"/>
      <c r="AV6" s="234" t="s">
        <v>200</v>
      </c>
      <c r="AW6" s="234"/>
      <c r="AX6" s="139"/>
      <c r="AY6" s="234" t="s">
        <v>201</v>
      </c>
      <c r="AZ6" s="234"/>
      <c r="BA6" s="34"/>
      <c r="BB6" s="234" t="s">
        <v>202</v>
      </c>
      <c r="BC6" s="234"/>
      <c r="BD6" s="34"/>
      <c r="BE6" s="234" t="s">
        <v>203</v>
      </c>
      <c r="BF6" s="234"/>
      <c r="BG6" s="34"/>
      <c r="BH6" s="234" t="s">
        <v>204</v>
      </c>
      <c r="BI6" s="234"/>
      <c r="BJ6" s="161"/>
      <c r="BK6" s="234" t="s">
        <v>205</v>
      </c>
      <c r="BL6" s="234"/>
      <c r="BM6" s="162"/>
      <c r="BN6" s="234" t="s">
        <v>206</v>
      </c>
      <c r="BO6" s="234"/>
      <c r="BP6" s="34"/>
      <c r="BQ6" s="234" t="s">
        <v>2</v>
      </c>
      <c r="BR6" s="234"/>
      <c r="BU6" s="36"/>
      <c r="BV6" s="125"/>
      <c r="BW6" s="93"/>
      <c r="BX6" s="93"/>
      <c r="BY6" s="93"/>
      <c r="BZ6" s="93"/>
      <c r="CA6" s="93"/>
      <c r="CB6" s="92"/>
      <c r="CC6" s="90"/>
    </row>
    <row r="7" spans="1:108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8"/>
      <c r="BR7" s="38"/>
      <c r="BU7" s="39"/>
      <c r="BV7" s="39"/>
      <c r="BW7" s="92"/>
      <c r="BX7" s="92"/>
      <c r="BY7" s="92"/>
      <c r="BZ7" s="92"/>
      <c r="CA7" s="92"/>
      <c r="CB7" s="92"/>
      <c r="CC7" s="90"/>
    </row>
    <row r="8" spans="1:108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26"/>
      <c r="BQ8" s="38"/>
      <c r="BR8" s="38" t="s">
        <v>3</v>
      </c>
      <c r="BU8" s="39"/>
      <c r="BV8" s="39"/>
      <c r="BW8" s="92"/>
      <c r="BX8" s="92"/>
      <c r="BY8" s="92"/>
      <c r="BZ8" s="92"/>
      <c r="CA8" s="92"/>
      <c r="CB8" s="92"/>
      <c r="CC8" s="90"/>
    </row>
    <row r="9" spans="1:108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U9" s="39"/>
      <c r="BV9" s="39"/>
      <c r="BW9" s="94"/>
      <c r="BX9" s="94"/>
      <c r="BY9" s="94"/>
      <c r="BZ9" s="94"/>
      <c r="CA9" s="94"/>
      <c r="CB9" s="94"/>
      <c r="CC9" s="90"/>
    </row>
    <row r="10" spans="1:108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24</v>
      </c>
      <c r="BR10" s="38" t="s">
        <v>21</v>
      </c>
      <c r="BU10" s="39"/>
      <c r="BV10" s="39"/>
      <c r="BW10" s="94"/>
      <c r="BX10" s="94"/>
      <c r="BY10" s="94"/>
      <c r="BZ10" s="94"/>
      <c r="CA10" s="94"/>
      <c r="CB10" s="94"/>
      <c r="CC10" s="90"/>
    </row>
    <row r="11" spans="1:108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U11" s="39"/>
      <c r="BV11" s="39"/>
      <c r="BW11" s="94"/>
      <c r="BX11" s="94"/>
      <c r="BY11" s="94"/>
      <c r="BZ11" s="94"/>
      <c r="CA11" s="94"/>
      <c r="CB11" s="94"/>
      <c r="CC11" s="95"/>
      <c r="CD11" s="96"/>
      <c r="CE11" s="96"/>
      <c r="CF11" s="96"/>
      <c r="CG11" s="96"/>
      <c r="CH11" s="96"/>
      <c r="CI11" s="96"/>
      <c r="CJ11" s="97"/>
      <c r="CK11" s="95"/>
      <c r="CL11" s="96"/>
      <c r="CM11" s="96"/>
      <c r="CN11" s="96"/>
      <c r="CO11" s="96"/>
      <c r="CP11" s="96"/>
      <c r="CQ11" s="96"/>
      <c r="CR11" s="96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U12" s="39"/>
      <c r="BV12" s="39"/>
      <c r="BW12" s="92"/>
      <c r="BX12" s="94"/>
      <c r="BY12" s="94"/>
      <c r="BZ12" s="94"/>
      <c r="CA12" s="94"/>
      <c r="CB12" s="94"/>
      <c r="CC12" s="98"/>
    </row>
    <row r="13" spans="1:108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U13" s="39"/>
      <c r="BV13" s="39"/>
      <c r="BW13" s="92"/>
      <c r="BX13" s="92"/>
      <c r="BY13" s="92"/>
      <c r="BZ13" s="92"/>
      <c r="CA13" s="92"/>
      <c r="CB13" s="92"/>
      <c r="CC13" s="90"/>
    </row>
    <row r="14" spans="1:108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50"/>
      <c r="BR14" s="52"/>
      <c r="BU14" s="39"/>
      <c r="BV14" s="39"/>
      <c r="BW14" s="92"/>
      <c r="BX14" s="92"/>
      <c r="BY14" s="92"/>
      <c r="BZ14" s="92"/>
      <c r="CA14" s="92"/>
      <c r="CB14" s="92"/>
      <c r="CC14" s="90"/>
    </row>
    <row r="15" spans="1:108" x14ac:dyDescent="0.2">
      <c r="A15" s="40">
        <v>1</v>
      </c>
      <c r="B15" s="49" t="s">
        <v>5</v>
      </c>
      <c r="C15" s="50">
        <v>110.79</v>
      </c>
      <c r="D15" s="51">
        <v>97.58</v>
      </c>
      <c r="E15" s="51"/>
      <c r="F15" s="50">
        <v>110.86</v>
      </c>
      <c r="G15" s="51">
        <v>97.41</v>
      </c>
      <c r="H15" s="26"/>
      <c r="I15" s="50">
        <v>110.48</v>
      </c>
      <c r="J15" s="51">
        <v>97.87</v>
      </c>
      <c r="K15" s="26"/>
      <c r="L15" s="50">
        <v>110.67</v>
      </c>
      <c r="M15" s="51">
        <v>97.38</v>
      </c>
      <c r="N15" s="26"/>
      <c r="O15" s="50">
        <v>110.61</v>
      </c>
      <c r="P15" s="51">
        <v>97.22</v>
      </c>
      <c r="Q15" s="51"/>
      <c r="R15" s="50">
        <v>110.42</v>
      </c>
      <c r="S15" s="51">
        <v>96.91</v>
      </c>
      <c r="T15" s="51"/>
      <c r="U15" s="50">
        <v>111.19</v>
      </c>
      <c r="V15" s="51">
        <v>96.54</v>
      </c>
      <c r="W15" s="26"/>
      <c r="X15" s="50">
        <v>111.18</v>
      </c>
      <c r="Y15" s="51">
        <v>96.69</v>
      </c>
      <c r="Z15" s="51"/>
      <c r="AA15" s="50">
        <v>112.43</v>
      </c>
      <c r="AB15" s="51">
        <v>95.8</v>
      </c>
      <c r="AC15" s="26"/>
      <c r="AD15" s="50">
        <v>112.49000000000001</v>
      </c>
      <c r="AE15" s="51">
        <v>96.13</v>
      </c>
      <c r="AF15" s="26"/>
      <c r="AG15" s="50">
        <v>112.42</v>
      </c>
      <c r="AH15" s="51">
        <v>95.69</v>
      </c>
      <c r="AI15" s="26"/>
      <c r="AJ15" s="50">
        <v>112.36</v>
      </c>
      <c r="AK15" s="51">
        <v>95.5</v>
      </c>
      <c r="AL15" s="26"/>
      <c r="AM15" s="50">
        <v>112.96000000000001</v>
      </c>
      <c r="AN15" s="51">
        <v>95.84</v>
      </c>
      <c r="AO15" s="26"/>
      <c r="AP15" s="50">
        <v>113</v>
      </c>
      <c r="AQ15" s="51">
        <v>95.92</v>
      </c>
      <c r="AR15" s="26"/>
      <c r="AS15" s="50">
        <v>112.42</v>
      </c>
      <c r="AT15" s="51">
        <v>96.05</v>
      </c>
      <c r="AU15" s="26"/>
      <c r="AV15" s="50">
        <v>111.12</v>
      </c>
      <c r="AW15" s="51">
        <v>96.75</v>
      </c>
      <c r="AX15" s="51"/>
      <c r="AY15" s="50">
        <v>111.18</v>
      </c>
      <c r="AZ15" s="51">
        <v>96.74</v>
      </c>
      <c r="BA15" s="26"/>
      <c r="BB15" s="50">
        <v>111.13</v>
      </c>
      <c r="BC15" s="51">
        <v>96.73</v>
      </c>
      <c r="BD15" s="26"/>
      <c r="BE15" s="130">
        <v>110.8</v>
      </c>
      <c r="BF15" s="133">
        <v>96.96</v>
      </c>
      <c r="BG15" s="26"/>
      <c r="BH15" s="130">
        <v>111.17</v>
      </c>
      <c r="BI15" s="133">
        <v>97.36</v>
      </c>
      <c r="BJ15" s="133"/>
      <c r="BK15" s="130">
        <v>111.04</v>
      </c>
      <c r="BL15" s="133">
        <v>97.01</v>
      </c>
      <c r="BM15" s="133"/>
      <c r="BN15" s="130">
        <v>111.48</v>
      </c>
      <c r="BO15" s="133">
        <v>96.22</v>
      </c>
      <c r="BP15" s="26"/>
      <c r="BQ15" s="130">
        <f>(C15+F15+I15+L15+O15+R15+U15+X15+AA15+AD15+AG15+AJ15+AM15+AP15+AS15+AV15+AY15+BB15+BE15+BH15+BK15+BN15)/22</f>
        <v>111.46363636363638</v>
      </c>
      <c r="BR15" s="133">
        <f>(D15+G15+J15+M15+P15+S15+V15+Y15+AB15+AE15+AH15+AK15+AN15+AQ15+AT15+AW15+AZ15+BC15+BF15+BI15+BL15+BO15)/22</f>
        <v>96.649999999999991</v>
      </c>
      <c r="BS15" s="163"/>
      <c r="BT15" s="163"/>
      <c r="BU15" s="53"/>
      <c r="BV15" s="53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</row>
    <row r="16" spans="1:108" x14ac:dyDescent="0.2">
      <c r="A16" s="40">
        <v>2</v>
      </c>
      <c r="B16" s="49" t="s">
        <v>6</v>
      </c>
      <c r="C16" s="50">
        <v>0.76051410753669479</v>
      </c>
      <c r="D16" s="51">
        <v>142.15</v>
      </c>
      <c r="E16" s="51"/>
      <c r="F16" s="50">
        <v>0.75815011372251695</v>
      </c>
      <c r="G16" s="51">
        <v>142.44</v>
      </c>
      <c r="H16" s="26"/>
      <c r="I16" s="50">
        <v>0.75700227100681294</v>
      </c>
      <c r="J16" s="51">
        <v>142.84</v>
      </c>
      <c r="K16" s="26"/>
      <c r="L16" s="50">
        <v>0.75494488902310131</v>
      </c>
      <c r="M16" s="51">
        <v>142.75</v>
      </c>
      <c r="N16" s="26"/>
      <c r="O16" s="50">
        <v>0.75608649629517621</v>
      </c>
      <c r="P16" s="51">
        <v>142.22999999999999</v>
      </c>
      <c r="Q16" s="51"/>
      <c r="R16" s="50">
        <v>0.75007500750074996</v>
      </c>
      <c r="S16" s="51">
        <v>142.66999999999999</v>
      </c>
      <c r="T16" s="51"/>
      <c r="U16" s="50">
        <v>0.75494488902310131</v>
      </c>
      <c r="V16" s="51">
        <v>142.18</v>
      </c>
      <c r="W16" s="26"/>
      <c r="X16" s="50">
        <v>0.75483091787439616</v>
      </c>
      <c r="Y16" s="51">
        <v>142.41999999999999</v>
      </c>
      <c r="Z16" s="51"/>
      <c r="AA16" s="50">
        <v>0.75688767786860423</v>
      </c>
      <c r="AB16" s="51">
        <v>142.31</v>
      </c>
      <c r="AC16" s="26"/>
      <c r="AD16" s="50">
        <v>0.76161462300076155</v>
      </c>
      <c r="AE16" s="51">
        <v>141.99</v>
      </c>
      <c r="AF16" s="26"/>
      <c r="AG16" s="50">
        <v>0.75397722988765736</v>
      </c>
      <c r="AH16" s="51">
        <v>142.66999999999999</v>
      </c>
      <c r="AI16" s="26"/>
      <c r="AJ16" s="50">
        <v>0.75437537718768854</v>
      </c>
      <c r="AK16" s="51">
        <v>142.24</v>
      </c>
      <c r="AL16" s="26"/>
      <c r="AM16" s="50">
        <v>0.76734192756292197</v>
      </c>
      <c r="AN16" s="51">
        <v>141.08000000000001</v>
      </c>
      <c r="AO16" s="26"/>
      <c r="AP16" s="50">
        <v>0.76946752847029853</v>
      </c>
      <c r="AQ16" s="51">
        <v>140.86000000000001</v>
      </c>
      <c r="AR16" s="26"/>
      <c r="AS16" s="50">
        <v>0.76810814962746754</v>
      </c>
      <c r="AT16" s="51">
        <v>140.58000000000001</v>
      </c>
      <c r="AU16" s="26"/>
      <c r="AV16" s="50">
        <v>0.76231132794633327</v>
      </c>
      <c r="AW16" s="51">
        <v>141.03</v>
      </c>
      <c r="AX16" s="51"/>
      <c r="AY16" s="50">
        <v>0.76283469372187052</v>
      </c>
      <c r="AZ16" s="51">
        <v>140.99</v>
      </c>
      <c r="BA16" s="26"/>
      <c r="BB16" s="50">
        <v>0.75987841945288748</v>
      </c>
      <c r="BC16" s="51">
        <v>141.47</v>
      </c>
      <c r="BD16" s="26"/>
      <c r="BE16" s="130">
        <v>0.75838010010617318</v>
      </c>
      <c r="BF16" s="133">
        <v>141.66</v>
      </c>
      <c r="BG16" s="26"/>
      <c r="BH16" s="130">
        <v>0.76429226536227457</v>
      </c>
      <c r="BI16" s="133">
        <v>141.61000000000001</v>
      </c>
      <c r="BJ16" s="133"/>
      <c r="BK16" s="130">
        <v>0.76213703223839646</v>
      </c>
      <c r="BL16" s="133">
        <v>141.34</v>
      </c>
      <c r="BM16" s="133"/>
      <c r="BN16" s="130">
        <v>0.75999392004863953</v>
      </c>
      <c r="BO16" s="133">
        <v>141.15</v>
      </c>
      <c r="BP16" s="26"/>
      <c r="BQ16" s="130">
        <f t="shared" ref="BQ16:BQ30" si="0">(C16+F16+I16+L16+O16+R16+U16+X16+AA16+AD16+AG16+AJ16+AM16+AP16+AS16+AV16+AY16+BB16+BE16+BH16+BK16+BN16)/22</f>
        <v>0.75946131656656946</v>
      </c>
      <c r="BR16" s="133">
        <f t="shared" ref="BR16:BR30" si="1">(D16+G16+J16+M16+P16+S16+V16+Y16+AB16+AE16+AH16+AK16+AN16+AQ16+AT16+AW16+AZ16+BC16+BF16+BI16+BL16+BO16)/22</f>
        <v>141.84818181818184</v>
      </c>
      <c r="BS16" s="163"/>
      <c r="BT16" s="163"/>
      <c r="BU16" s="53"/>
      <c r="BV16" s="53"/>
      <c r="BW16" s="82"/>
      <c r="BX16" s="82"/>
      <c r="BY16" s="92"/>
      <c r="BZ16" s="99"/>
      <c r="CA16" s="99"/>
      <c r="CB16" s="92"/>
      <c r="CC16" s="90"/>
    </row>
    <row r="17" spans="1:108" x14ac:dyDescent="0.2">
      <c r="A17" s="40">
        <v>3</v>
      </c>
      <c r="B17" s="49" t="s">
        <v>7</v>
      </c>
      <c r="C17" s="50">
        <v>0.99299999999999999</v>
      </c>
      <c r="D17" s="51">
        <v>108.87</v>
      </c>
      <c r="E17" s="51"/>
      <c r="F17" s="50">
        <v>0.99270000000000003</v>
      </c>
      <c r="G17" s="51">
        <v>108.78</v>
      </c>
      <c r="H17" s="26"/>
      <c r="I17" s="50">
        <v>0.9929</v>
      </c>
      <c r="J17" s="51">
        <v>108.9</v>
      </c>
      <c r="K17" s="26"/>
      <c r="L17" s="50">
        <v>0.99299999999999999</v>
      </c>
      <c r="M17" s="51">
        <v>108.53</v>
      </c>
      <c r="N17" s="26"/>
      <c r="O17" s="50">
        <v>0.99250000000000005</v>
      </c>
      <c r="P17" s="51">
        <v>108.35</v>
      </c>
      <c r="Q17" s="51"/>
      <c r="R17" s="50">
        <v>0.98770000000000002</v>
      </c>
      <c r="S17" s="51">
        <v>108.34</v>
      </c>
      <c r="T17" s="51"/>
      <c r="U17" s="50">
        <v>0.99320000000000008</v>
      </c>
      <c r="V17" s="51">
        <v>108.07</v>
      </c>
      <c r="W17" s="26"/>
      <c r="X17" s="50">
        <v>0.99430000000000007</v>
      </c>
      <c r="Y17" s="51">
        <v>108.12</v>
      </c>
      <c r="Z17" s="51"/>
      <c r="AA17" s="50">
        <v>0.99680000000000002</v>
      </c>
      <c r="AB17" s="51">
        <v>108.06</v>
      </c>
      <c r="AC17" s="26"/>
      <c r="AD17" s="50">
        <v>1.0039</v>
      </c>
      <c r="AE17" s="51">
        <v>107.72</v>
      </c>
      <c r="AF17" s="26"/>
      <c r="AG17" s="50">
        <v>0.99960000000000004</v>
      </c>
      <c r="AH17" s="51">
        <v>107.61</v>
      </c>
      <c r="AI17" s="26"/>
      <c r="AJ17" s="50">
        <v>0.99380000000000002</v>
      </c>
      <c r="AK17" s="51">
        <v>107.97</v>
      </c>
      <c r="AL17" s="26"/>
      <c r="AM17" s="50">
        <v>1.0002</v>
      </c>
      <c r="AN17" s="51">
        <v>108.24</v>
      </c>
      <c r="AO17" s="26"/>
      <c r="AP17" s="50">
        <v>1.0021</v>
      </c>
      <c r="AQ17" s="51">
        <v>108.16</v>
      </c>
      <c r="AR17" s="26"/>
      <c r="AS17" s="50">
        <v>0.998</v>
      </c>
      <c r="AT17" s="51">
        <v>108.2</v>
      </c>
      <c r="AU17" s="26"/>
      <c r="AV17" s="50">
        <v>0.99220000000000008</v>
      </c>
      <c r="AW17" s="51">
        <v>108.36</v>
      </c>
      <c r="AX17" s="51"/>
      <c r="AY17" s="50">
        <v>0.99399999999999999</v>
      </c>
      <c r="AZ17" s="51">
        <v>108.2</v>
      </c>
      <c r="BA17" s="26"/>
      <c r="BB17" s="50">
        <v>0.99099999999999999</v>
      </c>
      <c r="BC17" s="51">
        <v>108.48</v>
      </c>
      <c r="BD17" s="26"/>
      <c r="BE17" s="130">
        <v>0.99250000000000005</v>
      </c>
      <c r="BF17" s="133">
        <v>108.24</v>
      </c>
      <c r="BG17" s="26"/>
      <c r="BH17" s="130">
        <v>0.997</v>
      </c>
      <c r="BI17" s="133">
        <v>108.56</v>
      </c>
      <c r="BJ17" s="133"/>
      <c r="BK17" s="130">
        <v>0.99260000000000004</v>
      </c>
      <c r="BL17" s="133">
        <v>108.52</v>
      </c>
      <c r="BM17" s="133"/>
      <c r="BN17" s="130">
        <v>0.98780000000000001</v>
      </c>
      <c r="BO17" s="133">
        <v>108.59</v>
      </c>
      <c r="BP17" s="26"/>
      <c r="BQ17" s="130">
        <f t="shared" si="0"/>
        <v>0.99458181818181801</v>
      </c>
      <c r="BR17" s="133">
        <f t="shared" si="1"/>
        <v>108.31227272727274</v>
      </c>
      <c r="BS17" s="163"/>
      <c r="BT17" s="163"/>
      <c r="BU17" s="53"/>
      <c r="BV17" s="53"/>
      <c r="BW17" s="82"/>
      <c r="BX17" s="82"/>
      <c r="BY17" s="92"/>
      <c r="BZ17" s="99"/>
      <c r="CA17" s="99"/>
      <c r="CB17" s="92"/>
      <c r="CC17" s="90"/>
    </row>
    <row r="18" spans="1:108" x14ac:dyDescent="0.2">
      <c r="A18" s="40">
        <v>4</v>
      </c>
      <c r="B18" s="49" t="s">
        <v>8</v>
      </c>
      <c r="C18" s="50">
        <v>0.85940185630800969</v>
      </c>
      <c r="D18" s="51">
        <v>125.84</v>
      </c>
      <c r="E18" s="51"/>
      <c r="F18" s="50">
        <v>0.85800085800085801</v>
      </c>
      <c r="G18" s="51">
        <v>125.88</v>
      </c>
      <c r="H18" s="26"/>
      <c r="I18" s="50">
        <v>0.8595495960116899</v>
      </c>
      <c r="J18" s="51">
        <v>125.92</v>
      </c>
      <c r="K18" s="26"/>
      <c r="L18" s="50">
        <v>0.85601780517034742</v>
      </c>
      <c r="M18" s="51">
        <v>125.89</v>
      </c>
      <c r="N18" s="26"/>
      <c r="O18" s="50">
        <v>0.85426277122842975</v>
      </c>
      <c r="P18" s="51">
        <v>125.89</v>
      </c>
      <c r="Q18" s="51"/>
      <c r="R18" s="50">
        <v>0.85012326787384163</v>
      </c>
      <c r="S18" s="51">
        <v>125.86</v>
      </c>
      <c r="T18" s="51"/>
      <c r="U18" s="50">
        <v>0.85309674117044865</v>
      </c>
      <c r="V18" s="51">
        <v>125.9</v>
      </c>
      <c r="W18" s="26"/>
      <c r="X18" s="50">
        <v>0.85440874914559117</v>
      </c>
      <c r="Y18" s="51">
        <v>125.88</v>
      </c>
      <c r="Z18" s="51"/>
      <c r="AA18" s="50">
        <v>0.85667780347811184</v>
      </c>
      <c r="AB18" s="51">
        <v>125.84</v>
      </c>
      <c r="AC18" s="26"/>
      <c r="AD18" s="50">
        <v>0.85977130083397812</v>
      </c>
      <c r="AE18" s="51">
        <v>125.84</v>
      </c>
      <c r="AF18" s="26"/>
      <c r="AG18" s="50">
        <v>0.8544817568144919</v>
      </c>
      <c r="AH18" s="51">
        <v>125.89</v>
      </c>
      <c r="AI18" s="26"/>
      <c r="AJ18" s="50">
        <v>0.8522969402539845</v>
      </c>
      <c r="AK18" s="51">
        <v>125.88</v>
      </c>
      <c r="AL18" s="26"/>
      <c r="AM18" s="50">
        <v>0.86065926499698753</v>
      </c>
      <c r="AN18" s="51">
        <v>125.85</v>
      </c>
      <c r="AO18" s="26"/>
      <c r="AP18" s="50">
        <v>0.86214328821450115</v>
      </c>
      <c r="AQ18" s="51">
        <v>125.88</v>
      </c>
      <c r="AR18" s="26"/>
      <c r="AS18" s="50">
        <v>0.85800085800085801</v>
      </c>
      <c r="AT18" s="51">
        <v>125.84</v>
      </c>
      <c r="AU18" s="26"/>
      <c r="AV18" s="50">
        <v>0.85499316005471959</v>
      </c>
      <c r="AW18" s="51">
        <v>125.8</v>
      </c>
      <c r="AX18" s="51"/>
      <c r="AY18" s="50">
        <v>0.85594453479414523</v>
      </c>
      <c r="AZ18" s="51">
        <v>125.8</v>
      </c>
      <c r="BA18" s="26"/>
      <c r="BB18" s="50">
        <v>0.85455477696120308</v>
      </c>
      <c r="BC18" s="51">
        <v>125.84</v>
      </c>
      <c r="BD18" s="26"/>
      <c r="BE18" s="130">
        <v>0.85382513661202186</v>
      </c>
      <c r="BF18" s="133">
        <v>125.91</v>
      </c>
      <c r="BG18" s="26"/>
      <c r="BH18" s="130">
        <v>0.86028905712319337</v>
      </c>
      <c r="BI18" s="133">
        <v>125.88</v>
      </c>
      <c r="BJ18" s="133"/>
      <c r="BK18" s="130">
        <v>0.85594453479414523</v>
      </c>
      <c r="BL18" s="133">
        <v>125.83</v>
      </c>
      <c r="BM18" s="133"/>
      <c r="BN18" s="130">
        <v>0.85295121119071982</v>
      </c>
      <c r="BO18" s="133">
        <v>125.76</v>
      </c>
      <c r="BP18" s="26"/>
      <c r="BQ18" s="130">
        <f t="shared" si="0"/>
        <v>0.85624523950146714</v>
      </c>
      <c r="BR18" s="133">
        <f t="shared" si="1"/>
        <v>125.85909090909091</v>
      </c>
      <c r="BS18" s="163"/>
      <c r="BT18" s="163"/>
      <c r="BU18" s="53"/>
      <c r="BV18" s="53"/>
      <c r="BW18" s="82"/>
      <c r="BX18" s="82"/>
      <c r="BY18" s="92"/>
      <c r="BZ18" s="99"/>
      <c r="CA18" s="99"/>
      <c r="CB18" s="92"/>
      <c r="CC18" s="90"/>
    </row>
    <row r="19" spans="1:108" x14ac:dyDescent="0.2">
      <c r="A19" s="40">
        <v>5</v>
      </c>
      <c r="B19" s="49" t="s">
        <v>9</v>
      </c>
      <c r="C19" s="50">
        <v>1248.1100000000001</v>
      </c>
      <c r="D19" s="54">
        <v>134933.17000000001</v>
      </c>
      <c r="E19" s="54"/>
      <c r="F19" s="55">
        <v>1246.2</v>
      </c>
      <c r="G19" s="54">
        <v>134577.14000000001</v>
      </c>
      <c r="H19" s="26"/>
      <c r="I19" s="50">
        <v>1256.1100000000001</v>
      </c>
      <c r="J19" s="54">
        <v>135823.17000000001</v>
      </c>
      <c r="K19" s="26"/>
      <c r="L19" s="50">
        <v>1251.51</v>
      </c>
      <c r="M19" s="54">
        <v>134875.23000000001</v>
      </c>
      <c r="N19" s="26"/>
      <c r="O19" s="50">
        <v>1254.4301</v>
      </c>
      <c r="P19" s="54">
        <v>134901.41</v>
      </c>
      <c r="Q19" s="54"/>
      <c r="R19" s="55">
        <v>1263.02</v>
      </c>
      <c r="S19" s="54">
        <v>135155.76999999999</v>
      </c>
      <c r="T19" s="54"/>
      <c r="U19" s="55">
        <v>1253.3101000000001</v>
      </c>
      <c r="V19" s="54">
        <v>134530.31</v>
      </c>
      <c r="W19" s="26"/>
      <c r="X19" s="50">
        <v>1249.9100000000001</v>
      </c>
      <c r="Y19" s="54">
        <v>134365.32999999999</v>
      </c>
      <c r="Z19" s="54"/>
      <c r="AA19" s="50">
        <v>1244.8700000000001</v>
      </c>
      <c r="AB19" s="54">
        <v>134084.95000000001</v>
      </c>
      <c r="AC19" s="26"/>
      <c r="AD19" s="50">
        <v>1241.1100000000001</v>
      </c>
      <c r="AE19" s="54">
        <v>134213.64000000001</v>
      </c>
      <c r="AF19" s="26"/>
      <c r="AG19" s="50">
        <v>1244.1000000000001</v>
      </c>
      <c r="AH19" s="54">
        <v>133827.84</v>
      </c>
      <c r="AI19" s="26"/>
      <c r="AJ19" s="50">
        <v>1242.74</v>
      </c>
      <c r="AK19" s="54">
        <v>133346</v>
      </c>
      <c r="AL19" s="26"/>
      <c r="AM19" s="50">
        <v>1223.03</v>
      </c>
      <c r="AN19" s="54">
        <v>132405.23000000001</v>
      </c>
      <c r="AO19" s="26"/>
      <c r="AP19" s="50">
        <v>1216.8400000000001</v>
      </c>
      <c r="AQ19" s="54">
        <v>131893.29</v>
      </c>
      <c r="AR19" s="26"/>
      <c r="AS19" s="50">
        <v>1225.49</v>
      </c>
      <c r="AT19" s="54">
        <v>132328.41</v>
      </c>
      <c r="AU19" s="26"/>
      <c r="AV19" s="50">
        <v>1228.98</v>
      </c>
      <c r="AW19" s="54">
        <v>132127.64000000001</v>
      </c>
      <c r="AX19" s="54"/>
      <c r="AY19" s="55">
        <v>1224.3400000000001</v>
      </c>
      <c r="AZ19" s="54">
        <v>131677.76999999999</v>
      </c>
      <c r="BA19" s="26"/>
      <c r="BB19" s="50">
        <v>1231.27</v>
      </c>
      <c r="BC19" s="54">
        <v>132361.53</v>
      </c>
      <c r="BD19" s="26"/>
      <c r="BE19" s="130">
        <v>1227.73</v>
      </c>
      <c r="BF19" s="133">
        <v>131895.03</v>
      </c>
      <c r="BG19" s="26"/>
      <c r="BH19" s="130">
        <v>1219.25</v>
      </c>
      <c r="BI19" s="133">
        <v>131959.43</v>
      </c>
      <c r="BJ19" s="133"/>
      <c r="BK19" s="130">
        <v>1222.27</v>
      </c>
      <c r="BL19" s="133">
        <v>131662.92000000001</v>
      </c>
      <c r="BM19" s="133"/>
      <c r="BN19" s="51">
        <v>1218.8400000000001</v>
      </c>
      <c r="BO19" s="133">
        <v>130744.97</v>
      </c>
      <c r="BP19" s="26"/>
      <c r="BQ19" s="130">
        <f t="shared" si="0"/>
        <v>1237.8845545454549</v>
      </c>
      <c r="BR19" s="133">
        <f t="shared" si="1"/>
        <v>133349.55363636365</v>
      </c>
      <c r="BS19" s="163"/>
      <c r="BT19" s="163"/>
      <c r="BU19" s="53"/>
      <c r="BV19" s="53"/>
      <c r="BW19" s="82"/>
      <c r="BX19" s="82"/>
      <c r="BY19" s="100"/>
      <c r="BZ19" s="99"/>
      <c r="CA19" s="99"/>
      <c r="CB19" s="92"/>
      <c r="CC19" s="90"/>
    </row>
    <row r="20" spans="1:108" x14ac:dyDescent="0.2">
      <c r="A20" s="40">
        <v>6</v>
      </c>
      <c r="B20" s="49" t="s">
        <v>10</v>
      </c>
      <c r="C20" s="50">
        <v>15.930000000000001</v>
      </c>
      <c r="D20" s="51">
        <v>1722.19</v>
      </c>
      <c r="E20" s="51"/>
      <c r="F20" s="50">
        <v>15.940000000000001</v>
      </c>
      <c r="G20" s="51">
        <v>1721.36</v>
      </c>
      <c r="H20" s="26"/>
      <c r="I20" s="50">
        <v>16.03</v>
      </c>
      <c r="J20" s="51">
        <v>1733.32</v>
      </c>
      <c r="K20" s="26"/>
      <c r="L20" s="50">
        <v>15.964</v>
      </c>
      <c r="M20" s="51">
        <v>1720.44</v>
      </c>
      <c r="N20" s="26"/>
      <c r="O20" s="50">
        <v>15.97</v>
      </c>
      <c r="P20" s="51">
        <v>1717.41</v>
      </c>
      <c r="Q20" s="51"/>
      <c r="R20" s="50">
        <v>16.173999999999999</v>
      </c>
      <c r="S20" s="51">
        <v>1730.78</v>
      </c>
      <c r="T20" s="51"/>
      <c r="U20" s="50">
        <v>15.988000000000001</v>
      </c>
      <c r="V20" s="51">
        <v>1716.15</v>
      </c>
      <c r="W20" s="26"/>
      <c r="X20" s="50">
        <v>15.945</v>
      </c>
      <c r="Y20" s="51">
        <v>1714.09</v>
      </c>
      <c r="Z20" s="51"/>
      <c r="AA20" s="50">
        <v>15.886000000000001</v>
      </c>
      <c r="AB20" s="51">
        <v>1711.08</v>
      </c>
      <c r="AC20" s="26"/>
      <c r="AD20" s="50">
        <v>15.819000000000001</v>
      </c>
      <c r="AE20" s="51">
        <v>1710.67</v>
      </c>
      <c r="AF20" s="26"/>
      <c r="AG20" s="50">
        <v>15.81</v>
      </c>
      <c r="AH20" s="51">
        <v>1700.68</v>
      </c>
      <c r="AI20" s="26"/>
      <c r="AJ20" s="50">
        <v>15.81</v>
      </c>
      <c r="AK20" s="51">
        <v>1696.41</v>
      </c>
      <c r="AL20" s="26"/>
      <c r="AM20" s="50">
        <v>15.41</v>
      </c>
      <c r="AN20" s="51">
        <v>1668.29</v>
      </c>
      <c r="AO20" s="26"/>
      <c r="AP20" s="50">
        <v>15.267000000000001</v>
      </c>
      <c r="AQ20" s="51">
        <v>1654.79</v>
      </c>
      <c r="AR20" s="26"/>
      <c r="AS20" s="50">
        <v>15.436</v>
      </c>
      <c r="AT20" s="51">
        <v>1666.78</v>
      </c>
      <c r="AU20" s="26"/>
      <c r="AV20" s="50">
        <v>15.41</v>
      </c>
      <c r="AW20" s="51">
        <v>1656.73</v>
      </c>
      <c r="AX20" s="51"/>
      <c r="AY20" s="50">
        <v>15.42</v>
      </c>
      <c r="AZ20" s="51">
        <v>1658.42</v>
      </c>
      <c r="BA20" s="26"/>
      <c r="BB20" s="50">
        <v>15.57</v>
      </c>
      <c r="BC20" s="51">
        <v>1673.78</v>
      </c>
      <c r="BD20" s="26"/>
      <c r="BE20" s="130">
        <v>15.510000000000002</v>
      </c>
      <c r="BF20" s="133">
        <v>1666.24</v>
      </c>
      <c r="BG20" s="26"/>
      <c r="BH20" s="130">
        <v>15.33</v>
      </c>
      <c r="BI20" s="133">
        <v>1659.17</v>
      </c>
      <c r="BJ20" s="133"/>
      <c r="BK20" s="130">
        <v>15.496</v>
      </c>
      <c r="BL20" s="133">
        <v>1669.23</v>
      </c>
      <c r="BM20" s="133"/>
      <c r="BN20" s="130">
        <v>15.38</v>
      </c>
      <c r="BO20" s="51">
        <v>1649.81</v>
      </c>
      <c r="BP20" s="26"/>
      <c r="BQ20" s="130">
        <f t="shared" si="0"/>
        <v>15.704318181818179</v>
      </c>
      <c r="BR20" s="133">
        <f t="shared" si="1"/>
        <v>1691.7190909090909</v>
      </c>
      <c r="BS20" s="163"/>
      <c r="BT20" s="163"/>
      <c r="BU20" s="53"/>
      <c r="BV20" s="53"/>
      <c r="BW20" s="82"/>
      <c r="BX20" s="82"/>
      <c r="BY20" s="92"/>
      <c r="BZ20" s="99"/>
      <c r="CA20" s="99"/>
      <c r="CB20" s="92"/>
      <c r="CC20" s="90"/>
    </row>
    <row r="21" spans="1:108" x14ac:dyDescent="0.2">
      <c r="A21" s="40">
        <v>7</v>
      </c>
      <c r="B21" s="49" t="s">
        <v>25</v>
      </c>
      <c r="C21" s="50">
        <v>1.3581420616596496</v>
      </c>
      <c r="D21" s="51">
        <v>79.599999999999994</v>
      </c>
      <c r="E21" s="51"/>
      <c r="F21" s="50">
        <v>1.3528138528138527</v>
      </c>
      <c r="G21" s="51">
        <v>79.83</v>
      </c>
      <c r="H21" s="26"/>
      <c r="I21" s="50">
        <v>1.3548299688389105</v>
      </c>
      <c r="J21" s="51">
        <v>79.81</v>
      </c>
      <c r="K21" s="26"/>
      <c r="L21" s="50">
        <v>1.3544629554381686</v>
      </c>
      <c r="M21" s="51">
        <v>79.569999999999993</v>
      </c>
      <c r="N21" s="26"/>
      <c r="O21" s="50">
        <v>1.3495276653171391</v>
      </c>
      <c r="P21" s="51">
        <v>79.69</v>
      </c>
      <c r="Q21" s="51"/>
      <c r="R21" s="50">
        <v>1.3374348000534972</v>
      </c>
      <c r="S21" s="51">
        <v>80.010000000000005</v>
      </c>
      <c r="T21" s="51"/>
      <c r="U21" s="50">
        <v>1.3435442697836892</v>
      </c>
      <c r="V21" s="51">
        <v>79.89</v>
      </c>
      <c r="W21" s="26"/>
      <c r="X21" s="50">
        <v>1.3528138528138527</v>
      </c>
      <c r="Y21" s="51">
        <v>79.459999999999994</v>
      </c>
      <c r="Z21" s="51"/>
      <c r="AA21" s="50">
        <v>1.3551971811898631</v>
      </c>
      <c r="AB21" s="51">
        <v>79.48</v>
      </c>
      <c r="AC21" s="26"/>
      <c r="AD21" s="50">
        <v>1.3550135501355014</v>
      </c>
      <c r="AE21" s="51">
        <v>79.81</v>
      </c>
      <c r="AF21" s="26"/>
      <c r="AG21" s="50">
        <v>1.3449899125756557</v>
      </c>
      <c r="AH21" s="51">
        <v>79.98</v>
      </c>
      <c r="AI21" s="26"/>
      <c r="AJ21" s="50">
        <v>1.3469827586206895</v>
      </c>
      <c r="AK21" s="51">
        <v>79.66</v>
      </c>
      <c r="AL21" s="26"/>
      <c r="AM21" s="50">
        <v>1.3596193065941535</v>
      </c>
      <c r="AN21" s="51">
        <v>79.63</v>
      </c>
      <c r="AO21" s="26"/>
      <c r="AP21" s="50">
        <v>1.3609145345672291</v>
      </c>
      <c r="AQ21" s="51">
        <v>79.64</v>
      </c>
      <c r="AR21" s="26"/>
      <c r="AS21" s="50">
        <v>1.3559322033898304</v>
      </c>
      <c r="AT21" s="51">
        <v>79.64</v>
      </c>
      <c r="AU21" s="26"/>
      <c r="AV21" s="50">
        <v>1.3511687609782461</v>
      </c>
      <c r="AW21" s="51">
        <v>79.569999999999993</v>
      </c>
      <c r="AX21" s="51"/>
      <c r="AY21" s="50">
        <v>1.3542795232936078</v>
      </c>
      <c r="AZ21" s="51">
        <v>79.41</v>
      </c>
      <c r="BA21" s="26"/>
      <c r="BB21" s="50">
        <v>1.3473457289140391</v>
      </c>
      <c r="BC21" s="51">
        <v>79.790000000000006</v>
      </c>
      <c r="BD21" s="26"/>
      <c r="BE21" s="130">
        <v>1.3462574044157243</v>
      </c>
      <c r="BF21" s="133">
        <v>79.8</v>
      </c>
      <c r="BG21" s="26"/>
      <c r="BH21" s="130">
        <v>1.3564839934888766</v>
      </c>
      <c r="BI21" s="133">
        <v>79.790000000000006</v>
      </c>
      <c r="BJ21" s="133"/>
      <c r="BK21" s="130">
        <v>1.35189941868325</v>
      </c>
      <c r="BL21" s="133">
        <v>79.680000000000007</v>
      </c>
      <c r="BM21" s="133"/>
      <c r="BN21" s="130">
        <v>1.3477088948787062</v>
      </c>
      <c r="BO21" s="133">
        <v>79.59</v>
      </c>
      <c r="BP21" s="26"/>
      <c r="BQ21" s="130">
        <f t="shared" si="0"/>
        <v>1.3516982999292788</v>
      </c>
      <c r="BR21" s="133">
        <f t="shared" si="1"/>
        <v>79.696818181818188</v>
      </c>
      <c r="BS21" s="163"/>
      <c r="BT21" s="163"/>
      <c r="BU21" s="53"/>
      <c r="BV21" s="53"/>
      <c r="BW21" s="82"/>
      <c r="BX21" s="82"/>
      <c r="BY21" s="92"/>
      <c r="BZ21" s="99"/>
      <c r="CA21" s="99"/>
      <c r="CB21" s="92"/>
      <c r="CC21" s="90"/>
    </row>
    <row r="22" spans="1:108" x14ac:dyDescent="0.2">
      <c r="A22" s="40">
        <v>8</v>
      </c>
      <c r="B22" s="49" t="s">
        <v>26</v>
      </c>
      <c r="C22" s="50">
        <v>1.3179000000000001</v>
      </c>
      <c r="D22" s="51">
        <v>82.03</v>
      </c>
      <c r="E22" s="51"/>
      <c r="F22" s="50">
        <v>1.3156000000000001</v>
      </c>
      <c r="G22" s="51">
        <v>82.08</v>
      </c>
      <c r="H22" s="26"/>
      <c r="I22" s="50">
        <v>1.3149</v>
      </c>
      <c r="J22" s="51">
        <v>82.23</v>
      </c>
      <c r="K22" s="26"/>
      <c r="L22" s="50">
        <v>1.3147</v>
      </c>
      <c r="M22" s="51">
        <v>81.97</v>
      </c>
      <c r="N22" s="26"/>
      <c r="O22" s="50">
        <v>1.3132000000000001</v>
      </c>
      <c r="P22" s="51">
        <v>81.89</v>
      </c>
      <c r="Q22" s="51"/>
      <c r="R22" s="50">
        <v>1.3082</v>
      </c>
      <c r="S22" s="51">
        <v>81.8</v>
      </c>
      <c r="T22" s="51"/>
      <c r="U22" s="50">
        <v>1.3135000000000001</v>
      </c>
      <c r="V22" s="51">
        <v>81.72</v>
      </c>
      <c r="W22" s="26"/>
      <c r="X22" s="50">
        <v>1.3163</v>
      </c>
      <c r="Y22" s="51">
        <v>81.67</v>
      </c>
      <c r="Z22" s="51"/>
      <c r="AA22" s="50">
        <v>1.3194000000000001</v>
      </c>
      <c r="AB22" s="51">
        <v>81.64</v>
      </c>
      <c r="AC22" s="26"/>
      <c r="AD22" s="50">
        <v>1.3184</v>
      </c>
      <c r="AE22" s="51">
        <v>82.02</v>
      </c>
      <c r="AF22" s="26"/>
      <c r="AG22" s="50">
        <v>1.3143</v>
      </c>
      <c r="AH22" s="51">
        <v>81.849999999999994</v>
      </c>
      <c r="AI22" s="26"/>
      <c r="AJ22" s="50">
        <v>1.3124</v>
      </c>
      <c r="AK22" s="51">
        <v>81.760000000000005</v>
      </c>
      <c r="AL22" s="26"/>
      <c r="AM22" s="50">
        <v>1.3243</v>
      </c>
      <c r="AN22" s="51">
        <v>81.75</v>
      </c>
      <c r="AO22" s="26"/>
      <c r="AP22" s="50">
        <v>1.323</v>
      </c>
      <c r="AQ22" s="51">
        <v>81.93</v>
      </c>
      <c r="AR22" s="26"/>
      <c r="AS22" s="50">
        <v>1.3240000000000001</v>
      </c>
      <c r="AT22" s="51">
        <v>81.56</v>
      </c>
      <c r="AU22" s="26"/>
      <c r="AV22" s="50">
        <v>1.3151000000000002</v>
      </c>
      <c r="AW22" s="51">
        <v>81.75</v>
      </c>
      <c r="AX22" s="51"/>
      <c r="AY22" s="50">
        <v>1.3170000000000002</v>
      </c>
      <c r="AZ22" s="51">
        <v>81.66</v>
      </c>
      <c r="BA22" s="26"/>
      <c r="BB22" s="50">
        <v>1.3129</v>
      </c>
      <c r="BC22" s="51">
        <v>81.88</v>
      </c>
      <c r="BD22" s="26"/>
      <c r="BE22" s="130">
        <v>1.3044</v>
      </c>
      <c r="BF22" s="133">
        <v>82.36</v>
      </c>
      <c r="BG22" s="26"/>
      <c r="BH22" s="130">
        <v>1.3071000000000002</v>
      </c>
      <c r="BI22" s="133">
        <v>82.8</v>
      </c>
      <c r="BJ22" s="133"/>
      <c r="BK22" s="130">
        <v>1.3058000000000001</v>
      </c>
      <c r="BL22" s="133">
        <v>82.49</v>
      </c>
      <c r="BM22" s="133"/>
      <c r="BN22" s="130">
        <v>1.304</v>
      </c>
      <c r="BO22" s="133">
        <v>82.26</v>
      </c>
      <c r="BP22" s="26"/>
      <c r="BQ22" s="130">
        <f t="shared" si="0"/>
        <v>1.3143818181818183</v>
      </c>
      <c r="BR22" s="133">
        <f t="shared" si="1"/>
        <v>81.959090909090904</v>
      </c>
      <c r="BS22" s="163"/>
      <c r="BT22" s="163"/>
      <c r="BU22" s="53"/>
      <c r="BV22" s="53"/>
      <c r="BW22" s="82"/>
      <c r="BX22" s="82"/>
      <c r="BY22" s="92"/>
      <c r="BZ22" s="99"/>
      <c r="CA22" s="99"/>
      <c r="CB22" s="92"/>
      <c r="CC22" s="90"/>
    </row>
    <row r="23" spans="1:108" x14ac:dyDescent="0.2">
      <c r="A23" s="40">
        <v>9</v>
      </c>
      <c r="B23" s="49" t="s">
        <v>13</v>
      </c>
      <c r="C23" s="50">
        <v>8.9748000000000001</v>
      </c>
      <c r="D23" s="51">
        <v>12.05</v>
      </c>
      <c r="E23" s="51"/>
      <c r="F23" s="50">
        <v>8.8513999999999999</v>
      </c>
      <c r="G23" s="51">
        <v>12.2</v>
      </c>
      <c r="H23" s="26"/>
      <c r="I23" s="50">
        <v>8.827300000000001</v>
      </c>
      <c r="J23" s="51">
        <v>12.25</v>
      </c>
      <c r="K23" s="26"/>
      <c r="L23" s="50">
        <v>8.7500999999999998</v>
      </c>
      <c r="M23" s="51">
        <v>12.32</v>
      </c>
      <c r="N23" s="26"/>
      <c r="O23" s="50">
        <v>8.7840000000000007</v>
      </c>
      <c r="P23" s="51">
        <v>12.24</v>
      </c>
      <c r="Q23" s="51"/>
      <c r="R23" s="50">
        <v>8.6966000000000001</v>
      </c>
      <c r="S23" s="51">
        <v>12.3</v>
      </c>
      <c r="T23" s="51"/>
      <c r="U23" s="50">
        <v>8.7522000000000002</v>
      </c>
      <c r="V23" s="51">
        <v>12.26</v>
      </c>
      <c r="W23" s="26"/>
      <c r="X23" s="50">
        <v>8.7821999999999996</v>
      </c>
      <c r="Y23" s="51">
        <v>12.24</v>
      </c>
      <c r="Z23" s="51"/>
      <c r="AA23" s="50">
        <v>8.8525000000000009</v>
      </c>
      <c r="AB23" s="51">
        <v>12.17</v>
      </c>
      <c r="AC23" s="26"/>
      <c r="AD23" s="50">
        <v>8.9146999999999998</v>
      </c>
      <c r="AE23" s="51">
        <v>12.13</v>
      </c>
      <c r="AF23" s="26"/>
      <c r="AG23" s="50">
        <v>8.835700000000001</v>
      </c>
      <c r="AH23" s="51">
        <v>12.17</v>
      </c>
      <c r="AI23" s="26"/>
      <c r="AJ23" s="50">
        <v>8.7807000000000013</v>
      </c>
      <c r="AK23" s="51">
        <v>12.22</v>
      </c>
      <c r="AL23" s="26"/>
      <c r="AM23" s="50">
        <v>8.8643999999999998</v>
      </c>
      <c r="AN23" s="51">
        <v>12.21</v>
      </c>
      <c r="AO23" s="26"/>
      <c r="AP23" s="50">
        <v>8.9307999999999996</v>
      </c>
      <c r="AQ23" s="51">
        <v>12.14</v>
      </c>
      <c r="AR23" s="26"/>
      <c r="AS23" s="50">
        <v>8.8952000000000009</v>
      </c>
      <c r="AT23" s="51">
        <v>12.14</v>
      </c>
      <c r="AU23" s="26"/>
      <c r="AV23" s="50">
        <v>8.8436000000000003</v>
      </c>
      <c r="AW23" s="51">
        <v>12.16</v>
      </c>
      <c r="AX23" s="51"/>
      <c r="AY23" s="50">
        <v>8.8475999999999999</v>
      </c>
      <c r="AZ23" s="51">
        <v>12.16</v>
      </c>
      <c r="BA23" s="26"/>
      <c r="BB23" s="50">
        <v>8.786900000000001</v>
      </c>
      <c r="BC23" s="51">
        <v>12.23</v>
      </c>
      <c r="BD23" s="26"/>
      <c r="BE23" s="130">
        <v>8.7548000000000012</v>
      </c>
      <c r="BF23" s="133">
        <v>12.27</v>
      </c>
      <c r="BG23" s="26"/>
      <c r="BH23" s="130">
        <v>8.8520000000000003</v>
      </c>
      <c r="BI23" s="133">
        <v>12.23</v>
      </c>
      <c r="BJ23" s="133"/>
      <c r="BK23" s="130">
        <v>8.767100000000001</v>
      </c>
      <c r="BL23" s="133">
        <v>12.29</v>
      </c>
      <c r="BM23" s="133"/>
      <c r="BN23" s="130">
        <v>8.7528000000000006</v>
      </c>
      <c r="BO23" s="133">
        <v>12.26</v>
      </c>
      <c r="BP23" s="26"/>
      <c r="BQ23" s="130">
        <f t="shared" si="0"/>
        <v>8.8226090909090917</v>
      </c>
      <c r="BR23" s="133">
        <f t="shared" si="1"/>
        <v>12.210909090909087</v>
      </c>
      <c r="BS23" s="163"/>
      <c r="BT23" s="163"/>
      <c r="BU23" s="53"/>
      <c r="BV23" s="53"/>
      <c r="BW23" s="82"/>
      <c r="BX23" s="82"/>
      <c r="BY23" s="92"/>
      <c r="BZ23" s="99"/>
      <c r="CA23" s="99"/>
      <c r="CB23" s="92"/>
      <c r="CC23" s="90"/>
    </row>
    <row r="24" spans="1:108" x14ac:dyDescent="0.2">
      <c r="A24" s="40">
        <v>10</v>
      </c>
      <c r="B24" s="49" t="s">
        <v>14</v>
      </c>
      <c r="C24" s="50">
        <v>8.1699000000000002</v>
      </c>
      <c r="D24" s="51">
        <v>13.23</v>
      </c>
      <c r="E24" s="51"/>
      <c r="F24" s="50">
        <v>8.1296999999999997</v>
      </c>
      <c r="G24" s="51">
        <v>13.28</v>
      </c>
      <c r="H24" s="26"/>
      <c r="I24" s="50">
        <v>8.1166</v>
      </c>
      <c r="J24" s="51">
        <v>13.32</v>
      </c>
      <c r="K24" s="26"/>
      <c r="L24" s="50">
        <v>8.0785999999999998</v>
      </c>
      <c r="M24" s="51">
        <v>13.34</v>
      </c>
      <c r="N24" s="26"/>
      <c r="O24" s="50">
        <v>8.0586000000000002</v>
      </c>
      <c r="P24" s="51">
        <v>13.34</v>
      </c>
      <c r="Q24" s="51"/>
      <c r="R24" s="50">
        <v>7.9926000000000004</v>
      </c>
      <c r="S24" s="51">
        <v>13.39</v>
      </c>
      <c r="T24" s="51"/>
      <c r="U24" s="50">
        <v>8.0313999999999997</v>
      </c>
      <c r="V24" s="51">
        <v>13.37</v>
      </c>
      <c r="W24" s="26"/>
      <c r="X24" s="50">
        <v>8.0678000000000001</v>
      </c>
      <c r="Y24" s="51">
        <v>13.32</v>
      </c>
      <c r="Z24" s="51"/>
      <c r="AA24" s="50">
        <v>8.1067</v>
      </c>
      <c r="AB24" s="51">
        <v>13.29</v>
      </c>
      <c r="AC24" s="26"/>
      <c r="AD24" s="50">
        <v>8.1486999999999998</v>
      </c>
      <c r="AE24" s="51">
        <v>13.27</v>
      </c>
      <c r="AF24" s="26"/>
      <c r="AG24" s="50">
        <v>8.0929000000000002</v>
      </c>
      <c r="AH24" s="51">
        <v>13.29</v>
      </c>
      <c r="AI24" s="26"/>
      <c r="AJ24" s="50">
        <v>8.0838999999999999</v>
      </c>
      <c r="AK24" s="51">
        <v>13.27</v>
      </c>
      <c r="AL24" s="26"/>
      <c r="AM24" s="50">
        <v>8.1719000000000008</v>
      </c>
      <c r="AN24" s="51">
        <v>13.25</v>
      </c>
      <c r="AO24" s="26"/>
      <c r="AP24" s="50">
        <v>8.2439</v>
      </c>
      <c r="AQ24" s="51">
        <v>13.15</v>
      </c>
      <c r="AR24" s="26"/>
      <c r="AS24" s="50">
        <v>8.2110000000000003</v>
      </c>
      <c r="AT24" s="51">
        <v>13.15</v>
      </c>
      <c r="AU24" s="26"/>
      <c r="AV24" s="50">
        <v>8.1624999999999996</v>
      </c>
      <c r="AW24" s="51">
        <v>13.17</v>
      </c>
      <c r="AX24" s="51"/>
      <c r="AY24" s="50">
        <v>8.1921999999999997</v>
      </c>
      <c r="AZ24" s="51">
        <v>13.13</v>
      </c>
      <c r="BA24" s="26"/>
      <c r="BB24" s="50">
        <v>8.1586999999999996</v>
      </c>
      <c r="BC24" s="51">
        <v>13.18</v>
      </c>
      <c r="BD24" s="26"/>
      <c r="BE24" s="130">
        <v>8.1446000000000005</v>
      </c>
      <c r="BF24" s="133">
        <v>13.19</v>
      </c>
      <c r="BG24" s="26"/>
      <c r="BH24" s="130">
        <v>8.2065000000000001</v>
      </c>
      <c r="BI24" s="133">
        <v>13.19</v>
      </c>
      <c r="BJ24" s="133"/>
      <c r="BK24" s="130">
        <v>8.1597000000000008</v>
      </c>
      <c r="BL24" s="133">
        <v>13.2</v>
      </c>
      <c r="BM24" s="133"/>
      <c r="BN24" s="130">
        <v>8.1280999999999999</v>
      </c>
      <c r="BO24" s="133">
        <v>13.2</v>
      </c>
      <c r="BP24" s="26"/>
      <c r="BQ24" s="130">
        <f t="shared" si="0"/>
        <v>8.129840909090909</v>
      </c>
      <c r="BR24" s="133">
        <f t="shared" si="1"/>
        <v>13.25090909090909</v>
      </c>
      <c r="BS24" s="163"/>
      <c r="BT24" s="163"/>
      <c r="BU24" s="53"/>
      <c r="BV24" s="53"/>
      <c r="BW24" s="82"/>
      <c r="BX24" s="82"/>
      <c r="BY24" s="92"/>
      <c r="BZ24" s="99"/>
      <c r="CA24" s="99"/>
      <c r="CB24" s="92"/>
      <c r="CC24" s="90"/>
    </row>
    <row r="25" spans="1:108" x14ac:dyDescent="0.2">
      <c r="A25" s="40">
        <v>11</v>
      </c>
      <c r="B25" s="49" t="s">
        <v>15</v>
      </c>
      <c r="C25" s="50">
        <v>6.4023000000000003</v>
      </c>
      <c r="D25" s="51">
        <v>16.89</v>
      </c>
      <c r="E25" s="51"/>
      <c r="F25" s="50">
        <v>6.3912000000000004</v>
      </c>
      <c r="G25" s="51">
        <v>16.899999999999999</v>
      </c>
      <c r="H25" s="26"/>
      <c r="I25" s="50">
        <v>6.4029000000000007</v>
      </c>
      <c r="J25" s="51">
        <v>16.89</v>
      </c>
      <c r="K25" s="26"/>
      <c r="L25" s="50">
        <v>6.3756000000000004</v>
      </c>
      <c r="M25" s="51">
        <v>16.899999999999999</v>
      </c>
      <c r="N25" s="26"/>
      <c r="O25" s="50">
        <v>6.3654999999999999</v>
      </c>
      <c r="P25" s="51">
        <v>16.89</v>
      </c>
      <c r="Q25" s="51"/>
      <c r="R25" s="50">
        <v>6.3353999999999999</v>
      </c>
      <c r="S25" s="51">
        <v>16.89</v>
      </c>
      <c r="T25" s="51"/>
      <c r="U25" s="50">
        <v>6.3570000000000002</v>
      </c>
      <c r="V25" s="51">
        <v>16.89</v>
      </c>
      <c r="W25" s="26"/>
      <c r="X25" s="50">
        <v>6.3671000000000006</v>
      </c>
      <c r="Y25" s="51">
        <v>16.88</v>
      </c>
      <c r="Z25" s="51"/>
      <c r="AA25" s="50">
        <v>6.3839000000000006</v>
      </c>
      <c r="AB25" s="51">
        <v>16.87</v>
      </c>
      <c r="AC25" s="26"/>
      <c r="AD25" s="50">
        <v>6.4093</v>
      </c>
      <c r="AE25" s="51">
        <v>16.87</v>
      </c>
      <c r="AF25" s="26"/>
      <c r="AG25" s="50">
        <v>6.3691000000000004</v>
      </c>
      <c r="AH25" s="51">
        <v>16.89</v>
      </c>
      <c r="AI25" s="26"/>
      <c r="AJ25" s="50">
        <v>6.3526000000000007</v>
      </c>
      <c r="AK25" s="51">
        <v>16.89</v>
      </c>
      <c r="AL25" s="26"/>
      <c r="AM25" s="50">
        <v>6.4142999999999999</v>
      </c>
      <c r="AN25" s="51">
        <v>16.88</v>
      </c>
      <c r="AO25" s="26"/>
      <c r="AP25" s="50">
        <v>6.4240000000000004</v>
      </c>
      <c r="AQ25" s="51">
        <v>16.87</v>
      </c>
      <c r="AR25" s="26"/>
      <c r="AS25" s="50">
        <v>6.3924000000000003</v>
      </c>
      <c r="AT25" s="51">
        <v>16.89</v>
      </c>
      <c r="AU25" s="26"/>
      <c r="AV25" s="50">
        <v>6.3704000000000001</v>
      </c>
      <c r="AW25" s="51">
        <v>16.88</v>
      </c>
      <c r="AX25" s="51"/>
      <c r="AY25" s="50">
        <v>6.3743000000000007</v>
      </c>
      <c r="AZ25" s="51">
        <v>16.87</v>
      </c>
      <c r="BA25" s="26"/>
      <c r="BB25" s="50">
        <v>6.3654000000000002</v>
      </c>
      <c r="BC25" s="51">
        <v>16.89</v>
      </c>
      <c r="BD25" s="26"/>
      <c r="BE25" s="130">
        <v>6.3610000000000007</v>
      </c>
      <c r="BF25" s="133">
        <v>16.89</v>
      </c>
      <c r="BG25" s="26"/>
      <c r="BH25" s="130">
        <v>6.4080000000000004</v>
      </c>
      <c r="BI25" s="133">
        <v>16.89</v>
      </c>
      <c r="BJ25" s="133"/>
      <c r="BK25" s="130">
        <v>6.3751000000000007</v>
      </c>
      <c r="BL25" s="133">
        <v>16.899999999999999</v>
      </c>
      <c r="BM25" s="133"/>
      <c r="BN25" s="130">
        <v>6.3528000000000002</v>
      </c>
      <c r="BO25" s="133">
        <v>16.89</v>
      </c>
      <c r="BP25" s="26"/>
      <c r="BQ25" s="130">
        <f t="shared" si="0"/>
        <v>6.3795272727272732</v>
      </c>
      <c r="BR25" s="133">
        <f t="shared" si="1"/>
        <v>16.88636363636363</v>
      </c>
      <c r="BS25" s="163"/>
      <c r="BT25" s="163"/>
      <c r="BU25" s="53"/>
      <c r="BV25" s="53"/>
      <c r="BW25" s="82"/>
      <c r="BX25" s="82"/>
      <c r="BY25" s="92"/>
      <c r="BZ25" s="99"/>
      <c r="CA25" s="99"/>
      <c r="CB25" s="92"/>
      <c r="CC25" s="90"/>
    </row>
    <row r="26" spans="1:108" s="138" customFormat="1" x14ac:dyDescent="0.2">
      <c r="A26" s="40">
        <v>12</v>
      </c>
      <c r="B26" s="49" t="s">
        <v>158</v>
      </c>
      <c r="C26" s="50">
        <v>4.6269999999999998</v>
      </c>
      <c r="D26" s="51">
        <v>23.37</v>
      </c>
      <c r="E26" s="51"/>
      <c r="F26" s="50">
        <v>4.6747000000000005</v>
      </c>
      <c r="G26" s="51">
        <v>23.1</v>
      </c>
      <c r="H26" s="26"/>
      <c r="I26" s="50">
        <v>4.6993</v>
      </c>
      <c r="J26" s="51">
        <v>23.01</v>
      </c>
      <c r="K26" s="26"/>
      <c r="L26" s="50">
        <v>4.6431000000000004</v>
      </c>
      <c r="M26" s="51">
        <v>23.21</v>
      </c>
      <c r="N26" s="26"/>
      <c r="O26" s="50">
        <v>4.6086999999999998</v>
      </c>
      <c r="P26" s="51">
        <v>23.33</v>
      </c>
      <c r="Q26" s="51"/>
      <c r="R26" s="50">
        <v>4.5188000000000006</v>
      </c>
      <c r="S26" s="51">
        <v>23.68</v>
      </c>
      <c r="T26" s="51"/>
      <c r="U26" s="50">
        <v>4.7046999999999999</v>
      </c>
      <c r="V26" s="51">
        <v>22.82</v>
      </c>
      <c r="W26" s="26"/>
      <c r="X26" s="50">
        <v>4.7414000000000005</v>
      </c>
      <c r="Y26" s="51">
        <v>22.67</v>
      </c>
      <c r="Z26" s="51"/>
      <c r="AA26" s="50">
        <v>4.7956000000000003</v>
      </c>
      <c r="AB26" s="51">
        <v>22.46</v>
      </c>
      <c r="AC26" s="26"/>
      <c r="AD26" s="50">
        <v>4.8435000000000006</v>
      </c>
      <c r="AE26" s="51">
        <v>22.33</v>
      </c>
      <c r="AF26" s="26"/>
      <c r="AG26" s="50">
        <v>4.8330000000000002</v>
      </c>
      <c r="AH26" s="51">
        <v>22.26</v>
      </c>
      <c r="AI26" s="26"/>
      <c r="AJ26" s="50">
        <v>4.8375000000000004</v>
      </c>
      <c r="AK26" s="51">
        <v>22.18</v>
      </c>
      <c r="AL26" s="26"/>
      <c r="AM26" s="50">
        <v>4.7827999999999999</v>
      </c>
      <c r="AN26" s="51">
        <v>22.64</v>
      </c>
      <c r="AO26" s="26"/>
      <c r="AP26" s="50">
        <v>4.8265000000000002</v>
      </c>
      <c r="AQ26" s="51">
        <v>22.46</v>
      </c>
      <c r="AR26" s="26"/>
      <c r="AS26" s="50">
        <v>4.7993000000000006</v>
      </c>
      <c r="AT26" s="51">
        <v>22.5</v>
      </c>
      <c r="AU26" s="26"/>
      <c r="AV26" s="50">
        <v>4.7603</v>
      </c>
      <c r="AW26" s="51">
        <v>22.58</v>
      </c>
      <c r="AX26" s="51"/>
      <c r="AY26" s="50">
        <v>4.7686000000000002</v>
      </c>
      <c r="AZ26" s="51">
        <v>22.55</v>
      </c>
      <c r="BA26" s="26"/>
      <c r="BB26" s="50">
        <v>4.8605</v>
      </c>
      <c r="BC26" s="51">
        <v>22.12</v>
      </c>
      <c r="BD26" s="26"/>
      <c r="BE26" s="130">
        <v>4.8185000000000002</v>
      </c>
      <c r="BF26" s="133">
        <v>22.3</v>
      </c>
      <c r="BG26" s="26"/>
      <c r="BH26" s="130">
        <v>4.8729000000000005</v>
      </c>
      <c r="BI26" s="133">
        <v>22.21</v>
      </c>
      <c r="BJ26" s="133"/>
      <c r="BK26" s="130">
        <v>4.8825000000000003</v>
      </c>
      <c r="BL26" s="133">
        <v>22.06</v>
      </c>
      <c r="BM26" s="133"/>
      <c r="BN26" s="130">
        <v>4.8991000000000007</v>
      </c>
      <c r="BO26" s="133">
        <v>21.9</v>
      </c>
      <c r="BP26" s="26"/>
      <c r="BQ26" s="130">
        <f t="shared" si="0"/>
        <v>4.7635590909090917</v>
      </c>
      <c r="BR26" s="133">
        <f t="shared" si="1"/>
        <v>22.624545454545451</v>
      </c>
      <c r="BS26" s="163"/>
      <c r="BT26" s="163"/>
      <c r="BU26" s="53"/>
      <c r="BV26" s="53"/>
      <c r="BW26" s="82"/>
      <c r="BX26" s="82"/>
      <c r="BY26" s="92"/>
      <c r="BZ26" s="99"/>
      <c r="CA26" s="99"/>
      <c r="CB26" s="92"/>
      <c r="CC26" s="90"/>
      <c r="CD26" s="89"/>
      <c r="CE26" s="89"/>
      <c r="CF26" s="89"/>
      <c r="CG26" s="89"/>
      <c r="CH26" s="89"/>
      <c r="CI26" s="89"/>
      <c r="CJ26" s="91"/>
      <c r="CK26" s="90"/>
      <c r="CL26" s="89"/>
      <c r="CM26" s="89"/>
      <c r="CN26" s="89"/>
      <c r="CO26" s="89"/>
      <c r="CP26" s="89"/>
      <c r="CQ26" s="89"/>
      <c r="CR26" s="89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</row>
    <row r="27" spans="1:108" x14ac:dyDescent="0.2">
      <c r="A27" s="40">
        <v>13</v>
      </c>
      <c r="B27" s="49" t="s">
        <v>27</v>
      </c>
      <c r="C27" s="50">
        <v>0.71094933064120525</v>
      </c>
      <c r="D27" s="51">
        <v>152.06</v>
      </c>
      <c r="E27" s="51"/>
      <c r="F27" s="50">
        <v>0.71138428267565856</v>
      </c>
      <c r="G27" s="51">
        <v>151.80000000000001</v>
      </c>
      <c r="H27" s="51"/>
      <c r="I27" s="50">
        <v>0.71104537891608244</v>
      </c>
      <c r="J27" s="51">
        <v>152.07</v>
      </c>
      <c r="K27" s="51"/>
      <c r="L27" s="50">
        <v>0.71104537891608244</v>
      </c>
      <c r="M27" s="51">
        <v>151.57</v>
      </c>
      <c r="N27" s="51"/>
      <c r="O27" s="50">
        <v>0.70979373394091672</v>
      </c>
      <c r="P27" s="51">
        <v>151.51</v>
      </c>
      <c r="Q27" s="51"/>
      <c r="R27" s="50">
        <v>0.70955198887422477</v>
      </c>
      <c r="S27" s="51">
        <v>150.81</v>
      </c>
      <c r="T27" s="51"/>
      <c r="U27" s="50">
        <v>0.70732362885314548</v>
      </c>
      <c r="V27" s="51">
        <v>151.76</v>
      </c>
      <c r="W27" s="51"/>
      <c r="X27" s="50">
        <v>0.70980884847710513</v>
      </c>
      <c r="Y27" s="51">
        <v>151.44999999999999</v>
      </c>
      <c r="Z27" s="51"/>
      <c r="AA27" s="50">
        <v>0.71021214036632752</v>
      </c>
      <c r="AB27" s="51">
        <v>151.66</v>
      </c>
      <c r="AC27" s="51"/>
      <c r="AD27" s="50">
        <v>0.71193632441514432</v>
      </c>
      <c r="AE27" s="51">
        <v>151.9</v>
      </c>
      <c r="AF27" s="51"/>
      <c r="AG27" s="50">
        <v>0.71327184929992371</v>
      </c>
      <c r="AH27" s="51">
        <v>150.81</v>
      </c>
      <c r="AI27" s="51"/>
      <c r="AJ27" s="50">
        <v>0.71038367822460913</v>
      </c>
      <c r="AK27" s="51">
        <v>151.05000000000001</v>
      </c>
      <c r="AL27" s="51"/>
      <c r="AM27" s="50">
        <v>0.71079267599226659</v>
      </c>
      <c r="AN27" s="51">
        <v>152.31</v>
      </c>
      <c r="AO27" s="51"/>
      <c r="AP27" s="50">
        <v>0.71439287321669687</v>
      </c>
      <c r="AQ27" s="51">
        <v>151.72</v>
      </c>
      <c r="AR27" s="51"/>
      <c r="AS27" s="50">
        <v>0.71559935023579002</v>
      </c>
      <c r="AT27" s="51">
        <v>150.88999999999999</v>
      </c>
      <c r="AU27" s="51"/>
      <c r="AV27" s="50">
        <v>0.71416838662219784</v>
      </c>
      <c r="AW27" s="51">
        <v>150.54</v>
      </c>
      <c r="AX27" s="51"/>
      <c r="AY27" s="50">
        <v>0.71164753520876178</v>
      </c>
      <c r="AZ27" s="51">
        <v>151.13</v>
      </c>
      <c r="BA27" s="51"/>
      <c r="BB27" s="50">
        <v>0.71174377224199292</v>
      </c>
      <c r="BC27" s="51">
        <v>151.04</v>
      </c>
      <c r="BD27" s="51"/>
      <c r="BE27" s="131">
        <v>0.71165259966694661</v>
      </c>
      <c r="BF27" s="134">
        <v>150.96</v>
      </c>
      <c r="BG27" s="134"/>
      <c r="BH27" s="130">
        <v>0.71129826158704867</v>
      </c>
      <c r="BI27" s="133">
        <v>152.16</v>
      </c>
      <c r="BJ27" s="133"/>
      <c r="BK27" s="130">
        <v>0.71401031030888096</v>
      </c>
      <c r="BL27" s="133">
        <v>150.87</v>
      </c>
      <c r="BM27" s="133"/>
      <c r="BN27" s="130">
        <v>0.71262631301398172</v>
      </c>
      <c r="BO27" s="133">
        <v>150.53</v>
      </c>
      <c r="BP27" s="26"/>
      <c r="BQ27" s="130">
        <f t="shared" si="0"/>
        <v>0.71157448371340848</v>
      </c>
      <c r="BR27" s="133">
        <f t="shared" si="1"/>
        <v>151.39090909090908</v>
      </c>
      <c r="BS27" s="163"/>
      <c r="BT27" s="163"/>
      <c r="BU27" s="53"/>
      <c r="BV27" s="53"/>
      <c r="BW27" s="82"/>
      <c r="BX27" s="82"/>
      <c r="BY27" s="92"/>
      <c r="BZ27" s="99"/>
      <c r="CA27" s="99"/>
      <c r="CB27" s="92"/>
      <c r="CC27" s="90"/>
    </row>
    <row r="28" spans="1:108" x14ac:dyDescent="0.2">
      <c r="A28" s="40">
        <v>14</v>
      </c>
      <c r="B28" s="49" t="s">
        <v>17</v>
      </c>
      <c r="C28" s="50">
        <v>1</v>
      </c>
      <c r="D28" s="51">
        <v>108.11</v>
      </c>
      <c r="E28" s="51"/>
      <c r="F28" s="50">
        <v>1</v>
      </c>
      <c r="G28" s="51">
        <v>107.99</v>
      </c>
      <c r="H28" s="51"/>
      <c r="I28" s="50">
        <v>1</v>
      </c>
      <c r="J28" s="51">
        <v>108.13</v>
      </c>
      <c r="K28" s="26"/>
      <c r="L28" s="50">
        <v>1</v>
      </c>
      <c r="M28" s="51">
        <v>107.77</v>
      </c>
      <c r="N28" s="26"/>
      <c r="O28" s="50">
        <v>1</v>
      </c>
      <c r="P28" s="51">
        <v>107.54</v>
      </c>
      <c r="Q28" s="51"/>
      <c r="R28" s="50">
        <v>1</v>
      </c>
      <c r="S28" s="51">
        <v>107.01</v>
      </c>
      <c r="T28" s="51"/>
      <c r="U28" s="50">
        <v>1</v>
      </c>
      <c r="V28" s="51">
        <v>107.34</v>
      </c>
      <c r="W28" s="26"/>
      <c r="X28" s="50">
        <v>1</v>
      </c>
      <c r="Y28" s="51">
        <v>107.5</v>
      </c>
      <c r="Z28" s="51"/>
      <c r="AA28" s="50">
        <v>1</v>
      </c>
      <c r="AB28" s="51">
        <v>107.71</v>
      </c>
      <c r="AC28" s="26"/>
      <c r="AD28" s="50">
        <v>1</v>
      </c>
      <c r="AE28" s="51">
        <v>108.14</v>
      </c>
      <c r="AF28" s="51"/>
      <c r="AG28" s="50">
        <v>1</v>
      </c>
      <c r="AH28" s="51">
        <v>107.57</v>
      </c>
      <c r="AI28" s="26"/>
      <c r="AJ28" s="50">
        <v>1</v>
      </c>
      <c r="AK28" s="51">
        <v>107.3</v>
      </c>
      <c r="AL28" s="26"/>
      <c r="AM28" s="50">
        <v>1</v>
      </c>
      <c r="AN28" s="51">
        <v>108.26</v>
      </c>
      <c r="AO28" s="26"/>
      <c r="AP28" s="50">
        <v>1</v>
      </c>
      <c r="AQ28" s="51">
        <v>108.39</v>
      </c>
      <c r="AR28" s="26"/>
      <c r="AS28" s="50">
        <v>1</v>
      </c>
      <c r="AT28" s="51">
        <v>107.98</v>
      </c>
      <c r="AU28" s="26"/>
      <c r="AV28" s="50">
        <v>1</v>
      </c>
      <c r="AW28" s="51">
        <v>107.51</v>
      </c>
      <c r="AX28" s="51"/>
      <c r="AY28" s="50">
        <v>1</v>
      </c>
      <c r="AZ28" s="51">
        <v>107.55</v>
      </c>
      <c r="BA28" s="26"/>
      <c r="BB28" s="50">
        <v>1</v>
      </c>
      <c r="BC28" s="51">
        <v>107.5</v>
      </c>
      <c r="BD28" s="26"/>
      <c r="BE28" s="130">
        <v>1</v>
      </c>
      <c r="BF28" s="133">
        <v>107.43</v>
      </c>
      <c r="BG28" s="26"/>
      <c r="BH28" s="130">
        <v>1</v>
      </c>
      <c r="BI28" s="134">
        <v>108.23</v>
      </c>
      <c r="BJ28" s="134"/>
      <c r="BK28" s="131">
        <v>1</v>
      </c>
      <c r="BL28" s="134">
        <v>107.72</v>
      </c>
      <c r="BM28" s="134"/>
      <c r="BN28" s="131">
        <v>1</v>
      </c>
      <c r="BO28" s="134">
        <v>107.27</v>
      </c>
      <c r="BP28" s="26"/>
      <c r="BQ28" s="131">
        <f t="shared" si="0"/>
        <v>1</v>
      </c>
      <c r="BR28" s="134">
        <f t="shared" si="1"/>
        <v>107.72499999999999</v>
      </c>
      <c r="BS28" s="163"/>
      <c r="BT28" s="163"/>
      <c r="BU28" s="53"/>
      <c r="BV28" s="53"/>
      <c r="BW28" s="82"/>
      <c r="BX28" s="82"/>
      <c r="BY28" s="92"/>
      <c r="BZ28" s="99"/>
      <c r="CA28" s="99"/>
      <c r="CB28" s="92"/>
      <c r="CC28" s="90"/>
    </row>
    <row r="29" spans="1:108" x14ac:dyDescent="0.2">
      <c r="A29" s="40">
        <v>15</v>
      </c>
      <c r="B29" s="49" t="s">
        <v>32</v>
      </c>
      <c r="C29" s="50">
        <v>6.6589</v>
      </c>
      <c r="D29" s="51">
        <v>16.239999999999998</v>
      </c>
      <c r="E29" s="51"/>
      <c r="F29" s="50">
        <v>6.6468000000000007</v>
      </c>
      <c r="G29" s="51">
        <v>16.25</v>
      </c>
      <c r="H29" s="51"/>
      <c r="I29" s="50">
        <v>6.6289000000000007</v>
      </c>
      <c r="J29" s="51">
        <v>16.309999999999999</v>
      </c>
      <c r="K29" s="26"/>
      <c r="L29" s="50">
        <v>6.6381000000000006</v>
      </c>
      <c r="M29" s="51">
        <v>16.239999999999998</v>
      </c>
      <c r="N29" s="26"/>
      <c r="O29" s="50">
        <v>6.6428000000000003</v>
      </c>
      <c r="P29" s="51">
        <v>16.190000000000001</v>
      </c>
      <c r="Q29" s="51"/>
      <c r="R29" s="50">
        <v>6.6173000000000002</v>
      </c>
      <c r="S29" s="51">
        <v>16.170000000000002</v>
      </c>
      <c r="T29" s="51"/>
      <c r="U29" s="50">
        <v>6.6280999999999999</v>
      </c>
      <c r="V29" s="51">
        <v>16.190000000000001</v>
      </c>
      <c r="W29" s="26"/>
      <c r="X29" s="50">
        <v>6.6710000000000003</v>
      </c>
      <c r="Y29" s="51">
        <v>16.11</v>
      </c>
      <c r="Z29" s="51"/>
      <c r="AA29" s="50">
        <v>6.6636000000000006</v>
      </c>
      <c r="AB29" s="51">
        <v>16.16</v>
      </c>
      <c r="AC29" s="26"/>
      <c r="AD29" s="50">
        <v>6.6973000000000003</v>
      </c>
      <c r="AE29" s="51">
        <v>16.149999999999999</v>
      </c>
      <c r="AF29" s="51"/>
      <c r="AG29" s="50">
        <v>6.6720000000000006</v>
      </c>
      <c r="AH29" s="51">
        <v>16.12</v>
      </c>
      <c r="AI29" s="26"/>
      <c r="AJ29" s="50">
        <v>6.6801000000000004</v>
      </c>
      <c r="AK29" s="51">
        <v>16.059999999999999</v>
      </c>
      <c r="AL29" s="26"/>
      <c r="AM29" s="50">
        <v>6.7182000000000004</v>
      </c>
      <c r="AN29" s="51">
        <v>16.11</v>
      </c>
      <c r="AO29" s="26"/>
      <c r="AP29" s="50">
        <v>6.7787000000000006</v>
      </c>
      <c r="AQ29" s="51">
        <v>15.99</v>
      </c>
      <c r="AR29" s="26"/>
      <c r="AS29" s="50">
        <v>6.7778</v>
      </c>
      <c r="AT29" s="51">
        <v>15.93</v>
      </c>
      <c r="AU29" s="26"/>
      <c r="AV29" s="50">
        <v>6.7927</v>
      </c>
      <c r="AW29" s="51">
        <v>15.83</v>
      </c>
      <c r="AX29" s="51"/>
      <c r="AY29" s="50">
        <v>6.8140000000000001</v>
      </c>
      <c r="AZ29" s="51">
        <v>15.78</v>
      </c>
      <c r="BA29" s="26"/>
      <c r="BB29" s="50">
        <v>6.7644000000000002</v>
      </c>
      <c r="BC29" s="51">
        <v>15.89</v>
      </c>
      <c r="BD29" s="26"/>
      <c r="BE29" s="130">
        <v>6.7778</v>
      </c>
      <c r="BF29" s="133">
        <v>15.85</v>
      </c>
      <c r="BG29" s="26"/>
      <c r="BH29" s="130">
        <v>6.8349000000000002</v>
      </c>
      <c r="BI29" s="133">
        <v>15.83</v>
      </c>
      <c r="BJ29" s="133"/>
      <c r="BK29" s="130">
        <v>6.8205</v>
      </c>
      <c r="BL29" s="133">
        <v>15.79</v>
      </c>
      <c r="BM29" s="133"/>
      <c r="BN29" s="130">
        <v>6.8324000000000007</v>
      </c>
      <c r="BO29" s="133">
        <v>15.7</v>
      </c>
      <c r="BP29" s="26"/>
      <c r="BQ29" s="130">
        <f t="shared" si="0"/>
        <v>6.7161954545454554</v>
      </c>
      <c r="BR29" s="133">
        <f t="shared" si="1"/>
        <v>16.040454545454544</v>
      </c>
      <c r="BS29" s="163"/>
      <c r="BT29" s="163"/>
      <c r="BU29" s="53"/>
      <c r="BV29" s="53"/>
      <c r="BW29" s="82"/>
      <c r="BX29" s="82"/>
      <c r="BY29" s="92"/>
      <c r="BZ29" s="99"/>
      <c r="CA29" s="99"/>
      <c r="CB29" s="92"/>
      <c r="CC29" s="90"/>
    </row>
    <row r="30" spans="1:108" ht="13.5" thickBot="1" x14ac:dyDescent="0.25">
      <c r="A30" s="56">
        <v>16</v>
      </c>
      <c r="B30" s="57" t="s">
        <v>33</v>
      </c>
      <c r="C30" s="58">
        <v>6.6773000000000007</v>
      </c>
      <c r="D30" s="59">
        <v>16.190000000000001</v>
      </c>
      <c r="E30" s="59"/>
      <c r="F30" s="58">
        <v>6.66</v>
      </c>
      <c r="G30" s="59">
        <v>16.21</v>
      </c>
      <c r="H30" s="59"/>
      <c r="I30" s="58">
        <v>6.6436000000000002</v>
      </c>
      <c r="J30" s="59">
        <v>16.28</v>
      </c>
      <c r="K30" s="33"/>
      <c r="L30" s="58">
        <v>6.6485000000000003</v>
      </c>
      <c r="M30" s="59">
        <v>16.21</v>
      </c>
      <c r="N30" s="33"/>
      <c r="O30" s="58">
        <v>6.6566000000000001</v>
      </c>
      <c r="P30" s="59">
        <v>16.16</v>
      </c>
      <c r="Q30" s="59"/>
      <c r="R30" s="58">
        <v>6.6255000000000006</v>
      </c>
      <c r="S30" s="59">
        <v>16.149999999999999</v>
      </c>
      <c r="T30" s="59"/>
      <c r="U30" s="58">
        <v>6.6375000000000002</v>
      </c>
      <c r="V30" s="59">
        <v>16.170000000000002</v>
      </c>
      <c r="W30" s="33"/>
      <c r="X30" s="58">
        <v>6.6905999999999999</v>
      </c>
      <c r="Y30" s="59">
        <v>16.07</v>
      </c>
      <c r="Z30" s="59"/>
      <c r="AA30" s="58">
        <v>6.6850000000000005</v>
      </c>
      <c r="AB30" s="59">
        <v>16.11</v>
      </c>
      <c r="AC30" s="33"/>
      <c r="AD30" s="58">
        <v>6.7141999999999999</v>
      </c>
      <c r="AE30" s="59">
        <v>16.11</v>
      </c>
      <c r="AF30" s="59"/>
      <c r="AG30" s="58">
        <v>6.6894</v>
      </c>
      <c r="AH30" s="59">
        <v>16.079999999999998</v>
      </c>
      <c r="AI30" s="33"/>
      <c r="AJ30" s="58">
        <v>6.7</v>
      </c>
      <c r="AK30" s="59">
        <v>16.010000000000002</v>
      </c>
      <c r="AL30" s="33"/>
      <c r="AM30" s="58">
        <v>6.7536000000000005</v>
      </c>
      <c r="AN30" s="59">
        <v>16.03</v>
      </c>
      <c r="AO30" s="33"/>
      <c r="AP30" s="58">
        <v>6.7990000000000004</v>
      </c>
      <c r="AQ30" s="59">
        <v>15.94</v>
      </c>
      <c r="AR30" s="33"/>
      <c r="AS30" s="58">
        <v>6.79</v>
      </c>
      <c r="AT30" s="59">
        <v>15.9</v>
      </c>
      <c r="AU30" s="33"/>
      <c r="AV30" s="58">
        <v>6.8054000000000006</v>
      </c>
      <c r="AW30" s="59">
        <v>15.8</v>
      </c>
      <c r="AX30" s="59"/>
      <c r="AY30" s="58">
        <v>6.8311000000000002</v>
      </c>
      <c r="AZ30" s="59">
        <v>15.74</v>
      </c>
      <c r="BA30" s="33"/>
      <c r="BB30" s="58">
        <v>6.7726000000000006</v>
      </c>
      <c r="BC30" s="59">
        <v>15.87</v>
      </c>
      <c r="BD30" s="33"/>
      <c r="BE30" s="132">
        <v>6.7850000000000001</v>
      </c>
      <c r="BF30" s="135">
        <v>15.83</v>
      </c>
      <c r="BG30" s="33"/>
      <c r="BH30" s="132">
        <v>6.8496000000000006</v>
      </c>
      <c r="BI30" s="135">
        <v>15.8</v>
      </c>
      <c r="BJ30" s="135"/>
      <c r="BK30" s="132">
        <v>6.8265000000000002</v>
      </c>
      <c r="BL30" s="135">
        <v>15.78</v>
      </c>
      <c r="BM30" s="135"/>
      <c r="BN30" s="132">
        <v>6.8406000000000002</v>
      </c>
      <c r="BO30" s="135">
        <v>15.68</v>
      </c>
      <c r="BP30" s="58"/>
      <c r="BQ30" s="132">
        <f t="shared" si="0"/>
        <v>6.7309818181818208</v>
      </c>
      <c r="BR30" s="135">
        <f t="shared" si="1"/>
        <v>16.005454545454544</v>
      </c>
      <c r="BS30" s="163"/>
      <c r="BT30" s="163"/>
      <c r="BU30" s="53"/>
      <c r="BV30" s="53"/>
      <c r="BW30" s="82"/>
      <c r="BX30" s="82"/>
      <c r="BY30" s="92"/>
      <c r="BZ30" s="99"/>
      <c r="CA30" s="99"/>
      <c r="CB30" s="92"/>
      <c r="CC30" s="90"/>
    </row>
    <row r="31" spans="1:108" ht="13.5" thickTop="1" x14ac:dyDescent="0.2">
      <c r="BU31" s="62"/>
      <c r="BV31" s="62"/>
      <c r="BX31" s="92"/>
      <c r="BY31" s="92"/>
      <c r="BZ31" s="99"/>
      <c r="CA31" s="99"/>
      <c r="CB31" s="92"/>
      <c r="CC31" s="90"/>
    </row>
    <row r="32" spans="1:108" s="140" customFormat="1" x14ac:dyDescent="0.2">
      <c r="BU32" s="141"/>
      <c r="BV32" s="141"/>
      <c r="BW32" s="142"/>
      <c r="BX32" s="141"/>
      <c r="BY32" s="141"/>
      <c r="BZ32" s="143"/>
      <c r="CA32" s="143"/>
      <c r="CB32" s="141"/>
      <c r="CC32" s="144"/>
      <c r="CD32" s="142"/>
      <c r="CE32" s="142"/>
      <c r="CF32" s="142"/>
      <c r="CG32" s="142"/>
      <c r="CH32" s="142"/>
      <c r="CI32" s="142"/>
      <c r="CJ32" s="145"/>
      <c r="CK32" s="144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</row>
    <row r="33" spans="61:108" s="140" customFormat="1" x14ac:dyDescent="0.2">
      <c r="BU33" s="146"/>
      <c r="BV33" s="146"/>
      <c r="BW33" s="142"/>
      <c r="BX33" s="101" t="s">
        <v>28</v>
      </c>
      <c r="BY33" s="147"/>
      <c r="BZ33" s="147"/>
      <c r="CA33" s="147"/>
      <c r="CB33" s="147"/>
      <c r="CC33" s="147"/>
      <c r="CD33" s="148"/>
      <c r="CE33" s="148"/>
      <c r="CF33" s="148"/>
      <c r="CG33" s="148"/>
      <c r="CH33" s="148"/>
      <c r="CI33" s="148"/>
      <c r="CJ33" s="149"/>
      <c r="CK33" s="150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</row>
    <row r="34" spans="61:108" s="152" customFormat="1" x14ac:dyDescent="0.2">
      <c r="BU34" s="117"/>
      <c r="BV34" s="117"/>
      <c r="BW34" s="89"/>
      <c r="BX34" s="101"/>
      <c r="BY34" s="101"/>
      <c r="BZ34" s="101"/>
      <c r="CA34" s="101"/>
      <c r="CB34" s="101"/>
      <c r="CC34" s="101"/>
      <c r="CD34" s="102"/>
      <c r="CE34" s="102"/>
      <c r="CF34" s="102"/>
      <c r="CG34" s="102"/>
      <c r="CH34" s="102"/>
      <c r="CI34" s="102"/>
      <c r="CJ34" s="103"/>
      <c r="CK34" s="104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61:108" s="152" customFormat="1" ht="25.5" x14ac:dyDescent="0.2">
      <c r="BU35" s="102"/>
      <c r="BV35" s="102"/>
      <c r="BW35" s="89"/>
      <c r="BX35" s="101"/>
      <c r="BY35" s="92" t="s">
        <v>5</v>
      </c>
      <c r="BZ35" s="92" t="s">
        <v>6</v>
      </c>
      <c r="CA35" s="92" t="s">
        <v>7</v>
      </c>
      <c r="CB35" s="92" t="s">
        <v>8</v>
      </c>
      <c r="CC35" s="90" t="s">
        <v>9</v>
      </c>
      <c r="CD35" s="89" t="s">
        <v>10</v>
      </c>
      <c r="CE35" s="89" t="s">
        <v>25</v>
      </c>
      <c r="CF35" s="89" t="s">
        <v>26</v>
      </c>
      <c r="CG35" s="89" t="s">
        <v>13</v>
      </c>
      <c r="CH35" s="89" t="s">
        <v>14</v>
      </c>
      <c r="CI35" s="89" t="s">
        <v>15</v>
      </c>
      <c r="CJ35" s="152" t="s">
        <v>183</v>
      </c>
      <c r="CK35" s="91" t="s">
        <v>27</v>
      </c>
      <c r="CL35" s="90" t="s">
        <v>17</v>
      </c>
      <c r="CM35" s="105" t="s">
        <v>32</v>
      </c>
      <c r="CN35" s="105" t="s">
        <v>33</v>
      </c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</row>
    <row r="36" spans="61:108" s="152" customFormat="1" x14ac:dyDescent="0.2">
      <c r="BI36" s="153"/>
      <c r="BJ36" s="153"/>
      <c r="BK36" s="153"/>
      <c r="BL36" s="153"/>
      <c r="BM36" s="153"/>
      <c r="BN36" s="153"/>
      <c r="BO36" s="153"/>
      <c r="BU36" s="122"/>
      <c r="BV36" s="122"/>
      <c r="BW36" s="154">
        <v>1</v>
      </c>
      <c r="BX36" s="106" t="s">
        <v>163</v>
      </c>
      <c r="BY36" s="98">
        <v>98.28</v>
      </c>
      <c r="BZ36" s="98">
        <v>142.74</v>
      </c>
      <c r="CA36" s="98">
        <v>108.98</v>
      </c>
      <c r="CB36" s="98">
        <v>125.42</v>
      </c>
      <c r="CC36" s="155">
        <v>139512.17000000001</v>
      </c>
      <c r="CD36" s="98">
        <v>1761.78</v>
      </c>
      <c r="CE36" s="98">
        <v>80.95</v>
      </c>
      <c r="CF36" s="98">
        <v>82.89</v>
      </c>
      <c r="CG36" s="98">
        <v>12.21</v>
      </c>
      <c r="CH36" s="98">
        <v>13.17</v>
      </c>
      <c r="CI36" s="98">
        <v>16.87</v>
      </c>
      <c r="CJ36" s="98">
        <v>0</v>
      </c>
      <c r="CK36" s="98">
        <v>152.09</v>
      </c>
      <c r="CL36" s="98">
        <v>107.36</v>
      </c>
      <c r="CM36" s="98">
        <v>16.73</v>
      </c>
      <c r="CN36" s="98">
        <v>16.75</v>
      </c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</row>
    <row r="37" spans="61:108" s="152" customFormat="1" x14ac:dyDescent="0.2">
      <c r="BI37" s="156"/>
      <c r="BJ37" s="156"/>
      <c r="BK37" s="156"/>
      <c r="BL37" s="156"/>
      <c r="BM37" s="156"/>
      <c r="BN37" s="156"/>
      <c r="BO37" s="156"/>
      <c r="BU37" s="122"/>
      <c r="BV37" s="122"/>
      <c r="BW37" s="154">
        <v>2</v>
      </c>
      <c r="BX37" s="106" t="s">
        <v>164</v>
      </c>
      <c r="BY37" s="98">
        <v>97.14</v>
      </c>
      <c r="BZ37" s="98">
        <v>142.54</v>
      </c>
      <c r="CA37" s="98">
        <v>108.15</v>
      </c>
      <c r="CB37" s="98">
        <v>124.88</v>
      </c>
      <c r="CC37" s="155">
        <v>137781.93</v>
      </c>
      <c r="CD37" s="98">
        <v>1750.64</v>
      </c>
      <c r="CE37" s="98">
        <v>81.44</v>
      </c>
      <c r="CF37" s="98">
        <v>82.47</v>
      </c>
      <c r="CG37" s="98">
        <v>12.18</v>
      </c>
      <c r="CH37" s="98">
        <v>13.13</v>
      </c>
      <c r="CI37" s="98">
        <v>16.78</v>
      </c>
      <c r="CJ37" s="98">
        <v>0</v>
      </c>
      <c r="CK37" s="98">
        <v>150.94999999999999</v>
      </c>
      <c r="CL37" s="98">
        <v>106.48</v>
      </c>
      <c r="CM37" s="98">
        <v>16.63</v>
      </c>
      <c r="CN37" s="98">
        <v>16.64</v>
      </c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</row>
    <row r="38" spans="61:108" s="152" customFormat="1" x14ac:dyDescent="0.2">
      <c r="BU38" s="118"/>
      <c r="BV38" s="108"/>
      <c r="BW38" s="154">
        <v>3</v>
      </c>
      <c r="BX38" s="106" t="s">
        <v>165</v>
      </c>
      <c r="BY38" s="98">
        <v>96.78</v>
      </c>
      <c r="BZ38" s="98">
        <v>142.1</v>
      </c>
      <c r="CA38" s="98">
        <v>107.73</v>
      </c>
      <c r="CB38" s="98">
        <v>124.17</v>
      </c>
      <c r="CC38" s="155">
        <v>137219.6</v>
      </c>
      <c r="CD38" s="98">
        <v>1741.78</v>
      </c>
      <c r="CE38" s="98">
        <v>80.930000000000007</v>
      </c>
      <c r="CF38" s="98">
        <v>81.88</v>
      </c>
      <c r="CG38" s="98">
        <v>12.13</v>
      </c>
      <c r="CH38" s="98">
        <v>13.08</v>
      </c>
      <c r="CI38" s="98">
        <v>16.68</v>
      </c>
      <c r="CJ38" s="98">
        <v>0</v>
      </c>
      <c r="CK38" s="98">
        <v>150.63</v>
      </c>
      <c r="CL38" s="98">
        <v>106.18</v>
      </c>
      <c r="CM38" s="98">
        <v>16.59</v>
      </c>
      <c r="CN38" s="98">
        <v>16.600000000000001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</row>
    <row r="39" spans="61:108" s="152" customFormat="1" x14ac:dyDescent="0.2">
      <c r="BU39" s="118"/>
      <c r="BV39" s="108"/>
      <c r="BW39" s="154">
        <v>4</v>
      </c>
      <c r="BX39" s="106" t="s">
        <v>166</v>
      </c>
      <c r="BY39" s="98">
        <v>96.14</v>
      </c>
      <c r="BZ39" s="98">
        <v>142.1</v>
      </c>
      <c r="CA39" s="98">
        <v>107.35</v>
      </c>
      <c r="CB39" s="98">
        <v>124.42</v>
      </c>
      <c r="CC39" s="155">
        <v>137051.65</v>
      </c>
      <c r="CD39" s="98">
        <v>1746.69</v>
      </c>
      <c r="CE39" s="98">
        <v>80.94</v>
      </c>
      <c r="CF39" s="98">
        <v>81.790000000000006</v>
      </c>
      <c r="CG39" s="98">
        <v>12.1</v>
      </c>
      <c r="CH39" s="98">
        <v>13.05</v>
      </c>
      <c r="CI39" s="98">
        <v>16.72</v>
      </c>
      <c r="CJ39" s="98">
        <v>0</v>
      </c>
      <c r="CK39" s="98">
        <v>149.93</v>
      </c>
      <c r="CL39" s="98">
        <v>105.86</v>
      </c>
      <c r="CM39" s="98">
        <v>16.55</v>
      </c>
      <c r="CN39" s="98">
        <v>16.579999999999998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</row>
    <row r="40" spans="61:108" s="152" customFormat="1" x14ac:dyDescent="0.2">
      <c r="BU40" s="118"/>
      <c r="BV40" s="108"/>
      <c r="BW40" s="154">
        <v>5</v>
      </c>
      <c r="BX40" s="106" t="s">
        <v>167</v>
      </c>
      <c r="BY40" s="98">
        <v>96.33</v>
      </c>
      <c r="BZ40" s="98">
        <v>142.51</v>
      </c>
      <c r="CA40" s="98">
        <v>107.92</v>
      </c>
      <c r="CB40" s="98">
        <v>125.25</v>
      </c>
      <c r="CC40" s="155">
        <v>137478.82</v>
      </c>
      <c r="CD40" s="98">
        <v>1771.69</v>
      </c>
      <c r="CE40" s="98">
        <v>81.010000000000005</v>
      </c>
      <c r="CF40" s="98">
        <v>81.709999999999994</v>
      </c>
      <c r="CG40" s="98">
        <v>12.22</v>
      </c>
      <c r="CH40" s="98">
        <v>13.18</v>
      </c>
      <c r="CI40" s="98">
        <v>16.809999999999999</v>
      </c>
      <c r="CJ40" s="98">
        <v>0</v>
      </c>
      <c r="CK40" s="98">
        <v>150.38</v>
      </c>
      <c r="CL40" s="98">
        <v>105.88</v>
      </c>
      <c r="CM40" s="98">
        <v>16.559999999999999</v>
      </c>
      <c r="CN40" s="98">
        <v>16.579999999999998</v>
      </c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</row>
    <row r="41" spans="61:108" s="152" customFormat="1" x14ac:dyDescent="0.2">
      <c r="BU41" s="118"/>
      <c r="BV41" s="108"/>
      <c r="BW41" s="154">
        <v>6</v>
      </c>
      <c r="BX41" s="106" t="s">
        <v>168</v>
      </c>
      <c r="BY41" s="98">
        <v>99.07</v>
      </c>
      <c r="BZ41" s="98">
        <v>145.38999999999999</v>
      </c>
      <c r="CA41" s="98">
        <v>110.23</v>
      </c>
      <c r="CB41" s="98">
        <v>127.58</v>
      </c>
      <c r="CC41" s="155">
        <v>140717.38</v>
      </c>
      <c r="CD41" s="98">
        <v>1806.36</v>
      </c>
      <c r="CE41" s="98">
        <v>82.03</v>
      </c>
      <c r="CF41" s="98">
        <v>83.27</v>
      </c>
      <c r="CG41" s="98">
        <v>12.4</v>
      </c>
      <c r="CH41" s="98">
        <v>13.41</v>
      </c>
      <c r="CI41" s="98">
        <v>17.12</v>
      </c>
      <c r="CJ41" s="98">
        <v>0</v>
      </c>
      <c r="CK41" s="98">
        <v>154.21</v>
      </c>
      <c r="CL41" s="98">
        <v>108.36</v>
      </c>
      <c r="CM41" s="98">
        <v>16.91</v>
      </c>
      <c r="CN41" s="98">
        <v>16.920000000000002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</row>
    <row r="42" spans="61:108" s="152" customFormat="1" x14ac:dyDescent="0.2">
      <c r="BU42" s="118"/>
      <c r="BV42" s="108"/>
      <c r="BW42" s="154">
        <v>7</v>
      </c>
      <c r="BX42" s="106" t="s">
        <v>169</v>
      </c>
      <c r="BY42" s="98">
        <v>98.86</v>
      </c>
      <c r="BZ42" s="98">
        <v>145.4</v>
      </c>
      <c r="CA42" s="98">
        <v>110.31</v>
      </c>
      <c r="CB42" s="98">
        <v>128.34</v>
      </c>
      <c r="CC42" s="155">
        <v>140875.54</v>
      </c>
      <c r="CD42" s="98">
        <v>1824.68</v>
      </c>
      <c r="CE42" s="98">
        <v>82.72</v>
      </c>
      <c r="CF42" s="98">
        <v>83.8</v>
      </c>
      <c r="CG42" s="98">
        <v>12.5</v>
      </c>
      <c r="CH42" s="98">
        <v>13.5</v>
      </c>
      <c r="CI42" s="98">
        <v>17.22</v>
      </c>
      <c r="CJ42" s="98">
        <v>0</v>
      </c>
      <c r="CK42" s="98">
        <v>154.38999999999999</v>
      </c>
      <c r="CL42" s="98">
        <v>108.78</v>
      </c>
      <c r="CM42" s="98">
        <v>16.989999999999998</v>
      </c>
      <c r="CN42" s="98">
        <v>17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</row>
    <row r="43" spans="61:108" s="152" customFormat="1" x14ac:dyDescent="0.2">
      <c r="BU43" s="118"/>
      <c r="BV43" s="108"/>
      <c r="BW43" s="154">
        <v>8</v>
      </c>
      <c r="BX43" s="106" t="s">
        <v>170</v>
      </c>
      <c r="BY43" s="98">
        <v>97.74</v>
      </c>
      <c r="BZ43" s="98">
        <v>144.19999999999999</v>
      </c>
      <c r="CA43" s="98">
        <v>109.39</v>
      </c>
      <c r="CB43" s="98">
        <v>126.98</v>
      </c>
      <c r="CC43" s="155">
        <v>139705.89000000001</v>
      </c>
      <c r="CD43" s="98">
        <v>1814.21</v>
      </c>
      <c r="CE43" s="98">
        <v>81.91</v>
      </c>
      <c r="CF43" s="98">
        <v>82.85</v>
      </c>
      <c r="CG43" s="98">
        <v>12.46</v>
      </c>
      <c r="CH43" s="98">
        <v>13.43</v>
      </c>
      <c r="CI43" s="98">
        <v>17.04</v>
      </c>
      <c r="CJ43" s="98">
        <v>0</v>
      </c>
      <c r="CK43" s="98">
        <v>152.85</v>
      </c>
      <c r="CL43" s="98">
        <v>107.63</v>
      </c>
      <c r="CM43" s="98">
        <v>16.809999999999999</v>
      </c>
      <c r="CN43" s="98">
        <v>16.82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</row>
    <row r="44" spans="61:108" s="152" customFormat="1" x14ac:dyDescent="0.2">
      <c r="BU44" s="118"/>
      <c r="BV44" s="108"/>
      <c r="BW44" s="154">
        <v>9</v>
      </c>
      <c r="BX44" s="106" t="s">
        <v>171</v>
      </c>
      <c r="BY44" s="98">
        <v>97.03</v>
      </c>
      <c r="BZ44" s="98">
        <v>143.05000000000001</v>
      </c>
      <c r="CA44" s="98">
        <v>108.61</v>
      </c>
      <c r="CB44" s="98">
        <v>126.15</v>
      </c>
      <c r="CC44" s="155">
        <v>138911.85</v>
      </c>
      <c r="CD44" s="98">
        <v>1809.05</v>
      </c>
      <c r="CE44" s="98">
        <v>81.3</v>
      </c>
      <c r="CF44" s="98">
        <v>82.35</v>
      </c>
      <c r="CG44" s="98">
        <v>12.44</v>
      </c>
      <c r="CH44" s="98">
        <v>13.37</v>
      </c>
      <c r="CI44" s="98">
        <v>16.920000000000002</v>
      </c>
      <c r="CJ44" s="98">
        <v>0</v>
      </c>
      <c r="CK44" s="98">
        <v>152.44</v>
      </c>
      <c r="CL44" s="98">
        <v>107.33</v>
      </c>
      <c r="CM44" s="98">
        <v>16.760000000000002</v>
      </c>
      <c r="CN44" s="98">
        <v>16.77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</row>
    <row r="45" spans="61:108" s="152" customFormat="1" x14ac:dyDescent="0.2">
      <c r="BU45" s="118"/>
      <c r="BV45" s="108"/>
      <c r="BW45" s="154">
        <v>10</v>
      </c>
      <c r="BX45" s="106" t="s">
        <v>172</v>
      </c>
      <c r="BY45" s="98">
        <v>97.06</v>
      </c>
      <c r="BZ45" s="98">
        <v>143.36000000000001</v>
      </c>
      <c r="CA45" s="98">
        <v>108.53</v>
      </c>
      <c r="CB45" s="98">
        <v>126.11</v>
      </c>
      <c r="CC45" s="155">
        <v>139288.31</v>
      </c>
      <c r="CD45" s="98">
        <v>1829.05</v>
      </c>
      <c r="CE45" s="98">
        <v>80.61</v>
      </c>
      <c r="CF45" s="98">
        <v>82.35</v>
      </c>
      <c r="CG45" s="98">
        <v>12.42</v>
      </c>
      <c r="CH45" s="98">
        <v>13.35</v>
      </c>
      <c r="CI45" s="98">
        <v>16.940000000000001</v>
      </c>
      <c r="CJ45" s="98">
        <v>0</v>
      </c>
      <c r="CK45" s="98">
        <v>151.37</v>
      </c>
      <c r="CL45" s="98">
        <v>106.7</v>
      </c>
      <c r="CM45" s="98">
        <v>16.7</v>
      </c>
      <c r="CN45" s="98">
        <v>16.71</v>
      </c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</row>
    <row r="46" spans="61:108" s="152" customFormat="1" x14ac:dyDescent="0.2">
      <c r="BU46" s="118"/>
      <c r="BV46" s="108"/>
      <c r="BW46" s="154">
        <v>11</v>
      </c>
      <c r="BX46" s="106" t="s">
        <v>173</v>
      </c>
      <c r="BY46" s="98">
        <v>98.04</v>
      </c>
      <c r="BZ46" s="98">
        <v>143.58000000000001</v>
      </c>
      <c r="CA46" s="98">
        <v>108.79</v>
      </c>
      <c r="CB46" s="98">
        <v>125.77</v>
      </c>
      <c r="CC46" s="155">
        <v>138825.22</v>
      </c>
      <c r="CD46" s="98">
        <v>1798.62</v>
      </c>
      <c r="CE46" s="98">
        <v>80.680000000000007</v>
      </c>
      <c r="CF46" s="98">
        <v>82.32</v>
      </c>
      <c r="CG46" s="98">
        <v>12.25</v>
      </c>
      <c r="CH46" s="98">
        <v>13.3</v>
      </c>
      <c r="CI46" s="98">
        <v>16.88</v>
      </c>
      <c r="CJ46" s="98">
        <v>22.98</v>
      </c>
      <c r="CK46" s="98">
        <v>152.91999999999999</v>
      </c>
      <c r="CL46" s="98">
        <v>108.37</v>
      </c>
      <c r="CM46" s="98">
        <v>16.829999999999998</v>
      </c>
      <c r="CN46" s="98">
        <v>16.79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</row>
    <row r="47" spans="61:108" s="152" customFormat="1" x14ac:dyDescent="0.2">
      <c r="BU47" s="118"/>
      <c r="BV47" s="108"/>
      <c r="BW47" s="154">
        <v>12</v>
      </c>
      <c r="BX47" s="106" t="s">
        <v>174</v>
      </c>
      <c r="BY47" s="98">
        <v>99.09</v>
      </c>
      <c r="BZ47" s="98">
        <v>143.4</v>
      </c>
      <c r="CA47" s="98">
        <v>109.3</v>
      </c>
      <c r="CB47" s="98">
        <v>125.86</v>
      </c>
      <c r="CC47" s="155">
        <v>139222.14000000001</v>
      </c>
      <c r="CD47" s="98">
        <v>1782.26</v>
      </c>
      <c r="CE47" s="98">
        <v>80.28</v>
      </c>
      <c r="CF47" s="98">
        <v>82.24</v>
      </c>
      <c r="CG47" s="98">
        <v>12.19</v>
      </c>
      <c r="CH47" s="98">
        <v>13.27</v>
      </c>
      <c r="CI47" s="98">
        <v>16.86</v>
      </c>
      <c r="CJ47" s="98">
        <v>22.82</v>
      </c>
      <c r="CK47" s="98">
        <v>153.62</v>
      </c>
      <c r="CL47" s="98">
        <v>108.86</v>
      </c>
      <c r="CM47" s="98">
        <v>16.82</v>
      </c>
      <c r="CN47" s="98">
        <v>16.809999999999999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</row>
    <row r="48" spans="61:108" s="152" customFormat="1" x14ac:dyDescent="0.2">
      <c r="BU48" s="118"/>
      <c r="BV48" s="108"/>
      <c r="BW48" s="154">
        <v>13</v>
      </c>
      <c r="BX48" s="106" t="s">
        <v>175</v>
      </c>
      <c r="BY48" s="98">
        <v>98.86</v>
      </c>
      <c r="BZ48" s="98">
        <v>143.27000000000001</v>
      </c>
      <c r="CA48" s="98">
        <v>109.23</v>
      </c>
      <c r="CB48" s="98">
        <v>125.93</v>
      </c>
      <c r="CC48" s="155">
        <v>138530.46</v>
      </c>
      <c r="CD48" s="98">
        <v>1766.47</v>
      </c>
      <c r="CE48" s="98">
        <v>80.42</v>
      </c>
      <c r="CF48" s="98">
        <v>81.86</v>
      </c>
      <c r="CG48" s="98">
        <v>12.24</v>
      </c>
      <c r="CH48" s="98">
        <v>13.3</v>
      </c>
      <c r="CI48" s="98">
        <v>16.899999999999999</v>
      </c>
      <c r="CJ48" s="98">
        <v>22.94</v>
      </c>
      <c r="CK48" s="98">
        <v>153.19999999999999</v>
      </c>
      <c r="CL48" s="98">
        <v>108.84</v>
      </c>
      <c r="CM48" s="98">
        <v>16.82</v>
      </c>
      <c r="CN48" s="98">
        <v>16.809999999999999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</row>
    <row r="49" spans="73:108" s="152" customFormat="1" x14ac:dyDescent="0.2">
      <c r="BU49" s="118"/>
      <c r="BV49" s="108"/>
      <c r="BW49" s="154">
        <v>14</v>
      </c>
      <c r="BX49" s="106" t="s">
        <v>176</v>
      </c>
      <c r="BY49" s="98">
        <v>99.13</v>
      </c>
      <c r="BZ49" s="98">
        <v>143.47</v>
      </c>
      <c r="CA49" s="98">
        <v>109.73</v>
      </c>
      <c r="CB49" s="98">
        <v>126.18</v>
      </c>
      <c r="CC49" s="155">
        <v>138167.41</v>
      </c>
      <c r="CD49" s="98">
        <v>1776.49</v>
      </c>
      <c r="CE49" s="98">
        <v>80.55</v>
      </c>
      <c r="CF49" s="98">
        <v>82.14</v>
      </c>
      <c r="CG49" s="98">
        <v>12.24</v>
      </c>
      <c r="CH49" s="98">
        <v>13.37</v>
      </c>
      <c r="CI49" s="98">
        <v>16.920000000000002</v>
      </c>
      <c r="CJ49" s="98">
        <v>23.01</v>
      </c>
      <c r="CK49" s="98">
        <v>154.06</v>
      </c>
      <c r="CL49" s="98">
        <v>109.43</v>
      </c>
      <c r="CM49" s="98">
        <v>16.84</v>
      </c>
      <c r="CN49" s="98">
        <v>16.82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</row>
    <row r="50" spans="73:108" s="152" customFormat="1" x14ac:dyDescent="0.2">
      <c r="BU50" s="118"/>
      <c r="BV50" s="108"/>
      <c r="BW50" s="154">
        <v>15</v>
      </c>
      <c r="BX50" s="106" t="s">
        <v>177</v>
      </c>
      <c r="BY50" s="98">
        <v>98.17</v>
      </c>
      <c r="BZ50" s="98">
        <v>143.87</v>
      </c>
      <c r="CA50" s="98">
        <v>109.3</v>
      </c>
      <c r="CB50" s="98">
        <v>126.09</v>
      </c>
      <c r="CC50" s="155">
        <v>137287.81</v>
      </c>
      <c r="CD50" s="98">
        <v>1776.25</v>
      </c>
      <c r="CE50" s="98">
        <v>80.349999999999994</v>
      </c>
      <c r="CF50" s="98">
        <v>81.48</v>
      </c>
      <c r="CG50" s="98">
        <v>12.23</v>
      </c>
      <c r="CH50" s="98">
        <v>13.37</v>
      </c>
      <c r="CI50" s="98">
        <v>16.920000000000002</v>
      </c>
      <c r="CJ50" s="98">
        <v>22.95</v>
      </c>
      <c r="CK50" s="98">
        <v>152.03</v>
      </c>
      <c r="CL50" s="98">
        <v>108.11</v>
      </c>
      <c r="CM50" s="98">
        <v>16.649999999999999</v>
      </c>
      <c r="CN50" s="98">
        <v>16.64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</row>
    <row r="51" spans="73:108" s="152" customFormat="1" x14ac:dyDescent="0.2">
      <c r="BU51" s="118"/>
      <c r="BV51" s="108"/>
      <c r="BW51" s="154">
        <v>16</v>
      </c>
      <c r="BX51" s="106" t="s">
        <v>178</v>
      </c>
      <c r="BY51" s="98">
        <v>98.67</v>
      </c>
      <c r="BZ51" s="98">
        <v>142.97999999999999</v>
      </c>
      <c r="CA51" s="98">
        <v>109.3</v>
      </c>
      <c r="CB51" s="98">
        <v>125.89</v>
      </c>
      <c r="CC51" s="155">
        <v>137096.54999999999</v>
      </c>
      <c r="CD51" s="98">
        <v>1773.1</v>
      </c>
      <c r="CE51" s="98">
        <v>80.180000000000007</v>
      </c>
      <c r="CF51" s="98">
        <v>81.319999999999993</v>
      </c>
      <c r="CG51" s="98">
        <v>12.16</v>
      </c>
      <c r="CH51" s="98">
        <v>13.3</v>
      </c>
      <c r="CI51" s="98">
        <v>16.89</v>
      </c>
      <c r="CJ51" s="98">
        <v>23.27</v>
      </c>
      <c r="CK51" s="98">
        <v>152.47999999999999</v>
      </c>
      <c r="CL51" s="98">
        <v>108.03</v>
      </c>
      <c r="CM51" s="98">
        <v>16.52</v>
      </c>
      <c r="CN51" s="98">
        <v>16.5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</row>
    <row r="52" spans="73:108" s="152" customFormat="1" x14ac:dyDescent="0.2">
      <c r="BU52" s="118"/>
      <c r="BV52" s="108"/>
      <c r="BW52" s="154">
        <v>17</v>
      </c>
      <c r="BX52" s="106" t="s">
        <v>179</v>
      </c>
      <c r="BY52" s="98">
        <v>98.4</v>
      </c>
      <c r="BZ52" s="98">
        <v>142.82</v>
      </c>
      <c r="CA52" s="98">
        <v>109.13</v>
      </c>
      <c r="CB52" s="98">
        <v>125.98</v>
      </c>
      <c r="CC52" s="155">
        <v>135642.01999999999</v>
      </c>
      <c r="CD52" s="98">
        <v>1745.71</v>
      </c>
      <c r="CE52" s="98">
        <v>79.84</v>
      </c>
      <c r="CF52" s="98">
        <v>81.17</v>
      </c>
      <c r="CG52" s="98">
        <v>12.19</v>
      </c>
      <c r="CH52" s="98">
        <v>13.29</v>
      </c>
      <c r="CI52" s="98">
        <v>16.89</v>
      </c>
      <c r="CJ52" s="98">
        <v>23.03</v>
      </c>
      <c r="CK52" s="98">
        <v>152.34</v>
      </c>
      <c r="CL52" s="98">
        <v>107.96</v>
      </c>
      <c r="CM52" s="98">
        <v>16.420000000000002</v>
      </c>
      <c r="CN52" s="98">
        <v>16.41</v>
      </c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</row>
    <row r="53" spans="73:108" s="152" customFormat="1" x14ac:dyDescent="0.2">
      <c r="BU53" s="118"/>
      <c r="BV53" s="108"/>
      <c r="BW53" s="154">
        <v>18</v>
      </c>
      <c r="BX53" s="106" t="s">
        <v>180</v>
      </c>
      <c r="BY53" s="98">
        <v>98.53</v>
      </c>
      <c r="BZ53" s="98">
        <v>143.04</v>
      </c>
      <c r="CA53" s="98">
        <v>109.14</v>
      </c>
      <c r="CB53" s="98">
        <v>126.06</v>
      </c>
      <c r="CC53" s="155">
        <v>136198.25</v>
      </c>
      <c r="CD53" s="98">
        <v>1756.68</v>
      </c>
      <c r="CE53" s="98">
        <v>79.92</v>
      </c>
      <c r="CF53" s="98">
        <v>81.37</v>
      </c>
      <c r="CG53" s="98">
        <v>12.15</v>
      </c>
      <c r="CH53" s="98">
        <v>13.28</v>
      </c>
      <c r="CI53" s="98">
        <v>16.91</v>
      </c>
      <c r="CJ53" s="98">
        <v>23.35</v>
      </c>
      <c r="CK53" s="98">
        <v>152.76</v>
      </c>
      <c r="CL53" s="98">
        <v>108.27</v>
      </c>
      <c r="CM53" s="98">
        <v>16.399999999999999</v>
      </c>
      <c r="CN53" s="98">
        <v>16.399999999999999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</row>
    <row r="54" spans="73:108" s="152" customFormat="1" x14ac:dyDescent="0.2">
      <c r="BU54" s="118"/>
      <c r="BV54" s="108"/>
      <c r="BW54" s="154">
        <v>19</v>
      </c>
      <c r="BX54" s="106" t="s">
        <v>181</v>
      </c>
      <c r="BY54" s="153">
        <v>98.81</v>
      </c>
      <c r="BZ54" s="153">
        <v>142.62</v>
      </c>
      <c r="CA54" s="153">
        <v>109.15</v>
      </c>
      <c r="CB54" s="153">
        <v>125.98</v>
      </c>
      <c r="CC54" s="153">
        <v>136327</v>
      </c>
      <c r="CD54" s="153">
        <v>1751.27</v>
      </c>
      <c r="CE54" s="153">
        <v>79.989999999999995</v>
      </c>
      <c r="CF54" s="153">
        <v>81.87</v>
      </c>
      <c r="CG54" s="153">
        <v>12.1</v>
      </c>
      <c r="CH54" s="153">
        <v>13.3</v>
      </c>
      <c r="CI54" s="153">
        <v>16.91</v>
      </c>
      <c r="CJ54" s="153">
        <v>23.64</v>
      </c>
      <c r="CK54" s="156">
        <v>153.38</v>
      </c>
      <c r="CL54" s="153">
        <v>108.91</v>
      </c>
      <c r="CM54" s="153">
        <v>16.45</v>
      </c>
      <c r="CN54" s="153">
        <v>16.420000000000002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</row>
    <row r="55" spans="73:108" s="152" customFormat="1" x14ac:dyDescent="0.2">
      <c r="BU55" s="118"/>
      <c r="BV55" s="108"/>
      <c r="BW55" s="154">
        <v>20</v>
      </c>
      <c r="BX55" s="106" t="s">
        <v>182</v>
      </c>
      <c r="BY55" s="153">
        <v>97.74</v>
      </c>
      <c r="BZ55" s="153">
        <v>142.15</v>
      </c>
      <c r="CA55" s="153">
        <v>108.98</v>
      </c>
      <c r="CB55" s="153">
        <v>125.93</v>
      </c>
      <c r="CC55" s="153">
        <v>135228.46</v>
      </c>
      <c r="CD55" s="153">
        <v>1733.32</v>
      </c>
      <c r="CE55" s="153">
        <v>79.88</v>
      </c>
      <c r="CF55" s="153">
        <v>81.760000000000005</v>
      </c>
      <c r="CG55" s="153">
        <v>12.08</v>
      </c>
      <c r="CH55" s="153">
        <v>13.27</v>
      </c>
      <c r="CI55" s="153">
        <v>16.899999999999999</v>
      </c>
      <c r="CJ55" s="153">
        <v>23.71</v>
      </c>
      <c r="CK55" s="153">
        <v>151.91</v>
      </c>
      <c r="CL55" s="156">
        <v>108.13</v>
      </c>
      <c r="CM55" s="153">
        <v>16.34</v>
      </c>
      <c r="CN55" s="153">
        <v>16.32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</row>
    <row r="56" spans="73:108" s="152" customFormat="1" x14ac:dyDescent="0.2">
      <c r="BU56" s="118"/>
      <c r="BV56" s="108"/>
      <c r="BW56" s="118"/>
      <c r="BX56" s="106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</row>
    <row r="57" spans="73:108" s="152" customFormat="1" x14ac:dyDescent="0.2">
      <c r="BU57" s="103"/>
      <c r="BV57" s="103"/>
      <c r="BW57" s="103"/>
      <c r="BX57" s="106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</row>
    <row r="58" spans="73:108" s="152" customFormat="1" x14ac:dyDescent="0.2">
      <c r="BU58" s="104"/>
      <c r="BV58" s="104"/>
      <c r="BW58" s="104"/>
      <c r="BX58" s="106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</row>
    <row r="59" spans="73:108" s="152" customFormat="1" x14ac:dyDescent="0.2"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</row>
    <row r="60" spans="73:108" s="152" customFormat="1" x14ac:dyDescent="0.2">
      <c r="BU60" s="109"/>
      <c r="BV60" s="109"/>
      <c r="BW60" s="109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</row>
    <row r="61" spans="73:108" s="152" customFormat="1" x14ac:dyDescent="0.2">
      <c r="BU61" s="104"/>
      <c r="BV61" s="90"/>
      <c r="BW61" s="104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</row>
    <row r="62" spans="73:108" s="152" customFormat="1" x14ac:dyDescent="0.2">
      <c r="BU62" s="104"/>
      <c r="BV62" s="90"/>
      <c r="BW62" s="104"/>
      <c r="BX62" s="98"/>
      <c r="BY62" s="98">
        <f>AVERAGE(BY36:BY55)</f>
        <v>97.993499999999997</v>
      </c>
      <c r="BZ62" s="98">
        <f t="shared" ref="BZ62:CN62" si="2">AVERAGE(BZ36:BZ55)</f>
        <v>143.2295</v>
      </c>
      <c r="CA62" s="98">
        <f t="shared" si="2"/>
        <v>108.96250000000001</v>
      </c>
      <c r="CB62" s="98">
        <f t="shared" si="2"/>
        <v>125.9485</v>
      </c>
      <c r="CC62" s="98">
        <f t="shared" si="2"/>
        <v>138053.42300000001</v>
      </c>
      <c r="CD62" s="98">
        <f t="shared" si="2"/>
        <v>1775.8049999999998</v>
      </c>
      <c r="CE62" s="98">
        <f t="shared" si="2"/>
        <v>80.796499999999995</v>
      </c>
      <c r="CF62" s="98">
        <f t="shared" si="2"/>
        <v>82.144500000000008</v>
      </c>
      <c r="CG62" s="98">
        <f t="shared" si="2"/>
        <v>12.2445</v>
      </c>
      <c r="CH62" s="98">
        <f t="shared" si="2"/>
        <v>13.286000000000005</v>
      </c>
      <c r="CI62" s="98">
        <f t="shared" si="2"/>
        <v>16.904000000000003</v>
      </c>
      <c r="CJ62" s="98">
        <f>AVERAGE(CJ46:CJ55)</f>
        <v>23.17</v>
      </c>
      <c r="CK62" s="98">
        <f t="shared" si="2"/>
        <v>152.39700000000002</v>
      </c>
      <c r="CL62" s="98">
        <f t="shared" si="2"/>
        <v>107.77349999999998</v>
      </c>
      <c r="CM62" s="98">
        <f t="shared" si="2"/>
        <v>16.665999999999993</v>
      </c>
      <c r="CN62" s="98">
        <f t="shared" si="2"/>
        <v>16.6645</v>
      </c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</row>
    <row r="63" spans="73:108" s="152" customFormat="1" x14ac:dyDescent="0.2">
      <c r="BU63" s="104"/>
      <c r="BV63" s="90"/>
      <c r="BW63" s="104"/>
      <c r="BX63" s="98"/>
      <c r="BY63" s="113">
        <v>97.993499999999997</v>
      </c>
      <c r="BZ63" s="113">
        <v>143.2295</v>
      </c>
      <c r="CA63" s="113">
        <v>108.96250000000001</v>
      </c>
      <c r="CB63" s="113">
        <v>125.9485</v>
      </c>
      <c r="CC63" s="113">
        <v>138053.42300000001</v>
      </c>
      <c r="CD63" s="113">
        <v>1775.8049999999998</v>
      </c>
      <c r="CE63" s="113">
        <v>80.796499999999995</v>
      </c>
      <c r="CF63" s="113">
        <v>82.144500000000008</v>
      </c>
      <c r="CG63" s="113">
        <v>12.2445</v>
      </c>
      <c r="CH63" s="113">
        <v>13.286000000000005</v>
      </c>
      <c r="CI63" s="113">
        <v>16.904000000000003</v>
      </c>
      <c r="CJ63" s="113">
        <v>23.17</v>
      </c>
      <c r="CK63" s="113">
        <v>152.39700000000002</v>
      </c>
      <c r="CL63" s="113">
        <v>107.77349999999998</v>
      </c>
      <c r="CM63" s="113">
        <v>16.665999999999993</v>
      </c>
      <c r="CN63" s="113">
        <v>16.6645</v>
      </c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</row>
    <row r="64" spans="73:108" s="152" customFormat="1" x14ac:dyDescent="0.2">
      <c r="BU64" s="104"/>
      <c r="BV64" s="90"/>
      <c r="BW64" s="104"/>
      <c r="BX64" s="115"/>
      <c r="BY64" s="110">
        <f>BY63-BY62</f>
        <v>0</v>
      </c>
      <c r="BZ64" s="110">
        <f t="shared" ref="BZ64:CN64" si="3">BZ63-BZ62</f>
        <v>0</v>
      </c>
      <c r="CA64" s="110">
        <f t="shared" si="3"/>
        <v>0</v>
      </c>
      <c r="CB64" s="110">
        <f t="shared" si="3"/>
        <v>0</v>
      </c>
      <c r="CC64" s="110">
        <f t="shared" si="3"/>
        <v>0</v>
      </c>
      <c r="CD64" s="110">
        <f t="shared" si="3"/>
        <v>0</v>
      </c>
      <c r="CE64" s="110">
        <f t="shared" si="3"/>
        <v>0</v>
      </c>
      <c r="CF64" s="110">
        <f t="shared" si="3"/>
        <v>0</v>
      </c>
      <c r="CG64" s="110">
        <f t="shared" si="3"/>
        <v>0</v>
      </c>
      <c r="CH64" s="110">
        <f t="shared" si="3"/>
        <v>0</v>
      </c>
      <c r="CI64" s="110">
        <f t="shared" si="3"/>
        <v>0</v>
      </c>
      <c r="CJ64" s="110">
        <f t="shared" si="3"/>
        <v>0</v>
      </c>
      <c r="CK64" s="110">
        <f t="shared" si="3"/>
        <v>0</v>
      </c>
      <c r="CL64" s="110">
        <f t="shared" si="3"/>
        <v>0</v>
      </c>
      <c r="CM64" s="110">
        <f t="shared" si="3"/>
        <v>0</v>
      </c>
      <c r="CN64" s="110">
        <f t="shared" si="3"/>
        <v>0</v>
      </c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</row>
    <row r="65" spans="73:108" s="152" customFormat="1" x14ac:dyDescent="0.2">
      <c r="BU65" s="104"/>
      <c r="BV65" s="90"/>
      <c r="BW65" s="104"/>
      <c r="BX65" s="90" t="s">
        <v>29</v>
      </c>
      <c r="BY65" s="90">
        <f>MAX(BY36:BY55)</f>
        <v>99.13</v>
      </c>
      <c r="BZ65" s="90">
        <f t="shared" ref="BZ65:CN65" si="4">MAX(BZ36:BZ55)</f>
        <v>145.4</v>
      </c>
      <c r="CA65" s="90">
        <f t="shared" si="4"/>
        <v>110.31</v>
      </c>
      <c r="CB65" s="90">
        <f t="shared" si="4"/>
        <v>128.34</v>
      </c>
      <c r="CC65" s="90">
        <f t="shared" si="4"/>
        <v>140875.54</v>
      </c>
      <c r="CD65" s="90">
        <f t="shared" si="4"/>
        <v>1829.05</v>
      </c>
      <c r="CE65" s="90">
        <f t="shared" si="4"/>
        <v>82.72</v>
      </c>
      <c r="CF65" s="90">
        <f t="shared" si="4"/>
        <v>83.8</v>
      </c>
      <c r="CG65" s="90">
        <f t="shared" si="4"/>
        <v>12.5</v>
      </c>
      <c r="CH65" s="90">
        <f t="shared" si="4"/>
        <v>13.5</v>
      </c>
      <c r="CI65" s="90">
        <f t="shared" si="4"/>
        <v>17.22</v>
      </c>
      <c r="CJ65" s="90">
        <f t="shared" si="4"/>
        <v>23.71</v>
      </c>
      <c r="CK65" s="90">
        <f t="shared" si="4"/>
        <v>154.38999999999999</v>
      </c>
      <c r="CL65" s="90">
        <f t="shared" si="4"/>
        <v>109.43</v>
      </c>
      <c r="CM65" s="90">
        <f t="shared" si="4"/>
        <v>16.989999999999998</v>
      </c>
      <c r="CN65" s="90">
        <f t="shared" si="4"/>
        <v>17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</row>
    <row r="66" spans="73:108" s="152" customFormat="1" x14ac:dyDescent="0.2">
      <c r="BU66" s="117"/>
      <c r="BV66" s="89"/>
      <c r="BW66" s="89"/>
      <c r="BX66" s="90" t="s">
        <v>30</v>
      </c>
      <c r="BY66" s="90">
        <f>MIN(BY36:BY55)</f>
        <v>96.14</v>
      </c>
      <c r="BZ66" s="90">
        <f t="shared" ref="BZ66:CN66" si="5">MIN(BZ36:BZ55)</f>
        <v>142.1</v>
      </c>
      <c r="CA66" s="90">
        <f t="shared" si="5"/>
        <v>107.35</v>
      </c>
      <c r="CB66" s="90">
        <f t="shared" si="5"/>
        <v>124.17</v>
      </c>
      <c r="CC66" s="90">
        <f t="shared" si="5"/>
        <v>135228.46</v>
      </c>
      <c r="CD66" s="90">
        <f t="shared" si="5"/>
        <v>1733.32</v>
      </c>
      <c r="CE66" s="90">
        <f t="shared" si="5"/>
        <v>79.84</v>
      </c>
      <c r="CF66" s="90">
        <f t="shared" si="5"/>
        <v>81.17</v>
      </c>
      <c r="CG66" s="90">
        <f t="shared" si="5"/>
        <v>12.08</v>
      </c>
      <c r="CH66" s="90">
        <f t="shared" si="5"/>
        <v>13.05</v>
      </c>
      <c r="CI66" s="90">
        <f t="shared" si="5"/>
        <v>16.68</v>
      </c>
      <c r="CJ66" s="90">
        <f t="shared" si="5"/>
        <v>0</v>
      </c>
      <c r="CK66" s="90">
        <f t="shared" si="5"/>
        <v>149.93</v>
      </c>
      <c r="CL66" s="90">
        <f t="shared" si="5"/>
        <v>105.86</v>
      </c>
      <c r="CM66" s="90">
        <f t="shared" si="5"/>
        <v>16.34</v>
      </c>
      <c r="CN66" s="90">
        <f t="shared" si="5"/>
        <v>16.32</v>
      </c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</row>
    <row r="67" spans="73:108" s="152" customFormat="1" x14ac:dyDescent="0.2">
      <c r="BU67" s="117"/>
      <c r="BV67" s="89"/>
      <c r="BW67" s="89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2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</row>
    <row r="68" spans="73:108" s="152" customFormat="1" x14ac:dyDescent="0.2">
      <c r="BU68" s="117"/>
      <c r="BV68" s="89"/>
      <c r="BW68" s="89"/>
      <c r="BX68" s="90"/>
      <c r="BY68" s="90">
        <f t="shared" ref="BY68:CN68" si="6">BY65-BY66</f>
        <v>2.9899999999999949</v>
      </c>
      <c r="BZ68" s="90">
        <f t="shared" si="6"/>
        <v>3.3000000000000114</v>
      </c>
      <c r="CA68" s="90">
        <f t="shared" si="6"/>
        <v>2.960000000000008</v>
      </c>
      <c r="CB68" s="90">
        <f t="shared" si="6"/>
        <v>4.1700000000000017</v>
      </c>
      <c r="CC68" s="90">
        <f t="shared" si="6"/>
        <v>5647.0800000000163</v>
      </c>
      <c r="CD68" s="90">
        <f t="shared" si="6"/>
        <v>95.730000000000018</v>
      </c>
      <c r="CE68" s="90">
        <f t="shared" si="6"/>
        <v>2.8799999999999955</v>
      </c>
      <c r="CF68" s="90">
        <f t="shared" si="6"/>
        <v>2.6299999999999955</v>
      </c>
      <c r="CG68" s="90">
        <f t="shared" si="6"/>
        <v>0.41999999999999993</v>
      </c>
      <c r="CH68" s="90">
        <f t="shared" si="6"/>
        <v>0.44999999999999929</v>
      </c>
      <c r="CI68" s="90">
        <f t="shared" si="6"/>
        <v>0.53999999999999915</v>
      </c>
      <c r="CJ68" s="90">
        <f t="shared" si="6"/>
        <v>23.71</v>
      </c>
      <c r="CK68" s="90">
        <f t="shared" si="6"/>
        <v>4.4599999999999795</v>
      </c>
      <c r="CL68" s="90">
        <f t="shared" si="6"/>
        <v>3.5700000000000074</v>
      </c>
      <c r="CM68" s="90">
        <f t="shared" si="6"/>
        <v>0.64999999999999858</v>
      </c>
      <c r="CN68" s="90">
        <f t="shared" si="6"/>
        <v>0.67999999999999972</v>
      </c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</row>
    <row r="69" spans="73:108" s="152" customFormat="1" x14ac:dyDescent="0.2">
      <c r="BU69" s="117"/>
      <c r="BV69" s="89"/>
      <c r="BW69" s="89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108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</row>
    <row r="70" spans="73:108" s="152" customFormat="1" x14ac:dyDescent="0.2">
      <c r="BU70" s="117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108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</row>
    <row r="71" spans="73:108" s="152" customFormat="1" ht="25.5" x14ac:dyDescent="0.2">
      <c r="BU71" s="117"/>
      <c r="BV71" s="89"/>
      <c r="BW71" s="89"/>
      <c r="BX71" s="101" t="s">
        <v>18</v>
      </c>
      <c r="BY71" s="92" t="s">
        <v>5</v>
      </c>
      <c r="BZ71" s="92" t="s">
        <v>6</v>
      </c>
      <c r="CA71" s="92" t="s">
        <v>7</v>
      </c>
      <c r="CB71" s="92" t="s">
        <v>8</v>
      </c>
      <c r="CC71" s="90" t="s">
        <v>9</v>
      </c>
      <c r="CD71" s="89" t="s">
        <v>10</v>
      </c>
      <c r="CE71" s="89" t="s">
        <v>11</v>
      </c>
      <c r="CF71" s="89" t="s">
        <v>12</v>
      </c>
      <c r="CG71" s="89" t="s">
        <v>13</v>
      </c>
      <c r="CH71" s="89" t="s">
        <v>14</v>
      </c>
      <c r="CI71" s="89" t="s">
        <v>15</v>
      </c>
      <c r="CJ71" s="152" t="s">
        <v>158</v>
      </c>
      <c r="CK71" s="91" t="s">
        <v>16</v>
      </c>
      <c r="CL71" s="90" t="s">
        <v>17</v>
      </c>
      <c r="CM71" s="105" t="s">
        <v>32</v>
      </c>
      <c r="CN71" s="105" t="s">
        <v>33</v>
      </c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</row>
    <row r="72" spans="73:108" s="152" customFormat="1" x14ac:dyDescent="0.2">
      <c r="BU72" s="117"/>
      <c r="BV72" s="89"/>
      <c r="BW72" s="89">
        <v>1</v>
      </c>
      <c r="BX72" s="106" t="s">
        <v>163</v>
      </c>
      <c r="BY72" s="75">
        <v>109.24000000000001</v>
      </c>
      <c r="BZ72" s="75">
        <v>0.75216246709289203</v>
      </c>
      <c r="CA72" s="75">
        <v>0.98510000000000009</v>
      </c>
      <c r="CB72" s="75">
        <v>0.85535882302625954</v>
      </c>
      <c r="CC72" s="75">
        <v>1299.48</v>
      </c>
      <c r="CD72" s="75">
        <v>16.41</v>
      </c>
      <c r="CE72" s="75">
        <v>1.3262599469496021</v>
      </c>
      <c r="CF72" s="75">
        <v>1.2952000000000001</v>
      </c>
      <c r="CG72" s="75">
        <v>8.7900000000000009</v>
      </c>
      <c r="CH72" s="75">
        <v>8.1532</v>
      </c>
      <c r="CI72" s="75">
        <v>6.3646000000000003</v>
      </c>
      <c r="CJ72" s="75">
        <v>0</v>
      </c>
      <c r="CK72" s="75">
        <v>0.70589065753714753</v>
      </c>
      <c r="CL72" s="75">
        <v>1</v>
      </c>
      <c r="CM72" s="75">
        <v>6.4157000000000002</v>
      </c>
      <c r="CN72" s="75">
        <v>6.4109000000000007</v>
      </c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</row>
    <row r="73" spans="73:108" s="152" customFormat="1" x14ac:dyDescent="0.2">
      <c r="BU73" s="117"/>
      <c r="BV73" s="89"/>
      <c r="BW73" s="89">
        <v>2</v>
      </c>
      <c r="BX73" s="106" t="s">
        <v>164</v>
      </c>
      <c r="BY73" s="75">
        <v>109.62</v>
      </c>
      <c r="BZ73" s="75">
        <v>0.74699335175916937</v>
      </c>
      <c r="CA73" s="75">
        <v>0.98460000000000003</v>
      </c>
      <c r="CB73" s="75">
        <v>0.85280573085451128</v>
      </c>
      <c r="CC73" s="157">
        <v>1293.97</v>
      </c>
      <c r="CD73" s="75">
        <v>16.441000000000003</v>
      </c>
      <c r="CE73" s="75">
        <v>1.3075313807531379</v>
      </c>
      <c r="CF73" s="75">
        <v>1.2912000000000001</v>
      </c>
      <c r="CG73" s="75">
        <v>8.7393999999999998</v>
      </c>
      <c r="CH73" s="75">
        <v>8.1089000000000002</v>
      </c>
      <c r="CI73" s="75">
        <v>6.3473000000000006</v>
      </c>
      <c r="CJ73" s="75">
        <v>0</v>
      </c>
      <c r="CK73" s="75">
        <v>0.70541263111857277</v>
      </c>
      <c r="CL73" s="75">
        <v>1</v>
      </c>
      <c r="CM73" s="75">
        <v>6.4036</v>
      </c>
      <c r="CN73" s="75">
        <v>6.3986000000000001</v>
      </c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</row>
    <row r="74" spans="73:108" s="152" customFormat="1" x14ac:dyDescent="0.2">
      <c r="BU74" s="117"/>
      <c r="BV74" s="89"/>
      <c r="BW74" s="89">
        <v>3</v>
      </c>
      <c r="BX74" s="106" t="s">
        <v>165</v>
      </c>
      <c r="BY74" s="75">
        <v>109.71000000000001</v>
      </c>
      <c r="BZ74" s="75">
        <v>0.74721661809758644</v>
      </c>
      <c r="CA74" s="75">
        <v>0.98560000000000003</v>
      </c>
      <c r="CB74" s="75">
        <v>0.85528566541224771</v>
      </c>
      <c r="CC74" s="75">
        <v>1292.3300000000002</v>
      </c>
      <c r="CD74" s="75">
        <v>16.404</v>
      </c>
      <c r="CE74" s="75">
        <v>1.3119916032537391</v>
      </c>
      <c r="CF74" s="75">
        <v>1.2967</v>
      </c>
      <c r="CG74" s="75">
        <v>8.7556000000000012</v>
      </c>
      <c r="CH74" s="75">
        <v>8.1194000000000006</v>
      </c>
      <c r="CI74" s="75">
        <v>6.3644000000000007</v>
      </c>
      <c r="CJ74" s="75">
        <v>0</v>
      </c>
      <c r="CK74" s="75">
        <v>0.70490543693563512</v>
      </c>
      <c r="CL74" s="75">
        <v>1</v>
      </c>
      <c r="CM74" s="75">
        <v>6.4008000000000003</v>
      </c>
      <c r="CN74" s="75">
        <v>6.3946000000000005</v>
      </c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</row>
    <row r="75" spans="73:108" s="152" customFormat="1" x14ac:dyDescent="0.2">
      <c r="BU75" s="117"/>
      <c r="BV75" s="89"/>
      <c r="BW75" s="89">
        <v>4</v>
      </c>
      <c r="BX75" s="106" t="s">
        <v>166</v>
      </c>
      <c r="BY75" s="75">
        <v>110.11</v>
      </c>
      <c r="BZ75" s="75">
        <v>0.74498994263577434</v>
      </c>
      <c r="CA75" s="75">
        <v>0.98610000000000009</v>
      </c>
      <c r="CB75" s="75">
        <v>0.85062946580469545</v>
      </c>
      <c r="CC75" s="75">
        <v>1294.6500000000001</v>
      </c>
      <c r="CD75" s="75">
        <v>16.5</v>
      </c>
      <c r="CE75" s="75">
        <v>1.3078733978550876</v>
      </c>
      <c r="CF75" s="75">
        <v>1.2943</v>
      </c>
      <c r="CG75" s="75">
        <v>8.7458000000000009</v>
      </c>
      <c r="CH75" s="75">
        <v>8.1118000000000006</v>
      </c>
      <c r="CI75" s="75">
        <v>6.3304</v>
      </c>
      <c r="CJ75" s="75">
        <v>0</v>
      </c>
      <c r="CK75" s="75">
        <v>0.70605014368120433</v>
      </c>
      <c r="CL75" s="75">
        <v>1</v>
      </c>
      <c r="CM75" s="75">
        <v>6.3957000000000006</v>
      </c>
      <c r="CN75" s="75">
        <v>6.3858000000000006</v>
      </c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</row>
    <row r="76" spans="73:108" s="152" customFormat="1" x14ac:dyDescent="0.2">
      <c r="BU76" s="117"/>
      <c r="BV76" s="89"/>
      <c r="BW76" s="89">
        <v>5</v>
      </c>
      <c r="BX76" s="106" t="s">
        <v>167</v>
      </c>
      <c r="BY76" s="75">
        <v>109.91</v>
      </c>
      <c r="BZ76" s="75">
        <v>0.74294205052005935</v>
      </c>
      <c r="CA76" s="75">
        <v>0.98110000000000008</v>
      </c>
      <c r="CB76" s="75">
        <v>0.84602368866328248</v>
      </c>
      <c r="CC76" s="75">
        <v>1298.4399000000001</v>
      </c>
      <c r="CD76" s="75">
        <v>16.733000000000001</v>
      </c>
      <c r="CE76" s="75">
        <v>1.3070186903672723</v>
      </c>
      <c r="CF76" s="75">
        <v>1.2958000000000001</v>
      </c>
      <c r="CG76" s="75">
        <v>8.6630000000000003</v>
      </c>
      <c r="CH76" s="75">
        <v>8.032</v>
      </c>
      <c r="CI76" s="75">
        <v>6.2995000000000001</v>
      </c>
      <c r="CJ76" s="75">
        <v>0</v>
      </c>
      <c r="CK76" s="75">
        <v>0.70410139060024646</v>
      </c>
      <c r="CL76" s="75">
        <v>1</v>
      </c>
      <c r="CM76" s="75">
        <v>6.3927000000000005</v>
      </c>
      <c r="CN76" s="75">
        <v>6.3853</v>
      </c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</row>
    <row r="77" spans="73:108" s="152" customFormat="1" x14ac:dyDescent="0.2">
      <c r="BU77" s="117"/>
      <c r="BV77" s="89"/>
      <c r="BW77" s="89">
        <v>6</v>
      </c>
      <c r="BX77" s="106" t="s">
        <v>168</v>
      </c>
      <c r="BY77" s="75">
        <v>109.38</v>
      </c>
      <c r="BZ77" s="75">
        <v>0.74532309756279336</v>
      </c>
      <c r="CA77" s="75">
        <v>0.9830000000000001</v>
      </c>
      <c r="CB77" s="75">
        <v>0.84990651028386865</v>
      </c>
      <c r="CC77" s="157">
        <v>1298.6100000000001</v>
      </c>
      <c r="CD77" s="75">
        <v>16.670000000000002</v>
      </c>
      <c r="CE77" s="75">
        <v>1.321003963011889</v>
      </c>
      <c r="CF77" s="75">
        <v>1.3013000000000001</v>
      </c>
      <c r="CG77" s="75">
        <v>8.7421000000000006</v>
      </c>
      <c r="CH77" s="75">
        <v>8.083400000000001</v>
      </c>
      <c r="CI77" s="75">
        <v>6.3283000000000005</v>
      </c>
      <c r="CJ77" s="75">
        <v>0</v>
      </c>
      <c r="CK77" s="75">
        <v>0.70267649476857352</v>
      </c>
      <c r="CL77" s="75">
        <v>1</v>
      </c>
      <c r="CM77" s="75">
        <v>6.4083000000000006</v>
      </c>
      <c r="CN77" s="75">
        <v>6.4051</v>
      </c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</row>
    <row r="78" spans="73:108" s="152" customFormat="1" x14ac:dyDescent="0.2">
      <c r="BU78" s="117"/>
      <c r="BV78" s="89"/>
      <c r="BW78" s="89">
        <v>7</v>
      </c>
      <c r="BX78" s="106" t="s">
        <v>169</v>
      </c>
      <c r="BY78" s="75">
        <v>110.03</v>
      </c>
      <c r="BZ78" s="75">
        <v>0.74816699087236271</v>
      </c>
      <c r="CA78" s="75">
        <v>0.98610000000000009</v>
      </c>
      <c r="CB78" s="75">
        <v>0.84832032575500504</v>
      </c>
      <c r="CC78" s="157">
        <v>1295.05</v>
      </c>
      <c r="CD78" s="75">
        <v>16.774000000000001</v>
      </c>
      <c r="CE78" s="75">
        <v>1.3150973172014728</v>
      </c>
      <c r="CF78" s="75">
        <v>1.2981</v>
      </c>
      <c r="CG78" s="75">
        <v>8.6999000000000013</v>
      </c>
      <c r="CH78" s="75">
        <v>8.0579000000000001</v>
      </c>
      <c r="CI78" s="75">
        <v>6.3180000000000005</v>
      </c>
      <c r="CJ78" s="75">
        <v>0</v>
      </c>
      <c r="CK78" s="75">
        <v>0.70459253413750833</v>
      </c>
      <c r="CL78" s="75">
        <v>1</v>
      </c>
      <c r="CM78" s="75">
        <v>6.4030000000000005</v>
      </c>
      <c r="CN78" s="75">
        <v>6.3987000000000007</v>
      </c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</row>
    <row r="79" spans="73:108" s="152" customFormat="1" x14ac:dyDescent="0.2">
      <c r="BU79" s="158"/>
      <c r="BV79" s="117"/>
      <c r="BW79" s="89">
        <v>8</v>
      </c>
      <c r="BX79" s="106" t="s">
        <v>170</v>
      </c>
      <c r="BY79" s="75">
        <v>110.12</v>
      </c>
      <c r="BZ79" s="75">
        <v>0.74638005672488428</v>
      </c>
      <c r="CA79" s="75">
        <v>0.9839</v>
      </c>
      <c r="CB79" s="75">
        <v>0.84796065462562531</v>
      </c>
      <c r="CC79" s="75">
        <v>1298.02</v>
      </c>
      <c r="CD79" s="75">
        <v>16.856000000000002</v>
      </c>
      <c r="CE79" s="75">
        <v>1.3140604467805519</v>
      </c>
      <c r="CF79" s="75">
        <v>1.2991000000000001</v>
      </c>
      <c r="CG79" s="75">
        <v>8.6364999999999998</v>
      </c>
      <c r="CH79" s="75">
        <v>8.0152000000000001</v>
      </c>
      <c r="CI79" s="75">
        <v>6.3165000000000004</v>
      </c>
      <c r="CJ79" s="75">
        <v>0</v>
      </c>
      <c r="CK79" s="75">
        <v>0.70414105353584433</v>
      </c>
      <c r="CL79" s="75">
        <v>1</v>
      </c>
      <c r="CM79" s="75">
        <v>6.4028</v>
      </c>
      <c r="CN79" s="75">
        <v>6.3984000000000005</v>
      </c>
      <c r="CO79" s="120"/>
      <c r="CP79" s="120"/>
      <c r="CQ79" s="120"/>
      <c r="CR79" s="120"/>
      <c r="CS79" s="120"/>
      <c r="CT79" s="120"/>
      <c r="CU79" s="120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73:108" s="152" customFormat="1" x14ac:dyDescent="0.2">
      <c r="BU80" s="117"/>
      <c r="BV80" s="89"/>
      <c r="BW80" s="89">
        <v>9</v>
      </c>
      <c r="BX80" s="106" t="s">
        <v>171</v>
      </c>
      <c r="BY80" s="75">
        <v>110.62</v>
      </c>
      <c r="BZ80" s="75">
        <v>0.75030012004801927</v>
      </c>
      <c r="CA80" s="75">
        <v>0.98820000000000008</v>
      </c>
      <c r="CB80" s="75">
        <v>0.85149863760217981</v>
      </c>
      <c r="CC80" s="75">
        <v>1294.25</v>
      </c>
      <c r="CD80" s="75">
        <v>16.855</v>
      </c>
      <c r="CE80" s="75">
        <v>1.3201320132013201</v>
      </c>
      <c r="CF80" s="75">
        <v>1.3034000000000001</v>
      </c>
      <c r="CG80" s="75">
        <v>8.6271000000000004</v>
      </c>
      <c r="CH80" s="75">
        <v>8.0298999999999996</v>
      </c>
      <c r="CI80" s="75">
        <v>6.3428000000000004</v>
      </c>
      <c r="CJ80" s="75">
        <v>0</v>
      </c>
      <c r="CK80" s="75">
        <v>0.70407164633073061</v>
      </c>
      <c r="CL80" s="75">
        <v>1</v>
      </c>
      <c r="CM80" s="75">
        <v>6.4039999999999999</v>
      </c>
      <c r="CN80" s="75">
        <v>6.4012000000000002</v>
      </c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</row>
    <row r="81" spans="73:108" s="152" customFormat="1" x14ac:dyDescent="0.2">
      <c r="BU81" s="117"/>
      <c r="BV81" s="117"/>
      <c r="BW81" s="89">
        <v>10</v>
      </c>
      <c r="BX81" s="106" t="s">
        <v>172</v>
      </c>
      <c r="BY81" s="75">
        <v>109.93</v>
      </c>
      <c r="BZ81" s="75">
        <v>0.74426912771658227</v>
      </c>
      <c r="CA81" s="75">
        <v>0.98310000000000008</v>
      </c>
      <c r="CB81" s="75">
        <v>0.84580901632411387</v>
      </c>
      <c r="CC81" s="75">
        <v>1305.42</v>
      </c>
      <c r="CD81" s="75">
        <v>17.141999999999999</v>
      </c>
      <c r="CE81" s="75">
        <v>1.3236267372600925</v>
      </c>
      <c r="CF81" s="75">
        <v>1.2957000000000001</v>
      </c>
      <c r="CG81" s="75">
        <v>8.5890000000000004</v>
      </c>
      <c r="CH81" s="75">
        <v>7.9945000000000004</v>
      </c>
      <c r="CI81" s="75">
        <v>6.2995999999999999</v>
      </c>
      <c r="CJ81" s="75">
        <v>0</v>
      </c>
      <c r="CK81" s="75">
        <v>0.70487562469602238</v>
      </c>
      <c r="CL81" s="75">
        <v>1</v>
      </c>
      <c r="CM81" s="75">
        <v>6.3902999999999999</v>
      </c>
      <c r="CN81" s="75">
        <v>6.3867000000000003</v>
      </c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73:108" s="152" customFormat="1" x14ac:dyDescent="0.2">
      <c r="BU82" s="117"/>
      <c r="BV82" s="117"/>
      <c r="BW82" s="89">
        <v>11</v>
      </c>
      <c r="BX82" s="106" t="s">
        <v>173</v>
      </c>
      <c r="BY82" s="75">
        <v>110.54</v>
      </c>
      <c r="BZ82" s="75">
        <v>0.75477394520341157</v>
      </c>
      <c r="CA82" s="75">
        <v>0.9961000000000001</v>
      </c>
      <c r="CB82" s="75">
        <v>0.86206896551724133</v>
      </c>
      <c r="CC82" s="75">
        <v>1281.03</v>
      </c>
      <c r="CD82" s="75">
        <v>16.597000000000001</v>
      </c>
      <c r="CE82" s="75">
        <v>1.3431833445265278</v>
      </c>
      <c r="CF82" s="75">
        <v>1.3164</v>
      </c>
      <c r="CG82" s="75">
        <v>8.8484999999999996</v>
      </c>
      <c r="CH82" s="75">
        <v>8.1471</v>
      </c>
      <c r="CI82" s="75">
        <v>6.4203999999999999</v>
      </c>
      <c r="CJ82" s="75">
        <v>4.7149999999999999</v>
      </c>
      <c r="CK82" s="75">
        <v>0.70869210871336952</v>
      </c>
      <c r="CL82" s="75">
        <v>1</v>
      </c>
      <c r="CM82" s="75">
        <v>6.4379</v>
      </c>
      <c r="CN82" s="75">
        <v>6.4540000000000006</v>
      </c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73:108" s="152" customFormat="1" x14ac:dyDescent="0.2">
      <c r="BU83" s="117"/>
      <c r="BV83" s="117"/>
      <c r="BW83" s="89">
        <v>12</v>
      </c>
      <c r="BX83" s="106" t="s">
        <v>174</v>
      </c>
      <c r="BY83" s="75">
        <v>109.86</v>
      </c>
      <c r="BZ83" s="75">
        <v>0.75912852045851353</v>
      </c>
      <c r="CA83" s="75">
        <v>0.996</v>
      </c>
      <c r="CB83" s="75">
        <v>0.8663259118080221</v>
      </c>
      <c r="CC83" s="75">
        <v>1278.9100000000001</v>
      </c>
      <c r="CD83" s="75">
        <v>16.372</v>
      </c>
      <c r="CE83" s="75">
        <v>1.3559322033898304</v>
      </c>
      <c r="CF83" s="75">
        <v>1.3237000000000001</v>
      </c>
      <c r="CG83" s="75">
        <v>8.9334000000000007</v>
      </c>
      <c r="CH83" s="75">
        <v>8.2036999999999995</v>
      </c>
      <c r="CI83" s="75">
        <v>6.4553000000000003</v>
      </c>
      <c r="CJ83" s="75">
        <v>4.7704000000000004</v>
      </c>
      <c r="CK83" s="75">
        <v>0.70861678004535145</v>
      </c>
      <c r="CL83" s="75">
        <v>1</v>
      </c>
      <c r="CM83" s="75">
        <v>6.4727000000000006</v>
      </c>
      <c r="CN83" s="75">
        <v>6.4772000000000007</v>
      </c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73:108" s="152" customFormat="1" x14ac:dyDescent="0.2">
      <c r="BU84" s="117"/>
      <c r="BV84" s="117"/>
      <c r="BW84" s="89">
        <v>13</v>
      </c>
      <c r="BX84" s="106" t="s">
        <v>175</v>
      </c>
      <c r="BY84" s="75">
        <v>110.09</v>
      </c>
      <c r="BZ84" s="75">
        <v>0.75970523436906479</v>
      </c>
      <c r="CA84" s="75">
        <v>0.99640000000000006</v>
      </c>
      <c r="CB84" s="75">
        <v>0.86430423509075194</v>
      </c>
      <c r="CC84" s="75">
        <v>1272.79</v>
      </c>
      <c r="CD84" s="75">
        <v>16.23</v>
      </c>
      <c r="CE84" s="75">
        <v>1.3533631073216945</v>
      </c>
      <c r="CF84" s="75">
        <v>1.3296000000000001</v>
      </c>
      <c r="CG84" s="75">
        <v>8.8895</v>
      </c>
      <c r="CH84" s="75">
        <v>8.1844999999999999</v>
      </c>
      <c r="CI84" s="75">
        <v>6.44</v>
      </c>
      <c r="CJ84" s="75">
        <v>4.7454000000000001</v>
      </c>
      <c r="CK84" s="75">
        <v>0.71042909917590225</v>
      </c>
      <c r="CL84" s="75">
        <v>1</v>
      </c>
      <c r="CM84" s="75">
        <v>6.4691000000000001</v>
      </c>
      <c r="CN84" s="75">
        <v>6.4751000000000003</v>
      </c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73:108" s="152" customFormat="1" x14ac:dyDescent="0.2">
      <c r="BU85" s="117"/>
      <c r="BV85" s="117"/>
      <c r="BW85" s="89">
        <v>14</v>
      </c>
      <c r="BX85" s="106" t="s">
        <v>176</v>
      </c>
      <c r="BY85" s="75">
        <v>110.39</v>
      </c>
      <c r="BZ85" s="75">
        <v>0.7627183281214247</v>
      </c>
      <c r="CA85" s="75">
        <v>0.99730000000000008</v>
      </c>
      <c r="CB85" s="75">
        <v>0.86828167057393424</v>
      </c>
      <c r="CC85" s="75">
        <v>1262.6100000000001</v>
      </c>
      <c r="CD85" s="75">
        <v>16.234000000000002</v>
      </c>
      <c r="CE85" s="75">
        <v>1.3585110718652356</v>
      </c>
      <c r="CF85" s="75">
        <v>1.3323</v>
      </c>
      <c r="CG85" s="75">
        <v>8.9368999999999996</v>
      </c>
      <c r="CH85" s="75">
        <v>8.1837999999999997</v>
      </c>
      <c r="CI85" s="75">
        <v>6.4694000000000003</v>
      </c>
      <c r="CJ85" s="75">
        <v>4.7549999999999999</v>
      </c>
      <c r="CK85" s="75">
        <v>0.71028780862005281</v>
      </c>
      <c r="CL85" s="75">
        <v>1</v>
      </c>
      <c r="CM85" s="75">
        <v>6.4978000000000007</v>
      </c>
      <c r="CN85" s="75">
        <v>6.5078000000000005</v>
      </c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73:108" s="152" customFormat="1" x14ac:dyDescent="0.2">
      <c r="BU86" s="117"/>
      <c r="BV86" s="117"/>
      <c r="BW86" s="89">
        <v>15</v>
      </c>
      <c r="BX86" s="106" t="s">
        <v>177</v>
      </c>
      <c r="BY86" s="75">
        <v>110.13</v>
      </c>
      <c r="BZ86" s="75">
        <v>0.75142771265404273</v>
      </c>
      <c r="CA86" s="75">
        <v>0.98910000000000009</v>
      </c>
      <c r="CB86" s="75">
        <v>0.85755938598747949</v>
      </c>
      <c r="CC86" s="75">
        <v>1269.8900000000001</v>
      </c>
      <c r="CD86" s="75">
        <v>16.43</v>
      </c>
      <c r="CE86" s="75">
        <v>1.3455328310010763</v>
      </c>
      <c r="CF86" s="75">
        <v>1.3269</v>
      </c>
      <c r="CG86" s="75">
        <v>8.8414999999999999</v>
      </c>
      <c r="CH86" s="75">
        <v>8.0884999999999998</v>
      </c>
      <c r="CI86" s="75">
        <v>6.3896000000000006</v>
      </c>
      <c r="CJ86" s="75">
        <v>4.7099000000000002</v>
      </c>
      <c r="CK86" s="75">
        <v>0.71112628180512294</v>
      </c>
      <c r="CL86" s="75">
        <v>1</v>
      </c>
      <c r="CM86" s="75">
        <v>6.4937000000000005</v>
      </c>
      <c r="CN86" s="75">
        <v>6.4983000000000004</v>
      </c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</row>
    <row r="87" spans="73:108" s="152" customFormat="1" x14ac:dyDescent="0.2">
      <c r="BU87" s="117"/>
      <c r="BV87" s="117"/>
      <c r="BW87" s="89">
        <v>16</v>
      </c>
      <c r="BX87" s="106" t="s">
        <v>178</v>
      </c>
      <c r="BY87" s="75">
        <v>109.49000000000001</v>
      </c>
      <c r="BZ87" s="75">
        <v>0.75557234605213441</v>
      </c>
      <c r="CA87" s="75">
        <v>0.98840000000000006</v>
      </c>
      <c r="CB87" s="75">
        <v>0.85851648351648346</v>
      </c>
      <c r="CC87" s="75">
        <v>1269.0600000000002</v>
      </c>
      <c r="CD87" s="75">
        <v>16.413</v>
      </c>
      <c r="CE87" s="75">
        <v>1.3473457289140391</v>
      </c>
      <c r="CF87" s="75">
        <v>1.3284</v>
      </c>
      <c r="CG87" s="75">
        <v>8.8875000000000011</v>
      </c>
      <c r="CH87" s="75">
        <v>8.122300000000001</v>
      </c>
      <c r="CI87" s="75">
        <v>6.3969000000000005</v>
      </c>
      <c r="CJ87" s="75">
        <v>4.6417000000000002</v>
      </c>
      <c r="CK87" s="75">
        <v>0.70847119001905789</v>
      </c>
      <c r="CL87" s="75">
        <v>1</v>
      </c>
      <c r="CM87" s="75">
        <v>6.5404</v>
      </c>
      <c r="CN87" s="75">
        <v>6.5487000000000002</v>
      </c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</row>
    <row r="88" spans="73:108" s="152" customFormat="1" x14ac:dyDescent="0.2">
      <c r="BU88" s="117"/>
      <c r="BV88" s="117"/>
      <c r="BW88" s="89">
        <v>17</v>
      </c>
      <c r="BX88" s="106" t="s">
        <v>179</v>
      </c>
      <c r="BY88" s="75">
        <v>109.72</v>
      </c>
      <c r="BZ88" s="75">
        <v>0.75591503515004921</v>
      </c>
      <c r="CA88" s="75">
        <v>0.98930000000000007</v>
      </c>
      <c r="CB88" s="75">
        <v>0.85800085800085801</v>
      </c>
      <c r="CC88" s="157">
        <v>1256.4100000000001</v>
      </c>
      <c r="CD88" s="75">
        <v>16.170000000000002</v>
      </c>
      <c r="CE88" s="75">
        <v>1.3522650439486139</v>
      </c>
      <c r="CF88" s="75">
        <v>1.3301000000000001</v>
      </c>
      <c r="CG88" s="75">
        <v>8.8592000000000013</v>
      </c>
      <c r="CH88" s="75">
        <v>8.1225000000000005</v>
      </c>
      <c r="CI88" s="75">
        <v>6.3916000000000004</v>
      </c>
      <c r="CJ88" s="75">
        <v>4.6885000000000003</v>
      </c>
      <c r="CK88" s="75">
        <v>0.70869210871336952</v>
      </c>
      <c r="CL88" s="75">
        <v>1</v>
      </c>
      <c r="CM88" s="75">
        <v>6.5754000000000001</v>
      </c>
      <c r="CN88" s="75">
        <v>6.5807000000000002</v>
      </c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</row>
    <row r="89" spans="73:108" s="152" customFormat="1" x14ac:dyDescent="0.2">
      <c r="BU89" s="117"/>
      <c r="BV89" s="117"/>
      <c r="BW89" s="89">
        <v>18</v>
      </c>
      <c r="BX89" s="106" t="s">
        <v>180</v>
      </c>
      <c r="BY89" s="75">
        <v>109.88</v>
      </c>
      <c r="BZ89" s="75">
        <v>0.75694497010067363</v>
      </c>
      <c r="CA89" s="75">
        <v>0.99199999999999999</v>
      </c>
      <c r="CB89" s="75">
        <v>0.85925416738271188</v>
      </c>
      <c r="CC89" s="75">
        <v>1257.95</v>
      </c>
      <c r="CD89" s="75">
        <v>16.225000000000001</v>
      </c>
      <c r="CE89" s="75">
        <v>1.3546464372798699</v>
      </c>
      <c r="CF89" s="75">
        <v>1.3306</v>
      </c>
      <c r="CG89" s="75">
        <v>8.9129000000000005</v>
      </c>
      <c r="CH89" s="75">
        <v>8.1532999999999998</v>
      </c>
      <c r="CI89" s="75">
        <v>6.4011000000000005</v>
      </c>
      <c r="CJ89" s="75">
        <v>4.6363000000000003</v>
      </c>
      <c r="CK89" s="75">
        <v>0.70877750056702205</v>
      </c>
      <c r="CL89" s="75">
        <v>1</v>
      </c>
      <c r="CM89" s="75">
        <v>6.6032000000000002</v>
      </c>
      <c r="CN89" s="75">
        <v>6.6032999999999999</v>
      </c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</row>
    <row r="90" spans="73:108" s="152" customFormat="1" x14ac:dyDescent="0.2">
      <c r="BU90" s="117"/>
      <c r="BV90" s="117"/>
      <c r="BW90" s="89">
        <v>19</v>
      </c>
      <c r="BX90" s="106" t="s">
        <v>181</v>
      </c>
      <c r="BY90" s="159">
        <v>110.22</v>
      </c>
      <c r="BZ90" s="159">
        <v>0.76365024818633065</v>
      </c>
      <c r="CA90" s="159">
        <v>0.99780000000000002</v>
      </c>
      <c r="CB90" s="159">
        <v>0.86445366528354073</v>
      </c>
      <c r="CC90" s="159">
        <v>1251.74</v>
      </c>
      <c r="CD90" s="159">
        <v>16.080000000000002</v>
      </c>
      <c r="CE90" s="159">
        <v>1.3614703880190606</v>
      </c>
      <c r="CF90" s="159">
        <v>1.3303</v>
      </c>
      <c r="CG90" s="159">
        <v>9.0007999999999999</v>
      </c>
      <c r="CH90" s="159">
        <v>8.1902000000000008</v>
      </c>
      <c r="CI90" s="159">
        <v>6.4389000000000003</v>
      </c>
      <c r="CJ90" s="159">
        <v>4.6078000000000001</v>
      </c>
      <c r="CK90" s="160">
        <v>0.71004572694481538</v>
      </c>
      <c r="CL90" s="159">
        <v>1</v>
      </c>
      <c r="CM90" s="159">
        <v>6.6213000000000006</v>
      </c>
      <c r="CN90" s="159">
        <v>6.633</v>
      </c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</row>
    <row r="91" spans="73:108" s="152" customFormat="1" x14ac:dyDescent="0.2">
      <c r="BU91" s="117"/>
      <c r="BV91" s="89"/>
      <c r="BW91" s="89">
        <v>20</v>
      </c>
      <c r="BX91" s="106" t="s">
        <v>182</v>
      </c>
      <c r="BY91" s="159">
        <v>110.63</v>
      </c>
      <c r="BZ91" s="159">
        <v>0.76068766164612811</v>
      </c>
      <c r="CA91" s="159">
        <v>0.99220000000000008</v>
      </c>
      <c r="CB91" s="159">
        <v>0.85873765564619997</v>
      </c>
      <c r="CC91" s="159">
        <v>1250.6100000000001</v>
      </c>
      <c r="CD91" s="159">
        <v>16.03</v>
      </c>
      <c r="CE91" s="159">
        <v>1.3537295248409367</v>
      </c>
      <c r="CF91" s="159">
        <v>1.3225</v>
      </c>
      <c r="CG91" s="159">
        <v>8.9527999999999999</v>
      </c>
      <c r="CH91" s="159">
        <v>8.1504000000000012</v>
      </c>
      <c r="CI91" s="159">
        <v>6.3982999999999999</v>
      </c>
      <c r="CJ91" s="159">
        <v>4.5606</v>
      </c>
      <c r="CK91" s="159">
        <v>0.71178430088545974</v>
      </c>
      <c r="CL91" s="159">
        <v>1</v>
      </c>
      <c r="CM91" s="159">
        <v>6.6175000000000006</v>
      </c>
      <c r="CN91" s="159">
        <v>6.6248000000000005</v>
      </c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</row>
    <row r="92" spans="73:108" s="152" customFormat="1" x14ac:dyDescent="0.2">
      <c r="BU92" s="117"/>
      <c r="BV92" s="89"/>
      <c r="BW92" s="106"/>
      <c r="BX92" s="106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</row>
    <row r="93" spans="73:108" s="152" customFormat="1" x14ac:dyDescent="0.2">
      <c r="BU93" s="104"/>
      <c r="BV93" s="90"/>
      <c r="BW93" s="106"/>
      <c r="BX93" s="106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75"/>
      <c r="CL93" s="75"/>
      <c r="CM93" s="75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</row>
    <row r="94" spans="73:108" s="152" customFormat="1" x14ac:dyDescent="0.2">
      <c r="BU94" s="104"/>
      <c r="BV94" s="90"/>
      <c r="BW94" s="106"/>
      <c r="BX94" s="102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115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</row>
    <row r="95" spans="73:108" s="152" customFormat="1" x14ac:dyDescent="0.2">
      <c r="BU95" s="117"/>
      <c r="BV95" s="89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</row>
    <row r="96" spans="73:108" s="152" customFormat="1" x14ac:dyDescent="0.2">
      <c r="BU96" s="117"/>
      <c r="BV96" s="89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</row>
    <row r="97" spans="73:108" s="152" customFormat="1" x14ac:dyDescent="0.2">
      <c r="BU97" s="117"/>
      <c r="BV97" s="89"/>
      <c r="BW97" s="89"/>
      <c r="BX97" s="89"/>
      <c r="BY97" s="89"/>
      <c r="BZ97" s="89"/>
      <c r="CA97" s="89"/>
      <c r="CB97" s="90"/>
      <c r="CC97" s="89"/>
      <c r="CD97" s="89"/>
      <c r="CE97" s="89"/>
      <c r="CF97" s="89"/>
      <c r="CG97" s="89"/>
      <c r="CH97" s="89"/>
      <c r="CI97" s="89"/>
      <c r="CJ97" s="91"/>
      <c r="CK97" s="90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</row>
    <row r="98" spans="73:108" s="152" customFormat="1" x14ac:dyDescent="0.2">
      <c r="BU98" s="117"/>
      <c r="BV98" s="89"/>
      <c r="BW98" s="98"/>
      <c r="BX98" s="98"/>
      <c r="BY98" s="113">
        <f>AVERAGE(BY72:BY91)</f>
        <v>109.98099999999999</v>
      </c>
      <c r="BZ98" s="113">
        <f t="shared" ref="BZ98:CN98" si="7">AVERAGE(BZ72:BZ91)</f>
        <v>0.75246339124859496</v>
      </c>
      <c r="CA98" s="113">
        <f t="shared" si="7"/>
        <v>0.98907000000000045</v>
      </c>
      <c r="CB98" s="113">
        <f t="shared" si="7"/>
        <v>0.85605507585795082</v>
      </c>
      <c r="CC98" s="113">
        <f t="shared" si="7"/>
        <v>1281.0609950000003</v>
      </c>
      <c r="CD98" s="113">
        <f t="shared" si="7"/>
        <v>16.478300000000001</v>
      </c>
      <c r="CE98" s="113">
        <f t="shared" si="7"/>
        <v>1.3340287588870525</v>
      </c>
      <c r="CF98" s="113">
        <f t="shared" si="7"/>
        <v>1.3120800000000001</v>
      </c>
      <c r="CG98" s="113">
        <f t="shared" si="7"/>
        <v>8.8025700000000011</v>
      </c>
      <c r="CH98" s="113">
        <f t="shared" si="7"/>
        <v>8.1126249999999995</v>
      </c>
      <c r="CI98" s="113">
        <f t="shared" si="7"/>
        <v>6.3756450000000005</v>
      </c>
      <c r="CJ98" s="113">
        <f>AVERAGE(CJ82:CJ91)</f>
        <v>4.6830599999999993</v>
      </c>
      <c r="CK98" s="113">
        <f t="shared" si="7"/>
        <v>0.70718202594155055</v>
      </c>
      <c r="CL98" s="113">
        <f t="shared" si="7"/>
        <v>1</v>
      </c>
      <c r="CM98" s="113">
        <f t="shared" si="7"/>
        <v>6.4672950000000018</v>
      </c>
      <c r="CN98" s="113">
        <f t="shared" si="7"/>
        <v>6.4684099999999987</v>
      </c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</row>
    <row r="99" spans="73:108" s="152" customFormat="1" x14ac:dyDescent="0.2">
      <c r="BU99" s="117"/>
      <c r="BV99" s="89"/>
      <c r="BW99" s="98"/>
      <c r="BX99" s="98"/>
      <c r="BY99" s="115">
        <v>109.98099999999999</v>
      </c>
      <c r="BZ99" s="115">
        <v>0.75246339124859496</v>
      </c>
      <c r="CA99" s="115">
        <v>0.98907000000000045</v>
      </c>
      <c r="CB99" s="115">
        <v>0.85605507585795082</v>
      </c>
      <c r="CC99" s="115">
        <v>1281.0609950000003</v>
      </c>
      <c r="CD99" s="115">
        <v>16.478300000000001</v>
      </c>
      <c r="CE99" s="115">
        <v>1.3340287588870525</v>
      </c>
      <c r="CF99" s="115">
        <v>1.3120800000000001</v>
      </c>
      <c r="CG99" s="115">
        <v>8.8025700000000011</v>
      </c>
      <c r="CH99" s="115">
        <v>8.1126249999999995</v>
      </c>
      <c r="CI99" s="115">
        <v>6.3756450000000005</v>
      </c>
      <c r="CJ99" s="115">
        <v>4.6830599999999993</v>
      </c>
      <c r="CK99" s="115">
        <v>0.70718202594155055</v>
      </c>
      <c r="CL99" s="115">
        <v>1</v>
      </c>
      <c r="CM99" s="115">
        <v>6.4672950000000018</v>
      </c>
      <c r="CN99" s="115">
        <v>6.4684099999999987</v>
      </c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</row>
    <row r="100" spans="73:108" s="152" customFormat="1" x14ac:dyDescent="0.2">
      <c r="BU100" s="117"/>
      <c r="BV100" s="89"/>
      <c r="BW100" s="115"/>
      <c r="BX100" s="110"/>
      <c r="BY100" s="110">
        <f t="shared" ref="BY100:CN100" si="8">BY99-BY98</f>
        <v>0</v>
      </c>
      <c r="BZ100" s="110">
        <f t="shared" si="8"/>
        <v>0</v>
      </c>
      <c r="CA100" s="110">
        <f t="shared" si="8"/>
        <v>0</v>
      </c>
      <c r="CB100" s="110">
        <f t="shared" si="8"/>
        <v>0</v>
      </c>
      <c r="CC100" s="110">
        <f t="shared" si="8"/>
        <v>0</v>
      </c>
      <c r="CD100" s="110">
        <f t="shared" si="8"/>
        <v>0</v>
      </c>
      <c r="CE100" s="110">
        <f t="shared" si="8"/>
        <v>0</v>
      </c>
      <c r="CF100" s="110">
        <f t="shared" si="8"/>
        <v>0</v>
      </c>
      <c r="CG100" s="110">
        <f t="shared" si="8"/>
        <v>0</v>
      </c>
      <c r="CH100" s="110">
        <f t="shared" si="8"/>
        <v>0</v>
      </c>
      <c r="CI100" s="110">
        <f t="shared" si="8"/>
        <v>0</v>
      </c>
      <c r="CJ100" s="110">
        <f t="shared" si="8"/>
        <v>0</v>
      </c>
      <c r="CK100" s="110">
        <f t="shared" si="8"/>
        <v>0</v>
      </c>
      <c r="CL100" s="110">
        <f t="shared" si="8"/>
        <v>0</v>
      </c>
      <c r="CM100" s="110">
        <f t="shared" si="8"/>
        <v>0</v>
      </c>
      <c r="CN100" s="110">
        <f t="shared" si="8"/>
        <v>0</v>
      </c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</row>
    <row r="101" spans="73:108" s="152" customFormat="1" x14ac:dyDescent="0.2">
      <c r="BU101" s="117"/>
      <c r="BV101" s="89"/>
      <c r="BW101" s="90" t="s">
        <v>29</v>
      </c>
      <c r="BX101" s="90"/>
      <c r="BY101" s="113">
        <f>MAX(BY72:BY91)</f>
        <v>110.63</v>
      </c>
      <c r="BZ101" s="113">
        <f t="shared" ref="BZ101:CN101" si="9">MAX(BZ72:BZ91)</f>
        <v>0.76365024818633065</v>
      </c>
      <c r="CA101" s="113">
        <f t="shared" si="9"/>
        <v>0.99780000000000002</v>
      </c>
      <c r="CB101" s="113">
        <f t="shared" si="9"/>
        <v>0.86828167057393424</v>
      </c>
      <c r="CC101" s="113">
        <f t="shared" si="9"/>
        <v>1305.42</v>
      </c>
      <c r="CD101" s="113">
        <f t="shared" si="9"/>
        <v>17.141999999999999</v>
      </c>
      <c r="CE101" s="113">
        <f t="shared" si="9"/>
        <v>1.3614703880190606</v>
      </c>
      <c r="CF101" s="113">
        <f t="shared" si="9"/>
        <v>1.3323</v>
      </c>
      <c r="CG101" s="113">
        <f t="shared" si="9"/>
        <v>9.0007999999999999</v>
      </c>
      <c r="CH101" s="113">
        <f t="shared" si="9"/>
        <v>8.2036999999999995</v>
      </c>
      <c r="CI101" s="113">
        <f t="shared" si="9"/>
        <v>6.4694000000000003</v>
      </c>
      <c r="CJ101" s="113">
        <f t="shared" si="9"/>
        <v>4.7704000000000004</v>
      </c>
      <c r="CK101" s="113">
        <f t="shared" si="9"/>
        <v>0.71178430088545974</v>
      </c>
      <c r="CL101" s="113">
        <f t="shared" si="9"/>
        <v>1</v>
      </c>
      <c r="CM101" s="113">
        <f t="shared" si="9"/>
        <v>6.6213000000000006</v>
      </c>
      <c r="CN101" s="113">
        <f t="shared" si="9"/>
        <v>6.633</v>
      </c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</row>
    <row r="102" spans="73:108" s="152" customFormat="1" x14ac:dyDescent="0.2">
      <c r="BU102" s="117"/>
      <c r="BV102" s="89"/>
      <c r="BW102" s="90" t="s">
        <v>30</v>
      </c>
      <c r="BX102" s="90"/>
      <c r="BY102" s="113">
        <f>MIN(BY72:BY91)</f>
        <v>109.24000000000001</v>
      </c>
      <c r="BZ102" s="113">
        <f t="shared" ref="BZ102:CN102" si="10">MIN(BZ72:BZ91)</f>
        <v>0.74294205052005935</v>
      </c>
      <c r="CA102" s="113">
        <f t="shared" si="10"/>
        <v>0.98110000000000008</v>
      </c>
      <c r="CB102" s="113">
        <f t="shared" si="10"/>
        <v>0.84580901632411387</v>
      </c>
      <c r="CC102" s="113">
        <f t="shared" si="10"/>
        <v>1250.6100000000001</v>
      </c>
      <c r="CD102" s="113">
        <f t="shared" si="10"/>
        <v>16.03</v>
      </c>
      <c r="CE102" s="113">
        <f t="shared" si="10"/>
        <v>1.3070186903672723</v>
      </c>
      <c r="CF102" s="113">
        <f t="shared" si="10"/>
        <v>1.2912000000000001</v>
      </c>
      <c r="CG102" s="113">
        <f t="shared" si="10"/>
        <v>8.5890000000000004</v>
      </c>
      <c r="CH102" s="113">
        <f t="shared" si="10"/>
        <v>7.9945000000000004</v>
      </c>
      <c r="CI102" s="113">
        <f t="shared" si="10"/>
        <v>6.2995000000000001</v>
      </c>
      <c r="CJ102" s="113">
        <f t="shared" si="10"/>
        <v>0</v>
      </c>
      <c r="CK102" s="113">
        <f t="shared" si="10"/>
        <v>0.70267649476857352</v>
      </c>
      <c r="CL102" s="113">
        <f t="shared" si="10"/>
        <v>1</v>
      </c>
      <c r="CM102" s="113">
        <f t="shared" si="10"/>
        <v>6.3902999999999999</v>
      </c>
      <c r="CN102" s="113">
        <f t="shared" si="10"/>
        <v>6.3853</v>
      </c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</row>
    <row r="103" spans="73:108" s="152" customFormat="1" x14ac:dyDescent="0.2">
      <c r="BU103" s="117"/>
      <c r="BV103" s="89"/>
      <c r="BW103" s="89"/>
      <c r="BX103" s="89"/>
      <c r="BY103" s="89"/>
      <c r="BZ103" s="89"/>
      <c r="CA103" s="89"/>
      <c r="CB103" s="90"/>
      <c r="CC103" s="89"/>
      <c r="CD103" s="89"/>
      <c r="CE103" s="89"/>
      <c r="CF103" s="89"/>
      <c r="CG103" s="89"/>
      <c r="CH103" s="89"/>
      <c r="CI103" s="89"/>
      <c r="CJ103" s="91"/>
      <c r="CK103" s="90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</row>
    <row r="104" spans="73:108" s="152" customFormat="1" x14ac:dyDescent="0.2">
      <c r="BU104" s="117"/>
      <c r="BV104" s="89"/>
      <c r="BW104" s="89"/>
      <c r="BX104" s="89"/>
      <c r="BY104" s="113">
        <f>BY101-BY102</f>
        <v>1.3899999999999864</v>
      </c>
      <c r="BZ104" s="113">
        <f t="shared" ref="BZ104:CN104" si="11">BZ101-BZ102</f>
        <v>2.07081976662713E-2</v>
      </c>
      <c r="CA104" s="113">
        <f t="shared" si="11"/>
        <v>1.6699999999999937E-2</v>
      </c>
      <c r="CB104" s="113">
        <f t="shared" si="11"/>
        <v>2.2472654249820367E-2</v>
      </c>
      <c r="CC104" s="113">
        <f t="shared" si="11"/>
        <v>54.809999999999945</v>
      </c>
      <c r="CD104" s="113">
        <f t="shared" si="11"/>
        <v>1.1119999999999983</v>
      </c>
      <c r="CE104" s="113">
        <f t="shared" si="11"/>
        <v>5.4451697651788367E-2</v>
      </c>
      <c r="CF104" s="113">
        <f t="shared" si="11"/>
        <v>4.1099999999999914E-2</v>
      </c>
      <c r="CG104" s="113">
        <f t="shared" si="11"/>
        <v>0.4117999999999995</v>
      </c>
      <c r="CH104" s="113">
        <f t="shared" si="11"/>
        <v>0.20919999999999916</v>
      </c>
      <c r="CI104" s="113">
        <f t="shared" si="11"/>
        <v>0.16990000000000016</v>
      </c>
      <c r="CJ104" s="113">
        <f t="shared" si="11"/>
        <v>4.7704000000000004</v>
      </c>
      <c r="CK104" s="113">
        <f t="shared" si="11"/>
        <v>9.107806116886219E-3</v>
      </c>
      <c r="CL104" s="113">
        <f t="shared" si="11"/>
        <v>0</v>
      </c>
      <c r="CM104" s="113">
        <f t="shared" si="11"/>
        <v>0.23100000000000076</v>
      </c>
      <c r="CN104" s="113">
        <f t="shared" si="11"/>
        <v>0.24770000000000003</v>
      </c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73:108" s="152" customFormat="1" x14ac:dyDescent="0.2">
      <c r="BU105" s="117"/>
      <c r="BV105" s="89"/>
      <c r="BW105" s="89"/>
      <c r="BX105" s="89"/>
      <c r="BY105" s="89"/>
      <c r="BZ105" s="89"/>
      <c r="CA105" s="89"/>
      <c r="CB105" s="90"/>
      <c r="CC105" s="89"/>
      <c r="CD105" s="89"/>
      <c r="CE105" s="89"/>
      <c r="CF105" s="89"/>
      <c r="CG105" s="89"/>
      <c r="CH105" s="89"/>
      <c r="CI105" s="89"/>
      <c r="CJ105" s="91"/>
      <c r="CK105" s="90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</row>
    <row r="106" spans="73:108" s="152" customFormat="1" x14ac:dyDescent="0.2">
      <c r="BU106" s="117"/>
      <c r="BV106" s="89"/>
      <c r="BW106" s="89"/>
      <c r="BX106" s="89"/>
      <c r="BY106" s="89"/>
      <c r="BZ106" s="89"/>
      <c r="CA106" s="89"/>
      <c r="CB106" s="90"/>
      <c r="CC106" s="89"/>
      <c r="CD106" s="89"/>
      <c r="CE106" s="89"/>
      <c r="CF106" s="89"/>
      <c r="CG106" s="89"/>
      <c r="CH106" s="89"/>
      <c r="CI106" s="89"/>
      <c r="CJ106" s="91"/>
      <c r="CK106" s="90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</row>
    <row r="107" spans="73:108" s="152" customFormat="1" x14ac:dyDescent="0.2">
      <c r="BU107" s="117"/>
      <c r="BV107" s="89"/>
      <c r="BW107" s="89"/>
      <c r="BX107" s="89"/>
      <c r="BY107" s="89"/>
      <c r="BZ107" s="89"/>
      <c r="CA107" s="89"/>
      <c r="CB107" s="90"/>
      <c r="CC107" s="89"/>
      <c r="CD107" s="89"/>
      <c r="CE107" s="89"/>
      <c r="CF107" s="89"/>
      <c r="CG107" s="89"/>
      <c r="CH107" s="89"/>
      <c r="CI107" s="89"/>
      <c r="CJ107" s="91"/>
      <c r="CK107" s="90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</row>
    <row r="108" spans="73:108" s="152" customFormat="1" x14ac:dyDescent="0.2">
      <c r="BU108" s="117"/>
      <c r="BV108" s="89"/>
      <c r="BW108" s="89"/>
      <c r="BX108" s="89"/>
      <c r="BY108" s="89"/>
      <c r="BZ108" s="89"/>
      <c r="CA108" s="89"/>
      <c r="CB108" s="90"/>
      <c r="CC108" s="89"/>
      <c r="CD108" s="89"/>
      <c r="CE108" s="89"/>
      <c r="CF108" s="89"/>
      <c r="CG108" s="89"/>
      <c r="CH108" s="89"/>
      <c r="CI108" s="89"/>
      <c r="CJ108" s="91"/>
      <c r="CK108" s="90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</row>
    <row r="109" spans="73:108" s="152" customFormat="1" x14ac:dyDescent="0.2">
      <c r="BU109" s="117"/>
      <c r="BV109" s="89"/>
      <c r="BW109" s="89"/>
      <c r="BX109" s="89"/>
      <c r="BY109" s="89"/>
      <c r="BZ109" s="89"/>
      <c r="CA109" s="89"/>
      <c r="CB109" s="90"/>
      <c r="CC109" s="89"/>
      <c r="CD109" s="89"/>
      <c r="CE109" s="89"/>
      <c r="CF109" s="89"/>
      <c r="CG109" s="89"/>
      <c r="CH109" s="89"/>
      <c r="CI109" s="89"/>
      <c r="CJ109" s="91"/>
      <c r="CK109" s="90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</row>
    <row r="110" spans="73:108" s="152" customFormat="1" x14ac:dyDescent="0.2">
      <c r="BU110" s="117"/>
      <c r="BV110" s="106"/>
      <c r="BW110" s="89"/>
      <c r="BX110" s="89"/>
      <c r="BY110" s="89"/>
      <c r="BZ110" s="89"/>
      <c r="CA110" s="89"/>
      <c r="CB110" s="90"/>
      <c r="CC110" s="89"/>
      <c r="CD110" s="89"/>
      <c r="CE110" s="89"/>
      <c r="CF110" s="89"/>
      <c r="CG110" s="89"/>
      <c r="CH110" s="89"/>
      <c r="CI110" s="89"/>
      <c r="CJ110" s="91"/>
      <c r="CK110" s="90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</row>
    <row r="111" spans="73:108" s="152" customFormat="1" x14ac:dyDescent="0.2">
      <c r="BU111" s="117"/>
      <c r="BV111" s="106"/>
      <c r="BW111" s="89"/>
      <c r="BX111" s="89"/>
      <c r="BY111" s="89"/>
      <c r="BZ111" s="89"/>
      <c r="CA111" s="89"/>
      <c r="CB111" s="90"/>
      <c r="CC111" s="89"/>
      <c r="CD111" s="89"/>
      <c r="CE111" s="89"/>
      <c r="CF111" s="89"/>
      <c r="CG111" s="89"/>
      <c r="CH111" s="89"/>
      <c r="CI111" s="89"/>
      <c r="CJ111" s="91"/>
      <c r="CK111" s="90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</row>
    <row r="112" spans="73:108" s="152" customFormat="1" x14ac:dyDescent="0.2">
      <c r="BU112" s="117"/>
      <c r="BV112" s="106"/>
      <c r="BW112" s="89"/>
      <c r="BX112" s="89"/>
      <c r="BY112" s="89"/>
      <c r="BZ112" s="89"/>
      <c r="CA112" s="89"/>
      <c r="CB112" s="90"/>
      <c r="CC112" s="89"/>
      <c r="CD112" s="89"/>
      <c r="CE112" s="89"/>
      <c r="CF112" s="89"/>
      <c r="CG112" s="89"/>
      <c r="CH112" s="89"/>
      <c r="CI112" s="89"/>
      <c r="CJ112" s="91"/>
      <c r="CK112" s="90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</row>
    <row r="113" spans="73:108" s="152" customFormat="1" x14ac:dyDescent="0.2">
      <c r="BU113" s="117"/>
      <c r="BV113" s="106"/>
      <c r="BW113" s="102"/>
      <c r="BX113" s="89"/>
      <c r="BY113" s="89"/>
      <c r="BZ113" s="89"/>
      <c r="CA113" s="89"/>
      <c r="CB113" s="90"/>
      <c r="CC113" s="89"/>
      <c r="CD113" s="89"/>
      <c r="CE113" s="89"/>
      <c r="CF113" s="89"/>
      <c r="CG113" s="89"/>
      <c r="CH113" s="89"/>
      <c r="CI113" s="89"/>
      <c r="CJ113" s="91"/>
      <c r="CK113" s="90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</row>
    <row r="114" spans="73:108" s="152" customFormat="1" x14ac:dyDescent="0.2">
      <c r="BU114" s="117"/>
      <c r="BV114" s="106"/>
      <c r="BW114" s="102"/>
      <c r="BX114" s="89"/>
      <c r="BY114" s="89"/>
      <c r="BZ114" s="89"/>
      <c r="CA114" s="89"/>
      <c r="CB114" s="90"/>
      <c r="CC114" s="89"/>
      <c r="CD114" s="89"/>
      <c r="CE114" s="89"/>
      <c r="CF114" s="89"/>
      <c r="CG114" s="89"/>
      <c r="CH114" s="89"/>
      <c r="CI114" s="89"/>
      <c r="CJ114" s="91"/>
      <c r="CK114" s="90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</row>
    <row r="115" spans="73:108" s="152" customFormat="1" x14ac:dyDescent="0.2">
      <c r="BU115" s="117"/>
      <c r="BV115" s="106"/>
      <c r="BW115" s="102"/>
      <c r="BX115" s="89"/>
      <c r="BY115" s="89"/>
      <c r="BZ115" s="89"/>
      <c r="CA115" s="89"/>
      <c r="CB115" s="90"/>
      <c r="CC115" s="89"/>
      <c r="CD115" s="89"/>
      <c r="CE115" s="89"/>
      <c r="CF115" s="89"/>
      <c r="CG115" s="89"/>
      <c r="CH115" s="89"/>
      <c r="CI115" s="89"/>
      <c r="CJ115" s="91"/>
      <c r="CK115" s="90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</row>
    <row r="116" spans="73:108" s="152" customFormat="1" x14ac:dyDescent="0.2">
      <c r="BU116" s="117"/>
      <c r="BV116" s="106"/>
      <c r="BW116" s="102"/>
      <c r="BX116" s="89"/>
      <c r="BY116" s="89"/>
      <c r="BZ116" s="89"/>
      <c r="CA116" s="89"/>
      <c r="CB116" s="90"/>
      <c r="CC116" s="89"/>
      <c r="CD116" s="89"/>
      <c r="CE116" s="89"/>
      <c r="CF116" s="89"/>
      <c r="CG116" s="89"/>
      <c r="CH116" s="89"/>
      <c r="CI116" s="89"/>
      <c r="CJ116" s="91"/>
      <c r="CK116" s="90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</row>
    <row r="117" spans="73:108" s="152" customFormat="1" x14ac:dyDescent="0.2">
      <c r="BU117" s="117"/>
      <c r="BV117" s="106"/>
      <c r="BW117" s="102"/>
      <c r="BX117" s="89"/>
      <c r="BY117" s="89"/>
      <c r="BZ117" s="89"/>
      <c r="CA117" s="89"/>
      <c r="CB117" s="90"/>
      <c r="CC117" s="89"/>
      <c r="CD117" s="89"/>
      <c r="CE117" s="89"/>
      <c r="CF117" s="89"/>
      <c r="CG117" s="89"/>
      <c r="CH117" s="89"/>
      <c r="CI117" s="89"/>
      <c r="CJ117" s="91"/>
      <c r="CK117" s="90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</row>
    <row r="118" spans="73:108" s="152" customFormat="1" x14ac:dyDescent="0.2">
      <c r="BU118" s="117"/>
      <c r="BV118" s="106"/>
      <c r="BW118" s="102"/>
      <c r="BX118" s="89"/>
      <c r="BY118" s="89"/>
      <c r="BZ118" s="89"/>
      <c r="CA118" s="89"/>
      <c r="CB118" s="90"/>
      <c r="CC118" s="89"/>
      <c r="CD118" s="89"/>
      <c r="CE118" s="89"/>
      <c r="CF118" s="89"/>
      <c r="CG118" s="89"/>
      <c r="CH118" s="89"/>
      <c r="CI118" s="89"/>
      <c r="CJ118" s="91"/>
      <c r="CK118" s="90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</row>
    <row r="119" spans="73:108" s="152" customFormat="1" x14ac:dyDescent="0.2">
      <c r="BU119" s="117"/>
      <c r="BV119" s="106"/>
      <c r="BW119" s="102"/>
      <c r="BX119" s="89"/>
      <c r="BY119" s="89"/>
      <c r="BZ119" s="89"/>
      <c r="CA119" s="89"/>
      <c r="CB119" s="90"/>
      <c r="CC119" s="89"/>
      <c r="CD119" s="89"/>
      <c r="CE119" s="89"/>
      <c r="CF119" s="89"/>
      <c r="CG119" s="89"/>
      <c r="CH119" s="89"/>
      <c r="CI119" s="89"/>
      <c r="CJ119" s="91"/>
      <c r="CK119" s="90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</row>
    <row r="120" spans="73:108" s="152" customFormat="1" x14ac:dyDescent="0.2">
      <c r="BU120" s="117"/>
      <c r="BV120" s="106"/>
      <c r="BW120" s="102"/>
      <c r="BX120" s="89"/>
      <c r="BY120" s="89"/>
      <c r="BZ120" s="89"/>
      <c r="CA120" s="89"/>
      <c r="CB120" s="90"/>
      <c r="CC120" s="89"/>
      <c r="CD120" s="89"/>
      <c r="CE120" s="89"/>
      <c r="CF120" s="89"/>
      <c r="CG120" s="89"/>
      <c r="CH120" s="89"/>
      <c r="CI120" s="89"/>
      <c r="CJ120" s="91"/>
      <c r="CK120" s="90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</row>
    <row r="121" spans="73:108" s="152" customFormat="1" x14ac:dyDescent="0.2">
      <c r="BU121" s="117"/>
      <c r="BV121" s="106"/>
      <c r="BW121" s="102"/>
      <c r="BX121" s="89"/>
      <c r="BY121" s="89"/>
      <c r="BZ121" s="89"/>
      <c r="CA121" s="89"/>
      <c r="CB121" s="90"/>
      <c r="CC121" s="89"/>
      <c r="CD121" s="89"/>
      <c r="CE121" s="89"/>
      <c r="CF121" s="89"/>
      <c r="CG121" s="89"/>
      <c r="CH121" s="89"/>
      <c r="CI121" s="89"/>
      <c r="CJ121" s="91"/>
      <c r="CK121" s="90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</row>
    <row r="122" spans="73:108" s="152" customFormat="1" x14ac:dyDescent="0.2">
      <c r="BU122" s="117"/>
      <c r="BV122" s="106"/>
      <c r="BW122" s="102"/>
      <c r="BX122" s="89"/>
      <c r="BY122" s="89"/>
      <c r="BZ122" s="89"/>
      <c r="CA122" s="89"/>
      <c r="CB122" s="90"/>
      <c r="CC122" s="89"/>
      <c r="CD122" s="89"/>
      <c r="CE122" s="89"/>
      <c r="CF122" s="89"/>
      <c r="CG122" s="89"/>
      <c r="CH122" s="89"/>
      <c r="CI122" s="89"/>
      <c r="CJ122" s="91"/>
      <c r="CK122" s="90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</row>
    <row r="123" spans="73:108" s="152" customFormat="1" x14ac:dyDescent="0.2">
      <c r="BU123" s="117"/>
      <c r="BV123" s="106"/>
      <c r="BW123" s="102"/>
      <c r="BX123" s="89"/>
      <c r="BY123" s="89"/>
      <c r="BZ123" s="89"/>
      <c r="CA123" s="89"/>
      <c r="CB123" s="90"/>
      <c r="CC123" s="89"/>
      <c r="CD123" s="89"/>
      <c r="CE123" s="89"/>
      <c r="CF123" s="89"/>
      <c r="CG123" s="89"/>
      <c r="CH123" s="89"/>
      <c r="CI123" s="89"/>
      <c r="CJ123" s="91"/>
      <c r="CK123" s="90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</row>
    <row r="124" spans="73:108" s="152" customFormat="1" x14ac:dyDescent="0.2">
      <c r="BU124" s="117"/>
      <c r="BV124" s="106"/>
      <c r="BW124" s="102"/>
      <c r="BX124" s="89"/>
      <c r="BY124" s="89"/>
      <c r="BZ124" s="89"/>
      <c r="CA124" s="89"/>
      <c r="CB124" s="90"/>
      <c r="CC124" s="89"/>
      <c r="CD124" s="89"/>
      <c r="CE124" s="89"/>
      <c r="CF124" s="89"/>
      <c r="CG124" s="89"/>
      <c r="CH124" s="89"/>
      <c r="CI124" s="89"/>
      <c r="CJ124" s="91"/>
      <c r="CK124" s="90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</row>
    <row r="125" spans="73:108" s="152" customFormat="1" x14ac:dyDescent="0.2">
      <c r="BU125" s="117"/>
      <c r="BV125" s="106"/>
      <c r="BW125" s="102"/>
      <c r="BX125" s="89"/>
      <c r="BY125" s="89"/>
      <c r="BZ125" s="89"/>
      <c r="CA125" s="89"/>
      <c r="CB125" s="90"/>
      <c r="CC125" s="89"/>
      <c r="CD125" s="89"/>
      <c r="CE125" s="89"/>
      <c r="CF125" s="89"/>
      <c r="CG125" s="89"/>
      <c r="CH125" s="89"/>
      <c r="CI125" s="89"/>
      <c r="CJ125" s="91"/>
      <c r="CK125" s="90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</row>
    <row r="126" spans="73:108" s="152" customFormat="1" x14ac:dyDescent="0.2">
      <c r="BU126" s="117"/>
      <c r="BV126" s="106"/>
      <c r="BW126" s="102"/>
      <c r="BX126" s="89"/>
      <c r="BY126" s="89"/>
      <c r="BZ126" s="89"/>
      <c r="CA126" s="89"/>
      <c r="CB126" s="90"/>
      <c r="CC126" s="89"/>
      <c r="CD126" s="89"/>
      <c r="CE126" s="89"/>
      <c r="CF126" s="89"/>
      <c r="CG126" s="89"/>
      <c r="CH126" s="89"/>
      <c r="CI126" s="89"/>
      <c r="CJ126" s="91"/>
      <c r="CK126" s="90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</row>
    <row r="127" spans="73:108" s="152" customFormat="1" x14ac:dyDescent="0.2">
      <c r="BU127" s="117"/>
      <c r="BV127" s="106"/>
      <c r="BW127" s="102"/>
      <c r="BX127" s="89"/>
      <c r="BY127" s="89"/>
      <c r="BZ127" s="89"/>
      <c r="CA127" s="89"/>
      <c r="CB127" s="90"/>
      <c r="CC127" s="89"/>
      <c r="CD127" s="89"/>
      <c r="CE127" s="89"/>
      <c r="CF127" s="89"/>
      <c r="CG127" s="89"/>
      <c r="CH127" s="89"/>
      <c r="CI127" s="89"/>
      <c r="CJ127" s="91"/>
      <c r="CK127" s="90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</row>
    <row r="128" spans="73:108" s="140" customFormat="1" x14ac:dyDescent="0.2">
      <c r="BU128" s="146"/>
      <c r="BV128" s="151"/>
      <c r="BW128" s="148"/>
      <c r="BX128" s="142"/>
      <c r="BY128" s="142"/>
      <c r="BZ128" s="142"/>
      <c r="CA128" s="142"/>
      <c r="CB128" s="144"/>
      <c r="CC128" s="142"/>
      <c r="CD128" s="142"/>
      <c r="CE128" s="142"/>
      <c r="CF128" s="142"/>
      <c r="CG128" s="142"/>
      <c r="CH128" s="142"/>
      <c r="CI128" s="142"/>
      <c r="CJ128" s="145"/>
      <c r="CK128" s="144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</row>
    <row r="129" spans="73:108" s="140" customFormat="1" x14ac:dyDescent="0.2">
      <c r="BU129" s="146"/>
      <c r="BV129" s="142"/>
      <c r="BW129" s="148"/>
      <c r="BX129" s="142"/>
      <c r="BY129" s="142"/>
      <c r="BZ129" s="142"/>
      <c r="CA129" s="142"/>
      <c r="CB129" s="144"/>
      <c r="CC129" s="142"/>
      <c r="CD129" s="142"/>
      <c r="CE129" s="142"/>
      <c r="CF129" s="142"/>
      <c r="CG129" s="142"/>
      <c r="CH129" s="142"/>
      <c r="CI129" s="142"/>
      <c r="CJ129" s="145"/>
      <c r="CK129" s="144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</row>
    <row r="130" spans="73:108" s="140" customFormat="1" x14ac:dyDescent="0.2">
      <c r="BU130" s="146"/>
      <c r="BV130" s="142"/>
      <c r="BW130" s="148"/>
      <c r="BX130" s="142"/>
      <c r="BY130" s="142"/>
      <c r="BZ130" s="142"/>
      <c r="CA130" s="142"/>
      <c r="CB130" s="144"/>
      <c r="CC130" s="142"/>
      <c r="CD130" s="142"/>
      <c r="CE130" s="142"/>
      <c r="CF130" s="142"/>
      <c r="CG130" s="142"/>
      <c r="CH130" s="142"/>
      <c r="CI130" s="142"/>
      <c r="CJ130" s="145"/>
      <c r="CK130" s="144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</row>
    <row r="131" spans="73:108" x14ac:dyDescent="0.2">
      <c r="BW131" s="102"/>
    </row>
    <row r="134" spans="73:108" x14ac:dyDescent="0.2">
      <c r="BW134" s="101"/>
      <c r="BX134" s="101"/>
      <c r="BY134" s="101"/>
      <c r="BZ134" s="101"/>
      <c r="CA134" s="101"/>
      <c r="CB134" s="101"/>
      <c r="CC134" s="101"/>
      <c r="CD134" s="102"/>
      <c r="CE134" s="102"/>
      <c r="CF134" s="102"/>
      <c r="CG134" s="102"/>
      <c r="CH134" s="102"/>
      <c r="CI134" s="102"/>
      <c r="CJ134" s="103"/>
      <c r="CK134" s="104"/>
      <c r="CL134" s="92"/>
    </row>
    <row r="135" spans="73:108" x14ac:dyDescent="0.2">
      <c r="BW135" s="101"/>
      <c r="BX135" s="101"/>
      <c r="BY135" s="101"/>
      <c r="BZ135" s="101"/>
      <c r="CA135" s="101"/>
      <c r="CB135" s="101"/>
      <c r="CC135" s="101"/>
      <c r="CD135" s="102"/>
      <c r="CE135" s="102"/>
      <c r="CF135" s="102"/>
      <c r="CG135" s="102"/>
      <c r="CH135" s="102"/>
      <c r="CI135" s="102"/>
      <c r="CJ135" s="103"/>
      <c r="CK135" s="104"/>
      <c r="CL135" s="92"/>
    </row>
    <row r="136" spans="73:108" x14ac:dyDescent="0.2">
      <c r="BW136" s="101"/>
      <c r="BX136" s="101"/>
      <c r="BY136" s="92"/>
      <c r="BZ136" s="92"/>
      <c r="CA136" s="92"/>
      <c r="CB136" s="92"/>
      <c r="CC136" s="90"/>
      <c r="CL136" s="92"/>
    </row>
    <row r="137" spans="73:108" x14ac:dyDescent="0.2">
      <c r="BW137" s="106"/>
      <c r="BX137" s="102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8"/>
    </row>
    <row r="138" spans="73:108" x14ac:dyDescent="0.2">
      <c r="BW138" s="106"/>
      <c r="BX138" s="102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8"/>
    </row>
    <row r="139" spans="73:108" x14ac:dyDescent="0.2">
      <c r="BW139" s="106"/>
      <c r="BX139" s="102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8"/>
    </row>
    <row r="140" spans="73:108" x14ac:dyDescent="0.2">
      <c r="BW140" s="106"/>
      <c r="BX140" s="102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8"/>
    </row>
    <row r="141" spans="73:108" x14ac:dyDescent="0.2">
      <c r="BW141" s="106"/>
      <c r="BX141" s="102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8"/>
    </row>
    <row r="142" spans="73:108" x14ac:dyDescent="0.2">
      <c r="BW142" s="106"/>
      <c r="BX142" s="102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8"/>
    </row>
    <row r="143" spans="73:108" x14ac:dyDescent="0.2">
      <c r="BW143" s="106"/>
      <c r="BX143" s="102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8"/>
    </row>
    <row r="144" spans="73:108" x14ac:dyDescent="0.2">
      <c r="BW144" s="106"/>
      <c r="BX144" s="102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8"/>
    </row>
    <row r="145" spans="75:90" x14ac:dyDescent="0.2">
      <c r="BW145" s="106"/>
      <c r="BX145" s="102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8"/>
    </row>
    <row r="146" spans="75:90" x14ac:dyDescent="0.2">
      <c r="BW146" s="106"/>
      <c r="BX146" s="102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8"/>
    </row>
    <row r="147" spans="75:90" x14ac:dyDescent="0.2">
      <c r="BW147" s="106"/>
      <c r="BX147" s="102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8"/>
    </row>
    <row r="148" spans="75:90" x14ac:dyDescent="0.2">
      <c r="BW148" s="106"/>
      <c r="BX148" s="102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8"/>
    </row>
    <row r="149" spans="75:90" x14ac:dyDescent="0.2">
      <c r="BW149" s="106"/>
      <c r="BX149" s="102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8"/>
    </row>
    <row r="150" spans="75:90" x14ac:dyDescent="0.2">
      <c r="BW150" s="106"/>
      <c r="BX150" s="102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8"/>
    </row>
    <row r="151" spans="75:90" x14ac:dyDescent="0.2">
      <c r="BW151" s="106"/>
      <c r="BX151" s="102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8"/>
    </row>
    <row r="152" spans="75:90" x14ac:dyDescent="0.2">
      <c r="BW152" s="106"/>
      <c r="BX152" s="102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8"/>
    </row>
    <row r="153" spans="75:90" x14ac:dyDescent="0.2">
      <c r="BW153" s="106"/>
      <c r="BX153" s="102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8"/>
    </row>
    <row r="154" spans="75:90" x14ac:dyDescent="0.2">
      <c r="BW154" s="106"/>
      <c r="BX154" s="102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8"/>
    </row>
    <row r="155" spans="75:90" x14ac:dyDescent="0.2">
      <c r="BW155" s="106"/>
      <c r="BX155" s="102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8"/>
    </row>
  </sheetData>
  <mergeCells count="23">
    <mergeCell ref="BE6:BF6"/>
    <mergeCell ref="BH6:BI6"/>
    <mergeCell ref="BQ6:BR6"/>
    <mergeCell ref="AM6:AN6"/>
    <mergeCell ref="AP6:AQ6"/>
    <mergeCell ref="AS6:AT6"/>
    <mergeCell ref="AV6:AW6"/>
    <mergeCell ref="AY6:AZ6"/>
    <mergeCell ref="BB6:BC6"/>
    <mergeCell ref="BK6:BL6"/>
    <mergeCell ref="BN6:BO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5"/>
  <sheetViews>
    <sheetView zoomScale="80" zoomScaleNormal="80" workbookViewId="0">
      <pane xSplit="2" ySplit="13" topLeftCell="BD20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RowHeight="12.75" x14ac:dyDescent="0.2"/>
  <cols>
    <col min="2" max="2" width="28.42578125" customWidth="1"/>
    <col min="3" max="3" width="20.140625" customWidth="1"/>
    <col min="4" max="4" width="14.28515625" customWidth="1"/>
    <col min="5" max="5" width="9.140625" customWidth="1"/>
    <col min="6" max="6" width="15" customWidth="1"/>
    <col min="7" max="7" width="15.85546875" customWidth="1"/>
    <col min="8" max="8" width="9.140625" customWidth="1"/>
    <col min="9" max="9" width="15" customWidth="1"/>
    <col min="10" max="10" width="11.140625" customWidth="1"/>
    <col min="11" max="11" width="9.140625" customWidth="1"/>
    <col min="12" max="12" width="15" customWidth="1"/>
    <col min="13" max="13" width="11.140625" customWidth="1"/>
    <col min="14" max="14" width="9.140625" customWidth="1"/>
    <col min="15" max="15" width="15" customWidth="1"/>
    <col min="16" max="16" width="11.140625" customWidth="1"/>
    <col min="17" max="17" width="9.140625" customWidth="1"/>
    <col min="18" max="18" width="15" customWidth="1"/>
    <col min="19" max="19" width="11.140625" customWidth="1"/>
    <col min="20" max="20" width="9.140625" customWidth="1"/>
    <col min="21" max="21" width="15" customWidth="1"/>
    <col min="22" max="22" width="11.140625" customWidth="1"/>
    <col min="23" max="23" width="9.140625" customWidth="1"/>
    <col min="24" max="24" width="15" customWidth="1"/>
    <col min="25" max="25" width="11.140625" customWidth="1"/>
    <col min="26" max="26" width="9.140625" customWidth="1"/>
    <col min="27" max="27" width="15" customWidth="1"/>
    <col min="28" max="28" width="11.140625" customWidth="1"/>
    <col min="29" max="29" width="9.140625" customWidth="1"/>
    <col min="30" max="30" width="15" customWidth="1"/>
    <col min="31" max="31" width="11.140625" customWidth="1"/>
    <col min="32" max="32" width="9.140625" customWidth="1"/>
    <col min="33" max="33" width="15" customWidth="1"/>
    <col min="34" max="34" width="16" customWidth="1"/>
    <col min="35" max="35" width="9.140625" customWidth="1"/>
    <col min="36" max="36" width="15" customWidth="1"/>
    <col min="37" max="37" width="11.140625" customWidth="1"/>
    <col min="38" max="38" width="9.140625" customWidth="1"/>
    <col min="39" max="39" width="15" customWidth="1"/>
    <col min="40" max="40" width="11.140625" customWidth="1"/>
    <col min="41" max="41" width="9.140625" customWidth="1"/>
    <col min="42" max="42" width="15" customWidth="1"/>
    <col min="43" max="43" width="11.140625" customWidth="1"/>
    <col min="44" max="44" width="9.140625" customWidth="1"/>
    <col min="45" max="45" width="15" customWidth="1"/>
    <col min="46" max="46" width="11.140625" customWidth="1"/>
    <col min="47" max="47" width="9.140625" customWidth="1"/>
    <col min="48" max="48" width="15" customWidth="1"/>
    <col min="49" max="49" width="11.140625" customWidth="1"/>
    <col min="50" max="50" width="9.140625" customWidth="1"/>
    <col min="51" max="51" width="15" customWidth="1"/>
    <col min="52" max="52" width="11.140625" customWidth="1"/>
    <col min="53" max="53" width="9.140625" customWidth="1"/>
    <col min="54" max="54" width="15" customWidth="1"/>
    <col min="55" max="55" width="11.140625" customWidth="1"/>
    <col min="56" max="56" width="9.140625" customWidth="1"/>
    <col min="57" max="57" width="15" customWidth="1"/>
    <col min="58" max="58" width="11.140625" customWidth="1"/>
    <col min="59" max="59" width="9.140625" customWidth="1"/>
    <col min="60" max="60" width="15" customWidth="1"/>
    <col min="61" max="61" width="11.140625" customWidth="1"/>
    <col min="62" max="62" width="9.42578125" customWidth="1"/>
    <col min="63" max="63" width="15" customWidth="1"/>
    <col min="64" max="64" width="11.140625" customWidth="1"/>
    <col min="65" max="65" width="9.85546875" customWidth="1"/>
    <col min="66" max="66" width="15" bestFit="1" customWidth="1"/>
    <col min="67" max="67" width="11.140625" bestFit="1" customWidth="1"/>
    <col min="68" max="68" width="5.7109375" customWidth="1"/>
    <col min="69" max="69" width="15.5703125" customWidth="1"/>
    <col min="70" max="70" width="11.7109375" bestFit="1" customWidth="1"/>
    <col min="71" max="71" width="10.140625" bestFit="1" customWidth="1"/>
    <col min="72" max="72" width="12.140625" bestFit="1" customWidth="1"/>
    <col min="73" max="73" width="20.42578125" style="9" customWidth="1"/>
    <col min="74" max="74" width="14.5703125" style="89" customWidth="1"/>
    <col min="75" max="75" width="14.140625" style="89" customWidth="1"/>
    <col min="76" max="76" width="23.42578125" style="89" customWidth="1"/>
    <col min="77" max="78" width="11.5703125" style="89" customWidth="1"/>
    <col min="79" max="79" width="11.5703125" style="90" customWidth="1"/>
    <col min="80" max="80" width="19.5703125" style="89" customWidth="1"/>
    <col min="81" max="81" width="13.85546875" style="89" customWidth="1"/>
    <col min="82" max="86" width="11.5703125" style="89" customWidth="1"/>
    <col min="87" max="87" width="17" style="91" customWidth="1"/>
    <col min="88" max="88" width="11.5703125" style="90" customWidth="1"/>
    <col min="89" max="93" width="13.42578125" style="89" customWidth="1"/>
    <col min="94" max="107" width="13.42578125" style="10" customWidth="1"/>
  </cols>
  <sheetData>
    <row r="1" spans="1:107" x14ac:dyDescent="0.2">
      <c r="BV1" s="117"/>
      <c r="BW1" s="117"/>
      <c r="CA1" s="89"/>
      <c r="CC1" s="90"/>
      <c r="CI1" s="89"/>
      <c r="CJ1" s="89"/>
      <c r="CK1" s="91"/>
      <c r="CL1" s="90"/>
    </row>
    <row r="2" spans="1:107" x14ac:dyDescent="0.2">
      <c r="BV2" s="117"/>
      <c r="BW2" s="117"/>
      <c r="CA2" s="89"/>
      <c r="CC2" s="90"/>
      <c r="CI2" s="89"/>
      <c r="CJ2" s="89"/>
      <c r="CK2" s="91"/>
      <c r="CL2" s="90"/>
    </row>
    <row r="3" spans="1:10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0"/>
      <c r="BR3" s="20"/>
      <c r="BU3" s="10"/>
      <c r="CA3" s="89"/>
      <c r="CB3" s="90"/>
    </row>
    <row r="4" spans="1:10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0"/>
      <c r="BR4" s="20"/>
      <c r="BU4" s="10"/>
      <c r="CA4" s="89"/>
      <c r="CB4" s="90"/>
    </row>
    <row r="5" spans="1:107" x14ac:dyDescent="0.2">
      <c r="A5" s="28"/>
      <c r="B5" s="29" t="s">
        <v>207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30"/>
      <c r="BR5" s="30"/>
      <c r="BU5" s="31"/>
      <c r="BV5" s="93"/>
      <c r="BW5" s="92"/>
      <c r="BX5" s="92"/>
      <c r="BY5" s="92"/>
      <c r="CA5" s="89"/>
      <c r="CB5" s="90"/>
    </row>
    <row r="6" spans="1:107" ht="13.5" thickBot="1" x14ac:dyDescent="0.25">
      <c r="A6" s="32" t="s">
        <v>1</v>
      </c>
      <c r="B6" s="33"/>
      <c r="C6" s="234" t="s">
        <v>208</v>
      </c>
      <c r="D6" s="234"/>
      <c r="E6" s="164"/>
      <c r="F6" s="234" t="s">
        <v>220</v>
      </c>
      <c r="G6" s="234"/>
      <c r="H6" s="34"/>
      <c r="I6" s="234" t="s">
        <v>221</v>
      </c>
      <c r="J6" s="234"/>
      <c r="K6" s="34"/>
      <c r="L6" s="234" t="s">
        <v>209</v>
      </c>
      <c r="M6" s="234"/>
      <c r="N6" s="35"/>
      <c r="O6" s="234" t="s">
        <v>210</v>
      </c>
      <c r="P6" s="234"/>
      <c r="Q6" s="164"/>
      <c r="R6" s="234" t="s">
        <v>222</v>
      </c>
      <c r="S6" s="234"/>
      <c r="T6" s="164"/>
      <c r="U6" s="234" t="s">
        <v>211</v>
      </c>
      <c r="V6" s="234"/>
      <c r="W6" s="34"/>
      <c r="X6" s="234" t="s">
        <v>212</v>
      </c>
      <c r="Y6" s="234"/>
      <c r="Z6" s="164"/>
      <c r="AA6" s="234" t="s">
        <v>213</v>
      </c>
      <c r="AB6" s="234"/>
      <c r="AC6" s="34"/>
      <c r="AD6" s="234" t="s">
        <v>223</v>
      </c>
      <c r="AE6" s="234"/>
      <c r="AF6" s="35"/>
      <c r="AG6" s="234" t="s">
        <v>224</v>
      </c>
      <c r="AH6" s="234"/>
      <c r="AI6" s="35"/>
      <c r="AJ6" s="234" t="s">
        <v>225</v>
      </c>
      <c r="AK6" s="234"/>
      <c r="AL6" s="34"/>
      <c r="AM6" s="234" t="s">
        <v>226</v>
      </c>
      <c r="AN6" s="234"/>
      <c r="AO6" s="34"/>
      <c r="AP6" s="234" t="s">
        <v>214</v>
      </c>
      <c r="AQ6" s="234"/>
      <c r="AR6" s="34"/>
      <c r="AS6" s="234" t="s">
        <v>227</v>
      </c>
      <c r="AT6" s="234"/>
      <c r="AU6" s="34"/>
      <c r="AV6" s="234" t="s">
        <v>215</v>
      </c>
      <c r="AW6" s="234"/>
      <c r="AX6" s="164"/>
      <c r="AY6" s="234" t="s">
        <v>216</v>
      </c>
      <c r="AZ6" s="234"/>
      <c r="BA6" s="34"/>
      <c r="BB6" s="234" t="s">
        <v>217</v>
      </c>
      <c r="BC6" s="234"/>
      <c r="BD6" s="34"/>
      <c r="BE6" s="234" t="s">
        <v>228</v>
      </c>
      <c r="BF6" s="234"/>
      <c r="BG6" s="34"/>
      <c r="BH6" s="234" t="s">
        <v>229</v>
      </c>
      <c r="BI6" s="234"/>
      <c r="BJ6" s="164"/>
      <c r="BK6" s="234" t="s">
        <v>218</v>
      </c>
      <c r="BL6" s="234"/>
      <c r="BM6" s="164"/>
      <c r="BN6" s="234" t="s">
        <v>219</v>
      </c>
      <c r="BO6" s="234"/>
      <c r="BP6" s="34"/>
      <c r="BQ6" s="234" t="s">
        <v>2</v>
      </c>
      <c r="BR6" s="234"/>
      <c r="BU6" s="36"/>
      <c r="BV6" s="121"/>
      <c r="BW6" s="93"/>
      <c r="BX6" s="93"/>
      <c r="BY6" s="93"/>
      <c r="BZ6" s="93"/>
      <c r="CA6" s="92"/>
      <c r="CB6" s="90"/>
    </row>
    <row r="7" spans="1:10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8"/>
      <c r="BR7" s="38"/>
      <c r="BU7" s="39"/>
      <c r="BV7" s="94"/>
      <c r="BW7" s="92"/>
      <c r="BX7" s="92"/>
      <c r="BY7" s="92"/>
      <c r="BZ7" s="92"/>
      <c r="CA7" s="92"/>
      <c r="CB7" s="90"/>
    </row>
    <row r="8" spans="1:10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26"/>
      <c r="BQ8" s="38"/>
      <c r="BR8" s="38" t="s">
        <v>3</v>
      </c>
      <c r="BU8" s="39"/>
      <c r="BV8" s="94"/>
      <c r="BW8" s="92"/>
      <c r="BX8" s="92"/>
      <c r="BY8" s="92"/>
      <c r="BZ8" s="92"/>
      <c r="CA8" s="92"/>
      <c r="CB8" s="90"/>
    </row>
    <row r="9" spans="1:10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U9" s="39"/>
      <c r="BV9" s="94"/>
      <c r="BW9" s="94"/>
      <c r="BX9" s="94"/>
      <c r="BY9" s="94"/>
      <c r="BZ9" s="94"/>
      <c r="CA9" s="94"/>
      <c r="CB9" s="90"/>
    </row>
    <row r="10" spans="1:10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24</v>
      </c>
      <c r="BR10" s="38" t="s">
        <v>21</v>
      </c>
      <c r="BU10" s="39"/>
      <c r="BV10" s="94"/>
      <c r="BW10" s="94"/>
      <c r="BX10" s="94"/>
      <c r="BY10" s="94"/>
      <c r="BZ10" s="94"/>
      <c r="CA10" s="94"/>
      <c r="CB10" s="90"/>
    </row>
    <row r="11" spans="1:107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U11" s="39"/>
      <c r="BV11" s="94"/>
      <c r="BW11" s="94"/>
      <c r="BX11" s="94"/>
      <c r="BY11" s="94"/>
      <c r="BZ11" s="94"/>
      <c r="CA11" s="94"/>
      <c r="CB11" s="95"/>
      <c r="CC11" s="96"/>
      <c r="CD11" s="96"/>
      <c r="CE11" s="96"/>
      <c r="CF11" s="96"/>
      <c r="CG11" s="96"/>
      <c r="CH11" s="96"/>
      <c r="CI11" s="97"/>
      <c r="CJ11" s="95"/>
      <c r="CK11" s="96"/>
      <c r="CL11" s="96"/>
      <c r="CM11" s="96"/>
      <c r="CN11" s="96"/>
      <c r="CO11" s="96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</row>
    <row r="12" spans="1:10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U12" s="39"/>
      <c r="BV12" s="94"/>
      <c r="BW12" s="92"/>
      <c r="BX12" s="94"/>
      <c r="BY12" s="94"/>
      <c r="BZ12" s="94"/>
      <c r="CA12" s="94"/>
      <c r="CB12" s="98"/>
    </row>
    <row r="13" spans="1:107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U13" s="39"/>
      <c r="BV13" s="94"/>
      <c r="BW13" s="92"/>
      <c r="BX13" s="92"/>
      <c r="BY13" s="92"/>
      <c r="BZ13" s="92"/>
      <c r="CA13" s="92"/>
      <c r="CB13" s="90"/>
    </row>
    <row r="14" spans="1:10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50"/>
      <c r="BR14" s="52"/>
      <c r="BU14" s="39"/>
      <c r="BV14" s="94"/>
      <c r="BW14" s="92"/>
      <c r="BX14" s="92"/>
      <c r="BY14" s="92"/>
      <c r="BZ14" s="92"/>
      <c r="CA14" s="92"/>
      <c r="CB14" s="90"/>
    </row>
    <row r="15" spans="1:107" x14ac:dyDescent="0.2">
      <c r="A15" s="40">
        <v>1</v>
      </c>
      <c r="B15" s="49" t="s">
        <v>5</v>
      </c>
      <c r="C15" s="50">
        <v>111.95</v>
      </c>
      <c r="D15" s="51">
        <v>96.01</v>
      </c>
      <c r="E15" s="51"/>
      <c r="F15" s="50">
        <v>111.56</v>
      </c>
      <c r="G15" s="51">
        <v>96.83</v>
      </c>
      <c r="H15" s="26"/>
      <c r="I15" s="50">
        <v>111.69</v>
      </c>
      <c r="J15" s="51">
        <v>97.07</v>
      </c>
      <c r="K15" s="26"/>
      <c r="L15" s="50">
        <v>111.27</v>
      </c>
      <c r="M15" s="51">
        <v>97.53</v>
      </c>
      <c r="N15" s="26"/>
      <c r="O15" s="50">
        <v>111.21000000000001</v>
      </c>
      <c r="P15" s="51">
        <v>97.34</v>
      </c>
      <c r="Q15" s="51"/>
      <c r="R15" s="50">
        <v>110.89</v>
      </c>
      <c r="S15" s="51">
        <v>97.62</v>
      </c>
      <c r="T15" s="51"/>
      <c r="U15" s="50">
        <v>111.10000000000001</v>
      </c>
      <c r="V15" s="51">
        <v>97.47</v>
      </c>
      <c r="W15" s="26"/>
      <c r="X15" s="50">
        <v>110.93</v>
      </c>
      <c r="Y15" s="51">
        <v>98.59</v>
      </c>
      <c r="Z15" s="51"/>
      <c r="AA15" s="50">
        <v>110.4</v>
      </c>
      <c r="AB15" s="51">
        <v>99.9</v>
      </c>
      <c r="AC15" s="26"/>
      <c r="AD15" s="50">
        <v>110.98</v>
      </c>
      <c r="AE15" s="51">
        <v>99.37</v>
      </c>
      <c r="AF15" s="26"/>
      <c r="AG15" s="50">
        <v>111.25</v>
      </c>
      <c r="AH15" s="51">
        <v>99.69</v>
      </c>
      <c r="AI15" s="26"/>
      <c r="AJ15" s="50">
        <v>110.8</v>
      </c>
      <c r="AK15" s="51">
        <v>99.68</v>
      </c>
      <c r="AL15" s="26"/>
      <c r="AM15" s="50">
        <v>110.61</v>
      </c>
      <c r="AN15" s="51">
        <v>99.63</v>
      </c>
      <c r="AO15" s="26"/>
      <c r="AP15" s="50">
        <v>110.64</v>
      </c>
      <c r="AQ15" s="51">
        <v>99.31</v>
      </c>
      <c r="AR15" s="26"/>
      <c r="AS15" s="50">
        <v>110.26</v>
      </c>
      <c r="AT15" s="51">
        <v>98.3</v>
      </c>
      <c r="AU15" s="26"/>
      <c r="AV15" s="50">
        <v>110.91</v>
      </c>
      <c r="AW15" s="51">
        <v>97.96</v>
      </c>
      <c r="AX15" s="51"/>
      <c r="AY15" s="50">
        <v>111.43</v>
      </c>
      <c r="AZ15" s="51">
        <v>97.5</v>
      </c>
      <c r="BA15" s="26"/>
      <c r="BB15" s="50">
        <v>111.15</v>
      </c>
      <c r="BC15" s="51">
        <v>97.35</v>
      </c>
      <c r="BD15" s="26"/>
      <c r="BE15" s="130">
        <v>111.07000000000001</v>
      </c>
      <c r="BF15" s="133">
        <v>96.89</v>
      </c>
      <c r="BG15" s="26"/>
      <c r="BH15" s="130">
        <v>111.18</v>
      </c>
      <c r="BI15" s="133">
        <v>97.16</v>
      </c>
      <c r="BJ15" s="133"/>
      <c r="BK15" s="130">
        <v>111.56</v>
      </c>
      <c r="BL15" s="133">
        <v>96.77</v>
      </c>
      <c r="BM15" s="133"/>
      <c r="BN15" s="130">
        <v>110.78</v>
      </c>
      <c r="BO15" s="133">
        <v>97.66</v>
      </c>
      <c r="BP15" s="26"/>
      <c r="BQ15" s="130">
        <f>(C15+F15+I15+L15+O15+R15+U15+X15+AA15+AD15+AG15+AJ15+AM15+AP15+AS15+AV15+AY15+BB15+BE15+BH15+BK15+BN15)/22</f>
        <v>111.07363636363635</v>
      </c>
      <c r="BR15" s="133">
        <f>(D15+G15+J15+M15+P15+S15+V15+Y15+AB15+AE15+AH15+AK15+AN15+AQ15+AT15+AW15+AZ15+BC15+BF15+BI15+BL15+BO15)/22</f>
        <v>97.983181818181819</v>
      </c>
      <c r="BS15" s="163"/>
      <c r="BT15" s="163"/>
      <c r="BU15" s="53"/>
      <c r="BV15" s="113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</row>
    <row r="16" spans="1:107" x14ac:dyDescent="0.2">
      <c r="A16" s="40">
        <v>2</v>
      </c>
      <c r="B16" s="49" t="s">
        <v>6</v>
      </c>
      <c r="C16" s="50">
        <v>0.76260199801723472</v>
      </c>
      <c r="D16" s="51">
        <v>140.94</v>
      </c>
      <c r="E16" s="51"/>
      <c r="F16" s="50">
        <v>0.76499388004895952</v>
      </c>
      <c r="G16" s="51">
        <v>141.19999999999999</v>
      </c>
      <c r="H16" s="26"/>
      <c r="I16" s="50">
        <v>0.76887590342918655</v>
      </c>
      <c r="J16" s="51">
        <v>141.01</v>
      </c>
      <c r="K16" s="26"/>
      <c r="L16" s="50">
        <v>0.77118840132644406</v>
      </c>
      <c r="M16" s="51">
        <v>140.72</v>
      </c>
      <c r="N16" s="26"/>
      <c r="O16" s="50">
        <v>0.77136686207960503</v>
      </c>
      <c r="P16" s="51">
        <v>140.34</v>
      </c>
      <c r="Q16" s="51"/>
      <c r="R16" s="50">
        <v>0.77501356273734789</v>
      </c>
      <c r="S16" s="51">
        <v>139.66999999999999</v>
      </c>
      <c r="T16" s="51"/>
      <c r="U16" s="50">
        <v>0.77694040867065484</v>
      </c>
      <c r="V16" s="51">
        <v>139.38</v>
      </c>
      <c r="W16" s="26"/>
      <c r="X16" s="50">
        <v>0.78259508530286426</v>
      </c>
      <c r="Y16" s="51">
        <v>139.75</v>
      </c>
      <c r="Z16" s="51"/>
      <c r="AA16" s="50">
        <v>0.78412922449619693</v>
      </c>
      <c r="AB16" s="51">
        <v>140.65</v>
      </c>
      <c r="AC16" s="26"/>
      <c r="AD16" s="50">
        <v>0.78241139190986619</v>
      </c>
      <c r="AE16" s="51">
        <v>140.94999999999999</v>
      </c>
      <c r="AF16" s="26"/>
      <c r="AG16" s="50">
        <v>0.78634898167806866</v>
      </c>
      <c r="AH16" s="51">
        <v>141.04</v>
      </c>
      <c r="AI16" s="26"/>
      <c r="AJ16" s="50">
        <v>0.78684396884097874</v>
      </c>
      <c r="AK16" s="51">
        <v>140.36000000000001</v>
      </c>
      <c r="AL16" s="26"/>
      <c r="AM16" s="50">
        <v>0.78653452886581721</v>
      </c>
      <c r="AN16" s="51">
        <v>140.11000000000001</v>
      </c>
      <c r="AO16" s="26"/>
      <c r="AP16" s="50">
        <v>0.78523753435414212</v>
      </c>
      <c r="AQ16" s="51">
        <v>139.93</v>
      </c>
      <c r="AR16" s="26"/>
      <c r="AS16" s="50">
        <v>0.77585538055706404</v>
      </c>
      <c r="AT16" s="51">
        <v>139.69999999999999</v>
      </c>
      <c r="AU16" s="26"/>
      <c r="AV16" s="50">
        <v>0.77766544832413098</v>
      </c>
      <c r="AW16" s="51">
        <v>139.71</v>
      </c>
      <c r="AX16" s="51"/>
      <c r="AY16" s="50">
        <v>0.78009205086200173</v>
      </c>
      <c r="AZ16" s="51">
        <v>139.27000000000001</v>
      </c>
      <c r="BA16" s="26"/>
      <c r="BB16" s="50">
        <v>0.778755548633284</v>
      </c>
      <c r="BC16" s="51">
        <v>138.94999999999999</v>
      </c>
      <c r="BD16" s="26"/>
      <c r="BE16" s="130">
        <v>0.77507363199503954</v>
      </c>
      <c r="BF16" s="133">
        <v>138.85</v>
      </c>
      <c r="BG16" s="26"/>
      <c r="BH16" s="130">
        <v>0.77645779951859617</v>
      </c>
      <c r="BI16" s="133">
        <v>139.12</v>
      </c>
      <c r="BJ16" s="133"/>
      <c r="BK16" s="130">
        <v>0.76846230692384532</v>
      </c>
      <c r="BL16" s="133">
        <v>140.49</v>
      </c>
      <c r="BM16" s="133"/>
      <c r="BN16" s="130">
        <v>0.76911244423934777</v>
      </c>
      <c r="BO16" s="133">
        <v>140.66999999999999</v>
      </c>
      <c r="BP16" s="26"/>
      <c r="BQ16" s="130">
        <f t="shared" ref="BQ16:BQ30" si="0">(C16+F16+I16+L16+O16+R16+U16+X16+AA16+AD16+AG16+AJ16+AM16+AP16+AS16+AV16+AY16+BB16+BE16+BH16+BK16+BN16)/22</f>
        <v>0.77666165194593972</v>
      </c>
      <c r="BR16" s="133">
        <f t="shared" ref="BR16:BR30" si="1">(D16+G16+J16+M16+P16+S16+V16+Y16+AB16+AE16+AH16+AK16+AN16+AQ16+AT16+AW16+AZ16+BC16+BF16+BI16+BL16+BO16)/22</f>
        <v>140.1277272727273</v>
      </c>
      <c r="BS16" s="163"/>
      <c r="BT16" s="163"/>
      <c r="BU16" s="53"/>
      <c r="BV16" s="113"/>
      <c r="BW16" s="115"/>
      <c r="BX16" s="92"/>
      <c r="BY16" s="99"/>
      <c r="BZ16" s="99"/>
      <c r="CA16" s="92"/>
      <c r="CB16" s="90"/>
    </row>
    <row r="17" spans="1:107" x14ac:dyDescent="0.2">
      <c r="A17" s="40">
        <v>3</v>
      </c>
      <c r="B17" s="49" t="s">
        <v>7</v>
      </c>
      <c r="C17" s="50">
        <v>0.99199999999999999</v>
      </c>
      <c r="D17" s="51">
        <v>108.35</v>
      </c>
      <c r="E17" s="51"/>
      <c r="F17" s="50">
        <v>0.99420000000000008</v>
      </c>
      <c r="G17" s="51">
        <v>108.65</v>
      </c>
      <c r="H17" s="26"/>
      <c r="I17" s="50">
        <v>0.99480000000000002</v>
      </c>
      <c r="J17" s="51">
        <v>108.99</v>
      </c>
      <c r="K17" s="26"/>
      <c r="L17" s="50">
        <v>0.9951000000000001</v>
      </c>
      <c r="M17" s="51">
        <v>109.05</v>
      </c>
      <c r="N17" s="26"/>
      <c r="O17" s="50">
        <v>0.995</v>
      </c>
      <c r="P17" s="51">
        <v>108.79</v>
      </c>
      <c r="Q17" s="51"/>
      <c r="R17" s="50">
        <v>0.99530000000000007</v>
      </c>
      <c r="S17" s="51">
        <v>108.76</v>
      </c>
      <c r="T17" s="51"/>
      <c r="U17" s="50">
        <v>0.99380000000000002</v>
      </c>
      <c r="V17" s="51">
        <v>108.97</v>
      </c>
      <c r="W17" s="26"/>
      <c r="X17" s="50">
        <v>0.99470000000000003</v>
      </c>
      <c r="Y17" s="51">
        <v>109.95</v>
      </c>
      <c r="Z17" s="51"/>
      <c r="AA17" s="50">
        <v>0.99450000000000005</v>
      </c>
      <c r="AB17" s="51">
        <v>110.9</v>
      </c>
      <c r="AC17" s="26"/>
      <c r="AD17" s="50">
        <v>0.99150000000000005</v>
      </c>
      <c r="AE17" s="51">
        <v>111.23</v>
      </c>
      <c r="AF17" s="26"/>
      <c r="AG17" s="50">
        <v>0.99740000000000006</v>
      </c>
      <c r="AH17" s="51">
        <v>111.2</v>
      </c>
      <c r="AI17" s="26"/>
      <c r="AJ17" s="50">
        <v>0.99320000000000008</v>
      </c>
      <c r="AK17" s="51">
        <v>111.2</v>
      </c>
      <c r="AL17" s="26"/>
      <c r="AM17" s="50">
        <v>0.99590000000000001</v>
      </c>
      <c r="AN17" s="51">
        <v>110.65</v>
      </c>
      <c r="AO17" s="26"/>
      <c r="AP17" s="50">
        <v>0.99660000000000004</v>
      </c>
      <c r="AQ17" s="51">
        <v>110.25</v>
      </c>
      <c r="AR17" s="26"/>
      <c r="AS17" s="50">
        <v>0.98250000000000004</v>
      </c>
      <c r="AT17" s="51">
        <v>110.32</v>
      </c>
      <c r="AU17" s="26"/>
      <c r="AV17" s="50">
        <v>0.98420000000000007</v>
      </c>
      <c r="AW17" s="51">
        <v>110.39</v>
      </c>
      <c r="AX17" s="51"/>
      <c r="AY17" s="50">
        <v>0.9839</v>
      </c>
      <c r="AZ17" s="51">
        <v>110.42</v>
      </c>
      <c r="BA17" s="26"/>
      <c r="BB17" s="50">
        <v>0.9830000000000001</v>
      </c>
      <c r="BC17" s="51">
        <v>110.08</v>
      </c>
      <c r="BD17" s="26"/>
      <c r="BE17" s="130">
        <v>0.9768</v>
      </c>
      <c r="BF17" s="133">
        <v>110.18</v>
      </c>
      <c r="BG17" s="26"/>
      <c r="BH17" s="130">
        <v>0.97650000000000003</v>
      </c>
      <c r="BI17" s="133">
        <v>110.62</v>
      </c>
      <c r="BJ17" s="133"/>
      <c r="BK17" s="130">
        <v>0.97010000000000007</v>
      </c>
      <c r="BL17" s="133">
        <v>111.29</v>
      </c>
      <c r="BM17" s="133"/>
      <c r="BN17" s="130">
        <v>0.96679999999999999</v>
      </c>
      <c r="BO17" s="133">
        <v>111.91</v>
      </c>
      <c r="BP17" s="26"/>
      <c r="BQ17" s="130">
        <f t="shared" si="0"/>
        <v>0.98853636363636366</v>
      </c>
      <c r="BR17" s="133">
        <f t="shared" si="1"/>
        <v>110.09772727272728</v>
      </c>
      <c r="BS17" s="163"/>
      <c r="BT17" s="163"/>
      <c r="BU17" s="53"/>
      <c r="BV17" s="113"/>
      <c r="BW17" s="115"/>
      <c r="BX17" s="92"/>
      <c r="BY17" s="99"/>
      <c r="BZ17" s="99"/>
      <c r="CA17" s="92"/>
      <c r="CB17" s="90"/>
    </row>
    <row r="18" spans="1:107" x14ac:dyDescent="0.2">
      <c r="A18" s="40">
        <v>4</v>
      </c>
      <c r="B18" s="49" t="s">
        <v>8</v>
      </c>
      <c r="C18" s="50">
        <v>0.85631101215961636</v>
      </c>
      <c r="D18" s="51">
        <v>125.58</v>
      </c>
      <c r="E18" s="51"/>
      <c r="F18" s="50">
        <v>0.86147484493452786</v>
      </c>
      <c r="G18" s="51">
        <v>125.55</v>
      </c>
      <c r="H18" s="26"/>
      <c r="I18" s="50">
        <v>0.8637070305752288</v>
      </c>
      <c r="J18" s="51">
        <v>125.59</v>
      </c>
      <c r="K18" s="26"/>
      <c r="L18" s="50">
        <v>0.86497707810743008</v>
      </c>
      <c r="M18" s="51">
        <v>125.51</v>
      </c>
      <c r="N18" s="26"/>
      <c r="O18" s="50">
        <v>0.86281276962899045</v>
      </c>
      <c r="P18" s="51">
        <v>125.49</v>
      </c>
      <c r="Q18" s="51"/>
      <c r="R18" s="50">
        <v>0.86221762372822885</v>
      </c>
      <c r="S18" s="51">
        <v>125.57</v>
      </c>
      <c r="T18" s="51"/>
      <c r="U18" s="50">
        <v>0.86258949365996718</v>
      </c>
      <c r="V18" s="51">
        <v>125.55</v>
      </c>
      <c r="W18" s="26"/>
      <c r="X18" s="50">
        <v>0.87221979938944605</v>
      </c>
      <c r="Y18" s="51">
        <v>125.48</v>
      </c>
      <c r="Z18" s="51"/>
      <c r="AA18" s="50">
        <v>0.87804021424181222</v>
      </c>
      <c r="AB18" s="51">
        <v>125.58</v>
      </c>
      <c r="AC18" s="26"/>
      <c r="AD18" s="50">
        <v>0.87726993595929459</v>
      </c>
      <c r="AE18" s="51">
        <v>125.68</v>
      </c>
      <c r="AF18" s="26"/>
      <c r="AG18" s="50">
        <v>0.88292424509977041</v>
      </c>
      <c r="AH18" s="51">
        <v>125.64</v>
      </c>
      <c r="AI18" s="26"/>
      <c r="AJ18" s="50">
        <v>0.87958483595742809</v>
      </c>
      <c r="AK18" s="51">
        <v>125.55</v>
      </c>
      <c r="AL18" s="26"/>
      <c r="AM18" s="50">
        <v>0.87780898876404501</v>
      </c>
      <c r="AN18" s="51">
        <v>125.49</v>
      </c>
      <c r="AO18" s="26"/>
      <c r="AP18" s="50">
        <v>0.87688530340231496</v>
      </c>
      <c r="AQ18" s="51">
        <v>125.38</v>
      </c>
      <c r="AR18" s="26"/>
      <c r="AS18" s="50">
        <v>0.86296168450120814</v>
      </c>
      <c r="AT18" s="51">
        <v>125.53</v>
      </c>
      <c r="AU18" s="26"/>
      <c r="AV18" s="50">
        <v>0.86505190311418678</v>
      </c>
      <c r="AW18" s="51">
        <v>125.61</v>
      </c>
      <c r="AX18" s="51"/>
      <c r="AY18" s="50">
        <v>0.86467790747946383</v>
      </c>
      <c r="AZ18" s="51">
        <v>125.65</v>
      </c>
      <c r="BA18" s="26"/>
      <c r="BB18" s="50">
        <v>0.86095566078346963</v>
      </c>
      <c r="BC18" s="51">
        <v>125.68</v>
      </c>
      <c r="BD18" s="26"/>
      <c r="BE18" s="130">
        <v>0.85492006497392492</v>
      </c>
      <c r="BF18" s="133">
        <v>125.84</v>
      </c>
      <c r="BG18" s="26"/>
      <c r="BH18" s="130">
        <v>0.85711836804662722</v>
      </c>
      <c r="BI18" s="133">
        <v>126.05</v>
      </c>
      <c r="BJ18" s="133"/>
      <c r="BK18" s="130">
        <v>0.85550517580631358</v>
      </c>
      <c r="BL18" s="133">
        <v>126.21</v>
      </c>
      <c r="BM18" s="133"/>
      <c r="BN18" s="130">
        <v>0.85704490915323961</v>
      </c>
      <c r="BO18" s="133">
        <v>126.27</v>
      </c>
      <c r="BP18" s="26"/>
      <c r="BQ18" s="130">
        <f t="shared" si="0"/>
        <v>0.86622994770302419</v>
      </c>
      <c r="BR18" s="133">
        <f t="shared" si="1"/>
        <v>125.65818181818182</v>
      </c>
      <c r="BS18" s="163"/>
      <c r="BT18" s="163"/>
      <c r="BU18" s="53"/>
      <c r="BV18" s="113"/>
      <c r="BW18" s="115"/>
      <c r="BX18" s="92"/>
      <c r="BY18" s="99"/>
      <c r="BZ18" s="99"/>
      <c r="CA18" s="92"/>
      <c r="CB18" s="90"/>
    </row>
    <row r="19" spans="1:107" x14ac:dyDescent="0.2">
      <c r="A19" s="40">
        <v>5</v>
      </c>
      <c r="B19" s="49" t="s">
        <v>9</v>
      </c>
      <c r="C19" s="50">
        <v>1222.1500000000001</v>
      </c>
      <c r="D19" s="54">
        <v>131356.68</v>
      </c>
      <c r="E19" s="54"/>
      <c r="F19" s="55">
        <v>1215.8</v>
      </c>
      <c r="G19" s="54">
        <v>131330.72</v>
      </c>
      <c r="H19" s="26"/>
      <c r="I19" s="50">
        <v>1207.53</v>
      </c>
      <c r="J19" s="54">
        <v>130920.4</v>
      </c>
      <c r="K19" s="26"/>
      <c r="L19" s="50">
        <v>1211.5699</v>
      </c>
      <c r="M19" s="54">
        <v>131479.57</v>
      </c>
      <c r="N19" s="26"/>
      <c r="O19" s="50">
        <v>1215.3800000000001</v>
      </c>
      <c r="P19" s="54">
        <v>131564.89000000001</v>
      </c>
      <c r="Q19" s="54"/>
      <c r="R19" s="55">
        <v>1212.3101000000001</v>
      </c>
      <c r="S19" s="54">
        <v>131232.57</v>
      </c>
      <c r="T19" s="54"/>
      <c r="U19" s="55">
        <v>1214.42</v>
      </c>
      <c r="V19" s="54">
        <v>131509.54</v>
      </c>
      <c r="W19" s="26"/>
      <c r="X19" s="50">
        <v>1210.3300000000002</v>
      </c>
      <c r="Y19" s="54">
        <v>132373.79</v>
      </c>
      <c r="Z19" s="54"/>
      <c r="AA19" s="50">
        <v>1204.21</v>
      </c>
      <c r="AB19" s="54">
        <v>132812.32</v>
      </c>
      <c r="AC19" s="26"/>
      <c r="AD19" s="50">
        <v>1194.7</v>
      </c>
      <c r="AE19" s="54">
        <v>131751.51999999999</v>
      </c>
      <c r="AF19" s="26"/>
      <c r="AG19" s="50">
        <v>1185.95</v>
      </c>
      <c r="AH19" s="54">
        <v>131533.71</v>
      </c>
      <c r="AI19" s="26"/>
      <c r="AJ19" s="50">
        <v>1180.05</v>
      </c>
      <c r="AK19" s="54">
        <v>130324.72</v>
      </c>
      <c r="AL19" s="26"/>
      <c r="AM19" s="50">
        <v>1176.55</v>
      </c>
      <c r="AN19" s="54">
        <v>129655.81</v>
      </c>
      <c r="AO19" s="26"/>
      <c r="AP19" s="50">
        <v>1188.5699</v>
      </c>
      <c r="AQ19" s="54">
        <v>130600.06</v>
      </c>
      <c r="AR19" s="26"/>
      <c r="AS19" s="50">
        <v>1197.01</v>
      </c>
      <c r="AT19" s="54">
        <v>129743.91</v>
      </c>
      <c r="AU19" s="26"/>
      <c r="AV19" s="50">
        <v>1188.1000000000001</v>
      </c>
      <c r="AW19" s="54">
        <v>129087.07</v>
      </c>
      <c r="AX19" s="54"/>
      <c r="AY19" s="55">
        <v>1190.26</v>
      </c>
      <c r="AZ19" s="54">
        <v>129309.85</v>
      </c>
      <c r="BA19" s="26"/>
      <c r="BB19" s="50">
        <v>1204.49</v>
      </c>
      <c r="BC19" s="54">
        <v>130337.86</v>
      </c>
      <c r="BD19" s="26"/>
      <c r="BE19" s="50">
        <v>1213.6300000000001</v>
      </c>
      <c r="BF19" s="54">
        <v>130610.86</v>
      </c>
      <c r="BG19" s="26"/>
      <c r="BH19" s="50">
        <v>1203.8900000000001</v>
      </c>
      <c r="BI19" s="54">
        <v>130044.2</v>
      </c>
      <c r="BJ19" s="133"/>
      <c r="BK19" s="50">
        <v>1203.1300000000001</v>
      </c>
      <c r="BL19" s="54">
        <v>129889.91</v>
      </c>
      <c r="BM19" s="133"/>
      <c r="BN19" s="50">
        <v>1206.17</v>
      </c>
      <c r="BO19" s="54">
        <v>130495.53</v>
      </c>
      <c r="BP19" s="26"/>
      <c r="BQ19" s="50">
        <f t="shared" si="0"/>
        <v>1202.0999954545455</v>
      </c>
      <c r="BR19" s="54">
        <f t="shared" si="1"/>
        <v>130816.61318181819</v>
      </c>
      <c r="BS19" s="163"/>
      <c r="BT19" s="163"/>
      <c r="BU19" s="53"/>
      <c r="BV19" s="113"/>
      <c r="BW19" s="115"/>
      <c r="BX19" s="100"/>
      <c r="BY19" s="99"/>
      <c r="BZ19" s="99"/>
      <c r="CA19" s="92"/>
      <c r="CB19" s="90"/>
    </row>
    <row r="20" spans="1:107" x14ac:dyDescent="0.2">
      <c r="A20" s="40">
        <v>6</v>
      </c>
      <c r="B20" s="49" t="s">
        <v>10</v>
      </c>
      <c r="C20" s="50">
        <v>15.42</v>
      </c>
      <c r="D20" s="51">
        <v>1657.34</v>
      </c>
      <c r="E20" s="51"/>
      <c r="F20" s="50">
        <v>15.383000000000001</v>
      </c>
      <c r="G20" s="51">
        <v>1661.67</v>
      </c>
      <c r="H20" s="26"/>
      <c r="I20" s="50">
        <v>15.290000000000001</v>
      </c>
      <c r="J20" s="51">
        <v>1657.74</v>
      </c>
      <c r="K20" s="26"/>
      <c r="L20" s="50">
        <v>15.361000000000001</v>
      </c>
      <c r="M20" s="51">
        <v>1666.98</v>
      </c>
      <c r="N20" s="26"/>
      <c r="O20" s="50">
        <v>15.469000000000001</v>
      </c>
      <c r="P20" s="51">
        <v>1674.52</v>
      </c>
      <c r="Q20" s="51"/>
      <c r="R20" s="50">
        <v>15.370000000000001</v>
      </c>
      <c r="S20" s="51">
        <v>1663.8</v>
      </c>
      <c r="T20" s="51"/>
      <c r="U20" s="50">
        <v>15.450000000000001</v>
      </c>
      <c r="V20" s="51">
        <v>1673.08</v>
      </c>
      <c r="W20" s="26"/>
      <c r="X20" s="50">
        <v>15.378</v>
      </c>
      <c r="Y20" s="51">
        <v>1681.89</v>
      </c>
      <c r="Z20" s="51"/>
      <c r="AA20" s="50">
        <v>15.21</v>
      </c>
      <c r="AB20" s="51">
        <v>1677.51</v>
      </c>
      <c r="AC20" s="26"/>
      <c r="AD20" s="50">
        <v>15.030000000000001</v>
      </c>
      <c r="AE20" s="51">
        <v>1657.51</v>
      </c>
      <c r="AF20" s="26"/>
      <c r="AG20" s="50">
        <v>14.83</v>
      </c>
      <c r="AH20" s="51">
        <v>1644.8</v>
      </c>
      <c r="AI20" s="26"/>
      <c r="AJ20" s="50">
        <v>14.59</v>
      </c>
      <c r="AK20" s="51">
        <v>1611.32</v>
      </c>
      <c r="AL20" s="26"/>
      <c r="AM20" s="50">
        <v>14.63</v>
      </c>
      <c r="AN20" s="51">
        <v>1612.23</v>
      </c>
      <c r="AO20" s="26"/>
      <c r="AP20" s="50">
        <v>14.780000000000001</v>
      </c>
      <c r="AQ20" s="51">
        <v>1624.03</v>
      </c>
      <c r="AR20" s="26"/>
      <c r="AS20" s="50">
        <v>14.797000000000001</v>
      </c>
      <c r="AT20" s="51">
        <v>1603.85</v>
      </c>
      <c r="AU20" s="26"/>
      <c r="AV20" s="50">
        <v>14.564</v>
      </c>
      <c r="AW20" s="51">
        <v>1582.38</v>
      </c>
      <c r="AX20" s="51"/>
      <c r="AY20" s="50">
        <v>14.613000000000001</v>
      </c>
      <c r="AZ20" s="51">
        <v>1587.56</v>
      </c>
      <c r="BA20" s="26"/>
      <c r="BB20" s="50">
        <v>14.8</v>
      </c>
      <c r="BC20" s="51">
        <v>1601.51</v>
      </c>
      <c r="BD20" s="26"/>
      <c r="BE20" s="130">
        <v>14.974</v>
      </c>
      <c r="BF20" s="51">
        <v>1611.5</v>
      </c>
      <c r="BG20" s="26"/>
      <c r="BH20" s="130">
        <v>14.707000000000001</v>
      </c>
      <c r="BI20" s="51">
        <v>1588.65</v>
      </c>
      <c r="BJ20" s="133"/>
      <c r="BK20" s="130">
        <v>14.639000000000001</v>
      </c>
      <c r="BL20" s="51">
        <v>1580.43</v>
      </c>
      <c r="BM20" s="133"/>
      <c r="BN20" s="130">
        <v>14.63</v>
      </c>
      <c r="BO20" s="51">
        <v>1582.82</v>
      </c>
      <c r="BP20" s="26"/>
      <c r="BQ20" s="130">
        <f t="shared" si="0"/>
        <v>14.996136363636365</v>
      </c>
      <c r="BR20" s="51">
        <f t="shared" si="1"/>
        <v>1631.9599999999998</v>
      </c>
      <c r="BS20" s="163"/>
      <c r="BT20" s="163"/>
      <c r="BU20" s="53"/>
      <c r="BV20" s="113"/>
      <c r="BW20" s="115"/>
      <c r="BX20" s="92"/>
      <c r="BY20" s="99"/>
      <c r="BZ20" s="99"/>
      <c r="CA20" s="92"/>
      <c r="CB20" s="90"/>
    </row>
    <row r="21" spans="1:107" x14ac:dyDescent="0.2">
      <c r="A21" s="40">
        <v>7</v>
      </c>
      <c r="B21" s="49" t="s">
        <v>25</v>
      </c>
      <c r="C21" s="50">
        <v>1.3502565487442613</v>
      </c>
      <c r="D21" s="51">
        <v>79.599999999999994</v>
      </c>
      <c r="E21" s="51"/>
      <c r="F21" s="50">
        <v>1.3596193065941535</v>
      </c>
      <c r="G21" s="51">
        <v>79.45</v>
      </c>
      <c r="H21" s="26"/>
      <c r="I21" s="50">
        <v>1.3586956521739131</v>
      </c>
      <c r="J21" s="51">
        <v>79.8</v>
      </c>
      <c r="K21" s="26"/>
      <c r="L21" s="50">
        <v>1.352082206598161</v>
      </c>
      <c r="M21" s="51">
        <v>80.260000000000005</v>
      </c>
      <c r="N21" s="26"/>
      <c r="O21" s="50">
        <v>1.3453518094981836</v>
      </c>
      <c r="P21" s="51">
        <v>80.459999999999994</v>
      </c>
      <c r="Q21" s="51"/>
      <c r="R21" s="50">
        <v>1.3491635186184565</v>
      </c>
      <c r="S21" s="51">
        <v>80.23</v>
      </c>
      <c r="T21" s="51"/>
      <c r="U21" s="50">
        <v>1.3482540110556829</v>
      </c>
      <c r="V21" s="51">
        <v>80.319999999999993</v>
      </c>
      <c r="W21" s="26"/>
      <c r="X21" s="50">
        <v>1.3681762210972774</v>
      </c>
      <c r="Y21" s="51">
        <v>79.94</v>
      </c>
      <c r="Z21" s="51"/>
      <c r="AA21" s="50">
        <v>1.3743815283122593</v>
      </c>
      <c r="AB21" s="51">
        <v>80.25</v>
      </c>
      <c r="AC21" s="26"/>
      <c r="AD21" s="50">
        <v>1.3772207684891886</v>
      </c>
      <c r="AE21" s="51">
        <v>80.069999999999993</v>
      </c>
      <c r="AF21" s="26"/>
      <c r="AG21" s="50">
        <v>1.3833171946327294</v>
      </c>
      <c r="AH21" s="51">
        <v>80.180000000000007</v>
      </c>
      <c r="AI21" s="26"/>
      <c r="AJ21" s="50">
        <v>1.3755158184319121</v>
      </c>
      <c r="AK21" s="51">
        <v>80.290000000000006</v>
      </c>
      <c r="AL21" s="26"/>
      <c r="AM21" s="50">
        <v>1.3757050488375293</v>
      </c>
      <c r="AN21" s="51">
        <v>80.099999999999994</v>
      </c>
      <c r="AO21" s="26"/>
      <c r="AP21" s="50">
        <v>1.3689253935660506</v>
      </c>
      <c r="AQ21" s="51">
        <v>80.27</v>
      </c>
      <c r="AR21" s="26"/>
      <c r="AS21" s="50">
        <v>1.361285053090117</v>
      </c>
      <c r="AT21" s="51">
        <v>79.62</v>
      </c>
      <c r="AU21" s="26"/>
      <c r="AV21" s="50">
        <v>1.3713658804168951</v>
      </c>
      <c r="AW21" s="51">
        <v>79.23</v>
      </c>
      <c r="AX21" s="51"/>
      <c r="AY21" s="50">
        <v>1.3745704467353952</v>
      </c>
      <c r="AZ21" s="51">
        <v>79.040000000000006</v>
      </c>
      <c r="BA21" s="26"/>
      <c r="BB21" s="50">
        <v>1.367801942278758</v>
      </c>
      <c r="BC21" s="51">
        <v>79.11</v>
      </c>
      <c r="BD21" s="26"/>
      <c r="BE21" s="130">
        <v>1.3605442176870748</v>
      </c>
      <c r="BF21" s="133">
        <v>79.099999999999994</v>
      </c>
      <c r="BG21" s="26"/>
      <c r="BH21" s="130">
        <v>1.3691128148959473</v>
      </c>
      <c r="BI21" s="133">
        <v>78.900000000000006</v>
      </c>
      <c r="BJ21" s="133"/>
      <c r="BK21" s="130">
        <v>1.3713658804168951</v>
      </c>
      <c r="BL21" s="133">
        <v>78.72</v>
      </c>
      <c r="BM21" s="133"/>
      <c r="BN21" s="130">
        <v>1.3827433628318584</v>
      </c>
      <c r="BO21" s="133">
        <v>78.239999999999995</v>
      </c>
      <c r="BP21" s="26"/>
      <c r="BQ21" s="130">
        <f t="shared" si="0"/>
        <v>1.365702482954668</v>
      </c>
      <c r="BR21" s="133">
        <f t="shared" si="1"/>
        <v>79.689999999999984</v>
      </c>
      <c r="BS21" s="163"/>
      <c r="BT21" s="163"/>
      <c r="BU21" s="53"/>
      <c r="BV21" s="113"/>
      <c r="BW21" s="115"/>
      <c r="BX21" s="92"/>
      <c r="BY21" s="99"/>
      <c r="BZ21" s="99"/>
      <c r="CA21" s="92"/>
      <c r="CB21" s="90"/>
    </row>
    <row r="22" spans="1:107" x14ac:dyDescent="0.2">
      <c r="A22" s="40">
        <v>8</v>
      </c>
      <c r="B22" s="49" t="s">
        <v>26</v>
      </c>
      <c r="C22" s="50">
        <v>1.3028</v>
      </c>
      <c r="D22" s="51">
        <v>82.5</v>
      </c>
      <c r="E22" s="51"/>
      <c r="F22" s="50">
        <v>1.3029000000000002</v>
      </c>
      <c r="G22" s="51">
        <v>82.91</v>
      </c>
      <c r="H22" s="26"/>
      <c r="I22" s="50">
        <v>1.3015000000000001</v>
      </c>
      <c r="J22" s="51">
        <v>83.3</v>
      </c>
      <c r="K22" s="26"/>
      <c r="L22" s="50">
        <v>1.3005</v>
      </c>
      <c r="M22" s="51">
        <v>83.44</v>
      </c>
      <c r="N22" s="26"/>
      <c r="O22" s="50">
        <v>1.2967</v>
      </c>
      <c r="P22" s="51">
        <v>83.48</v>
      </c>
      <c r="Q22" s="51"/>
      <c r="R22" s="50">
        <v>1.3077000000000001</v>
      </c>
      <c r="S22" s="51">
        <v>82.78</v>
      </c>
      <c r="T22" s="51"/>
      <c r="U22" s="50">
        <v>1.3018000000000001</v>
      </c>
      <c r="V22" s="51">
        <v>83.18</v>
      </c>
      <c r="W22" s="26"/>
      <c r="X22" s="50">
        <v>1.3098000000000001</v>
      </c>
      <c r="Y22" s="51">
        <v>83.5</v>
      </c>
      <c r="Z22" s="51"/>
      <c r="AA22" s="50">
        <v>1.3145</v>
      </c>
      <c r="AB22" s="51">
        <v>83.9</v>
      </c>
      <c r="AC22" s="26"/>
      <c r="AD22" s="50">
        <v>1.3092000000000001</v>
      </c>
      <c r="AE22" s="51">
        <v>84.23</v>
      </c>
      <c r="AF22" s="26"/>
      <c r="AG22" s="50">
        <v>1.3075000000000001</v>
      </c>
      <c r="AH22" s="51">
        <v>84.83</v>
      </c>
      <c r="AI22" s="26"/>
      <c r="AJ22" s="50">
        <v>1.3129</v>
      </c>
      <c r="AK22" s="51">
        <v>84.12</v>
      </c>
      <c r="AL22" s="26"/>
      <c r="AM22" s="50">
        <v>1.3146</v>
      </c>
      <c r="AN22" s="51">
        <v>83.83</v>
      </c>
      <c r="AO22" s="26"/>
      <c r="AP22" s="50">
        <v>1.3069000000000002</v>
      </c>
      <c r="AQ22" s="51">
        <v>84.08</v>
      </c>
      <c r="AR22" s="26"/>
      <c r="AS22" s="50">
        <v>1.3017000000000001</v>
      </c>
      <c r="AT22" s="51">
        <v>83.27</v>
      </c>
      <c r="AU22" s="26"/>
      <c r="AV22" s="50">
        <v>1.304</v>
      </c>
      <c r="AW22" s="51">
        <v>83.32</v>
      </c>
      <c r="AX22" s="51"/>
      <c r="AY22" s="50">
        <v>1.3080000000000001</v>
      </c>
      <c r="AZ22" s="51">
        <v>83.06</v>
      </c>
      <c r="BA22" s="26"/>
      <c r="BB22" s="50">
        <v>1.3028</v>
      </c>
      <c r="BC22" s="51">
        <v>83.06</v>
      </c>
      <c r="BD22" s="26"/>
      <c r="BE22" s="130">
        <v>1.2938000000000001</v>
      </c>
      <c r="BF22" s="133">
        <v>83.18</v>
      </c>
      <c r="BG22" s="26"/>
      <c r="BH22" s="130">
        <v>1.2931000000000001</v>
      </c>
      <c r="BI22" s="133">
        <v>83.54</v>
      </c>
      <c r="BJ22" s="133"/>
      <c r="BK22" s="130">
        <v>1.2926</v>
      </c>
      <c r="BL22" s="133">
        <v>83.52</v>
      </c>
      <c r="BM22" s="133"/>
      <c r="BN22" s="130">
        <v>1.3011000000000001</v>
      </c>
      <c r="BO22" s="133">
        <v>83.15</v>
      </c>
      <c r="BP22" s="26"/>
      <c r="BQ22" s="130">
        <f t="shared" si="0"/>
        <v>1.3039272727272726</v>
      </c>
      <c r="BR22" s="133">
        <f t="shared" si="1"/>
        <v>83.462727272727264</v>
      </c>
      <c r="BS22" s="163"/>
      <c r="BT22" s="163"/>
      <c r="BU22" s="53"/>
      <c r="BV22" s="113"/>
      <c r="BW22" s="115"/>
      <c r="BX22" s="92"/>
      <c r="BY22" s="99"/>
      <c r="BZ22" s="99"/>
      <c r="CA22" s="92"/>
      <c r="CB22" s="90"/>
    </row>
    <row r="23" spans="1:107" x14ac:dyDescent="0.2">
      <c r="A23" s="40">
        <v>9</v>
      </c>
      <c r="B23" s="49" t="s">
        <v>13</v>
      </c>
      <c r="C23" s="50">
        <v>8.8167000000000009</v>
      </c>
      <c r="D23" s="51">
        <v>12.19</v>
      </c>
      <c r="E23" s="51"/>
      <c r="F23" s="50">
        <v>8.8666</v>
      </c>
      <c r="G23" s="51">
        <v>12.18</v>
      </c>
      <c r="H23" s="26"/>
      <c r="I23" s="50">
        <v>8.9179000000000013</v>
      </c>
      <c r="J23" s="51">
        <v>12.16</v>
      </c>
      <c r="K23" s="26"/>
      <c r="L23" s="50">
        <v>8.9128000000000007</v>
      </c>
      <c r="M23" s="51">
        <v>12.18</v>
      </c>
      <c r="N23" s="26"/>
      <c r="O23" s="50">
        <v>8.9109999999999996</v>
      </c>
      <c r="P23" s="51">
        <v>12.15</v>
      </c>
      <c r="Q23" s="51"/>
      <c r="R23" s="50">
        <v>8.9344999999999999</v>
      </c>
      <c r="S23" s="51">
        <v>12.12</v>
      </c>
      <c r="T23" s="51"/>
      <c r="U23" s="50">
        <v>8.9595000000000002</v>
      </c>
      <c r="V23" s="51">
        <v>12.09</v>
      </c>
      <c r="W23" s="26"/>
      <c r="X23" s="50">
        <v>9.0660000000000007</v>
      </c>
      <c r="Y23" s="51">
        <v>12.06</v>
      </c>
      <c r="Z23" s="51"/>
      <c r="AA23" s="50">
        <v>9.1494999999999997</v>
      </c>
      <c r="AB23" s="51">
        <v>12.05</v>
      </c>
      <c r="AC23" s="26"/>
      <c r="AD23" s="50">
        <v>9.0934000000000008</v>
      </c>
      <c r="AE23" s="51">
        <v>12.13</v>
      </c>
      <c r="AF23" s="26"/>
      <c r="AG23" s="50">
        <v>9.180200000000001</v>
      </c>
      <c r="AH23" s="51">
        <v>12.08</v>
      </c>
      <c r="AI23" s="26"/>
      <c r="AJ23" s="50">
        <v>9.1963000000000008</v>
      </c>
      <c r="AK23" s="51">
        <v>12.01</v>
      </c>
      <c r="AL23" s="26"/>
      <c r="AM23" s="50">
        <v>9.1895000000000007</v>
      </c>
      <c r="AN23" s="51">
        <v>11.99</v>
      </c>
      <c r="AO23" s="26"/>
      <c r="AP23" s="50">
        <v>9.1868999999999996</v>
      </c>
      <c r="AQ23" s="51">
        <v>11.96</v>
      </c>
      <c r="AR23" s="26"/>
      <c r="AS23" s="50">
        <v>9.0724</v>
      </c>
      <c r="AT23" s="51">
        <v>11.95</v>
      </c>
      <c r="AU23" s="26"/>
      <c r="AV23" s="50">
        <v>9.0912000000000006</v>
      </c>
      <c r="AW23" s="51">
        <v>11.95</v>
      </c>
      <c r="AX23" s="51"/>
      <c r="AY23" s="50">
        <v>9.1123000000000012</v>
      </c>
      <c r="AZ23" s="51">
        <v>11.92</v>
      </c>
      <c r="BA23" s="26"/>
      <c r="BB23" s="50">
        <v>9.1246000000000009</v>
      </c>
      <c r="BC23" s="51">
        <v>11.86</v>
      </c>
      <c r="BD23" s="26"/>
      <c r="BE23" s="130">
        <v>9.1056000000000008</v>
      </c>
      <c r="BF23" s="133">
        <v>11.82</v>
      </c>
      <c r="BG23" s="26"/>
      <c r="BH23" s="130">
        <v>9.1745000000000001</v>
      </c>
      <c r="BI23" s="133">
        <v>11.77</v>
      </c>
      <c r="BJ23" s="133"/>
      <c r="BK23" s="130">
        <v>9.1083999999999996</v>
      </c>
      <c r="BL23" s="133">
        <v>11.85</v>
      </c>
      <c r="BM23" s="133"/>
      <c r="BN23" s="130">
        <v>9.1098999999999997</v>
      </c>
      <c r="BO23" s="133">
        <v>11.88</v>
      </c>
      <c r="BP23" s="26"/>
      <c r="BQ23" s="130">
        <f t="shared" si="0"/>
        <v>9.0581681818181821</v>
      </c>
      <c r="BR23" s="133">
        <f t="shared" si="1"/>
        <v>12.015909090909089</v>
      </c>
      <c r="BS23" s="163"/>
      <c r="BT23" s="163"/>
      <c r="BU23" s="53"/>
      <c r="BV23" s="113"/>
      <c r="BW23" s="115"/>
      <c r="BX23" s="92"/>
      <c r="BY23" s="99"/>
      <c r="BZ23" s="99"/>
      <c r="CA23" s="92"/>
      <c r="CB23" s="90"/>
    </row>
    <row r="24" spans="1:107" x14ac:dyDescent="0.2">
      <c r="A24" s="40">
        <v>10</v>
      </c>
      <c r="B24" s="49" t="s">
        <v>14</v>
      </c>
      <c r="C24" s="50">
        <v>8.1654</v>
      </c>
      <c r="D24" s="51">
        <v>13.16</v>
      </c>
      <c r="E24" s="51"/>
      <c r="F24" s="50">
        <v>8.2199000000000009</v>
      </c>
      <c r="G24" s="51">
        <v>13.14</v>
      </c>
      <c r="H24" s="26"/>
      <c r="I24" s="50">
        <v>8.2428000000000008</v>
      </c>
      <c r="J24" s="51">
        <v>13.15</v>
      </c>
      <c r="K24" s="26"/>
      <c r="L24" s="50">
        <v>8.2484000000000002</v>
      </c>
      <c r="M24" s="51">
        <v>13.16</v>
      </c>
      <c r="N24" s="26"/>
      <c r="O24" s="50">
        <v>8.213000000000001</v>
      </c>
      <c r="P24" s="51">
        <v>13.18</v>
      </c>
      <c r="Q24" s="51"/>
      <c r="R24" s="50">
        <v>8.2055000000000007</v>
      </c>
      <c r="S24" s="51">
        <v>13.19</v>
      </c>
      <c r="T24" s="51"/>
      <c r="U24" s="50">
        <v>8.2271999999999998</v>
      </c>
      <c r="V24" s="51">
        <v>13.16</v>
      </c>
      <c r="W24" s="26"/>
      <c r="X24" s="50">
        <v>8.3207000000000004</v>
      </c>
      <c r="Y24" s="51">
        <v>13.14</v>
      </c>
      <c r="Z24" s="51"/>
      <c r="AA24" s="50">
        <v>8.3765000000000001</v>
      </c>
      <c r="AB24" s="51">
        <v>13.17</v>
      </c>
      <c r="AC24" s="26"/>
      <c r="AD24" s="50">
        <v>8.3544</v>
      </c>
      <c r="AE24" s="51">
        <v>13.2</v>
      </c>
      <c r="AF24" s="26"/>
      <c r="AG24" s="50">
        <v>8.4307999999999996</v>
      </c>
      <c r="AH24" s="51">
        <v>13.16</v>
      </c>
      <c r="AI24" s="26"/>
      <c r="AJ24" s="50">
        <v>8.446200000000001</v>
      </c>
      <c r="AK24" s="51">
        <v>13.08</v>
      </c>
      <c r="AL24" s="26"/>
      <c r="AM24" s="50">
        <v>8.4664000000000001</v>
      </c>
      <c r="AN24" s="51">
        <v>13.02</v>
      </c>
      <c r="AO24" s="26"/>
      <c r="AP24" s="50">
        <v>8.4585000000000008</v>
      </c>
      <c r="AQ24" s="51">
        <v>12.99</v>
      </c>
      <c r="AR24" s="26"/>
      <c r="AS24" s="50">
        <v>8.3714000000000013</v>
      </c>
      <c r="AT24" s="51">
        <v>12.95</v>
      </c>
      <c r="AU24" s="26"/>
      <c r="AV24" s="50">
        <v>8.3443000000000005</v>
      </c>
      <c r="AW24" s="51">
        <v>13.02</v>
      </c>
      <c r="AX24" s="51"/>
      <c r="AY24" s="50">
        <v>8.3731000000000009</v>
      </c>
      <c r="AZ24" s="51">
        <v>12.97</v>
      </c>
      <c r="BA24" s="26"/>
      <c r="BB24" s="50">
        <v>8.3562000000000012</v>
      </c>
      <c r="BC24" s="51">
        <v>12.95</v>
      </c>
      <c r="BD24" s="26"/>
      <c r="BE24" s="130">
        <v>8.3040000000000003</v>
      </c>
      <c r="BF24" s="133">
        <v>12.96</v>
      </c>
      <c r="BG24" s="26"/>
      <c r="BH24" s="130">
        <v>8.3651</v>
      </c>
      <c r="BI24" s="133">
        <v>12.91</v>
      </c>
      <c r="BJ24" s="133"/>
      <c r="BK24" s="130">
        <v>8.3170999999999999</v>
      </c>
      <c r="BL24" s="133">
        <v>12.98</v>
      </c>
      <c r="BM24" s="133"/>
      <c r="BN24" s="130">
        <v>8.3277000000000001</v>
      </c>
      <c r="BO24" s="133">
        <v>12.99</v>
      </c>
      <c r="BP24" s="26"/>
      <c r="BQ24" s="130">
        <f t="shared" si="0"/>
        <v>8.3243000000000009</v>
      </c>
      <c r="BR24" s="133">
        <f t="shared" si="1"/>
        <v>13.074090909090911</v>
      </c>
      <c r="BS24" s="163"/>
      <c r="BT24" s="163"/>
      <c r="BU24" s="53"/>
      <c r="BV24" s="113"/>
      <c r="BW24" s="115"/>
      <c r="BX24" s="92"/>
      <c r="BY24" s="99"/>
      <c r="BZ24" s="99"/>
      <c r="CA24" s="92"/>
      <c r="CB24" s="90"/>
    </row>
    <row r="25" spans="1:107" x14ac:dyDescent="0.2">
      <c r="A25" s="40">
        <v>11</v>
      </c>
      <c r="B25" s="49" t="s">
        <v>15</v>
      </c>
      <c r="C25" s="50">
        <v>6.3780999999999999</v>
      </c>
      <c r="D25" s="51">
        <v>16.850000000000001</v>
      </c>
      <c r="E25" s="51"/>
      <c r="F25" s="50">
        <v>6.4179000000000004</v>
      </c>
      <c r="G25" s="51">
        <v>16.829999999999998</v>
      </c>
      <c r="H25" s="26"/>
      <c r="I25" s="50">
        <v>6.4349000000000007</v>
      </c>
      <c r="J25" s="51">
        <v>16.850000000000001</v>
      </c>
      <c r="K25" s="26"/>
      <c r="L25" s="50">
        <v>6.4447000000000001</v>
      </c>
      <c r="M25" s="51">
        <v>16.84</v>
      </c>
      <c r="N25" s="26"/>
      <c r="O25" s="50">
        <v>6.4285000000000005</v>
      </c>
      <c r="P25" s="51">
        <v>16.84</v>
      </c>
      <c r="Q25" s="51"/>
      <c r="R25" s="50">
        <v>6.4256000000000002</v>
      </c>
      <c r="S25" s="51">
        <v>16.850000000000001</v>
      </c>
      <c r="T25" s="51"/>
      <c r="U25" s="50">
        <v>6.4302000000000001</v>
      </c>
      <c r="V25" s="51">
        <v>16.84</v>
      </c>
      <c r="W25" s="26"/>
      <c r="X25" s="50">
        <v>6.5006000000000004</v>
      </c>
      <c r="Y25" s="51">
        <v>16.82</v>
      </c>
      <c r="Z25" s="51"/>
      <c r="AA25" s="50">
        <v>6.5434000000000001</v>
      </c>
      <c r="AB25" s="51">
        <v>16.86</v>
      </c>
      <c r="AC25" s="26"/>
      <c r="AD25" s="50">
        <v>6.5385</v>
      </c>
      <c r="AE25" s="51">
        <v>16.87</v>
      </c>
      <c r="AF25" s="26"/>
      <c r="AG25" s="50">
        <v>6.5815000000000001</v>
      </c>
      <c r="AH25" s="51">
        <v>16.850000000000001</v>
      </c>
      <c r="AI25" s="26"/>
      <c r="AJ25" s="50">
        <v>6.5559000000000003</v>
      </c>
      <c r="AK25" s="51">
        <v>16.850000000000001</v>
      </c>
      <c r="AL25" s="26"/>
      <c r="AM25" s="50">
        <v>6.5455000000000005</v>
      </c>
      <c r="AN25" s="51">
        <v>16.84</v>
      </c>
      <c r="AO25" s="26"/>
      <c r="AP25" s="50">
        <v>6.5392999999999999</v>
      </c>
      <c r="AQ25" s="51">
        <v>16.8</v>
      </c>
      <c r="AS25" s="50">
        <v>6.4353000000000007</v>
      </c>
      <c r="AT25" s="51">
        <v>16.84</v>
      </c>
      <c r="AU25" s="26"/>
      <c r="AV25" s="50">
        <v>6.4514000000000005</v>
      </c>
      <c r="AW25" s="51">
        <v>16.84</v>
      </c>
      <c r="AX25" s="51"/>
      <c r="AY25" s="50">
        <v>6.4487000000000005</v>
      </c>
      <c r="AZ25" s="51">
        <v>16.850000000000001</v>
      </c>
      <c r="BA25" s="26"/>
      <c r="BB25" s="50">
        <v>6.42</v>
      </c>
      <c r="BC25" s="51">
        <v>16.86</v>
      </c>
      <c r="BD25" s="26"/>
      <c r="BE25" s="130">
        <v>6.3736000000000006</v>
      </c>
      <c r="BF25" s="133">
        <v>16.89</v>
      </c>
      <c r="BG25" s="26"/>
      <c r="BH25" s="130">
        <v>6.3911000000000007</v>
      </c>
      <c r="BI25" s="133">
        <v>16.899999999999999</v>
      </c>
      <c r="BJ25" s="133"/>
      <c r="BK25" s="130">
        <v>6.3772000000000002</v>
      </c>
      <c r="BL25" s="133">
        <v>16.93</v>
      </c>
      <c r="BM25" s="133"/>
      <c r="BN25" s="130">
        <v>6.3886000000000003</v>
      </c>
      <c r="BO25" s="133">
        <v>16.93</v>
      </c>
      <c r="BP25" s="26"/>
      <c r="BQ25" s="130">
        <f t="shared" si="0"/>
        <v>6.4568409090909089</v>
      </c>
      <c r="BR25" s="133">
        <f t="shared" si="1"/>
        <v>16.855909090909091</v>
      </c>
      <c r="BS25" s="163"/>
      <c r="BT25" s="163"/>
      <c r="BU25" s="53"/>
      <c r="BV25" s="113"/>
      <c r="BW25" s="115"/>
      <c r="BX25" s="92"/>
      <c r="BY25" s="99"/>
      <c r="BZ25" s="99"/>
      <c r="CA25" s="92"/>
      <c r="CB25" s="90"/>
    </row>
    <row r="26" spans="1:107" s="138" customFormat="1" x14ac:dyDescent="0.2">
      <c r="A26" s="40">
        <v>12</v>
      </c>
      <c r="B26" s="49" t="s">
        <v>158</v>
      </c>
      <c r="C26" s="50">
        <v>4.9308000000000005</v>
      </c>
      <c r="D26" s="51">
        <v>21.8</v>
      </c>
      <c r="E26" s="51"/>
      <c r="F26" s="50">
        <v>5.0802000000000005</v>
      </c>
      <c r="G26" s="51">
        <v>21.26</v>
      </c>
      <c r="H26" s="26"/>
      <c r="I26" s="50">
        <v>5.0790000000000006</v>
      </c>
      <c r="J26" s="51">
        <v>21.35</v>
      </c>
      <c r="K26" s="26"/>
      <c r="L26" s="50">
        <v>5.1683000000000003</v>
      </c>
      <c r="M26" s="51">
        <v>21</v>
      </c>
      <c r="N26" s="26"/>
      <c r="O26" s="50">
        <v>5.2750000000000004</v>
      </c>
      <c r="P26" s="51">
        <v>20.52</v>
      </c>
      <c r="Q26" s="51"/>
      <c r="R26" s="50">
        <v>5.2942</v>
      </c>
      <c r="S26" s="51">
        <v>20.45</v>
      </c>
      <c r="T26" s="51"/>
      <c r="U26" s="50">
        <v>5.4034000000000004</v>
      </c>
      <c r="V26" s="51">
        <v>20.04</v>
      </c>
      <c r="W26" s="26"/>
      <c r="X26" s="50">
        <v>5.8950000000000005</v>
      </c>
      <c r="Y26" s="51">
        <v>18.55</v>
      </c>
      <c r="Z26" s="51"/>
      <c r="AA26" s="50">
        <v>6.8185000000000002</v>
      </c>
      <c r="AB26" s="51">
        <v>16.18</v>
      </c>
      <c r="AC26" s="26"/>
      <c r="AD26" s="50">
        <v>6.5670000000000002</v>
      </c>
      <c r="AE26" s="51">
        <v>16.79</v>
      </c>
      <c r="AF26" s="26"/>
      <c r="AG26" s="50">
        <v>6.0750000000000002</v>
      </c>
      <c r="AH26" s="51">
        <v>18.260000000000002</v>
      </c>
      <c r="AI26" s="26"/>
      <c r="AJ26" s="50">
        <v>5.7652999999999999</v>
      </c>
      <c r="AK26" s="51">
        <v>19.16</v>
      </c>
      <c r="AL26" s="26"/>
      <c r="AM26" s="50">
        <v>6.08</v>
      </c>
      <c r="AN26" s="51">
        <v>18.13</v>
      </c>
      <c r="AO26" s="26"/>
      <c r="AP26" s="50">
        <v>6.0997000000000003</v>
      </c>
      <c r="AQ26" s="51">
        <v>18.010000000000002</v>
      </c>
      <c r="AR26" s="26"/>
      <c r="AS26" s="50">
        <v>6.0855000000000006</v>
      </c>
      <c r="AT26" s="51">
        <v>17.809999999999999</v>
      </c>
      <c r="AU26" s="26"/>
      <c r="AV26" s="50">
        <v>6.0660000000000007</v>
      </c>
      <c r="AW26" s="51">
        <v>17.91</v>
      </c>
      <c r="AX26" s="51"/>
      <c r="AY26" s="50">
        <v>6.1124000000000001</v>
      </c>
      <c r="AZ26" s="51">
        <v>17.77</v>
      </c>
      <c r="BA26" s="26"/>
      <c r="BB26" s="50">
        <v>6.17</v>
      </c>
      <c r="BC26" s="51">
        <v>17.54</v>
      </c>
      <c r="BD26" s="26"/>
      <c r="BE26" s="130">
        <v>6.1718000000000002</v>
      </c>
      <c r="BF26" s="133">
        <v>17.440000000000001</v>
      </c>
      <c r="BG26" s="26"/>
      <c r="BH26" s="130">
        <v>6.375</v>
      </c>
      <c r="BI26" s="133">
        <v>16.940000000000001</v>
      </c>
      <c r="BJ26" s="133"/>
      <c r="BK26" s="130">
        <v>6.5919000000000008</v>
      </c>
      <c r="BL26" s="133">
        <v>16.38</v>
      </c>
      <c r="BM26" s="133"/>
      <c r="BN26" s="130">
        <v>6.5644</v>
      </c>
      <c r="BO26" s="133">
        <v>16.48</v>
      </c>
      <c r="BP26" s="26"/>
      <c r="BQ26" s="130">
        <f t="shared" si="0"/>
        <v>5.8940181818181818</v>
      </c>
      <c r="BR26" s="133">
        <f t="shared" si="1"/>
        <v>18.625909090909094</v>
      </c>
      <c r="BS26" s="163"/>
      <c r="BT26" s="163"/>
      <c r="BU26" s="53"/>
      <c r="BV26" s="113"/>
      <c r="BW26" s="115"/>
      <c r="BX26" s="92"/>
      <c r="BY26" s="99"/>
      <c r="BZ26" s="99"/>
      <c r="CA26" s="92"/>
      <c r="CB26" s="90"/>
      <c r="CC26" s="89"/>
      <c r="CD26" s="89"/>
      <c r="CE26" s="89"/>
      <c r="CF26" s="89"/>
      <c r="CG26" s="89"/>
      <c r="CH26" s="89"/>
      <c r="CI26" s="91"/>
      <c r="CJ26" s="90"/>
      <c r="CK26" s="89"/>
      <c r="CL26" s="89"/>
      <c r="CM26" s="89"/>
      <c r="CN26" s="89"/>
      <c r="CO26" s="89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</row>
    <row r="27" spans="1:107" x14ac:dyDescent="0.2">
      <c r="A27" s="40">
        <v>13</v>
      </c>
      <c r="B27" s="49" t="s">
        <v>17</v>
      </c>
      <c r="C27" s="50">
        <v>1</v>
      </c>
      <c r="D27" s="51">
        <v>107.48</v>
      </c>
      <c r="F27" s="50">
        <v>1</v>
      </c>
      <c r="G27" s="51">
        <v>108.02</v>
      </c>
      <c r="I27" s="50">
        <v>1</v>
      </c>
      <c r="J27" s="51">
        <v>108.42</v>
      </c>
      <c r="L27" s="50">
        <v>1</v>
      </c>
      <c r="M27" s="51">
        <v>108.52</v>
      </c>
      <c r="O27" s="50">
        <v>1</v>
      </c>
      <c r="P27" s="51">
        <v>108.25</v>
      </c>
      <c r="R27" s="50">
        <v>1</v>
      </c>
      <c r="S27" s="51">
        <v>108.25</v>
      </c>
      <c r="U27" s="50">
        <v>1</v>
      </c>
      <c r="V27" s="51">
        <v>108.29</v>
      </c>
      <c r="X27" s="50">
        <v>1</v>
      </c>
      <c r="Y27" s="51">
        <v>109.37</v>
      </c>
      <c r="AA27" s="50">
        <v>1</v>
      </c>
      <c r="AB27" s="51">
        <v>110.29</v>
      </c>
      <c r="AD27" s="50">
        <v>1</v>
      </c>
      <c r="AE27" s="51">
        <v>110.28</v>
      </c>
      <c r="AG27" s="50">
        <v>1</v>
      </c>
      <c r="AH27" s="51">
        <v>110.91</v>
      </c>
      <c r="AJ27" s="50">
        <v>1</v>
      </c>
      <c r="AK27" s="51">
        <v>110.44</v>
      </c>
      <c r="AM27" s="50">
        <v>1</v>
      </c>
      <c r="AN27" s="51">
        <v>110.2</v>
      </c>
      <c r="AP27" s="50">
        <v>1</v>
      </c>
      <c r="AQ27" s="51">
        <v>109.88</v>
      </c>
      <c r="AS27" s="50">
        <v>1</v>
      </c>
      <c r="AT27" s="51">
        <v>108.39</v>
      </c>
      <c r="AV27" s="50">
        <v>1</v>
      </c>
      <c r="AW27" s="51">
        <v>108.65</v>
      </c>
      <c r="AX27" s="50"/>
      <c r="AY27" s="50">
        <v>1</v>
      </c>
      <c r="AZ27" s="51">
        <v>108.64</v>
      </c>
      <c r="BB27" s="50">
        <v>1</v>
      </c>
      <c r="BC27" s="51">
        <v>108.21</v>
      </c>
      <c r="BE27" s="130">
        <v>1</v>
      </c>
      <c r="BF27" s="133">
        <v>107.62</v>
      </c>
      <c r="BH27" s="130">
        <v>1</v>
      </c>
      <c r="BI27" s="134">
        <v>108.02</v>
      </c>
      <c r="BJ27" s="131"/>
      <c r="BK27" s="131">
        <v>1</v>
      </c>
      <c r="BL27" s="134">
        <v>107.96</v>
      </c>
      <c r="BN27" s="131">
        <v>1</v>
      </c>
      <c r="BO27" s="134">
        <v>108.19</v>
      </c>
      <c r="BP27" s="26"/>
      <c r="BQ27" s="130">
        <f t="shared" si="0"/>
        <v>1</v>
      </c>
      <c r="BR27" s="133">
        <f t="shared" si="1"/>
        <v>108.83090909090912</v>
      </c>
      <c r="BS27" s="163"/>
      <c r="BT27" s="163"/>
      <c r="BU27" s="53"/>
      <c r="BV27" s="113"/>
      <c r="BW27" s="115"/>
      <c r="BX27" s="92"/>
      <c r="BY27" s="99"/>
      <c r="BZ27" s="99"/>
      <c r="CA27" s="92"/>
      <c r="CB27" s="90"/>
    </row>
    <row r="28" spans="1:107" x14ac:dyDescent="0.2">
      <c r="A28" s="40">
        <v>14</v>
      </c>
      <c r="B28" s="49" t="s">
        <v>27</v>
      </c>
      <c r="C28" s="50">
        <v>0.71180963363158167</v>
      </c>
      <c r="D28" s="51">
        <v>151</v>
      </c>
      <c r="E28" s="51"/>
      <c r="F28" s="50">
        <v>0.71270757608153379</v>
      </c>
      <c r="G28" s="51">
        <v>151.56</v>
      </c>
      <c r="I28" s="50">
        <v>0.71438776968138307</v>
      </c>
      <c r="J28" s="51">
        <v>151.77000000000001</v>
      </c>
      <c r="K28" s="26"/>
      <c r="L28" s="50">
        <v>0.71610154319882557</v>
      </c>
      <c r="M28" s="51">
        <v>151.54</v>
      </c>
      <c r="N28" s="26"/>
      <c r="O28" s="50">
        <v>0.71687671154314891</v>
      </c>
      <c r="P28" s="51">
        <v>151</v>
      </c>
      <c r="R28" s="50">
        <v>0.71514388695005437</v>
      </c>
      <c r="S28" s="51">
        <v>151.37</v>
      </c>
      <c r="T28" s="51"/>
      <c r="U28" s="50">
        <v>0.71565568373744026</v>
      </c>
      <c r="V28" s="51">
        <v>151.32</v>
      </c>
      <c r="X28" s="50">
        <v>0.71540481181276427</v>
      </c>
      <c r="Y28" s="51">
        <v>152.88</v>
      </c>
      <c r="Z28" s="51"/>
      <c r="AA28" s="50">
        <v>0.71878324372502223</v>
      </c>
      <c r="AB28" s="51">
        <v>153.44</v>
      </c>
      <c r="AC28" s="26"/>
      <c r="AD28" s="50">
        <v>0.72067916804796839</v>
      </c>
      <c r="AE28" s="51">
        <v>153.02000000000001</v>
      </c>
      <c r="AF28" s="51"/>
      <c r="AG28" s="50">
        <v>0.72023277923424855</v>
      </c>
      <c r="AH28" s="51">
        <v>153.99</v>
      </c>
      <c r="AI28" s="26"/>
      <c r="AJ28" s="50">
        <v>0.72286718038427633</v>
      </c>
      <c r="AK28" s="51">
        <v>152.78</v>
      </c>
      <c r="AL28" s="26"/>
      <c r="AM28" s="50">
        <v>0.72152675060427862</v>
      </c>
      <c r="AN28" s="51">
        <v>152.72999999999999</v>
      </c>
      <c r="AO28" s="26"/>
      <c r="AP28" s="50">
        <v>0.72045590449636532</v>
      </c>
      <c r="AQ28" s="51">
        <v>152.51</v>
      </c>
      <c r="AR28" s="26"/>
      <c r="AS28" s="50">
        <v>0.71676366868316177</v>
      </c>
      <c r="AT28" s="51">
        <v>151.22</v>
      </c>
      <c r="AU28" s="26"/>
      <c r="AV28" s="50">
        <v>0.7152768836816733</v>
      </c>
      <c r="AW28" s="51">
        <v>151.9</v>
      </c>
      <c r="AX28" s="51"/>
      <c r="AY28" s="50">
        <v>0.71586060762248382</v>
      </c>
      <c r="AZ28" s="51">
        <v>151.76</v>
      </c>
      <c r="BA28" s="26"/>
      <c r="BB28" s="50">
        <v>0.71621437728740978</v>
      </c>
      <c r="BC28" s="51">
        <v>151.09</v>
      </c>
      <c r="BD28" s="26"/>
      <c r="BE28" s="131">
        <v>0.7151183163254361</v>
      </c>
      <c r="BF28" s="134">
        <v>150.49</v>
      </c>
      <c r="BG28" s="26"/>
      <c r="BH28" s="130">
        <v>0.71298197581565137</v>
      </c>
      <c r="BI28" s="133">
        <v>151.5</v>
      </c>
      <c r="BJ28" s="134"/>
      <c r="BK28" s="130">
        <v>0.71420919187229936</v>
      </c>
      <c r="BL28" s="133">
        <v>151.16</v>
      </c>
      <c r="BM28" s="134"/>
      <c r="BN28" s="130">
        <v>0.71312434035998518</v>
      </c>
      <c r="BO28" s="133">
        <v>151.71</v>
      </c>
      <c r="BP28" s="26"/>
      <c r="BQ28" s="130">
        <f t="shared" si="0"/>
        <v>0.7164628183989542</v>
      </c>
      <c r="BR28" s="133">
        <f t="shared" si="1"/>
        <v>151.89727272727271</v>
      </c>
      <c r="BS28" s="163"/>
      <c r="BT28" s="163"/>
      <c r="BU28" s="53"/>
      <c r="BV28" s="113"/>
      <c r="BW28" s="115"/>
      <c r="BX28" s="92"/>
      <c r="BY28" s="99"/>
      <c r="BZ28" s="99"/>
      <c r="CA28" s="92"/>
      <c r="CB28" s="90"/>
    </row>
    <row r="29" spans="1:107" x14ac:dyDescent="0.2">
      <c r="A29" s="40">
        <v>15</v>
      </c>
      <c r="B29" s="49" t="s">
        <v>32</v>
      </c>
      <c r="C29" s="50">
        <v>6.8015000000000008</v>
      </c>
      <c r="D29" s="51">
        <v>15.8</v>
      </c>
      <c r="E29" s="51"/>
      <c r="F29" s="50">
        <v>6.8388</v>
      </c>
      <c r="G29" s="51">
        <v>15.8</v>
      </c>
      <c r="H29" s="51"/>
      <c r="I29" s="50">
        <v>6.8711000000000002</v>
      </c>
      <c r="J29" s="51">
        <v>15.78</v>
      </c>
      <c r="K29" s="26"/>
      <c r="L29" s="50">
        <v>6.8431000000000006</v>
      </c>
      <c r="M29" s="51">
        <v>15.86</v>
      </c>
      <c r="N29" s="26"/>
      <c r="O29" s="50">
        <v>6.8276000000000003</v>
      </c>
      <c r="P29" s="51">
        <v>15.85</v>
      </c>
      <c r="Q29" s="51"/>
      <c r="R29" s="50">
        <v>6.8330000000000002</v>
      </c>
      <c r="S29" s="51">
        <v>15.84</v>
      </c>
      <c r="T29" s="51"/>
      <c r="U29" s="50">
        <v>6.8207000000000004</v>
      </c>
      <c r="V29" s="51">
        <v>15.88</v>
      </c>
      <c r="W29" s="26"/>
      <c r="X29" s="50">
        <v>6.851</v>
      </c>
      <c r="Y29" s="51">
        <v>15.96</v>
      </c>
      <c r="Z29" s="51"/>
      <c r="AA29" s="50">
        <v>6.8795000000000002</v>
      </c>
      <c r="AB29" s="51">
        <v>16.03</v>
      </c>
      <c r="AC29" s="26"/>
      <c r="AD29" s="50">
        <v>6.8842000000000008</v>
      </c>
      <c r="AE29" s="51">
        <v>16.02</v>
      </c>
      <c r="AF29" s="51"/>
      <c r="AG29" s="50">
        <v>6.9075000000000006</v>
      </c>
      <c r="AH29" s="51">
        <v>16.059999999999999</v>
      </c>
      <c r="AI29" s="26"/>
      <c r="AJ29" s="50">
        <v>6.8982000000000001</v>
      </c>
      <c r="AK29" s="51">
        <v>16.010000000000002</v>
      </c>
      <c r="AL29" s="26"/>
      <c r="AM29" s="50">
        <v>6.8797000000000006</v>
      </c>
      <c r="AN29" s="51">
        <v>16.02</v>
      </c>
      <c r="AO29" s="26"/>
      <c r="AP29" s="50">
        <v>6.8528000000000002</v>
      </c>
      <c r="AQ29" s="51">
        <v>16.03</v>
      </c>
      <c r="AR29" s="26"/>
      <c r="AS29" s="50">
        <v>6.8436000000000003</v>
      </c>
      <c r="AT29" s="51">
        <v>15.84</v>
      </c>
      <c r="AU29" s="26"/>
      <c r="AV29" s="50">
        <v>6.8741000000000003</v>
      </c>
      <c r="AW29" s="51">
        <v>15.81</v>
      </c>
      <c r="AX29" s="51"/>
      <c r="AY29" s="50">
        <v>6.8615000000000004</v>
      </c>
      <c r="AZ29" s="51">
        <v>15.83</v>
      </c>
      <c r="BA29" s="26"/>
      <c r="BB29" s="50">
        <v>6.8235999999999999</v>
      </c>
      <c r="BC29" s="51">
        <v>15.86</v>
      </c>
      <c r="BD29" s="26"/>
      <c r="BE29" s="130">
        <v>6.8037000000000001</v>
      </c>
      <c r="BF29" s="133">
        <v>15.82</v>
      </c>
      <c r="BG29" s="26"/>
      <c r="BH29" s="130">
        <v>6.8240000000000007</v>
      </c>
      <c r="BI29" s="133">
        <v>15.83</v>
      </c>
      <c r="BJ29" s="133"/>
      <c r="BK29" s="130">
        <v>6.8306000000000004</v>
      </c>
      <c r="BL29" s="133">
        <v>15.81</v>
      </c>
      <c r="BM29" s="133"/>
      <c r="BN29" s="130">
        <v>6.835</v>
      </c>
      <c r="BO29" s="133">
        <v>15.83</v>
      </c>
      <c r="BP29" s="26"/>
      <c r="BQ29" s="130">
        <f t="shared" si="0"/>
        <v>6.8493090909090917</v>
      </c>
      <c r="BR29" s="133">
        <f t="shared" si="1"/>
        <v>15.889545454545454</v>
      </c>
      <c r="BS29" s="163"/>
      <c r="BT29" s="163"/>
      <c r="BU29" s="53"/>
      <c r="BV29" s="113"/>
      <c r="BW29" s="115"/>
      <c r="BX29" s="92"/>
      <c r="BY29" s="99"/>
      <c r="BZ29" s="99"/>
      <c r="CA29" s="92"/>
      <c r="CB29" s="90"/>
    </row>
    <row r="30" spans="1:107" ht="13.5" thickBot="1" x14ac:dyDescent="0.25">
      <c r="A30" s="56">
        <v>16</v>
      </c>
      <c r="B30" s="57" t="s">
        <v>33</v>
      </c>
      <c r="C30" s="58">
        <v>6.8145000000000007</v>
      </c>
      <c r="D30" s="59">
        <v>15.77</v>
      </c>
      <c r="E30" s="59"/>
      <c r="F30" s="58">
        <v>6.8612000000000002</v>
      </c>
      <c r="G30" s="59">
        <v>15.74</v>
      </c>
      <c r="H30" s="59"/>
      <c r="I30" s="58">
        <v>6.8952</v>
      </c>
      <c r="J30" s="59">
        <v>15.72</v>
      </c>
      <c r="K30" s="33"/>
      <c r="L30" s="58">
        <v>6.8567</v>
      </c>
      <c r="M30" s="59">
        <v>15.83</v>
      </c>
      <c r="N30" s="33"/>
      <c r="O30" s="58">
        <v>6.8403</v>
      </c>
      <c r="P30" s="59">
        <v>15.83</v>
      </c>
      <c r="Q30" s="59"/>
      <c r="R30" s="58">
        <v>6.8391000000000002</v>
      </c>
      <c r="S30" s="59">
        <v>15.83</v>
      </c>
      <c r="T30" s="59"/>
      <c r="U30" s="58">
        <v>6.8269000000000002</v>
      </c>
      <c r="V30" s="59">
        <v>15.86</v>
      </c>
      <c r="W30" s="33"/>
      <c r="X30" s="58">
        <v>6.8592000000000004</v>
      </c>
      <c r="Y30" s="59">
        <v>15.95</v>
      </c>
      <c r="Z30" s="59"/>
      <c r="AA30" s="58">
        <v>6.8902000000000001</v>
      </c>
      <c r="AB30" s="59">
        <v>16.010000000000002</v>
      </c>
      <c r="AC30" s="33"/>
      <c r="AD30" s="58">
        <v>6.8908000000000005</v>
      </c>
      <c r="AE30" s="59">
        <v>16</v>
      </c>
      <c r="AF30" s="59"/>
      <c r="AG30" s="58">
        <v>6.9155000000000006</v>
      </c>
      <c r="AH30" s="59">
        <v>16.04</v>
      </c>
      <c r="AI30" s="33"/>
      <c r="AJ30" s="58">
        <v>6.8984000000000005</v>
      </c>
      <c r="AK30" s="59">
        <v>16.010000000000002</v>
      </c>
      <c r="AL30" s="33"/>
      <c r="AM30" s="58">
        <v>6.8672000000000004</v>
      </c>
      <c r="AN30" s="59">
        <v>16.05</v>
      </c>
      <c r="AO30" s="33"/>
      <c r="AP30" s="58">
        <v>6.8465000000000007</v>
      </c>
      <c r="AQ30" s="59">
        <v>16.05</v>
      </c>
      <c r="AR30" s="33"/>
      <c r="AS30" s="58">
        <v>6.8438000000000008</v>
      </c>
      <c r="AT30" s="59">
        <v>15.84</v>
      </c>
      <c r="AU30" s="33"/>
      <c r="AV30" s="58">
        <v>6.8768000000000002</v>
      </c>
      <c r="AW30" s="59">
        <v>15.8</v>
      </c>
      <c r="AX30" s="59"/>
      <c r="AY30" s="58">
        <v>6.8648000000000007</v>
      </c>
      <c r="AZ30" s="59">
        <v>15.83</v>
      </c>
      <c r="BA30" s="33"/>
      <c r="BB30" s="58">
        <v>6.8105000000000002</v>
      </c>
      <c r="BC30" s="59">
        <v>15.89</v>
      </c>
      <c r="BD30" s="33"/>
      <c r="BE30" s="132">
        <v>6.7952000000000004</v>
      </c>
      <c r="BF30" s="135">
        <v>15.84</v>
      </c>
      <c r="BG30" s="33"/>
      <c r="BH30" s="132">
        <v>6.8282000000000007</v>
      </c>
      <c r="BI30" s="135">
        <v>15.82</v>
      </c>
      <c r="BJ30" s="135"/>
      <c r="BK30" s="132">
        <v>6.8395999999999999</v>
      </c>
      <c r="BL30" s="135">
        <v>15.78</v>
      </c>
      <c r="BM30" s="135"/>
      <c r="BN30" s="132">
        <v>6.8521000000000001</v>
      </c>
      <c r="BO30" s="135">
        <v>15.79</v>
      </c>
      <c r="BP30" s="58"/>
      <c r="BQ30" s="132">
        <f t="shared" si="0"/>
        <v>6.8551227272727289</v>
      </c>
      <c r="BR30" s="135">
        <f t="shared" si="1"/>
        <v>15.876363636363635</v>
      </c>
      <c r="BS30" s="163"/>
      <c r="BT30" s="163"/>
      <c r="BU30" s="53"/>
      <c r="BV30" s="113"/>
      <c r="BW30" s="115"/>
      <c r="BX30" s="92"/>
      <c r="BY30" s="99"/>
      <c r="BZ30" s="99"/>
      <c r="CA30" s="92"/>
      <c r="CB30" s="90"/>
    </row>
    <row r="31" spans="1:107" ht="13.5" thickTop="1" x14ac:dyDescent="0.2">
      <c r="BU31" s="62"/>
      <c r="BV31" s="92"/>
      <c r="BX31" s="92"/>
      <c r="BY31" s="99"/>
      <c r="BZ31" s="99"/>
      <c r="CA31" s="92"/>
      <c r="CB31" s="90"/>
    </row>
    <row r="32" spans="1:107" s="140" customFormat="1" x14ac:dyDescent="0.2">
      <c r="BU32" s="62"/>
      <c r="BV32" s="92"/>
      <c r="BW32" s="89"/>
      <c r="BX32" s="92"/>
      <c r="BY32" s="99"/>
      <c r="BZ32" s="99"/>
      <c r="CA32" s="92"/>
      <c r="CB32" s="90"/>
      <c r="CC32" s="89"/>
      <c r="CD32" s="89"/>
      <c r="CE32" s="89"/>
      <c r="CF32" s="89"/>
      <c r="CG32" s="89"/>
      <c r="CH32" s="89"/>
      <c r="CI32" s="91"/>
      <c r="CJ32" s="90"/>
      <c r="CK32" s="89"/>
      <c r="CL32" s="89"/>
      <c r="CM32" s="89"/>
      <c r="CN32" s="89"/>
      <c r="CO32" s="89"/>
      <c r="CP32" s="10"/>
      <c r="CQ32" s="10"/>
      <c r="CR32" s="10"/>
      <c r="CS32" s="10"/>
      <c r="CT32" s="10"/>
      <c r="CU32" s="10"/>
      <c r="CV32" s="10"/>
      <c r="CW32" s="10"/>
      <c r="CX32" s="142"/>
      <c r="CY32" s="142"/>
      <c r="CZ32" s="142"/>
      <c r="DA32" s="142"/>
      <c r="DB32" s="142"/>
      <c r="DC32" s="142"/>
    </row>
    <row r="33" spans="61:107" s="140" customFormat="1" x14ac:dyDescent="0.2">
      <c r="BU33" s="9"/>
      <c r="BV33" s="117"/>
      <c r="BW33" s="89"/>
      <c r="BX33" s="101"/>
      <c r="BY33" s="101"/>
      <c r="BZ33" s="101"/>
      <c r="CA33" s="101"/>
      <c r="CB33" s="101"/>
      <c r="CC33" s="102"/>
      <c r="CD33" s="102"/>
      <c r="CE33" s="102"/>
      <c r="CF33" s="102"/>
      <c r="CG33" s="102"/>
      <c r="CH33" s="102"/>
      <c r="CI33" s="103"/>
      <c r="CJ33" s="165"/>
      <c r="CK33" s="92"/>
      <c r="CL33" s="92"/>
      <c r="CM33" s="92"/>
      <c r="CN33" s="92"/>
      <c r="CO33" s="92"/>
      <c r="CP33" s="62"/>
      <c r="CQ33" s="62"/>
      <c r="CR33" s="62"/>
      <c r="CS33" s="62"/>
      <c r="CT33" s="62"/>
      <c r="CU33" s="62"/>
      <c r="CV33" s="62"/>
      <c r="CW33" s="62"/>
      <c r="CX33" s="141"/>
      <c r="CY33" s="141"/>
      <c r="CZ33" s="141"/>
      <c r="DA33" s="141"/>
      <c r="DB33" s="141"/>
      <c r="DC33" s="141"/>
    </row>
    <row r="34" spans="61:107" s="152" customFormat="1" x14ac:dyDescent="0.2">
      <c r="BU34" s="9"/>
      <c r="BV34" s="117"/>
      <c r="BW34" s="89"/>
      <c r="BX34" s="101"/>
      <c r="BY34" s="101"/>
      <c r="BZ34" s="101"/>
      <c r="CA34" s="101"/>
      <c r="CB34" s="101"/>
      <c r="CC34" s="102"/>
      <c r="CD34" s="102"/>
      <c r="CE34" s="102"/>
      <c r="CF34" s="102"/>
      <c r="CG34" s="102"/>
      <c r="CH34" s="102"/>
      <c r="CI34" s="103"/>
      <c r="CJ34" s="104"/>
      <c r="CK34" s="92"/>
      <c r="CL34" s="92"/>
      <c r="CM34" s="92"/>
      <c r="CN34" s="92"/>
      <c r="CO34" s="92"/>
      <c r="CP34" s="62"/>
      <c r="CQ34" s="62"/>
      <c r="CR34" s="62"/>
      <c r="CS34" s="62"/>
      <c r="CT34" s="62"/>
      <c r="CU34" s="62"/>
      <c r="CV34" s="62"/>
      <c r="CW34" s="62"/>
      <c r="CX34" s="92"/>
      <c r="CY34" s="92"/>
      <c r="CZ34" s="92"/>
      <c r="DA34" s="92"/>
      <c r="DB34" s="92"/>
      <c r="DC34" s="92"/>
    </row>
    <row r="35" spans="61:107" s="152" customFormat="1" ht="25.5" x14ac:dyDescent="0.2">
      <c r="BU35" s="66"/>
      <c r="BV35" s="102" t="s">
        <v>231</v>
      </c>
      <c r="BW35" s="89"/>
      <c r="BX35" s="92" t="s">
        <v>5</v>
      </c>
      <c r="BY35" s="92" t="s">
        <v>6</v>
      </c>
      <c r="BZ35" s="92" t="s">
        <v>7</v>
      </c>
      <c r="CA35" s="92" t="s">
        <v>8</v>
      </c>
      <c r="CB35" s="90" t="s">
        <v>9</v>
      </c>
      <c r="CC35" s="89" t="s">
        <v>10</v>
      </c>
      <c r="CD35" s="89" t="s">
        <v>25</v>
      </c>
      <c r="CE35" s="89" t="s">
        <v>26</v>
      </c>
      <c r="CF35" s="89" t="s">
        <v>13</v>
      </c>
      <c r="CG35" s="89" t="s">
        <v>14</v>
      </c>
      <c r="CH35" s="89" t="s">
        <v>15</v>
      </c>
      <c r="CI35" s="165" t="s">
        <v>183</v>
      </c>
      <c r="CJ35" s="90" t="s">
        <v>17</v>
      </c>
      <c r="CK35" s="91" t="s">
        <v>27</v>
      </c>
      <c r="CL35" s="105" t="s">
        <v>32</v>
      </c>
      <c r="CM35" s="105" t="s">
        <v>33</v>
      </c>
      <c r="CN35" s="92"/>
      <c r="CO35" s="92"/>
      <c r="CP35" s="62"/>
      <c r="CQ35" s="62"/>
      <c r="CR35" s="62"/>
      <c r="CS35" s="62"/>
      <c r="CT35" s="62"/>
      <c r="CU35" s="62"/>
      <c r="CV35" s="62"/>
      <c r="CW35" s="62"/>
      <c r="CX35" s="92"/>
      <c r="CY35" s="92"/>
      <c r="CZ35" s="92"/>
      <c r="DA35" s="92"/>
      <c r="DB35" s="92"/>
      <c r="DC35" s="92"/>
    </row>
    <row r="36" spans="61:107" s="152" customFormat="1" x14ac:dyDescent="0.2">
      <c r="BI36" s="153"/>
      <c r="BJ36" s="153"/>
      <c r="BK36" s="153"/>
      <c r="BL36" s="153"/>
      <c r="BM36" s="153"/>
      <c r="BN36" s="153"/>
      <c r="BO36" s="153"/>
      <c r="BU36" s="70"/>
      <c r="BV36" s="122"/>
      <c r="BW36" s="154">
        <v>1</v>
      </c>
      <c r="BX36" s="166">
        <v>96.01</v>
      </c>
      <c r="BY36" s="166">
        <v>140.94</v>
      </c>
      <c r="BZ36" s="166">
        <v>108.35</v>
      </c>
      <c r="CA36" s="166">
        <v>125.58</v>
      </c>
      <c r="CB36" s="166">
        <v>131356.68</v>
      </c>
      <c r="CC36" s="166">
        <v>1657.34</v>
      </c>
      <c r="CD36" s="166">
        <v>79.599999999999994</v>
      </c>
      <c r="CE36" s="166">
        <v>82.5</v>
      </c>
      <c r="CF36" s="166">
        <v>12.19</v>
      </c>
      <c r="CG36" s="166">
        <v>13.16</v>
      </c>
      <c r="CH36" s="166">
        <v>16.850000000000001</v>
      </c>
      <c r="CI36" s="166">
        <v>21.8</v>
      </c>
      <c r="CJ36" s="166">
        <v>107.48</v>
      </c>
      <c r="CK36" s="166">
        <v>151</v>
      </c>
      <c r="CL36" s="166">
        <v>15.8</v>
      </c>
      <c r="CM36" s="166">
        <v>15.77</v>
      </c>
      <c r="CN36" s="108"/>
      <c r="CO36" s="108"/>
      <c r="CP36" s="16"/>
      <c r="CQ36" s="16"/>
      <c r="CR36" s="16"/>
      <c r="CS36" s="16"/>
      <c r="CT36" s="16"/>
      <c r="CU36" s="16"/>
      <c r="CV36" s="16"/>
      <c r="CW36" s="16"/>
      <c r="CX36" s="108"/>
      <c r="CY36" s="108"/>
      <c r="CZ36" s="108"/>
      <c r="DA36" s="108"/>
      <c r="DB36" s="108"/>
      <c r="DC36" s="108"/>
    </row>
    <row r="37" spans="61:107" s="152" customFormat="1" x14ac:dyDescent="0.2">
      <c r="BI37" s="156"/>
      <c r="BJ37" s="156"/>
      <c r="BK37" s="156"/>
      <c r="BL37" s="156"/>
      <c r="BM37" s="156"/>
      <c r="BN37" s="156"/>
      <c r="BO37" s="156"/>
      <c r="BU37" s="70"/>
      <c r="BV37" s="122"/>
      <c r="BW37" s="154">
        <v>2</v>
      </c>
      <c r="BX37" s="166">
        <v>96.83</v>
      </c>
      <c r="BY37" s="166">
        <v>141.19999999999999</v>
      </c>
      <c r="BZ37" s="166">
        <v>108.65</v>
      </c>
      <c r="CA37" s="166">
        <v>125.55</v>
      </c>
      <c r="CB37" s="166">
        <v>131330.72</v>
      </c>
      <c r="CC37" s="166">
        <v>1661.67</v>
      </c>
      <c r="CD37" s="166">
        <v>79.45</v>
      </c>
      <c r="CE37" s="166">
        <v>82.91</v>
      </c>
      <c r="CF37" s="166">
        <v>12.18</v>
      </c>
      <c r="CG37" s="166">
        <v>13.14</v>
      </c>
      <c r="CH37" s="166">
        <v>16.829999999999998</v>
      </c>
      <c r="CI37" s="166">
        <v>21.26</v>
      </c>
      <c r="CJ37" s="166">
        <v>108.02</v>
      </c>
      <c r="CK37" s="166">
        <v>151.56</v>
      </c>
      <c r="CL37" s="166">
        <v>15.8</v>
      </c>
      <c r="CM37" s="166">
        <v>15.74</v>
      </c>
      <c r="CN37" s="108"/>
      <c r="CO37" s="108"/>
      <c r="CP37" s="16"/>
      <c r="CQ37" s="16"/>
      <c r="CR37" s="16"/>
      <c r="CS37" s="16"/>
      <c r="CT37" s="16"/>
      <c r="CU37" s="16"/>
      <c r="CV37" s="16"/>
      <c r="CW37" s="16"/>
      <c r="CX37" s="108"/>
      <c r="CY37" s="108"/>
      <c r="CZ37" s="108"/>
      <c r="DA37" s="108"/>
      <c r="DB37" s="108"/>
      <c r="DC37" s="108"/>
    </row>
    <row r="38" spans="61:107" s="152" customFormat="1" x14ac:dyDescent="0.2">
      <c r="BU38" s="15"/>
      <c r="BV38" s="108"/>
      <c r="BW38" s="154">
        <v>3</v>
      </c>
      <c r="BX38" s="166">
        <v>97.07</v>
      </c>
      <c r="BY38" s="166">
        <v>141.01</v>
      </c>
      <c r="BZ38" s="166">
        <v>108.99</v>
      </c>
      <c r="CA38" s="166">
        <v>125.59</v>
      </c>
      <c r="CB38" s="166">
        <v>130920.4</v>
      </c>
      <c r="CC38" s="166">
        <v>1657.74</v>
      </c>
      <c r="CD38" s="166">
        <v>79.8</v>
      </c>
      <c r="CE38" s="166">
        <v>83.3</v>
      </c>
      <c r="CF38" s="166">
        <v>12.16</v>
      </c>
      <c r="CG38" s="166">
        <v>13.15</v>
      </c>
      <c r="CH38" s="166">
        <v>16.850000000000001</v>
      </c>
      <c r="CI38" s="166">
        <v>21.35</v>
      </c>
      <c r="CJ38" s="166">
        <v>108.42</v>
      </c>
      <c r="CK38" s="166">
        <v>151.77000000000001</v>
      </c>
      <c r="CL38" s="166">
        <v>15.78</v>
      </c>
      <c r="CM38" s="166">
        <v>15.72</v>
      </c>
      <c r="CN38" s="108"/>
      <c r="CO38" s="108"/>
      <c r="CP38" s="16"/>
      <c r="CQ38" s="16"/>
      <c r="CR38" s="16"/>
      <c r="CS38" s="16"/>
      <c r="CT38" s="16"/>
      <c r="CU38" s="16"/>
      <c r="CV38" s="16"/>
      <c r="CW38" s="16"/>
      <c r="CX38" s="108"/>
      <c r="CY38" s="108"/>
      <c r="CZ38" s="108"/>
      <c r="DA38" s="108"/>
      <c r="DB38" s="108"/>
      <c r="DC38" s="108"/>
    </row>
    <row r="39" spans="61:107" s="152" customFormat="1" x14ac:dyDescent="0.2">
      <c r="BU39" s="15"/>
      <c r="BV39" s="108"/>
      <c r="BW39" s="154">
        <v>4</v>
      </c>
      <c r="BX39" s="166">
        <v>97.53</v>
      </c>
      <c r="BY39" s="166">
        <v>140.72</v>
      </c>
      <c r="BZ39" s="166">
        <v>109.05</v>
      </c>
      <c r="CA39" s="166">
        <v>125.51</v>
      </c>
      <c r="CB39" s="166">
        <v>131479.57</v>
      </c>
      <c r="CC39" s="166">
        <v>1666.98</v>
      </c>
      <c r="CD39" s="166">
        <v>80.260000000000005</v>
      </c>
      <c r="CE39" s="166">
        <v>83.44</v>
      </c>
      <c r="CF39" s="166">
        <v>12.18</v>
      </c>
      <c r="CG39" s="166">
        <v>13.16</v>
      </c>
      <c r="CH39" s="166">
        <v>16.84</v>
      </c>
      <c r="CI39" s="166">
        <v>21</v>
      </c>
      <c r="CJ39" s="166">
        <v>108.52</v>
      </c>
      <c r="CK39" s="166">
        <v>151.54</v>
      </c>
      <c r="CL39" s="166">
        <v>15.86</v>
      </c>
      <c r="CM39" s="166">
        <v>15.83</v>
      </c>
      <c r="CN39" s="108"/>
      <c r="CO39" s="108"/>
      <c r="CP39" s="16"/>
      <c r="CQ39" s="16"/>
      <c r="CR39" s="16"/>
      <c r="CS39" s="16"/>
      <c r="CT39" s="16"/>
      <c r="CU39" s="16"/>
      <c r="CV39" s="16"/>
      <c r="CW39" s="16"/>
      <c r="CX39" s="108"/>
      <c r="CY39" s="108"/>
      <c r="CZ39" s="108"/>
      <c r="DA39" s="108"/>
      <c r="DB39" s="108"/>
      <c r="DC39" s="108"/>
    </row>
    <row r="40" spans="61:107" s="152" customFormat="1" x14ac:dyDescent="0.2">
      <c r="BU40" s="15"/>
      <c r="BV40" s="108"/>
      <c r="BW40" s="154">
        <v>5</v>
      </c>
      <c r="BX40" s="166">
        <v>97.34</v>
      </c>
      <c r="BY40" s="166">
        <v>140.34</v>
      </c>
      <c r="BZ40" s="166">
        <v>108.79</v>
      </c>
      <c r="CA40" s="166">
        <v>125.49</v>
      </c>
      <c r="CB40" s="166">
        <v>131564.89000000001</v>
      </c>
      <c r="CC40" s="166">
        <v>1674.52</v>
      </c>
      <c r="CD40" s="166">
        <v>80.459999999999994</v>
      </c>
      <c r="CE40" s="166">
        <v>83.48</v>
      </c>
      <c r="CF40" s="166">
        <v>12.15</v>
      </c>
      <c r="CG40" s="166">
        <v>13.18</v>
      </c>
      <c r="CH40" s="166">
        <v>16.84</v>
      </c>
      <c r="CI40" s="166">
        <v>20.52</v>
      </c>
      <c r="CJ40" s="166">
        <v>108.25</v>
      </c>
      <c r="CK40" s="166">
        <v>151</v>
      </c>
      <c r="CL40" s="166">
        <v>15.85</v>
      </c>
      <c r="CM40" s="166">
        <v>15.83</v>
      </c>
      <c r="CN40" s="108"/>
      <c r="CO40" s="108"/>
      <c r="CP40" s="16"/>
      <c r="CQ40" s="16"/>
      <c r="CR40" s="16"/>
      <c r="CS40" s="16"/>
      <c r="CT40" s="16"/>
      <c r="CU40" s="16"/>
      <c r="CV40" s="16"/>
      <c r="CW40" s="16"/>
      <c r="CX40" s="108"/>
      <c r="CY40" s="108"/>
      <c r="CZ40" s="108"/>
      <c r="DA40" s="108"/>
      <c r="DB40" s="108"/>
      <c r="DC40" s="108"/>
    </row>
    <row r="41" spans="61:107" s="152" customFormat="1" x14ac:dyDescent="0.2">
      <c r="BU41" s="15"/>
      <c r="BV41" s="108"/>
      <c r="BW41" s="154">
        <v>6</v>
      </c>
      <c r="BX41" s="166">
        <v>97.62</v>
      </c>
      <c r="BY41" s="166">
        <v>139.66999999999999</v>
      </c>
      <c r="BZ41" s="166">
        <v>108.76</v>
      </c>
      <c r="CA41" s="166">
        <v>125.57</v>
      </c>
      <c r="CB41" s="166">
        <v>131232.57</v>
      </c>
      <c r="CC41" s="166">
        <v>1663.8</v>
      </c>
      <c r="CD41" s="166">
        <v>80.23</v>
      </c>
      <c r="CE41" s="166">
        <v>82.78</v>
      </c>
      <c r="CF41" s="166">
        <v>12.12</v>
      </c>
      <c r="CG41" s="166">
        <v>13.19</v>
      </c>
      <c r="CH41" s="166">
        <v>16.850000000000001</v>
      </c>
      <c r="CI41" s="166">
        <v>20.45</v>
      </c>
      <c r="CJ41" s="166">
        <v>108.25</v>
      </c>
      <c r="CK41" s="166">
        <v>151.37</v>
      </c>
      <c r="CL41" s="166">
        <v>15.84</v>
      </c>
      <c r="CM41" s="166">
        <v>15.83</v>
      </c>
      <c r="CN41" s="108"/>
      <c r="CO41" s="108"/>
      <c r="CP41" s="16"/>
      <c r="CQ41" s="16"/>
      <c r="CR41" s="16"/>
      <c r="CS41" s="16"/>
      <c r="CT41" s="16"/>
      <c r="CU41" s="16"/>
      <c r="CV41" s="16"/>
      <c r="CW41" s="16"/>
      <c r="CX41" s="108"/>
      <c r="CY41" s="108"/>
      <c r="CZ41" s="108"/>
      <c r="DA41" s="108"/>
      <c r="DB41" s="108"/>
      <c r="DC41" s="108"/>
    </row>
    <row r="42" spans="61:107" s="152" customFormat="1" x14ac:dyDescent="0.2">
      <c r="BU42" s="15"/>
      <c r="BV42" s="108"/>
      <c r="BW42" s="154">
        <v>7</v>
      </c>
      <c r="BX42" s="166">
        <v>97.47</v>
      </c>
      <c r="BY42" s="166">
        <v>139.38</v>
      </c>
      <c r="BZ42" s="166">
        <v>108.97</v>
      </c>
      <c r="CA42" s="166">
        <v>125.55</v>
      </c>
      <c r="CB42" s="166">
        <v>131509.54</v>
      </c>
      <c r="CC42" s="166">
        <v>1673.08</v>
      </c>
      <c r="CD42" s="166">
        <v>80.319999999999993</v>
      </c>
      <c r="CE42" s="166">
        <v>83.18</v>
      </c>
      <c r="CF42" s="166">
        <v>12.09</v>
      </c>
      <c r="CG42" s="166">
        <v>13.16</v>
      </c>
      <c r="CH42" s="166">
        <v>16.84</v>
      </c>
      <c r="CI42" s="166">
        <v>20.04</v>
      </c>
      <c r="CJ42" s="166">
        <v>108.29</v>
      </c>
      <c r="CK42" s="166">
        <v>151.32</v>
      </c>
      <c r="CL42" s="166">
        <v>15.88</v>
      </c>
      <c r="CM42" s="166">
        <v>15.86</v>
      </c>
      <c r="CN42" s="108"/>
      <c r="CO42" s="108"/>
      <c r="CP42" s="16"/>
      <c r="CQ42" s="16"/>
      <c r="CR42" s="16"/>
      <c r="CS42" s="16"/>
      <c r="CT42" s="16"/>
      <c r="CU42" s="16"/>
      <c r="CV42" s="16"/>
      <c r="CW42" s="16"/>
      <c r="CX42" s="108"/>
      <c r="CY42" s="108"/>
      <c r="CZ42" s="108"/>
      <c r="DA42" s="108"/>
      <c r="DB42" s="108"/>
      <c r="DC42" s="108"/>
    </row>
    <row r="43" spans="61:107" s="152" customFormat="1" x14ac:dyDescent="0.2">
      <c r="BU43" s="15"/>
      <c r="BV43" s="108"/>
      <c r="BW43" s="154">
        <v>8</v>
      </c>
      <c r="BX43" s="166">
        <v>98.59</v>
      </c>
      <c r="BY43" s="166">
        <v>139.75</v>
      </c>
      <c r="BZ43" s="166">
        <v>109.95</v>
      </c>
      <c r="CA43" s="166">
        <v>125.48</v>
      </c>
      <c r="CB43" s="166">
        <v>132373.79</v>
      </c>
      <c r="CC43" s="166">
        <v>1681.89</v>
      </c>
      <c r="CD43" s="166">
        <v>79.94</v>
      </c>
      <c r="CE43" s="166">
        <v>83.5</v>
      </c>
      <c r="CF43" s="166">
        <v>12.06</v>
      </c>
      <c r="CG43" s="166">
        <v>13.14</v>
      </c>
      <c r="CH43" s="166">
        <v>16.82</v>
      </c>
      <c r="CI43" s="166">
        <v>18.55</v>
      </c>
      <c r="CJ43" s="166">
        <v>109.37</v>
      </c>
      <c r="CK43" s="166">
        <v>152.88</v>
      </c>
      <c r="CL43" s="166">
        <v>15.96</v>
      </c>
      <c r="CM43" s="166">
        <v>15.95</v>
      </c>
      <c r="CN43" s="108"/>
      <c r="CO43" s="108"/>
      <c r="CP43" s="16"/>
      <c r="CQ43" s="16"/>
      <c r="CR43" s="16"/>
      <c r="CS43" s="16"/>
      <c r="CT43" s="16"/>
      <c r="CU43" s="16"/>
      <c r="CV43" s="16"/>
      <c r="CW43" s="16"/>
      <c r="CX43" s="108"/>
      <c r="CY43" s="108"/>
      <c r="CZ43" s="108"/>
      <c r="DA43" s="108"/>
      <c r="DB43" s="108"/>
      <c r="DC43" s="108"/>
    </row>
    <row r="44" spans="61:107" s="152" customFormat="1" x14ac:dyDescent="0.2">
      <c r="BU44" s="15"/>
      <c r="BV44" s="108"/>
      <c r="BW44" s="154">
        <v>9</v>
      </c>
      <c r="BX44" s="166">
        <v>99.9</v>
      </c>
      <c r="BY44" s="166">
        <v>140.65</v>
      </c>
      <c r="BZ44" s="166">
        <v>110.9</v>
      </c>
      <c r="CA44" s="166">
        <v>125.58</v>
      </c>
      <c r="CB44" s="166">
        <v>132812.32</v>
      </c>
      <c r="CC44" s="166">
        <v>1677.51</v>
      </c>
      <c r="CD44" s="166">
        <v>80.25</v>
      </c>
      <c r="CE44" s="166">
        <v>83.9</v>
      </c>
      <c r="CF44" s="166">
        <v>12.05</v>
      </c>
      <c r="CG44" s="166">
        <v>13.17</v>
      </c>
      <c r="CH44" s="166">
        <v>16.86</v>
      </c>
      <c r="CI44" s="166">
        <v>16.18</v>
      </c>
      <c r="CJ44" s="166">
        <v>110.29</v>
      </c>
      <c r="CK44" s="166">
        <v>153.44</v>
      </c>
      <c r="CL44" s="166">
        <v>16.03</v>
      </c>
      <c r="CM44" s="166">
        <v>16.010000000000002</v>
      </c>
      <c r="CN44" s="108"/>
      <c r="CO44" s="108"/>
      <c r="CP44" s="16"/>
      <c r="CQ44" s="16"/>
      <c r="CR44" s="16"/>
      <c r="CS44" s="16"/>
      <c r="CT44" s="16"/>
      <c r="CU44" s="16"/>
      <c r="CV44" s="16"/>
      <c r="CW44" s="16"/>
      <c r="CX44" s="108"/>
      <c r="CY44" s="108"/>
      <c r="CZ44" s="108"/>
      <c r="DA44" s="108"/>
      <c r="DB44" s="108"/>
      <c r="DC44" s="108"/>
    </row>
    <row r="45" spans="61:107" s="152" customFormat="1" x14ac:dyDescent="0.2">
      <c r="BU45" s="15"/>
      <c r="BV45" s="108"/>
      <c r="BW45" s="154">
        <v>10</v>
      </c>
      <c r="BX45" s="166">
        <v>99.37</v>
      </c>
      <c r="BY45" s="166">
        <v>140.94999999999999</v>
      </c>
      <c r="BZ45" s="166">
        <v>111.23</v>
      </c>
      <c r="CA45" s="166">
        <v>125.68</v>
      </c>
      <c r="CB45" s="166">
        <v>131751.51999999999</v>
      </c>
      <c r="CC45" s="166">
        <v>1657.51</v>
      </c>
      <c r="CD45" s="166">
        <v>80.069999999999993</v>
      </c>
      <c r="CE45" s="166">
        <v>84.23</v>
      </c>
      <c r="CF45" s="166">
        <v>12.13</v>
      </c>
      <c r="CG45" s="166">
        <v>13.2</v>
      </c>
      <c r="CH45" s="166">
        <v>16.87</v>
      </c>
      <c r="CI45" s="166">
        <v>16.79</v>
      </c>
      <c r="CJ45" s="166">
        <v>110.28</v>
      </c>
      <c r="CK45" s="166">
        <v>153.02000000000001</v>
      </c>
      <c r="CL45" s="166">
        <v>16.02</v>
      </c>
      <c r="CM45" s="166">
        <v>16</v>
      </c>
      <c r="CN45" s="108"/>
      <c r="CO45" s="108"/>
      <c r="CP45" s="16"/>
      <c r="CQ45" s="16"/>
      <c r="CR45" s="16"/>
      <c r="CS45" s="16"/>
      <c r="CT45" s="16"/>
      <c r="CU45" s="16"/>
      <c r="CV45" s="16"/>
      <c r="CW45" s="16"/>
      <c r="CX45" s="108"/>
      <c r="CY45" s="108"/>
      <c r="CZ45" s="108"/>
      <c r="DA45" s="108"/>
      <c r="DB45" s="108"/>
      <c r="DC45" s="108"/>
    </row>
    <row r="46" spans="61:107" s="152" customFormat="1" x14ac:dyDescent="0.2">
      <c r="BU46" s="15"/>
      <c r="BV46" s="108"/>
      <c r="BW46" s="154">
        <v>11</v>
      </c>
      <c r="BX46" s="166">
        <v>99.69</v>
      </c>
      <c r="BY46" s="166">
        <v>141.04</v>
      </c>
      <c r="BZ46" s="166">
        <v>111.2</v>
      </c>
      <c r="CA46" s="166">
        <v>125.64</v>
      </c>
      <c r="CB46" s="166">
        <v>131533.71</v>
      </c>
      <c r="CC46" s="166">
        <v>1644.8</v>
      </c>
      <c r="CD46" s="166">
        <v>80.180000000000007</v>
      </c>
      <c r="CE46" s="166">
        <v>84.83</v>
      </c>
      <c r="CF46" s="166">
        <v>12.08</v>
      </c>
      <c r="CG46" s="166">
        <v>13.16</v>
      </c>
      <c r="CH46" s="166">
        <v>16.850000000000001</v>
      </c>
      <c r="CI46" s="166">
        <v>18.260000000000002</v>
      </c>
      <c r="CJ46" s="166">
        <v>110.91</v>
      </c>
      <c r="CK46" s="166">
        <v>153.99</v>
      </c>
      <c r="CL46" s="166">
        <v>16.059999999999999</v>
      </c>
      <c r="CM46" s="166">
        <v>16.04</v>
      </c>
      <c r="CN46" s="108"/>
      <c r="CO46" s="108"/>
      <c r="CP46" s="16"/>
      <c r="CQ46" s="16"/>
      <c r="CR46" s="16"/>
      <c r="CS46" s="16"/>
      <c r="CT46" s="16"/>
      <c r="CU46" s="16"/>
      <c r="CV46" s="16"/>
      <c r="CW46" s="16"/>
      <c r="CX46" s="108"/>
      <c r="CY46" s="108"/>
      <c r="CZ46" s="108"/>
      <c r="DA46" s="108"/>
      <c r="DB46" s="108"/>
      <c r="DC46" s="108"/>
    </row>
    <row r="47" spans="61:107" s="152" customFormat="1" x14ac:dyDescent="0.2">
      <c r="BU47" s="15"/>
      <c r="BV47" s="108"/>
      <c r="BW47" s="154">
        <v>12</v>
      </c>
      <c r="BX47" s="166">
        <v>99.68</v>
      </c>
      <c r="BY47" s="166">
        <v>140.36000000000001</v>
      </c>
      <c r="BZ47" s="166">
        <v>111.2</v>
      </c>
      <c r="CA47" s="166">
        <v>125.55</v>
      </c>
      <c r="CB47" s="166">
        <v>130324.72</v>
      </c>
      <c r="CC47" s="166">
        <v>1611.32</v>
      </c>
      <c r="CD47" s="166">
        <v>80.290000000000006</v>
      </c>
      <c r="CE47" s="166">
        <v>84.12</v>
      </c>
      <c r="CF47" s="166">
        <v>12.01</v>
      </c>
      <c r="CG47" s="166">
        <v>13.08</v>
      </c>
      <c r="CH47" s="166">
        <v>16.850000000000001</v>
      </c>
      <c r="CI47" s="166">
        <v>19.16</v>
      </c>
      <c r="CJ47" s="166">
        <v>110.44</v>
      </c>
      <c r="CK47" s="166">
        <v>152.78</v>
      </c>
      <c r="CL47" s="166">
        <v>16.010000000000002</v>
      </c>
      <c r="CM47" s="166">
        <v>16.010000000000002</v>
      </c>
      <c r="CN47" s="108"/>
      <c r="CO47" s="108"/>
      <c r="CP47" s="16"/>
      <c r="CQ47" s="16"/>
      <c r="CR47" s="16"/>
      <c r="CS47" s="16"/>
      <c r="CT47" s="16"/>
      <c r="CU47" s="16"/>
      <c r="CV47" s="16"/>
      <c r="CW47" s="16"/>
      <c r="CX47" s="108"/>
      <c r="CY47" s="108"/>
      <c r="CZ47" s="108"/>
      <c r="DA47" s="108"/>
      <c r="DB47" s="108"/>
      <c r="DC47" s="108"/>
    </row>
    <row r="48" spans="61:107" s="152" customFormat="1" x14ac:dyDescent="0.2">
      <c r="BU48" s="15"/>
      <c r="BV48" s="108"/>
      <c r="BW48" s="154">
        <v>13</v>
      </c>
      <c r="BX48" s="166">
        <v>99.63</v>
      </c>
      <c r="BY48" s="166">
        <v>140.11000000000001</v>
      </c>
      <c r="BZ48" s="166">
        <v>110.65</v>
      </c>
      <c r="CA48" s="166">
        <v>125.49</v>
      </c>
      <c r="CB48" s="166">
        <v>129655.81</v>
      </c>
      <c r="CC48" s="166">
        <v>1612.23</v>
      </c>
      <c r="CD48" s="166">
        <v>80.099999999999994</v>
      </c>
      <c r="CE48" s="166">
        <v>83.83</v>
      </c>
      <c r="CF48" s="166">
        <v>11.99</v>
      </c>
      <c r="CG48" s="166">
        <v>13.02</v>
      </c>
      <c r="CH48" s="166">
        <v>16.84</v>
      </c>
      <c r="CI48" s="166">
        <v>18.13</v>
      </c>
      <c r="CJ48" s="166">
        <v>110.2</v>
      </c>
      <c r="CK48" s="166">
        <v>152.72999999999999</v>
      </c>
      <c r="CL48" s="166">
        <v>16.02</v>
      </c>
      <c r="CM48" s="166">
        <v>16.05</v>
      </c>
      <c r="CN48" s="108"/>
      <c r="CO48" s="108"/>
      <c r="CP48" s="16"/>
      <c r="CQ48" s="16"/>
      <c r="CR48" s="16"/>
      <c r="CS48" s="16"/>
      <c r="CT48" s="16"/>
      <c r="CU48" s="16"/>
      <c r="CV48" s="16"/>
      <c r="CW48" s="16"/>
      <c r="CX48" s="108"/>
      <c r="CY48" s="108"/>
      <c r="CZ48" s="108"/>
      <c r="DA48" s="108"/>
      <c r="DB48" s="108"/>
      <c r="DC48" s="108"/>
    </row>
    <row r="49" spans="73:107" s="152" customFormat="1" x14ac:dyDescent="0.2">
      <c r="BU49" s="15"/>
      <c r="BV49" s="108"/>
      <c r="BW49" s="154">
        <v>14</v>
      </c>
      <c r="BX49" s="166">
        <v>99.31</v>
      </c>
      <c r="BY49" s="166">
        <v>139.93</v>
      </c>
      <c r="BZ49" s="166">
        <v>110.25</v>
      </c>
      <c r="CA49" s="166">
        <v>125.38</v>
      </c>
      <c r="CB49" s="166">
        <v>130600.06</v>
      </c>
      <c r="CC49" s="166">
        <v>1624.03</v>
      </c>
      <c r="CD49" s="166">
        <v>80.27</v>
      </c>
      <c r="CE49" s="166">
        <v>84.08</v>
      </c>
      <c r="CF49" s="166">
        <v>11.96</v>
      </c>
      <c r="CG49" s="166">
        <v>12.99</v>
      </c>
      <c r="CH49" s="166">
        <v>16.8</v>
      </c>
      <c r="CI49" s="166">
        <v>18.010000000000002</v>
      </c>
      <c r="CJ49" s="166">
        <v>109.88</v>
      </c>
      <c r="CK49" s="166">
        <v>152.51</v>
      </c>
      <c r="CL49" s="166">
        <v>16.03</v>
      </c>
      <c r="CM49" s="166">
        <v>16.05</v>
      </c>
      <c r="CN49" s="108"/>
      <c r="CO49" s="108"/>
      <c r="CP49" s="16"/>
      <c r="CQ49" s="16"/>
      <c r="CR49" s="16"/>
      <c r="CS49" s="16"/>
      <c r="CT49" s="16"/>
      <c r="CU49" s="16"/>
      <c r="CV49" s="16"/>
      <c r="CW49" s="16"/>
      <c r="CX49" s="108"/>
      <c r="CY49" s="108"/>
      <c r="CZ49" s="108"/>
      <c r="DA49" s="108"/>
      <c r="DB49" s="108"/>
      <c r="DC49" s="108"/>
    </row>
    <row r="50" spans="73:107" s="152" customFormat="1" x14ac:dyDescent="0.2">
      <c r="BU50" s="15"/>
      <c r="BV50" s="108"/>
      <c r="BW50" s="154">
        <v>15</v>
      </c>
      <c r="BX50" s="166">
        <v>98.3</v>
      </c>
      <c r="BY50" s="166">
        <v>139.69999999999999</v>
      </c>
      <c r="BZ50" s="166">
        <v>110.32</v>
      </c>
      <c r="CA50" s="166">
        <v>125.53</v>
      </c>
      <c r="CB50" s="166">
        <v>129743.91</v>
      </c>
      <c r="CC50" s="166">
        <v>1603.85</v>
      </c>
      <c r="CD50" s="166">
        <v>79.62</v>
      </c>
      <c r="CE50" s="166">
        <v>83.27</v>
      </c>
      <c r="CF50" s="166">
        <v>11.95</v>
      </c>
      <c r="CG50" s="166">
        <v>12.95</v>
      </c>
      <c r="CH50" s="166">
        <v>16.84</v>
      </c>
      <c r="CI50" s="166">
        <v>17.809999999999999</v>
      </c>
      <c r="CJ50" s="166">
        <v>108.39</v>
      </c>
      <c r="CK50" s="166">
        <v>151.22</v>
      </c>
      <c r="CL50" s="166">
        <v>15.84</v>
      </c>
      <c r="CM50" s="166">
        <v>15.84</v>
      </c>
      <c r="CN50" s="108"/>
      <c r="CO50" s="108"/>
      <c r="CP50" s="16"/>
      <c r="CQ50" s="16"/>
      <c r="CR50" s="16"/>
      <c r="CS50" s="16"/>
      <c r="CT50" s="16"/>
      <c r="CU50" s="16"/>
      <c r="CV50" s="16"/>
      <c r="CW50" s="16"/>
      <c r="CX50" s="108"/>
      <c r="CY50" s="108"/>
      <c r="CZ50" s="108"/>
      <c r="DA50" s="108"/>
      <c r="DB50" s="108"/>
      <c r="DC50" s="108"/>
    </row>
    <row r="51" spans="73:107" s="152" customFormat="1" x14ac:dyDescent="0.2">
      <c r="BU51" s="15"/>
      <c r="BV51" s="108"/>
      <c r="BW51" s="154">
        <v>16</v>
      </c>
      <c r="BX51" s="166">
        <v>97.96</v>
      </c>
      <c r="BY51" s="166">
        <v>139.71</v>
      </c>
      <c r="BZ51" s="166">
        <v>110.39</v>
      </c>
      <c r="CA51" s="166">
        <v>125.61</v>
      </c>
      <c r="CB51" s="166">
        <v>129087.07</v>
      </c>
      <c r="CC51" s="166">
        <v>1582.38</v>
      </c>
      <c r="CD51" s="166">
        <v>79.23</v>
      </c>
      <c r="CE51" s="166">
        <v>83.32</v>
      </c>
      <c r="CF51" s="166">
        <v>11.95</v>
      </c>
      <c r="CG51" s="166">
        <v>13.02</v>
      </c>
      <c r="CH51" s="166">
        <v>16.84</v>
      </c>
      <c r="CI51" s="166">
        <v>17.91</v>
      </c>
      <c r="CJ51" s="166">
        <v>108.65</v>
      </c>
      <c r="CK51" s="166">
        <v>151.9</v>
      </c>
      <c r="CL51" s="166">
        <v>15.81</v>
      </c>
      <c r="CM51" s="166">
        <v>15.8</v>
      </c>
      <c r="CN51" s="108"/>
      <c r="CO51" s="108"/>
      <c r="CP51" s="16"/>
      <c r="CQ51" s="16"/>
      <c r="CR51" s="16"/>
      <c r="CS51" s="16"/>
      <c r="CT51" s="16"/>
      <c r="CU51" s="16"/>
      <c r="CV51" s="16"/>
      <c r="CW51" s="16"/>
      <c r="CX51" s="108"/>
      <c r="CY51" s="108"/>
      <c r="CZ51" s="108"/>
      <c r="DA51" s="108"/>
      <c r="DB51" s="108"/>
      <c r="DC51" s="108"/>
    </row>
    <row r="52" spans="73:107" s="152" customFormat="1" x14ac:dyDescent="0.2">
      <c r="BU52" s="15"/>
      <c r="BV52" s="108"/>
      <c r="BW52" s="154">
        <v>17</v>
      </c>
      <c r="BX52" s="166">
        <v>97.5</v>
      </c>
      <c r="BY52" s="166">
        <v>139.27000000000001</v>
      </c>
      <c r="BZ52" s="166">
        <v>110.42</v>
      </c>
      <c r="CA52" s="166">
        <v>125.65</v>
      </c>
      <c r="CB52" s="166">
        <v>129309.85</v>
      </c>
      <c r="CC52" s="166">
        <v>1587.56</v>
      </c>
      <c r="CD52" s="166">
        <v>79.040000000000006</v>
      </c>
      <c r="CE52" s="166">
        <v>83.06</v>
      </c>
      <c r="CF52" s="166">
        <v>11.92</v>
      </c>
      <c r="CG52" s="166">
        <v>12.97</v>
      </c>
      <c r="CH52" s="166">
        <v>16.850000000000001</v>
      </c>
      <c r="CI52" s="166">
        <v>17.77</v>
      </c>
      <c r="CJ52" s="166">
        <v>108.64</v>
      </c>
      <c r="CK52" s="166">
        <v>151.76</v>
      </c>
      <c r="CL52" s="166">
        <v>15.83</v>
      </c>
      <c r="CM52" s="166">
        <v>15.83</v>
      </c>
      <c r="CN52" s="108"/>
      <c r="CO52" s="108"/>
      <c r="CP52" s="16"/>
      <c r="CQ52" s="16"/>
      <c r="CR52" s="16"/>
      <c r="CS52" s="16"/>
      <c r="CT52" s="16"/>
      <c r="CU52" s="16"/>
      <c r="CV52" s="16"/>
      <c r="CW52" s="16"/>
      <c r="CX52" s="108"/>
      <c r="CY52" s="108"/>
      <c r="CZ52" s="108"/>
      <c r="DA52" s="108"/>
      <c r="DB52" s="108"/>
      <c r="DC52" s="108"/>
    </row>
    <row r="53" spans="73:107" s="152" customFormat="1" x14ac:dyDescent="0.2">
      <c r="BU53" s="15"/>
      <c r="BV53" s="108"/>
      <c r="BW53" s="154">
        <v>18</v>
      </c>
      <c r="BX53" s="166">
        <v>97.35</v>
      </c>
      <c r="BY53" s="166">
        <v>138.94999999999999</v>
      </c>
      <c r="BZ53" s="166">
        <v>110.08</v>
      </c>
      <c r="CA53" s="166">
        <v>125.68</v>
      </c>
      <c r="CB53" s="166">
        <v>130337.86</v>
      </c>
      <c r="CC53" s="166">
        <v>1601.51</v>
      </c>
      <c r="CD53" s="166">
        <v>79.11</v>
      </c>
      <c r="CE53" s="166">
        <v>83.06</v>
      </c>
      <c r="CF53" s="166">
        <v>11.86</v>
      </c>
      <c r="CG53" s="166">
        <v>12.95</v>
      </c>
      <c r="CH53" s="166">
        <v>16.86</v>
      </c>
      <c r="CI53" s="166">
        <v>17.54</v>
      </c>
      <c r="CJ53" s="166">
        <v>108.21</v>
      </c>
      <c r="CK53" s="166">
        <v>151.09</v>
      </c>
      <c r="CL53" s="166">
        <v>15.86</v>
      </c>
      <c r="CM53" s="166">
        <v>15.89</v>
      </c>
      <c r="CN53" s="108"/>
      <c r="CO53" s="108"/>
      <c r="CP53" s="16"/>
      <c r="CQ53" s="16"/>
      <c r="CR53" s="16"/>
      <c r="CS53" s="16"/>
      <c r="CT53" s="16"/>
      <c r="CU53" s="16"/>
      <c r="CV53" s="16"/>
      <c r="CW53" s="16"/>
      <c r="CX53" s="108"/>
      <c r="CY53" s="108"/>
      <c r="CZ53" s="108"/>
      <c r="DA53" s="108"/>
      <c r="DB53" s="108"/>
      <c r="DC53" s="108"/>
    </row>
    <row r="54" spans="73:107" s="152" customFormat="1" x14ac:dyDescent="0.2">
      <c r="BU54" s="15"/>
      <c r="BV54" s="108"/>
      <c r="BW54" s="154">
        <v>19</v>
      </c>
      <c r="BX54" s="166">
        <v>96.89</v>
      </c>
      <c r="BY54" s="166">
        <v>138.85</v>
      </c>
      <c r="BZ54" s="166">
        <v>110.18</v>
      </c>
      <c r="CA54" s="166">
        <v>125.84</v>
      </c>
      <c r="CB54" s="166">
        <v>130610.86</v>
      </c>
      <c r="CC54" s="166">
        <v>1611.5</v>
      </c>
      <c r="CD54" s="166">
        <v>79.099999999999994</v>
      </c>
      <c r="CE54" s="166">
        <v>83.18</v>
      </c>
      <c r="CF54" s="166">
        <v>11.82</v>
      </c>
      <c r="CG54" s="166">
        <v>12.96</v>
      </c>
      <c r="CH54" s="166">
        <v>16.89</v>
      </c>
      <c r="CI54" s="166">
        <v>17.440000000000001</v>
      </c>
      <c r="CJ54" s="166">
        <v>107.62</v>
      </c>
      <c r="CK54" s="166">
        <v>150.49</v>
      </c>
      <c r="CL54" s="166">
        <v>15.82</v>
      </c>
      <c r="CM54" s="166">
        <v>15.84</v>
      </c>
      <c r="CN54" s="108"/>
      <c r="CO54" s="108"/>
      <c r="CP54" s="16"/>
      <c r="CQ54" s="16"/>
      <c r="CR54" s="16"/>
      <c r="CS54" s="16"/>
      <c r="CT54" s="16"/>
      <c r="CU54" s="16"/>
      <c r="CV54" s="16"/>
      <c r="CW54" s="16"/>
      <c r="CX54" s="108"/>
      <c r="CY54" s="108"/>
      <c r="CZ54" s="108"/>
      <c r="DA54" s="108"/>
      <c r="DB54" s="108"/>
      <c r="DC54" s="108"/>
    </row>
    <row r="55" spans="73:107" s="152" customFormat="1" x14ac:dyDescent="0.2">
      <c r="BU55" s="15"/>
      <c r="BV55" s="108"/>
      <c r="BW55" s="154">
        <v>20</v>
      </c>
      <c r="BX55" s="166">
        <v>97.16</v>
      </c>
      <c r="BY55" s="166">
        <v>139.12</v>
      </c>
      <c r="BZ55" s="166">
        <v>110.62</v>
      </c>
      <c r="CA55" s="166">
        <v>126.05</v>
      </c>
      <c r="CB55" s="166">
        <v>130044.2</v>
      </c>
      <c r="CC55" s="166">
        <v>1588.65</v>
      </c>
      <c r="CD55" s="166">
        <v>78.900000000000006</v>
      </c>
      <c r="CE55" s="166">
        <v>83.54</v>
      </c>
      <c r="CF55" s="166">
        <v>11.77</v>
      </c>
      <c r="CG55" s="166">
        <v>12.91</v>
      </c>
      <c r="CH55" s="166">
        <v>16.899999999999999</v>
      </c>
      <c r="CI55" s="166">
        <v>16.940000000000001</v>
      </c>
      <c r="CJ55" s="166">
        <v>108.02</v>
      </c>
      <c r="CK55" s="166">
        <v>151.5</v>
      </c>
      <c r="CL55" s="166">
        <v>15.83</v>
      </c>
      <c r="CM55" s="166">
        <v>15.82</v>
      </c>
      <c r="CN55" s="108"/>
      <c r="CO55" s="108"/>
      <c r="CP55" s="16"/>
      <c r="CQ55" s="16"/>
      <c r="CR55" s="16"/>
      <c r="CS55" s="16"/>
      <c r="CT55" s="16"/>
      <c r="CU55" s="16"/>
      <c r="CV55" s="16"/>
      <c r="CW55" s="16"/>
      <c r="CX55" s="108"/>
      <c r="CY55" s="108"/>
      <c r="CZ55" s="108"/>
      <c r="DA55" s="108"/>
      <c r="DB55" s="108"/>
      <c r="DC55" s="108"/>
    </row>
    <row r="56" spans="73:107" s="152" customFormat="1" x14ac:dyDescent="0.2">
      <c r="BU56" s="15"/>
      <c r="BV56" s="108"/>
      <c r="BW56" s="154">
        <v>21</v>
      </c>
      <c r="BX56" s="166">
        <v>96.77</v>
      </c>
      <c r="BY56" s="166">
        <v>140.49</v>
      </c>
      <c r="BZ56" s="166">
        <v>111.29</v>
      </c>
      <c r="CA56" s="166">
        <v>126.21</v>
      </c>
      <c r="CB56" s="166">
        <v>129889.91</v>
      </c>
      <c r="CC56" s="166">
        <v>1580.43</v>
      </c>
      <c r="CD56" s="166">
        <v>78.72</v>
      </c>
      <c r="CE56" s="166">
        <v>83.52</v>
      </c>
      <c r="CF56" s="166">
        <v>11.85</v>
      </c>
      <c r="CG56" s="166">
        <v>12.98</v>
      </c>
      <c r="CH56" s="166">
        <v>16.93</v>
      </c>
      <c r="CI56" s="166">
        <v>16.38</v>
      </c>
      <c r="CJ56" s="166">
        <v>107.96</v>
      </c>
      <c r="CK56" s="166">
        <v>151.16</v>
      </c>
      <c r="CL56" s="166">
        <v>15.81</v>
      </c>
      <c r="CM56" s="166">
        <v>15.78</v>
      </c>
      <c r="CN56" s="108"/>
      <c r="CO56" s="108"/>
      <c r="CP56" s="16"/>
      <c r="CQ56" s="16"/>
      <c r="CR56" s="16"/>
      <c r="CS56" s="16"/>
      <c r="CT56" s="16"/>
      <c r="CU56" s="16"/>
      <c r="CV56" s="16"/>
      <c r="CW56" s="16"/>
      <c r="CX56" s="108"/>
      <c r="CY56" s="108"/>
      <c r="CZ56" s="108"/>
      <c r="DA56" s="108"/>
      <c r="DB56" s="108"/>
      <c r="DC56" s="108"/>
    </row>
    <row r="57" spans="73:107" s="152" customFormat="1" x14ac:dyDescent="0.2">
      <c r="BU57" s="8"/>
      <c r="BV57" s="103"/>
      <c r="BW57" s="154">
        <v>22</v>
      </c>
      <c r="BX57" s="166">
        <v>97.66</v>
      </c>
      <c r="BY57" s="166">
        <v>140.66999999999999</v>
      </c>
      <c r="BZ57" s="166">
        <v>111.91</v>
      </c>
      <c r="CA57" s="166">
        <v>126.27</v>
      </c>
      <c r="CB57" s="166">
        <v>130495.53</v>
      </c>
      <c r="CC57" s="166">
        <v>1582.82</v>
      </c>
      <c r="CD57" s="166">
        <v>78.239999999999995</v>
      </c>
      <c r="CE57" s="166">
        <v>83.15</v>
      </c>
      <c r="CF57" s="166">
        <v>11.88</v>
      </c>
      <c r="CG57" s="166">
        <v>12.99</v>
      </c>
      <c r="CH57" s="166">
        <v>16.93</v>
      </c>
      <c r="CI57" s="166">
        <v>16.48</v>
      </c>
      <c r="CJ57" s="166">
        <v>108.19</v>
      </c>
      <c r="CK57" s="166">
        <v>151.71</v>
      </c>
      <c r="CL57" s="166">
        <v>15.83</v>
      </c>
      <c r="CM57" s="166">
        <v>15.79</v>
      </c>
      <c r="CN57" s="75"/>
      <c r="CO57" s="75"/>
      <c r="CP57" s="76"/>
      <c r="CQ57" s="76"/>
      <c r="CR57" s="76"/>
      <c r="CS57" s="76"/>
      <c r="CT57" s="76"/>
      <c r="CU57" s="76"/>
      <c r="CV57" s="76"/>
      <c r="CW57" s="76"/>
      <c r="CX57" s="75"/>
      <c r="CY57" s="75"/>
      <c r="CZ57" s="75"/>
      <c r="DA57" s="75"/>
      <c r="DB57" s="75"/>
      <c r="DC57" s="75"/>
    </row>
    <row r="58" spans="73:107" s="152" customFormat="1" x14ac:dyDescent="0.2">
      <c r="BU58" s="3"/>
      <c r="BV58" s="104"/>
      <c r="BW58" s="104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8"/>
      <c r="CL58" s="98"/>
      <c r="CM58" s="98"/>
      <c r="CN58" s="98"/>
      <c r="CO58" s="98"/>
      <c r="CP58" s="79"/>
      <c r="CQ58" s="79"/>
      <c r="CR58" s="79"/>
      <c r="CS58" s="79"/>
      <c r="CT58" s="79"/>
      <c r="CU58" s="79"/>
      <c r="CV58" s="79"/>
      <c r="CW58" s="79"/>
      <c r="CX58" s="98"/>
      <c r="CY58" s="98"/>
      <c r="CZ58" s="98"/>
      <c r="DA58" s="98"/>
      <c r="DB58" s="98"/>
      <c r="DC58" s="98"/>
    </row>
    <row r="59" spans="73:107" s="152" customFormat="1" x14ac:dyDescent="0.2">
      <c r="BU59" s="3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98"/>
      <c r="CL59" s="98"/>
      <c r="CM59" s="98"/>
      <c r="CN59" s="98"/>
      <c r="CO59" s="98"/>
      <c r="CP59" s="79"/>
      <c r="CQ59" s="79"/>
      <c r="CR59" s="79"/>
      <c r="CS59" s="79"/>
      <c r="CT59" s="79"/>
      <c r="CU59" s="79"/>
      <c r="CV59" s="79"/>
      <c r="CW59" s="79"/>
      <c r="CX59" s="98"/>
      <c r="CY59" s="98"/>
      <c r="CZ59" s="98"/>
      <c r="DA59" s="98"/>
      <c r="DB59" s="98"/>
      <c r="DC59" s="98"/>
    </row>
    <row r="60" spans="73:107" s="152" customFormat="1" x14ac:dyDescent="0.2">
      <c r="BU60" s="6"/>
      <c r="BV60" s="109"/>
      <c r="BW60" s="109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15"/>
      <c r="CL60" s="115"/>
      <c r="CM60" s="115"/>
      <c r="CN60" s="115"/>
      <c r="CO60" s="115"/>
      <c r="CP60" s="82"/>
      <c r="CQ60" s="82"/>
      <c r="CR60" s="82"/>
      <c r="CS60" s="82"/>
      <c r="CT60" s="82"/>
      <c r="CU60" s="82"/>
      <c r="CV60" s="82"/>
      <c r="CW60" s="82"/>
      <c r="CX60" s="115"/>
      <c r="CY60" s="115"/>
      <c r="CZ60" s="115"/>
      <c r="DA60" s="115"/>
      <c r="DB60" s="115"/>
      <c r="DC60" s="115"/>
    </row>
    <row r="61" spans="73:107" s="152" customFormat="1" x14ac:dyDescent="0.2">
      <c r="BU61" s="3"/>
      <c r="BV61" s="90"/>
      <c r="BW61" s="104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90"/>
      <c r="CL61" s="90"/>
      <c r="CM61" s="90"/>
      <c r="CN61" s="90"/>
      <c r="CO61" s="90"/>
      <c r="CP61" s="2"/>
      <c r="CQ61" s="2"/>
      <c r="CR61" s="2"/>
      <c r="CS61" s="2"/>
      <c r="CT61" s="2"/>
      <c r="CU61" s="2"/>
      <c r="CV61" s="2"/>
      <c r="CW61" s="2"/>
      <c r="CX61" s="90"/>
      <c r="CY61" s="90"/>
      <c r="CZ61" s="90"/>
      <c r="DA61" s="90"/>
      <c r="DB61" s="90"/>
      <c r="DC61" s="90"/>
    </row>
    <row r="62" spans="73:107" s="152" customFormat="1" x14ac:dyDescent="0.2">
      <c r="BU62" s="3"/>
      <c r="BV62" s="90"/>
      <c r="BW62" s="104"/>
      <c r="BX62" s="98">
        <f>AVERAGE(BX36:BX57)</f>
        <v>97.983181818181819</v>
      </c>
      <c r="BY62" s="98">
        <f t="shared" ref="BY62:CM62" si="2">AVERAGE(BY36:BY57)</f>
        <v>140.1277272727273</v>
      </c>
      <c r="BZ62" s="98">
        <f t="shared" si="2"/>
        <v>110.09772727272728</v>
      </c>
      <c r="CA62" s="98">
        <f t="shared" si="2"/>
        <v>125.65818181818182</v>
      </c>
      <c r="CB62" s="98">
        <f t="shared" si="2"/>
        <v>130816.61318181819</v>
      </c>
      <c r="CC62" s="98">
        <f t="shared" si="2"/>
        <v>1631.9599999999998</v>
      </c>
      <c r="CD62" s="98">
        <f t="shared" si="2"/>
        <v>79.689999999999984</v>
      </c>
      <c r="CE62" s="98">
        <f t="shared" si="2"/>
        <v>83.462727272727264</v>
      </c>
      <c r="CF62" s="98">
        <f t="shared" si="2"/>
        <v>12.015909090909089</v>
      </c>
      <c r="CG62" s="98">
        <f t="shared" si="2"/>
        <v>13.074090909090911</v>
      </c>
      <c r="CH62" s="98">
        <f t="shared" si="2"/>
        <v>16.855909090909091</v>
      </c>
      <c r="CI62" s="98">
        <f t="shared" si="2"/>
        <v>18.625909090909094</v>
      </c>
      <c r="CJ62" s="98">
        <f t="shared" si="2"/>
        <v>108.83090909090912</v>
      </c>
      <c r="CK62" s="98">
        <f t="shared" si="2"/>
        <v>151.89727272727271</v>
      </c>
      <c r="CL62" s="98">
        <f t="shared" si="2"/>
        <v>15.889545454545454</v>
      </c>
      <c r="CM62" s="98">
        <f t="shared" si="2"/>
        <v>15.876363636363635</v>
      </c>
      <c r="CN62" s="90"/>
      <c r="CO62" s="90"/>
      <c r="CP62" s="2"/>
      <c r="CQ62" s="2"/>
      <c r="CR62" s="2"/>
      <c r="CS62" s="2"/>
      <c r="CT62" s="2"/>
      <c r="CU62" s="2"/>
      <c r="CV62" s="2"/>
      <c r="CW62" s="2"/>
      <c r="CX62" s="90"/>
      <c r="CY62" s="90"/>
      <c r="CZ62" s="90"/>
      <c r="DA62" s="90"/>
      <c r="DB62" s="90"/>
      <c r="DC62" s="90"/>
    </row>
    <row r="63" spans="73:107" s="152" customFormat="1" x14ac:dyDescent="0.2">
      <c r="BU63" s="3"/>
      <c r="BV63" s="90"/>
      <c r="BW63" s="104"/>
      <c r="BX63" s="113">
        <v>97.983181818181819</v>
      </c>
      <c r="BY63" s="113">
        <v>140.1277272727273</v>
      </c>
      <c r="BZ63" s="113">
        <v>110.09772727272728</v>
      </c>
      <c r="CA63" s="113">
        <v>125.65818181818182</v>
      </c>
      <c r="CB63" s="113">
        <v>130816.61318181819</v>
      </c>
      <c r="CC63" s="113">
        <v>1631.9599999999998</v>
      </c>
      <c r="CD63" s="113">
        <v>79.689999999999984</v>
      </c>
      <c r="CE63" s="113">
        <v>83.462727272727264</v>
      </c>
      <c r="CF63" s="113">
        <v>12.015909090909089</v>
      </c>
      <c r="CG63" s="113">
        <v>13.074090909090911</v>
      </c>
      <c r="CH63" s="113">
        <v>16.855909090909091</v>
      </c>
      <c r="CI63" s="113">
        <v>18.625909090909094</v>
      </c>
      <c r="CJ63" s="113">
        <v>108.83090909090912</v>
      </c>
      <c r="CK63" s="113">
        <v>151.89727272727271</v>
      </c>
      <c r="CL63" s="113">
        <v>15.889545454545454</v>
      </c>
      <c r="CM63" s="113">
        <v>15.876363636363635</v>
      </c>
      <c r="CN63" s="90"/>
      <c r="CO63" s="90"/>
      <c r="CP63" s="2"/>
      <c r="CQ63" s="2"/>
      <c r="CR63" s="2"/>
      <c r="CS63" s="2"/>
      <c r="CT63" s="2"/>
      <c r="CU63" s="2"/>
      <c r="CV63" s="2"/>
      <c r="CW63" s="2"/>
      <c r="CX63" s="90"/>
      <c r="CY63" s="90"/>
      <c r="CZ63" s="90"/>
      <c r="DA63" s="90"/>
      <c r="DB63" s="90"/>
      <c r="DC63" s="90"/>
    </row>
    <row r="64" spans="73:107" s="152" customFormat="1" x14ac:dyDescent="0.2">
      <c r="BU64" s="3"/>
      <c r="BV64" s="90"/>
      <c r="BW64" s="104"/>
      <c r="BX64" s="110">
        <f>BX63-BX62</f>
        <v>0</v>
      </c>
      <c r="BY64" s="110">
        <f t="shared" ref="BY64:CM64" si="3">BY63-BY62</f>
        <v>0</v>
      </c>
      <c r="BZ64" s="110">
        <f t="shared" si="3"/>
        <v>0</v>
      </c>
      <c r="CA64" s="110">
        <f t="shared" si="3"/>
        <v>0</v>
      </c>
      <c r="CB64" s="110">
        <f t="shared" si="3"/>
        <v>0</v>
      </c>
      <c r="CC64" s="110">
        <f t="shared" si="3"/>
        <v>0</v>
      </c>
      <c r="CD64" s="110">
        <f t="shared" si="3"/>
        <v>0</v>
      </c>
      <c r="CE64" s="110">
        <f t="shared" si="3"/>
        <v>0</v>
      </c>
      <c r="CF64" s="110">
        <f t="shared" si="3"/>
        <v>0</v>
      </c>
      <c r="CG64" s="110">
        <f t="shared" si="3"/>
        <v>0</v>
      </c>
      <c r="CH64" s="110">
        <f t="shared" si="3"/>
        <v>0</v>
      </c>
      <c r="CI64" s="110">
        <f t="shared" si="3"/>
        <v>0</v>
      </c>
      <c r="CJ64" s="110">
        <f t="shared" si="3"/>
        <v>0</v>
      </c>
      <c r="CK64" s="110">
        <f t="shared" si="3"/>
        <v>0</v>
      </c>
      <c r="CL64" s="110">
        <f t="shared" si="3"/>
        <v>0</v>
      </c>
      <c r="CM64" s="110">
        <f t="shared" si="3"/>
        <v>0</v>
      </c>
      <c r="CN64" s="90"/>
      <c r="CO64" s="90"/>
      <c r="CP64" s="2"/>
      <c r="CQ64" s="2"/>
      <c r="CR64" s="2"/>
      <c r="CS64" s="2"/>
      <c r="CT64" s="2"/>
      <c r="CU64" s="2"/>
      <c r="CV64" s="2"/>
      <c r="CW64" s="2"/>
      <c r="CX64" s="90"/>
      <c r="CY64" s="90"/>
      <c r="CZ64" s="90"/>
      <c r="DA64" s="90"/>
      <c r="DB64" s="90"/>
      <c r="DC64" s="90"/>
    </row>
    <row r="65" spans="73:107" s="152" customFormat="1" x14ac:dyDescent="0.2">
      <c r="BU65" s="3"/>
      <c r="BV65" s="90"/>
      <c r="BW65" s="89" t="s">
        <v>29</v>
      </c>
      <c r="BX65" s="90">
        <f>MAX(BX36:BX57)</f>
        <v>99.9</v>
      </c>
      <c r="BY65" s="90">
        <f t="shared" ref="BY65:CM65" si="4">MAX(BY36:BY57)</f>
        <v>141.19999999999999</v>
      </c>
      <c r="BZ65" s="90">
        <f t="shared" si="4"/>
        <v>111.91</v>
      </c>
      <c r="CA65" s="90">
        <f t="shared" si="4"/>
        <v>126.27</v>
      </c>
      <c r="CB65" s="90">
        <f t="shared" si="4"/>
        <v>132812.32</v>
      </c>
      <c r="CC65" s="90">
        <f t="shared" si="4"/>
        <v>1681.89</v>
      </c>
      <c r="CD65" s="90">
        <f t="shared" si="4"/>
        <v>80.459999999999994</v>
      </c>
      <c r="CE65" s="90">
        <f t="shared" si="4"/>
        <v>84.83</v>
      </c>
      <c r="CF65" s="90">
        <f t="shared" si="4"/>
        <v>12.19</v>
      </c>
      <c r="CG65" s="90">
        <f t="shared" si="4"/>
        <v>13.2</v>
      </c>
      <c r="CH65" s="90">
        <f t="shared" si="4"/>
        <v>16.93</v>
      </c>
      <c r="CI65" s="90">
        <f t="shared" si="4"/>
        <v>21.8</v>
      </c>
      <c r="CJ65" s="90">
        <f t="shared" si="4"/>
        <v>110.91</v>
      </c>
      <c r="CK65" s="90">
        <f t="shared" si="4"/>
        <v>153.99</v>
      </c>
      <c r="CL65" s="90">
        <f t="shared" si="4"/>
        <v>16.059999999999999</v>
      </c>
      <c r="CM65" s="90">
        <f t="shared" si="4"/>
        <v>16.05</v>
      </c>
      <c r="CN65" s="90"/>
      <c r="CO65" s="90"/>
      <c r="CP65" s="2"/>
      <c r="CQ65" s="2"/>
      <c r="CR65" s="2"/>
      <c r="CS65" s="2"/>
      <c r="CT65" s="2"/>
      <c r="CU65" s="2"/>
      <c r="CV65" s="2"/>
      <c r="CW65" s="2"/>
      <c r="CX65" s="90"/>
      <c r="CY65" s="90"/>
      <c r="CZ65" s="90"/>
      <c r="DA65" s="90"/>
      <c r="DB65" s="90"/>
      <c r="DC65" s="90"/>
    </row>
    <row r="66" spans="73:107" s="152" customFormat="1" x14ac:dyDescent="0.2">
      <c r="BU66" s="9"/>
      <c r="BV66" s="89"/>
      <c r="BW66" s="89" t="s">
        <v>30</v>
      </c>
      <c r="BX66" s="90">
        <f>MIN(BX36:BX57)</f>
        <v>96.01</v>
      </c>
      <c r="BY66" s="90">
        <f t="shared" ref="BY66:CM66" si="5">MIN(BY36:BY57)</f>
        <v>138.85</v>
      </c>
      <c r="BZ66" s="90">
        <f t="shared" si="5"/>
        <v>108.35</v>
      </c>
      <c r="CA66" s="90">
        <f t="shared" si="5"/>
        <v>125.38</v>
      </c>
      <c r="CB66" s="90">
        <f t="shared" si="5"/>
        <v>129087.07</v>
      </c>
      <c r="CC66" s="90">
        <f t="shared" si="5"/>
        <v>1580.43</v>
      </c>
      <c r="CD66" s="90">
        <f t="shared" si="5"/>
        <v>78.239999999999995</v>
      </c>
      <c r="CE66" s="90">
        <f t="shared" si="5"/>
        <v>82.5</v>
      </c>
      <c r="CF66" s="90">
        <f t="shared" si="5"/>
        <v>11.77</v>
      </c>
      <c r="CG66" s="90">
        <f t="shared" si="5"/>
        <v>12.91</v>
      </c>
      <c r="CH66" s="90">
        <f t="shared" si="5"/>
        <v>16.8</v>
      </c>
      <c r="CI66" s="90">
        <f t="shared" si="5"/>
        <v>16.18</v>
      </c>
      <c r="CJ66" s="90">
        <f t="shared" si="5"/>
        <v>107.48</v>
      </c>
      <c r="CK66" s="90">
        <f t="shared" si="5"/>
        <v>150.49</v>
      </c>
      <c r="CL66" s="90">
        <f t="shared" si="5"/>
        <v>15.78</v>
      </c>
      <c r="CM66" s="90">
        <f t="shared" si="5"/>
        <v>15.72</v>
      </c>
      <c r="CN66" s="89"/>
      <c r="CO66" s="89"/>
      <c r="CP66" s="10"/>
      <c r="CQ66" s="10"/>
      <c r="CR66" s="10"/>
      <c r="CS66" s="10"/>
      <c r="CT66" s="10"/>
      <c r="CU66" s="10"/>
      <c r="CV66" s="10"/>
      <c r="CW66" s="10"/>
      <c r="CX66" s="89"/>
      <c r="CY66" s="89"/>
      <c r="CZ66" s="89"/>
      <c r="DA66" s="89"/>
      <c r="DB66" s="89"/>
      <c r="DC66" s="89"/>
    </row>
    <row r="67" spans="73:107" s="152" customFormat="1" x14ac:dyDescent="0.2">
      <c r="BU67" s="9"/>
      <c r="BV67" s="89"/>
      <c r="BW67" s="89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2"/>
      <c r="CL67" s="89"/>
      <c r="CM67" s="89"/>
      <c r="CN67" s="89"/>
      <c r="CO67" s="89"/>
      <c r="CP67" s="10"/>
      <c r="CQ67" s="10"/>
      <c r="CR67" s="10"/>
      <c r="CS67" s="10"/>
      <c r="CT67" s="10"/>
      <c r="CU67" s="10"/>
      <c r="CV67" s="10"/>
      <c r="CW67" s="10"/>
      <c r="CX67" s="89"/>
      <c r="CY67" s="89"/>
      <c r="CZ67" s="89"/>
      <c r="DA67" s="89"/>
      <c r="DB67" s="89"/>
      <c r="DC67" s="89"/>
    </row>
    <row r="68" spans="73:107" s="152" customFormat="1" x14ac:dyDescent="0.2">
      <c r="BU68" s="9"/>
      <c r="BV68" s="89"/>
      <c r="BW68" s="89"/>
      <c r="BX68" s="90">
        <f t="shared" ref="BX68:CM68" si="6">BX65-BX66</f>
        <v>3.8900000000000006</v>
      </c>
      <c r="BY68" s="90">
        <f t="shared" si="6"/>
        <v>2.3499999999999943</v>
      </c>
      <c r="BZ68" s="90">
        <f t="shared" si="6"/>
        <v>3.5600000000000023</v>
      </c>
      <c r="CA68" s="90">
        <f t="shared" si="6"/>
        <v>0.89000000000000057</v>
      </c>
      <c r="CB68" s="90">
        <f t="shared" si="6"/>
        <v>3725.25</v>
      </c>
      <c r="CC68" s="90">
        <f t="shared" si="6"/>
        <v>101.46000000000004</v>
      </c>
      <c r="CD68" s="90">
        <f t="shared" si="6"/>
        <v>2.2199999999999989</v>
      </c>
      <c r="CE68" s="90">
        <f t="shared" si="6"/>
        <v>2.3299999999999983</v>
      </c>
      <c r="CF68" s="90">
        <f t="shared" si="6"/>
        <v>0.41999999999999993</v>
      </c>
      <c r="CG68" s="90">
        <f t="shared" si="6"/>
        <v>0.28999999999999915</v>
      </c>
      <c r="CH68" s="90">
        <f t="shared" si="6"/>
        <v>0.12999999999999901</v>
      </c>
      <c r="CI68" s="90">
        <f t="shared" si="6"/>
        <v>5.620000000000001</v>
      </c>
      <c r="CJ68" s="90">
        <f t="shared" si="6"/>
        <v>3.4299999999999926</v>
      </c>
      <c r="CK68" s="90">
        <f t="shared" si="6"/>
        <v>3.5</v>
      </c>
      <c r="CL68" s="90">
        <f t="shared" si="6"/>
        <v>0.27999999999999936</v>
      </c>
      <c r="CM68" s="90">
        <f t="shared" si="6"/>
        <v>0.33000000000000007</v>
      </c>
      <c r="CN68" s="89"/>
      <c r="CO68" s="89"/>
      <c r="CP68" s="10"/>
      <c r="CQ68" s="10"/>
      <c r="CR68" s="10"/>
      <c r="CS68" s="10"/>
      <c r="CT68" s="10"/>
      <c r="CU68" s="10"/>
      <c r="CV68" s="10"/>
      <c r="CW68" s="10"/>
      <c r="CX68" s="89"/>
      <c r="CY68" s="89"/>
      <c r="CZ68" s="89"/>
      <c r="DA68" s="89"/>
      <c r="DB68" s="89"/>
      <c r="DC68" s="89"/>
    </row>
    <row r="69" spans="73:107" s="152" customFormat="1" x14ac:dyDescent="0.2">
      <c r="BU69" s="9"/>
      <c r="BV69" s="89"/>
      <c r="BW69" s="89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108"/>
      <c r="CL69" s="89"/>
      <c r="CM69" s="89"/>
      <c r="CN69" s="89"/>
      <c r="CO69" s="89"/>
      <c r="CP69" s="10"/>
      <c r="CQ69" s="10"/>
      <c r="CR69" s="10"/>
      <c r="CS69" s="10"/>
      <c r="CT69" s="10"/>
      <c r="CU69" s="10"/>
      <c r="CV69" s="10"/>
      <c r="CW69" s="10"/>
      <c r="CX69" s="89"/>
      <c r="CY69" s="89"/>
      <c r="CZ69" s="89"/>
      <c r="DA69" s="89"/>
      <c r="DB69" s="89"/>
      <c r="DC69" s="89"/>
    </row>
    <row r="70" spans="73:107" s="152" customFormat="1" x14ac:dyDescent="0.2">
      <c r="BU70" s="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108"/>
      <c r="CL70" s="89"/>
      <c r="CM70" s="89"/>
      <c r="CN70" s="89"/>
      <c r="CO70" s="89"/>
      <c r="CP70" s="10"/>
      <c r="CQ70" s="10"/>
      <c r="CR70" s="10"/>
      <c r="CS70" s="10"/>
      <c r="CT70" s="10"/>
      <c r="CU70" s="10"/>
      <c r="CV70" s="10"/>
      <c r="CW70" s="10"/>
      <c r="CX70" s="89"/>
      <c r="CY70" s="89"/>
      <c r="CZ70" s="89"/>
      <c r="DA70" s="89"/>
      <c r="DB70" s="89"/>
      <c r="DC70" s="89"/>
    </row>
    <row r="71" spans="73:107" s="152" customFormat="1" ht="25.5" x14ac:dyDescent="0.2">
      <c r="BU71" s="9"/>
      <c r="BV71" s="89" t="s">
        <v>230</v>
      </c>
      <c r="BW71" s="89"/>
      <c r="BX71" s="92" t="s">
        <v>5</v>
      </c>
      <c r="BY71" s="92" t="s">
        <v>6</v>
      </c>
      <c r="BZ71" s="92" t="s">
        <v>7</v>
      </c>
      <c r="CA71" s="92" t="s">
        <v>8</v>
      </c>
      <c r="CB71" s="90" t="s">
        <v>9</v>
      </c>
      <c r="CC71" s="89" t="s">
        <v>10</v>
      </c>
      <c r="CD71" s="89" t="s">
        <v>11</v>
      </c>
      <c r="CE71" s="89" t="s">
        <v>12</v>
      </c>
      <c r="CF71" s="89" t="s">
        <v>13</v>
      </c>
      <c r="CG71" s="89" t="s">
        <v>14</v>
      </c>
      <c r="CH71" s="89" t="s">
        <v>15</v>
      </c>
      <c r="CI71" s="165" t="s">
        <v>158</v>
      </c>
      <c r="CJ71" s="91" t="s">
        <v>17</v>
      </c>
      <c r="CK71" s="90" t="s">
        <v>27</v>
      </c>
      <c r="CL71" s="105" t="s">
        <v>32</v>
      </c>
      <c r="CM71" s="105" t="s">
        <v>33</v>
      </c>
      <c r="CN71" s="89"/>
      <c r="CO71" s="89"/>
      <c r="CP71" s="10"/>
      <c r="CQ71" s="10"/>
      <c r="CR71" s="10"/>
      <c r="CS71" s="10"/>
      <c r="CT71" s="10"/>
      <c r="CU71" s="10"/>
      <c r="CV71" s="10"/>
      <c r="CW71" s="10"/>
      <c r="CX71" s="89"/>
      <c r="CY71" s="89"/>
      <c r="CZ71" s="89"/>
      <c r="DA71" s="89"/>
      <c r="DB71" s="89"/>
      <c r="DC71" s="89"/>
    </row>
    <row r="72" spans="73:107" s="152" customFormat="1" x14ac:dyDescent="0.2">
      <c r="BU72" s="9"/>
      <c r="BV72" s="89"/>
      <c r="BW72" s="154">
        <v>1</v>
      </c>
      <c r="BX72" s="91">
        <v>111.95</v>
      </c>
      <c r="BY72" s="91">
        <v>0.76260199801723472</v>
      </c>
      <c r="BZ72" s="91">
        <v>0.99199999999999999</v>
      </c>
      <c r="CA72" s="91">
        <v>0.85631101215961636</v>
      </c>
      <c r="CB72" s="91">
        <v>1222.1500000000001</v>
      </c>
      <c r="CC72" s="91">
        <v>15.42</v>
      </c>
      <c r="CD72" s="91">
        <v>1.3502565487442613</v>
      </c>
      <c r="CE72" s="91">
        <v>1.3028</v>
      </c>
      <c r="CF72" s="91">
        <v>8.8167000000000009</v>
      </c>
      <c r="CG72" s="91">
        <v>8.1654</v>
      </c>
      <c r="CH72" s="91">
        <v>6.3780999999999999</v>
      </c>
      <c r="CI72" s="91">
        <v>4.9308000000000005</v>
      </c>
      <c r="CJ72" s="91">
        <v>1</v>
      </c>
      <c r="CK72" s="91">
        <v>0.71180963363158167</v>
      </c>
      <c r="CL72" s="91">
        <v>6.8015000000000008</v>
      </c>
      <c r="CM72" s="91">
        <v>6.8145000000000007</v>
      </c>
      <c r="CN72" s="89"/>
      <c r="CO72" s="89"/>
      <c r="CP72" s="10"/>
      <c r="CQ72" s="10"/>
      <c r="CR72" s="10"/>
      <c r="CS72" s="10"/>
      <c r="CT72" s="10"/>
      <c r="CU72" s="10"/>
      <c r="CV72" s="10"/>
      <c r="CW72" s="10"/>
      <c r="CX72" s="89"/>
      <c r="CY72" s="89"/>
      <c r="CZ72" s="89"/>
      <c r="DA72" s="89"/>
      <c r="DB72" s="89"/>
      <c r="DC72" s="89"/>
    </row>
    <row r="73" spans="73:107" s="152" customFormat="1" x14ac:dyDescent="0.2">
      <c r="BU73" s="9"/>
      <c r="BV73" s="89"/>
      <c r="BW73" s="154">
        <v>2</v>
      </c>
      <c r="BX73" s="91">
        <v>111.56</v>
      </c>
      <c r="BY73" s="91">
        <v>0.76499388004895952</v>
      </c>
      <c r="BZ73" s="91">
        <v>0.99420000000000008</v>
      </c>
      <c r="CA73" s="91">
        <v>0.86147484493452786</v>
      </c>
      <c r="CB73" s="91">
        <v>1215.8</v>
      </c>
      <c r="CC73" s="91">
        <v>15.383000000000001</v>
      </c>
      <c r="CD73" s="91">
        <v>1.3596193065941535</v>
      </c>
      <c r="CE73" s="91">
        <v>1.3029000000000002</v>
      </c>
      <c r="CF73" s="91">
        <v>8.8666</v>
      </c>
      <c r="CG73" s="91">
        <v>8.2199000000000009</v>
      </c>
      <c r="CH73" s="91">
        <v>6.4179000000000004</v>
      </c>
      <c r="CI73" s="91">
        <v>5.0802000000000005</v>
      </c>
      <c r="CJ73" s="91">
        <v>1</v>
      </c>
      <c r="CK73" s="91">
        <v>0.71270757608153379</v>
      </c>
      <c r="CL73" s="91">
        <v>6.8388</v>
      </c>
      <c r="CM73" s="91">
        <v>6.8612000000000002</v>
      </c>
      <c r="CN73" s="89"/>
      <c r="CO73" s="89"/>
      <c r="CP73" s="10"/>
      <c r="CQ73" s="10"/>
      <c r="CR73" s="10"/>
      <c r="CS73" s="10"/>
      <c r="CT73" s="10"/>
      <c r="CU73" s="10"/>
      <c r="CV73" s="10"/>
      <c r="CW73" s="10"/>
      <c r="CX73" s="89"/>
      <c r="CY73" s="89"/>
      <c r="CZ73" s="89"/>
      <c r="DA73" s="89"/>
      <c r="DB73" s="89"/>
      <c r="DC73" s="89"/>
    </row>
    <row r="74" spans="73:107" s="152" customFormat="1" x14ac:dyDescent="0.2">
      <c r="BU74" s="9"/>
      <c r="BV74" s="89"/>
      <c r="BW74" s="154">
        <v>3</v>
      </c>
      <c r="BX74" s="91">
        <v>111.69</v>
      </c>
      <c r="BY74" s="91">
        <v>0.76887590342918655</v>
      </c>
      <c r="BZ74" s="91">
        <v>0.99480000000000002</v>
      </c>
      <c r="CA74" s="91">
        <v>0.8637070305752288</v>
      </c>
      <c r="CB74" s="91">
        <v>1207.53</v>
      </c>
      <c r="CC74" s="91">
        <v>15.290000000000001</v>
      </c>
      <c r="CD74" s="91">
        <v>1.3586956521739131</v>
      </c>
      <c r="CE74" s="91">
        <v>1.3015000000000001</v>
      </c>
      <c r="CF74" s="91">
        <v>8.9179000000000013</v>
      </c>
      <c r="CG74" s="91">
        <v>8.2428000000000008</v>
      </c>
      <c r="CH74" s="91">
        <v>6.4349000000000007</v>
      </c>
      <c r="CI74" s="91">
        <v>5.0790000000000006</v>
      </c>
      <c r="CJ74" s="91">
        <v>1</v>
      </c>
      <c r="CK74" s="91">
        <v>0.71438776968138307</v>
      </c>
      <c r="CL74" s="91">
        <v>6.8711000000000002</v>
      </c>
      <c r="CM74" s="91">
        <v>6.8952</v>
      </c>
      <c r="CN74" s="89"/>
      <c r="CO74" s="89"/>
      <c r="CP74" s="10"/>
      <c r="CQ74" s="10"/>
      <c r="CR74" s="10"/>
      <c r="CS74" s="10"/>
      <c r="CT74" s="10"/>
      <c r="CU74" s="10"/>
      <c r="CV74" s="10"/>
      <c r="CW74" s="10"/>
      <c r="CX74" s="89"/>
      <c r="CY74" s="89"/>
      <c r="CZ74" s="89"/>
      <c r="DA74" s="89"/>
      <c r="DB74" s="89"/>
      <c r="DC74" s="89"/>
    </row>
    <row r="75" spans="73:107" s="152" customFormat="1" x14ac:dyDescent="0.2">
      <c r="BU75" s="9"/>
      <c r="BV75" s="89"/>
      <c r="BW75" s="154">
        <v>4</v>
      </c>
      <c r="BX75" s="91">
        <v>111.27</v>
      </c>
      <c r="BY75" s="91">
        <v>0.77118840132644406</v>
      </c>
      <c r="BZ75" s="91">
        <v>0.9951000000000001</v>
      </c>
      <c r="CA75" s="91">
        <v>0.86497707810743008</v>
      </c>
      <c r="CB75" s="91">
        <v>1211.5699</v>
      </c>
      <c r="CC75" s="91">
        <v>15.361000000000001</v>
      </c>
      <c r="CD75" s="91">
        <v>1.352082206598161</v>
      </c>
      <c r="CE75" s="91">
        <v>1.3005</v>
      </c>
      <c r="CF75" s="91">
        <v>8.9128000000000007</v>
      </c>
      <c r="CG75" s="91">
        <v>8.2484000000000002</v>
      </c>
      <c r="CH75" s="91">
        <v>6.4447000000000001</v>
      </c>
      <c r="CI75" s="91">
        <v>5.1683000000000003</v>
      </c>
      <c r="CJ75" s="91">
        <v>1</v>
      </c>
      <c r="CK75" s="91">
        <v>0.71610154319882557</v>
      </c>
      <c r="CL75" s="91">
        <v>6.8431000000000006</v>
      </c>
      <c r="CM75" s="91">
        <v>6.8567</v>
      </c>
      <c r="CN75" s="89"/>
      <c r="CO75" s="89"/>
      <c r="CP75" s="10"/>
      <c r="CQ75" s="10"/>
      <c r="CR75" s="10"/>
      <c r="CS75" s="10"/>
      <c r="CT75" s="10"/>
      <c r="CU75" s="10"/>
      <c r="CV75" s="10"/>
      <c r="CW75" s="10"/>
      <c r="CX75" s="89"/>
      <c r="CY75" s="89"/>
      <c r="CZ75" s="89"/>
      <c r="DA75" s="89"/>
      <c r="DB75" s="89"/>
      <c r="DC75" s="89"/>
    </row>
    <row r="76" spans="73:107" s="152" customFormat="1" x14ac:dyDescent="0.2">
      <c r="BU76" s="9"/>
      <c r="BV76" s="89"/>
      <c r="BW76" s="154">
        <v>5</v>
      </c>
      <c r="BX76" s="91">
        <v>111.21000000000001</v>
      </c>
      <c r="BY76" s="91">
        <v>0.77136686207960503</v>
      </c>
      <c r="BZ76" s="91">
        <v>0.995</v>
      </c>
      <c r="CA76" s="91">
        <v>0.86281276962899045</v>
      </c>
      <c r="CB76" s="91">
        <v>1215.3800000000001</v>
      </c>
      <c r="CC76" s="91">
        <v>15.469000000000001</v>
      </c>
      <c r="CD76" s="91">
        <v>1.3453518094981836</v>
      </c>
      <c r="CE76" s="91">
        <v>1.2967</v>
      </c>
      <c r="CF76" s="91">
        <v>8.9109999999999996</v>
      </c>
      <c r="CG76" s="91">
        <v>8.213000000000001</v>
      </c>
      <c r="CH76" s="91">
        <v>6.4285000000000005</v>
      </c>
      <c r="CI76" s="91">
        <v>5.2750000000000004</v>
      </c>
      <c r="CJ76" s="91">
        <v>1</v>
      </c>
      <c r="CK76" s="91">
        <v>0.71687671154314891</v>
      </c>
      <c r="CL76" s="91">
        <v>6.8276000000000003</v>
      </c>
      <c r="CM76" s="91">
        <v>6.8403</v>
      </c>
      <c r="CN76" s="89"/>
      <c r="CO76" s="89"/>
      <c r="CP76" s="10"/>
      <c r="CQ76" s="10"/>
      <c r="CR76" s="10"/>
      <c r="CS76" s="10"/>
      <c r="CT76" s="10"/>
      <c r="CU76" s="10"/>
      <c r="CV76" s="10"/>
      <c r="CW76" s="10"/>
      <c r="CX76" s="89"/>
      <c r="CY76" s="89"/>
      <c r="CZ76" s="89"/>
      <c r="DA76" s="89"/>
      <c r="DB76" s="89"/>
      <c r="DC76" s="89"/>
    </row>
    <row r="77" spans="73:107" s="152" customFormat="1" x14ac:dyDescent="0.2">
      <c r="BU77" s="9"/>
      <c r="BV77" s="89"/>
      <c r="BW77" s="154">
        <v>6</v>
      </c>
      <c r="BX77" s="91">
        <v>110.89</v>
      </c>
      <c r="BY77" s="91">
        <v>0.77501356273734789</v>
      </c>
      <c r="BZ77" s="91">
        <v>0.99530000000000007</v>
      </c>
      <c r="CA77" s="91">
        <v>0.86221762372822885</v>
      </c>
      <c r="CB77" s="91">
        <v>1212.3101000000001</v>
      </c>
      <c r="CC77" s="91">
        <v>15.370000000000001</v>
      </c>
      <c r="CD77" s="91">
        <v>1.3491635186184565</v>
      </c>
      <c r="CE77" s="91">
        <v>1.3077000000000001</v>
      </c>
      <c r="CF77" s="91">
        <v>8.9344999999999999</v>
      </c>
      <c r="CG77" s="91">
        <v>8.2055000000000007</v>
      </c>
      <c r="CH77" s="91">
        <v>6.4256000000000002</v>
      </c>
      <c r="CI77" s="91">
        <v>5.2942</v>
      </c>
      <c r="CJ77" s="91">
        <v>1</v>
      </c>
      <c r="CK77" s="91">
        <v>0.71514388695005437</v>
      </c>
      <c r="CL77" s="91">
        <v>6.8330000000000002</v>
      </c>
      <c r="CM77" s="91">
        <v>6.8391000000000002</v>
      </c>
      <c r="CN77" s="89"/>
      <c r="CO77" s="89"/>
      <c r="CP77" s="10"/>
      <c r="CQ77" s="10"/>
      <c r="CR77" s="10"/>
      <c r="CS77" s="10"/>
      <c r="CT77" s="10"/>
      <c r="CU77" s="10"/>
      <c r="CV77" s="10"/>
      <c r="CW77" s="10"/>
      <c r="CX77" s="89"/>
      <c r="CY77" s="89"/>
      <c r="CZ77" s="89"/>
      <c r="DA77" s="89"/>
      <c r="DB77" s="89"/>
      <c r="DC77" s="89"/>
    </row>
    <row r="78" spans="73:107" s="152" customFormat="1" x14ac:dyDescent="0.2">
      <c r="BU78" s="9"/>
      <c r="BV78" s="89"/>
      <c r="BW78" s="154">
        <v>7</v>
      </c>
      <c r="BX78" s="91">
        <v>111.10000000000001</v>
      </c>
      <c r="BY78" s="91">
        <v>0.77694040867065484</v>
      </c>
      <c r="BZ78" s="91">
        <v>0.99380000000000002</v>
      </c>
      <c r="CA78" s="91">
        <v>0.86258949365996718</v>
      </c>
      <c r="CB78" s="91">
        <v>1214.42</v>
      </c>
      <c r="CC78" s="91">
        <v>15.450000000000001</v>
      </c>
      <c r="CD78" s="91">
        <v>1.3482540110556829</v>
      </c>
      <c r="CE78" s="91">
        <v>1.3018000000000001</v>
      </c>
      <c r="CF78" s="91">
        <v>8.9595000000000002</v>
      </c>
      <c r="CG78" s="91">
        <v>8.2271999999999998</v>
      </c>
      <c r="CH78" s="91">
        <v>6.4302000000000001</v>
      </c>
      <c r="CI78" s="91">
        <v>5.4034000000000004</v>
      </c>
      <c r="CJ78" s="91">
        <v>1</v>
      </c>
      <c r="CK78" s="91">
        <v>0.71565568373744026</v>
      </c>
      <c r="CL78" s="91">
        <v>6.8207000000000004</v>
      </c>
      <c r="CM78" s="91">
        <v>6.8269000000000002</v>
      </c>
      <c r="CN78" s="89"/>
      <c r="CO78" s="89"/>
      <c r="CP78" s="10"/>
      <c r="CQ78" s="10"/>
      <c r="CR78" s="10"/>
      <c r="CS78" s="10"/>
      <c r="CT78" s="10"/>
      <c r="CU78" s="10"/>
      <c r="CV78" s="10"/>
      <c r="CW78" s="10"/>
      <c r="CX78" s="89"/>
      <c r="CY78" s="89"/>
      <c r="CZ78" s="89"/>
      <c r="DA78" s="89"/>
      <c r="DB78" s="89"/>
      <c r="DC78" s="89"/>
    </row>
    <row r="79" spans="73:107" s="152" customFormat="1" x14ac:dyDescent="0.2">
      <c r="BU79" s="13"/>
      <c r="BV79" s="117"/>
      <c r="BW79" s="154">
        <v>8</v>
      </c>
      <c r="BX79" s="91">
        <v>110.93</v>
      </c>
      <c r="BY79" s="91">
        <v>0.78259508530286426</v>
      </c>
      <c r="BZ79" s="91">
        <v>0.99470000000000003</v>
      </c>
      <c r="CA79" s="91">
        <v>0.87221979938944605</v>
      </c>
      <c r="CB79" s="91">
        <v>1210.3300000000002</v>
      </c>
      <c r="CC79" s="91">
        <v>15.378</v>
      </c>
      <c r="CD79" s="91">
        <v>1.3681762210972774</v>
      </c>
      <c r="CE79" s="91">
        <v>1.3098000000000001</v>
      </c>
      <c r="CF79" s="91">
        <v>9.0660000000000007</v>
      </c>
      <c r="CG79" s="91">
        <v>8.3207000000000004</v>
      </c>
      <c r="CH79" s="91">
        <v>6.5006000000000004</v>
      </c>
      <c r="CI79" s="91">
        <v>5.8950000000000005</v>
      </c>
      <c r="CJ79" s="91">
        <v>1</v>
      </c>
      <c r="CK79" s="91">
        <v>0.71540481181276427</v>
      </c>
      <c r="CL79" s="91">
        <v>6.851</v>
      </c>
      <c r="CM79" s="91">
        <v>6.8592000000000004</v>
      </c>
      <c r="CN79" s="120"/>
      <c r="CO79" s="120"/>
      <c r="CP79" s="127"/>
      <c r="CQ79" s="127"/>
      <c r="CR79" s="127"/>
      <c r="CS79" s="127"/>
      <c r="CT79" s="127"/>
      <c r="CU79" s="9"/>
      <c r="CV79" s="9"/>
      <c r="CW79" s="9"/>
      <c r="CX79" s="117"/>
      <c r="CY79" s="117"/>
      <c r="CZ79" s="117"/>
      <c r="DA79" s="117"/>
      <c r="DB79" s="117"/>
      <c r="DC79" s="117"/>
    </row>
    <row r="80" spans="73:107" s="152" customFormat="1" x14ac:dyDescent="0.2">
      <c r="BU80" s="9"/>
      <c r="BV80" s="89"/>
      <c r="BW80" s="154">
        <v>9</v>
      </c>
      <c r="BX80" s="91">
        <v>110.4</v>
      </c>
      <c r="BY80" s="91">
        <v>0.78412922449619693</v>
      </c>
      <c r="BZ80" s="91">
        <v>0.99450000000000005</v>
      </c>
      <c r="CA80" s="91">
        <v>0.87804021424181222</v>
      </c>
      <c r="CB80" s="91">
        <v>1204.21</v>
      </c>
      <c r="CC80" s="91">
        <v>15.21</v>
      </c>
      <c r="CD80" s="91">
        <v>1.3743815283122593</v>
      </c>
      <c r="CE80" s="91">
        <v>1.3145</v>
      </c>
      <c r="CF80" s="91">
        <v>9.1494999999999997</v>
      </c>
      <c r="CG80" s="91">
        <v>8.3765000000000001</v>
      </c>
      <c r="CH80" s="91">
        <v>6.5434000000000001</v>
      </c>
      <c r="CI80" s="91">
        <v>6.8185000000000002</v>
      </c>
      <c r="CJ80" s="91">
        <v>1</v>
      </c>
      <c r="CK80" s="91">
        <v>0.71878324372502223</v>
      </c>
      <c r="CL80" s="91">
        <v>6.8795000000000002</v>
      </c>
      <c r="CM80" s="91">
        <v>6.8902000000000001</v>
      </c>
      <c r="CN80" s="89"/>
      <c r="CO80" s="89"/>
      <c r="CP80" s="10"/>
      <c r="CQ80" s="10"/>
      <c r="CR80" s="10"/>
      <c r="CS80" s="10"/>
      <c r="CT80" s="10"/>
      <c r="CU80" s="10"/>
      <c r="CV80" s="10"/>
      <c r="CW80" s="10"/>
      <c r="CX80" s="89"/>
      <c r="CY80" s="89"/>
      <c r="CZ80" s="89"/>
      <c r="DA80" s="89"/>
      <c r="DB80" s="89"/>
      <c r="DC80" s="89"/>
    </row>
    <row r="81" spans="73:107" s="152" customFormat="1" x14ac:dyDescent="0.2">
      <c r="BU81" s="9"/>
      <c r="BV81" s="117"/>
      <c r="BW81" s="154">
        <v>10</v>
      </c>
      <c r="BX81" s="91">
        <v>110.98</v>
      </c>
      <c r="BY81" s="91">
        <v>0.78241139190986619</v>
      </c>
      <c r="BZ81" s="91">
        <v>0.99150000000000005</v>
      </c>
      <c r="CA81" s="91">
        <v>0.87726993595929459</v>
      </c>
      <c r="CB81" s="91">
        <v>1194.7</v>
      </c>
      <c r="CC81" s="91">
        <v>15.030000000000001</v>
      </c>
      <c r="CD81" s="91">
        <v>1.3772207684891886</v>
      </c>
      <c r="CE81" s="91">
        <v>1.3092000000000001</v>
      </c>
      <c r="CF81" s="91">
        <v>9.0934000000000008</v>
      </c>
      <c r="CG81" s="91">
        <v>8.3544</v>
      </c>
      <c r="CH81" s="91">
        <v>6.5385</v>
      </c>
      <c r="CI81" s="91">
        <v>6.5670000000000002</v>
      </c>
      <c r="CJ81" s="91">
        <v>1</v>
      </c>
      <c r="CK81" s="91">
        <v>0.72067916804796839</v>
      </c>
      <c r="CL81" s="91">
        <v>6.8842000000000008</v>
      </c>
      <c r="CM81" s="91">
        <v>6.8908000000000005</v>
      </c>
      <c r="CN81" s="117"/>
      <c r="CO81" s="117"/>
      <c r="CP81" s="9"/>
      <c r="CQ81" s="9"/>
      <c r="CR81" s="9"/>
      <c r="CS81" s="9"/>
      <c r="CT81" s="9"/>
      <c r="CU81" s="9"/>
      <c r="CV81" s="9"/>
      <c r="CW81" s="9"/>
      <c r="CX81" s="117"/>
      <c r="CY81" s="117"/>
      <c r="CZ81" s="117"/>
      <c r="DA81" s="117"/>
      <c r="DB81" s="117"/>
      <c r="DC81" s="117"/>
    </row>
    <row r="82" spans="73:107" s="152" customFormat="1" x14ac:dyDescent="0.2">
      <c r="BU82" s="9"/>
      <c r="BV82" s="117"/>
      <c r="BW82" s="154">
        <v>11</v>
      </c>
      <c r="BX82" s="91">
        <v>111.25</v>
      </c>
      <c r="BY82" s="91">
        <v>0.78634898167806866</v>
      </c>
      <c r="BZ82" s="91">
        <v>0.99740000000000006</v>
      </c>
      <c r="CA82" s="91">
        <v>0.88292424509977041</v>
      </c>
      <c r="CB82" s="91">
        <v>1185.95</v>
      </c>
      <c r="CC82" s="91">
        <v>14.83</v>
      </c>
      <c r="CD82" s="91">
        <v>1.3833171946327294</v>
      </c>
      <c r="CE82" s="91">
        <v>1.3075000000000001</v>
      </c>
      <c r="CF82" s="91">
        <v>9.180200000000001</v>
      </c>
      <c r="CG82" s="91">
        <v>8.4307999999999996</v>
      </c>
      <c r="CH82" s="91">
        <v>6.5815000000000001</v>
      </c>
      <c r="CI82" s="91">
        <v>6.0750000000000002</v>
      </c>
      <c r="CJ82" s="91">
        <v>1</v>
      </c>
      <c r="CK82" s="91">
        <v>0.72023277923424855</v>
      </c>
      <c r="CL82" s="91">
        <v>6.9075000000000006</v>
      </c>
      <c r="CM82" s="91">
        <v>6.9155000000000006</v>
      </c>
      <c r="CN82" s="117"/>
      <c r="CO82" s="117"/>
      <c r="CP82" s="9"/>
      <c r="CQ82" s="9"/>
      <c r="CR82" s="9"/>
      <c r="CS82" s="9"/>
      <c r="CT82" s="9"/>
      <c r="CU82" s="9"/>
      <c r="CV82" s="9"/>
      <c r="CW82" s="9"/>
      <c r="CX82" s="117"/>
      <c r="CY82" s="117"/>
      <c r="CZ82" s="117"/>
      <c r="DA82" s="117"/>
      <c r="DB82" s="117"/>
      <c r="DC82" s="117"/>
    </row>
    <row r="83" spans="73:107" s="152" customFormat="1" x14ac:dyDescent="0.2">
      <c r="BU83" s="9"/>
      <c r="BV83" s="117"/>
      <c r="BW83" s="154">
        <v>12</v>
      </c>
      <c r="BX83" s="91">
        <v>110.8</v>
      </c>
      <c r="BY83" s="91">
        <v>0.78684396884097874</v>
      </c>
      <c r="BZ83" s="91">
        <v>0.99320000000000008</v>
      </c>
      <c r="CA83" s="91">
        <v>0.87958483595742809</v>
      </c>
      <c r="CB83" s="91">
        <v>1180.05</v>
      </c>
      <c r="CC83" s="91">
        <v>14.59</v>
      </c>
      <c r="CD83" s="91">
        <v>1.3755158184319121</v>
      </c>
      <c r="CE83" s="91">
        <v>1.3129</v>
      </c>
      <c r="CF83" s="91">
        <v>9.1963000000000008</v>
      </c>
      <c r="CG83" s="91">
        <v>8.446200000000001</v>
      </c>
      <c r="CH83" s="91">
        <v>6.5559000000000003</v>
      </c>
      <c r="CI83" s="91">
        <v>5.7652999999999999</v>
      </c>
      <c r="CJ83" s="91">
        <v>1</v>
      </c>
      <c r="CK83" s="91">
        <v>0.72286718038427633</v>
      </c>
      <c r="CL83" s="91">
        <v>6.8982000000000001</v>
      </c>
      <c r="CM83" s="91">
        <v>6.8984000000000005</v>
      </c>
      <c r="CN83" s="117"/>
      <c r="CO83" s="117"/>
      <c r="CP83" s="9"/>
      <c r="CQ83" s="9"/>
      <c r="CR83" s="9"/>
      <c r="CS83" s="9"/>
      <c r="CT83" s="9"/>
      <c r="CU83" s="9"/>
      <c r="CV83" s="9"/>
      <c r="CW83" s="9"/>
      <c r="CX83" s="117"/>
      <c r="CY83" s="117"/>
      <c r="CZ83" s="117"/>
      <c r="DA83" s="117"/>
      <c r="DB83" s="117"/>
      <c r="DC83" s="117"/>
    </row>
    <row r="84" spans="73:107" s="152" customFormat="1" x14ac:dyDescent="0.2">
      <c r="BU84" s="9"/>
      <c r="BV84" s="117"/>
      <c r="BW84" s="154">
        <v>13</v>
      </c>
      <c r="BX84" s="91">
        <v>110.61</v>
      </c>
      <c r="BY84" s="91">
        <v>0.78653452886581721</v>
      </c>
      <c r="BZ84" s="91">
        <v>0.99590000000000001</v>
      </c>
      <c r="CA84" s="91">
        <v>0.87780898876404501</v>
      </c>
      <c r="CB84" s="91">
        <v>1176.55</v>
      </c>
      <c r="CC84" s="91">
        <v>14.63</v>
      </c>
      <c r="CD84" s="91">
        <v>1.3757050488375293</v>
      </c>
      <c r="CE84" s="91">
        <v>1.3146</v>
      </c>
      <c r="CF84" s="91">
        <v>9.1895000000000007</v>
      </c>
      <c r="CG84" s="91">
        <v>8.4664000000000001</v>
      </c>
      <c r="CH84" s="91">
        <v>6.5455000000000005</v>
      </c>
      <c r="CI84" s="91">
        <v>6.08</v>
      </c>
      <c r="CJ84" s="91">
        <v>1</v>
      </c>
      <c r="CK84" s="91">
        <v>0.72152675060427862</v>
      </c>
      <c r="CL84" s="91">
        <v>6.8797000000000006</v>
      </c>
      <c r="CM84" s="91">
        <v>6.8672000000000004</v>
      </c>
      <c r="CN84" s="117"/>
      <c r="CO84" s="117"/>
      <c r="CP84" s="9"/>
      <c r="CQ84" s="9"/>
      <c r="CR84" s="9"/>
      <c r="CS84" s="9"/>
      <c r="CT84" s="9"/>
      <c r="CU84" s="9"/>
      <c r="CV84" s="9"/>
      <c r="CW84" s="9"/>
      <c r="CX84" s="117"/>
      <c r="CY84" s="117"/>
      <c r="CZ84" s="117"/>
      <c r="DA84" s="117"/>
      <c r="DB84" s="117"/>
      <c r="DC84" s="117"/>
    </row>
    <row r="85" spans="73:107" s="152" customFormat="1" x14ac:dyDescent="0.2">
      <c r="BU85" s="9"/>
      <c r="BV85" s="117"/>
      <c r="BW85" s="154">
        <v>14</v>
      </c>
      <c r="BX85" s="91">
        <v>110.64</v>
      </c>
      <c r="BY85" s="91">
        <v>0.78523753435414212</v>
      </c>
      <c r="BZ85" s="91">
        <v>0.99660000000000004</v>
      </c>
      <c r="CA85" s="91">
        <v>0.87688530340231496</v>
      </c>
      <c r="CB85" s="91">
        <v>1188.5699</v>
      </c>
      <c r="CC85" s="91">
        <v>14.780000000000001</v>
      </c>
      <c r="CD85" s="91">
        <v>1.3689253935660506</v>
      </c>
      <c r="CE85" s="91">
        <v>1.3069000000000002</v>
      </c>
      <c r="CF85" s="91">
        <v>9.1868999999999996</v>
      </c>
      <c r="CG85" s="91">
        <v>8.4585000000000008</v>
      </c>
      <c r="CH85" s="91">
        <v>6.5392999999999999</v>
      </c>
      <c r="CI85" s="91">
        <v>6.0997000000000003</v>
      </c>
      <c r="CJ85" s="91">
        <v>1</v>
      </c>
      <c r="CK85" s="91">
        <v>0.72045590449636532</v>
      </c>
      <c r="CL85" s="91">
        <v>6.8528000000000002</v>
      </c>
      <c r="CM85" s="91">
        <v>6.8465000000000007</v>
      </c>
      <c r="CN85" s="117"/>
      <c r="CO85" s="117"/>
      <c r="CP85" s="9"/>
      <c r="CQ85" s="9"/>
      <c r="CR85" s="9"/>
      <c r="CS85" s="9"/>
      <c r="CT85" s="9"/>
      <c r="CU85" s="9"/>
      <c r="CV85" s="9"/>
      <c r="CW85" s="9"/>
      <c r="CX85" s="117"/>
      <c r="CY85" s="117"/>
      <c r="CZ85" s="117"/>
      <c r="DA85" s="117"/>
      <c r="DB85" s="117"/>
      <c r="DC85" s="117"/>
    </row>
    <row r="86" spans="73:107" s="152" customFormat="1" x14ac:dyDescent="0.2">
      <c r="BU86" s="9"/>
      <c r="BV86" s="117"/>
      <c r="BW86" s="154">
        <v>15</v>
      </c>
      <c r="BX86" s="91">
        <v>110.26</v>
      </c>
      <c r="BY86" s="91">
        <v>0.77585538055706404</v>
      </c>
      <c r="BZ86" s="91">
        <v>0.98250000000000004</v>
      </c>
      <c r="CA86" s="91">
        <v>0.86296168450120814</v>
      </c>
      <c r="CB86" s="91">
        <v>1197.01</v>
      </c>
      <c r="CC86" s="91">
        <v>14.797000000000001</v>
      </c>
      <c r="CD86" s="91">
        <v>1.361285053090117</v>
      </c>
      <c r="CE86" s="91">
        <v>1.3017000000000001</v>
      </c>
      <c r="CF86" s="91">
        <v>9.0724</v>
      </c>
      <c r="CG86" s="91">
        <v>8.3714000000000013</v>
      </c>
      <c r="CH86" s="91">
        <v>6.4353000000000007</v>
      </c>
      <c r="CI86" s="91">
        <v>6.0855000000000006</v>
      </c>
      <c r="CJ86" s="91">
        <v>1</v>
      </c>
      <c r="CK86" s="91">
        <v>0.71676366868316177</v>
      </c>
      <c r="CL86" s="91">
        <v>6.8436000000000003</v>
      </c>
      <c r="CM86" s="91">
        <v>6.8438000000000008</v>
      </c>
      <c r="CN86" s="117"/>
      <c r="CO86" s="117"/>
      <c r="CP86" s="9"/>
      <c r="CQ86" s="9"/>
      <c r="CR86" s="9"/>
      <c r="CS86" s="9"/>
      <c r="CT86" s="9"/>
      <c r="CU86" s="9"/>
      <c r="CV86" s="9"/>
      <c r="CW86" s="9"/>
      <c r="CX86" s="117"/>
      <c r="CY86" s="117"/>
      <c r="CZ86" s="117"/>
      <c r="DA86" s="117"/>
      <c r="DB86" s="117"/>
      <c r="DC86" s="117"/>
    </row>
    <row r="87" spans="73:107" s="152" customFormat="1" x14ac:dyDescent="0.2">
      <c r="BU87" s="9"/>
      <c r="BV87" s="117"/>
      <c r="BW87" s="154">
        <v>16</v>
      </c>
      <c r="BX87" s="91">
        <v>110.91</v>
      </c>
      <c r="BY87" s="91">
        <v>0.77766544832413098</v>
      </c>
      <c r="BZ87" s="91">
        <v>0.98420000000000007</v>
      </c>
      <c r="CA87" s="91">
        <v>0.86505190311418678</v>
      </c>
      <c r="CB87" s="91">
        <v>1188.1000000000001</v>
      </c>
      <c r="CC87" s="91">
        <v>14.564</v>
      </c>
      <c r="CD87" s="91">
        <v>1.3713658804168951</v>
      </c>
      <c r="CE87" s="91">
        <v>1.304</v>
      </c>
      <c r="CF87" s="91">
        <v>9.0912000000000006</v>
      </c>
      <c r="CG87" s="91">
        <v>8.3443000000000005</v>
      </c>
      <c r="CH87" s="91">
        <v>6.4514000000000005</v>
      </c>
      <c r="CI87" s="91">
        <v>6.0660000000000007</v>
      </c>
      <c r="CJ87" s="91">
        <v>1</v>
      </c>
      <c r="CK87" s="91">
        <v>0.7152768836816733</v>
      </c>
      <c r="CL87" s="91">
        <v>6.8741000000000003</v>
      </c>
      <c r="CM87" s="91">
        <v>6.8768000000000002</v>
      </c>
      <c r="CN87" s="117"/>
      <c r="CO87" s="117"/>
      <c r="CP87" s="9"/>
      <c r="CQ87" s="9"/>
      <c r="CR87" s="9"/>
      <c r="CS87" s="9"/>
      <c r="CT87" s="9"/>
      <c r="CU87" s="9"/>
      <c r="CV87" s="9"/>
      <c r="CW87" s="9"/>
      <c r="CX87" s="117"/>
      <c r="CY87" s="117"/>
      <c r="CZ87" s="117"/>
      <c r="DA87" s="117"/>
      <c r="DB87" s="117"/>
      <c r="DC87" s="117"/>
    </row>
    <row r="88" spans="73:107" s="152" customFormat="1" x14ac:dyDescent="0.2">
      <c r="BU88" s="9"/>
      <c r="BV88" s="117"/>
      <c r="BW88" s="154">
        <v>17</v>
      </c>
      <c r="BX88" s="91">
        <v>111.43</v>
      </c>
      <c r="BY88" s="91">
        <v>0.78009205086200173</v>
      </c>
      <c r="BZ88" s="91">
        <v>0.9839</v>
      </c>
      <c r="CA88" s="91">
        <v>0.86467790747946383</v>
      </c>
      <c r="CB88" s="91">
        <v>1190.26</v>
      </c>
      <c r="CC88" s="91">
        <v>14.613000000000001</v>
      </c>
      <c r="CD88" s="91">
        <v>1.3745704467353952</v>
      </c>
      <c r="CE88" s="91">
        <v>1.3080000000000001</v>
      </c>
      <c r="CF88" s="91">
        <v>9.1123000000000012</v>
      </c>
      <c r="CG88" s="91">
        <v>8.3731000000000009</v>
      </c>
      <c r="CH88" s="91">
        <v>6.4487000000000005</v>
      </c>
      <c r="CI88" s="91">
        <v>6.1124000000000001</v>
      </c>
      <c r="CJ88" s="91">
        <v>1</v>
      </c>
      <c r="CK88" s="91">
        <v>0.71586060762248382</v>
      </c>
      <c r="CL88" s="91">
        <v>6.8615000000000004</v>
      </c>
      <c r="CM88" s="91">
        <v>6.8648000000000007</v>
      </c>
      <c r="CN88" s="117"/>
      <c r="CO88" s="117"/>
      <c r="CP88" s="9"/>
      <c r="CQ88" s="9"/>
      <c r="CR88" s="9"/>
      <c r="CS88" s="9"/>
      <c r="CT88" s="9"/>
      <c r="CU88" s="9"/>
      <c r="CV88" s="9"/>
      <c r="CW88" s="9"/>
      <c r="CX88" s="117"/>
      <c r="CY88" s="117"/>
      <c r="CZ88" s="117"/>
      <c r="DA88" s="117"/>
      <c r="DB88" s="117"/>
      <c r="DC88" s="117"/>
    </row>
    <row r="89" spans="73:107" s="152" customFormat="1" x14ac:dyDescent="0.2">
      <c r="BU89" s="9"/>
      <c r="BV89" s="117"/>
      <c r="BW89" s="154">
        <v>18</v>
      </c>
      <c r="BX89" s="91">
        <v>111.15</v>
      </c>
      <c r="BY89" s="91">
        <v>0.778755548633284</v>
      </c>
      <c r="BZ89" s="91">
        <v>0.9830000000000001</v>
      </c>
      <c r="CA89" s="91">
        <v>0.86095566078346963</v>
      </c>
      <c r="CB89" s="91">
        <v>1204.49</v>
      </c>
      <c r="CC89" s="91">
        <v>14.8</v>
      </c>
      <c r="CD89" s="91">
        <v>1.367801942278758</v>
      </c>
      <c r="CE89" s="91">
        <v>1.3028</v>
      </c>
      <c r="CF89" s="91">
        <v>9.1246000000000009</v>
      </c>
      <c r="CG89" s="91">
        <v>8.3562000000000012</v>
      </c>
      <c r="CH89" s="91">
        <v>6.42</v>
      </c>
      <c r="CI89" s="91">
        <v>6.17</v>
      </c>
      <c r="CJ89" s="91">
        <v>1</v>
      </c>
      <c r="CK89" s="91">
        <v>0.71621437728740978</v>
      </c>
      <c r="CL89" s="91">
        <v>6.8235999999999999</v>
      </c>
      <c r="CM89" s="91">
        <v>6.8105000000000002</v>
      </c>
      <c r="CN89" s="117"/>
      <c r="CO89" s="117"/>
      <c r="CP89" s="9"/>
      <c r="CQ89" s="9"/>
      <c r="CR89" s="9"/>
      <c r="CS89" s="9"/>
      <c r="CT89" s="9"/>
      <c r="CU89" s="9"/>
      <c r="CV89" s="9"/>
      <c r="CW89" s="9"/>
      <c r="CX89" s="117"/>
      <c r="CY89" s="117"/>
      <c r="CZ89" s="117"/>
      <c r="DA89" s="117"/>
      <c r="DB89" s="117"/>
      <c r="DC89" s="117"/>
    </row>
    <row r="90" spans="73:107" s="152" customFormat="1" x14ac:dyDescent="0.2">
      <c r="BU90" s="9"/>
      <c r="BV90" s="117"/>
      <c r="BW90" s="154">
        <v>19</v>
      </c>
      <c r="BX90" s="91">
        <v>111.07000000000001</v>
      </c>
      <c r="BY90" s="91">
        <v>0.77507363199503954</v>
      </c>
      <c r="BZ90" s="91">
        <v>0.9768</v>
      </c>
      <c r="CA90" s="91">
        <v>0.85492006497392492</v>
      </c>
      <c r="CB90" s="91">
        <v>1213.6300000000001</v>
      </c>
      <c r="CC90" s="91">
        <v>14.974</v>
      </c>
      <c r="CD90" s="91">
        <v>1.3605442176870748</v>
      </c>
      <c r="CE90" s="91">
        <v>1.2938000000000001</v>
      </c>
      <c r="CF90" s="91">
        <v>9.1056000000000008</v>
      </c>
      <c r="CG90" s="91">
        <v>8.3040000000000003</v>
      </c>
      <c r="CH90" s="91">
        <v>6.3736000000000006</v>
      </c>
      <c r="CI90" s="91">
        <v>6.1718000000000002</v>
      </c>
      <c r="CJ90" s="91">
        <v>1</v>
      </c>
      <c r="CK90" s="91">
        <v>0.7151183163254361</v>
      </c>
      <c r="CL90" s="91">
        <v>6.8037000000000001</v>
      </c>
      <c r="CM90" s="91">
        <v>6.7952000000000004</v>
      </c>
      <c r="CN90" s="117"/>
      <c r="CO90" s="117"/>
      <c r="CP90" s="9"/>
      <c r="CQ90" s="9"/>
      <c r="CR90" s="9"/>
      <c r="CS90" s="9"/>
      <c r="CT90" s="9"/>
      <c r="CU90" s="9"/>
      <c r="CV90" s="9"/>
      <c r="CW90" s="9"/>
      <c r="CX90" s="117"/>
      <c r="CY90" s="117"/>
      <c r="CZ90" s="117"/>
      <c r="DA90" s="117"/>
      <c r="DB90" s="117"/>
      <c r="DC90" s="117"/>
    </row>
    <row r="91" spans="73:107" s="152" customFormat="1" x14ac:dyDescent="0.2">
      <c r="BU91" s="9"/>
      <c r="BV91" s="89"/>
      <c r="BW91" s="154">
        <v>20</v>
      </c>
      <c r="BX91" s="91">
        <v>111.18</v>
      </c>
      <c r="BY91" s="91">
        <v>0.77645779951859617</v>
      </c>
      <c r="BZ91" s="91">
        <v>0.97650000000000003</v>
      </c>
      <c r="CA91" s="91">
        <v>0.85711836804662722</v>
      </c>
      <c r="CB91" s="91">
        <v>1203.8900000000001</v>
      </c>
      <c r="CC91" s="91">
        <v>14.707000000000001</v>
      </c>
      <c r="CD91" s="91">
        <v>1.3691128148959473</v>
      </c>
      <c r="CE91" s="91">
        <v>1.2931000000000001</v>
      </c>
      <c r="CF91" s="91">
        <v>9.1745000000000001</v>
      </c>
      <c r="CG91" s="91">
        <v>8.3651</v>
      </c>
      <c r="CH91" s="91">
        <v>6.3911000000000007</v>
      </c>
      <c r="CI91" s="91">
        <v>6.375</v>
      </c>
      <c r="CJ91" s="91">
        <v>1</v>
      </c>
      <c r="CK91" s="91">
        <v>0.71298197581565137</v>
      </c>
      <c r="CL91" s="91">
        <v>6.8240000000000007</v>
      </c>
      <c r="CM91" s="91">
        <v>6.8282000000000007</v>
      </c>
      <c r="CN91" s="89"/>
      <c r="CO91" s="89"/>
      <c r="CP91" s="10"/>
      <c r="CQ91" s="10"/>
      <c r="CR91" s="10"/>
      <c r="CS91" s="10"/>
      <c r="CT91" s="10"/>
      <c r="CU91" s="10"/>
      <c r="CV91" s="10"/>
      <c r="CW91" s="10"/>
      <c r="CX91" s="89"/>
      <c r="CY91" s="89"/>
      <c r="CZ91" s="89"/>
      <c r="DA91" s="89"/>
      <c r="DB91" s="89"/>
      <c r="DC91" s="89"/>
    </row>
    <row r="92" spans="73:107" s="152" customFormat="1" x14ac:dyDescent="0.2">
      <c r="BU92" s="9"/>
      <c r="BV92" s="89"/>
      <c r="BW92" s="154">
        <v>21</v>
      </c>
      <c r="BX92" s="91">
        <v>111.56</v>
      </c>
      <c r="BY92" s="91">
        <v>0.76846230692384532</v>
      </c>
      <c r="BZ92" s="91">
        <v>0.97010000000000007</v>
      </c>
      <c r="CA92" s="91">
        <v>0.85550517580631358</v>
      </c>
      <c r="CB92" s="91">
        <v>1203.1300000000001</v>
      </c>
      <c r="CC92" s="91">
        <v>14.639000000000001</v>
      </c>
      <c r="CD92" s="91">
        <v>1.3713658804168951</v>
      </c>
      <c r="CE92" s="91">
        <v>1.2926</v>
      </c>
      <c r="CF92" s="91">
        <v>9.1083999999999996</v>
      </c>
      <c r="CG92" s="91">
        <v>8.3170999999999999</v>
      </c>
      <c r="CH92" s="91">
        <v>6.3772000000000002</v>
      </c>
      <c r="CI92" s="91">
        <v>6.5919000000000008</v>
      </c>
      <c r="CJ92" s="91">
        <v>1</v>
      </c>
      <c r="CK92" s="91">
        <v>0.71420919187229936</v>
      </c>
      <c r="CL92" s="91">
        <v>6.8306000000000004</v>
      </c>
      <c r="CM92" s="91">
        <v>6.8395999999999999</v>
      </c>
      <c r="CN92" s="89"/>
      <c r="CO92" s="89"/>
      <c r="CP92" s="10"/>
      <c r="CQ92" s="10"/>
      <c r="CR92" s="10"/>
      <c r="CS92" s="10"/>
      <c r="CT92" s="10"/>
      <c r="CU92" s="10"/>
      <c r="CV92" s="10"/>
      <c r="CW92" s="10"/>
      <c r="CX92" s="89"/>
      <c r="CY92" s="89"/>
      <c r="CZ92" s="89"/>
      <c r="DA92" s="89"/>
      <c r="DB92" s="89"/>
      <c r="DC92" s="89"/>
    </row>
    <row r="93" spans="73:107" s="152" customFormat="1" x14ac:dyDescent="0.2">
      <c r="BU93" s="3"/>
      <c r="BV93" s="90"/>
      <c r="BW93" s="154">
        <v>22</v>
      </c>
      <c r="BX93" s="91">
        <v>110.78</v>
      </c>
      <c r="BY93" s="91">
        <v>0.76911244423934777</v>
      </c>
      <c r="BZ93" s="91">
        <v>0.96679999999999999</v>
      </c>
      <c r="CA93" s="91">
        <v>0.85704490915323961</v>
      </c>
      <c r="CB93" s="91">
        <v>1206.17</v>
      </c>
      <c r="CC93" s="91">
        <v>14.63</v>
      </c>
      <c r="CD93" s="91">
        <v>1.3827433628318584</v>
      </c>
      <c r="CE93" s="91">
        <v>1.3011000000000001</v>
      </c>
      <c r="CF93" s="91">
        <v>9.1098999999999997</v>
      </c>
      <c r="CG93" s="91">
        <v>8.3277000000000001</v>
      </c>
      <c r="CH93" s="91">
        <v>6.3886000000000003</v>
      </c>
      <c r="CI93" s="91">
        <v>6.5644</v>
      </c>
      <c r="CJ93" s="91">
        <v>1</v>
      </c>
      <c r="CK93" s="91">
        <v>0.71312434035998518</v>
      </c>
      <c r="CL93" s="91">
        <v>6.835</v>
      </c>
      <c r="CM93" s="91">
        <v>6.8521000000000001</v>
      </c>
      <c r="CN93" s="90"/>
      <c r="CO93" s="90"/>
      <c r="CP93" s="2"/>
      <c r="CQ93" s="2"/>
      <c r="CR93" s="2"/>
      <c r="CS93" s="2"/>
      <c r="CT93" s="2"/>
      <c r="CU93" s="2"/>
      <c r="CV93" s="2"/>
      <c r="CW93" s="2"/>
      <c r="CX93" s="90"/>
      <c r="CY93" s="90"/>
      <c r="CZ93" s="90"/>
      <c r="DA93" s="90"/>
      <c r="DB93" s="90"/>
      <c r="DC93" s="90"/>
    </row>
    <row r="94" spans="73:107" s="152" customFormat="1" x14ac:dyDescent="0.2">
      <c r="BU94" s="3"/>
      <c r="BV94" s="90"/>
      <c r="BW94" s="106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115"/>
      <c r="CK94" s="90"/>
      <c r="CL94" s="90"/>
      <c r="CM94" s="90"/>
      <c r="CN94" s="90"/>
      <c r="CO94" s="90"/>
      <c r="CP94" s="2"/>
      <c r="CQ94" s="2"/>
      <c r="CR94" s="2"/>
      <c r="CS94" s="2"/>
      <c r="CT94" s="2"/>
      <c r="CU94" s="2"/>
      <c r="CV94" s="2"/>
      <c r="CW94" s="2"/>
      <c r="CX94" s="90"/>
      <c r="CY94" s="90"/>
      <c r="CZ94" s="90"/>
      <c r="DA94" s="90"/>
      <c r="DB94" s="90"/>
      <c r="DC94" s="90"/>
    </row>
    <row r="95" spans="73:107" s="152" customFormat="1" x14ac:dyDescent="0.2">
      <c r="BU95" s="9"/>
      <c r="BV95" s="89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89"/>
      <c r="CL95" s="89"/>
      <c r="CM95" s="89"/>
      <c r="CN95" s="89"/>
      <c r="CO95" s="89"/>
      <c r="CP95" s="10"/>
      <c r="CQ95" s="10"/>
      <c r="CR95" s="10"/>
      <c r="CS95" s="10"/>
      <c r="CT95" s="10"/>
      <c r="CU95" s="10"/>
      <c r="CV95" s="10"/>
      <c r="CW95" s="10"/>
      <c r="CX95" s="89"/>
      <c r="CY95" s="89"/>
      <c r="CZ95" s="89"/>
      <c r="DA95" s="89"/>
      <c r="DB95" s="89"/>
      <c r="DC95" s="89"/>
    </row>
    <row r="96" spans="73:107" s="152" customFormat="1" x14ac:dyDescent="0.2">
      <c r="BU96" s="9"/>
      <c r="BV96" s="89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89"/>
      <c r="CL96" s="89"/>
      <c r="CM96" s="89"/>
      <c r="CN96" s="89"/>
      <c r="CO96" s="89"/>
      <c r="CP96" s="10"/>
      <c r="CQ96" s="10"/>
      <c r="CR96" s="10"/>
      <c r="CS96" s="10"/>
      <c r="CT96" s="10"/>
      <c r="CU96" s="10"/>
      <c r="CV96" s="10"/>
      <c r="CW96" s="10"/>
      <c r="CX96" s="89"/>
      <c r="CY96" s="89"/>
      <c r="CZ96" s="89"/>
      <c r="DA96" s="89"/>
      <c r="DB96" s="89"/>
      <c r="DC96" s="89"/>
    </row>
    <row r="97" spans="73:107" s="152" customFormat="1" x14ac:dyDescent="0.2">
      <c r="BU97" s="9"/>
      <c r="BV97" s="89"/>
      <c r="BW97" s="89"/>
      <c r="BX97" s="89"/>
      <c r="BY97" s="89"/>
      <c r="BZ97" s="89"/>
      <c r="CA97" s="90"/>
      <c r="CB97" s="89"/>
      <c r="CC97" s="89"/>
      <c r="CD97" s="89"/>
      <c r="CE97" s="89"/>
      <c r="CF97" s="89"/>
      <c r="CG97" s="89"/>
      <c r="CH97" s="89"/>
      <c r="CI97" s="91"/>
      <c r="CJ97" s="90"/>
      <c r="CK97" s="89"/>
      <c r="CL97" s="89"/>
      <c r="CM97" s="89"/>
      <c r="CN97" s="89"/>
      <c r="CO97" s="89"/>
      <c r="CP97" s="10"/>
      <c r="CQ97" s="10"/>
      <c r="CR97" s="10"/>
      <c r="CS97" s="10"/>
      <c r="CT97" s="10"/>
      <c r="CU97" s="10"/>
      <c r="CV97" s="10"/>
      <c r="CW97" s="10"/>
      <c r="CX97" s="89"/>
      <c r="CY97" s="89"/>
      <c r="CZ97" s="89"/>
      <c r="DA97" s="89"/>
      <c r="DB97" s="89"/>
      <c r="DC97" s="89"/>
    </row>
    <row r="98" spans="73:107" s="152" customFormat="1" x14ac:dyDescent="0.2">
      <c r="BU98" s="9"/>
      <c r="BV98" s="89"/>
      <c r="BW98" s="98"/>
      <c r="BX98" s="113">
        <f>AVERAGE(BX72:BX93)</f>
        <v>111.07363636363635</v>
      </c>
      <c r="BY98" s="113">
        <f t="shared" ref="BY98:CM98" si="7">AVERAGE(BY72:BY93)</f>
        <v>0.77666165194593972</v>
      </c>
      <c r="BZ98" s="113">
        <f t="shared" si="7"/>
        <v>0.98853636363636366</v>
      </c>
      <c r="CA98" s="113">
        <f t="shared" si="7"/>
        <v>0.86622994770302419</v>
      </c>
      <c r="CB98" s="113">
        <f t="shared" si="7"/>
        <v>1202.0999954545455</v>
      </c>
      <c r="CC98" s="113">
        <f t="shared" si="7"/>
        <v>14.996136363636365</v>
      </c>
      <c r="CD98" s="113">
        <f t="shared" si="7"/>
        <v>1.365702482954668</v>
      </c>
      <c r="CE98" s="113">
        <f t="shared" si="7"/>
        <v>1.3039272727272726</v>
      </c>
      <c r="CF98" s="113">
        <f t="shared" si="7"/>
        <v>9.0581681818181821</v>
      </c>
      <c r="CG98" s="113">
        <f t="shared" si="7"/>
        <v>8.3243000000000009</v>
      </c>
      <c r="CH98" s="113">
        <f t="shared" si="7"/>
        <v>6.4568409090909089</v>
      </c>
      <c r="CI98" s="113">
        <f t="shared" si="7"/>
        <v>5.8940181818181818</v>
      </c>
      <c r="CJ98" s="113">
        <f t="shared" si="7"/>
        <v>1</v>
      </c>
      <c r="CK98" s="113">
        <f t="shared" si="7"/>
        <v>0.7164628183989542</v>
      </c>
      <c r="CL98" s="113">
        <f t="shared" si="7"/>
        <v>6.8493090909090917</v>
      </c>
      <c r="CM98" s="113">
        <f t="shared" si="7"/>
        <v>6.8551227272727289</v>
      </c>
      <c r="CN98" s="89"/>
      <c r="CO98" s="89"/>
      <c r="CP98" s="10"/>
      <c r="CQ98" s="10"/>
      <c r="CR98" s="10"/>
      <c r="CS98" s="10"/>
      <c r="CT98" s="10"/>
      <c r="CU98" s="10"/>
      <c r="CV98" s="10"/>
      <c r="CW98" s="10"/>
      <c r="CX98" s="89"/>
      <c r="CY98" s="89"/>
      <c r="CZ98" s="89"/>
      <c r="DA98" s="89"/>
      <c r="DB98" s="89"/>
      <c r="DC98" s="89"/>
    </row>
    <row r="99" spans="73:107" s="152" customFormat="1" x14ac:dyDescent="0.2">
      <c r="BU99" s="9"/>
      <c r="BV99" s="89"/>
      <c r="BW99" s="98"/>
      <c r="BX99" s="113">
        <v>111.07363636363635</v>
      </c>
      <c r="BY99" s="113">
        <v>0.77666165194593972</v>
      </c>
      <c r="BZ99" s="113">
        <v>0.98853636363636366</v>
      </c>
      <c r="CA99" s="113">
        <v>0.86622994770302419</v>
      </c>
      <c r="CB99" s="113">
        <v>1202.0999954545455</v>
      </c>
      <c r="CC99" s="113">
        <v>14.996136363636365</v>
      </c>
      <c r="CD99" s="113">
        <v>1.365702482954668</v>
      </c>
      <c r="CE99" s="113">
        <v>1.3039272727272726</v>
      </c>
      <c r="CF99" s="113">
        <v>9.0581681818181821</v>
      </c>
      <c r="CG99" s="113">
        <v>8.3243000000000009</v>
      </c>
      <c r="CH99" s="113">
        <v>6.4568409090909089</v>
      </c>
      <c r="CI99" s="113">
        <v>5.8940181818181818</v>
      </c>
      <c r="CJ99" s="113">
        <v>1</v>
      </c>
      <c r="CK99" s="113">
        <v>0.7164628183989542</v>
      </c>
      <c r="CL99" s="113">
        <v>6.8493090909090917</v>
      </c>
      <c r="CM99" s="113">
        <v>6.8551227272727289</v>
      </c>
      <c r="CN99" s="89"/>
      <c r="CO99" s="89"/>
      <c r="CP99" s="10"/>
      <c r="CQ99" s="10"/>
      <c r="CR99" s="10"/>
      <c r="CS99" s="10"/>
      <c r="CT99" s="10"/>
      <c r="CU99" s="10"/>
      <c r="CV99" s="10"/>
      <c r="CW99" s="10"/>
      <c r="CX99" s="89"/>
      <c r="CY99" s="89"/>
      <c r="CZ99" s="89"/>
      <c r="DA99" s="89"/>
      <c r="DB99" s="89"/>
      <c r="DC99" s="89"/>
    </row>
    <row r="100" spans="73:107" s="152" customFormat="1" x14ac:dyDescent="0.2">
      <c r="BU100" s="9"/>
      <c r="BV100" s="89"/>
      <c r="BW100" s="115"/>
      <c r="BX100" s="110">
        <f t="shared" ref="BX100:CM100" si="8">BX99-BX98</f>
        <v>0</v>
      </c>
      <c r="BY100" s="110">
        <f t="shared" si="8"/>
        <v>0</v>
      </c>
      <c r="BZ100" s="110">
        <f t="shared" si="8"/>
        <v>0</v>
      </c>
      <c r="CA100" s="110">
        <f t="shared" si="8"/>
        <v>0</v>
      </c>
      <c r="CB100" s="110">
        <f t="shared" si="8"/>
        <v>0</v>
      </c>
      <c r="CC100" s="110">
        <f t="shared" si="8"/>
        <v>0</v>
      </c>
      <c r="CD100" s="110">
        <f t="shared" si="8"/>
        <v>0</v>
      </c>
      <c r="CE100" s="110">
        <f t="shared" si="8"/>
        <v>0</v>
      </c>
      <c r="CF100" s="110">
        <f t="shared" si="8"/>
        <v>0</v>
      </c>
      <c r="CG100" s="110">
        <f t="shared" si="8"/>
        <v>0</v>
      </c>
      <c r="CH100" s="110">
        <f t="shared" si="8"/>
        <v>0</v>
      </c>
      <c r="CI100" s="110">
        <f t="shared" si="8"/>
        <v>0</v>
      </c>
      <c r="CJ100" s="110">
        <f t="shared" si="8"/>
        <v>0</v>
      </c>
      <c r="CK100" s="110">
        <f t="shared" si="8"/>
        <v>0</v>
      </c>
      <c r="CL100" s="110">
        <f t="shared" si="8"/>
        <v>0</v>
      </c>
      <c r="CM100" s="110">
        <f t="shared" si="8"/>
        <v>0</v>
      </c>
      <c r="CN100" s="89"/>
      <c r="CO100" s="89"/>
      <c r="CP100" s="10"/>
      <c r="CQ100" s="10"/>
      <c r="CR100" s="10"/>
      <c r="CS100" s="10"/>
      <c r="CT100" s="10"/>
      <c r="CU100" s="10"/>
      <c r="CV100" s="10"/>
      <c r="CW100" s="10"/>
      <c r="CX100" s="89"/>
      <c r="CY100" s="89"/>
      <c r="CZ100" s="89"/>
      <c r="DA100" s="89"/>
      <c r="DB100" s="89"/>
      <c r="DC100" s="89"/>
    </row>
    <row r="101" spans="73:107" s="152" customFormat="1" x14ac:dyDescent="0.2">
      <c r="BU101" s="9"/>
      <c r="BV101" s="89"/>
      <c r="BW101" s="90" t="s">
        <v>29</v>
      </c>
      <c r="BX101" s="113">
        <f>MAX(BX72:BX93)</f>
        <v>111.95</v>
      </c>
      <c r="BY101" s="113">
        <f t="shared" ref="BY101:CM101" si="9">MAX(BY72:BY93)</f>
        <v>0.78684396884097874</v>
      </c>
      <c r="BZ101" s="113">
        <f t="shared" si="9"/>
        <v>0.99740000000000006</v>
      </c>
      <c r="CA101" s="113">
        <f t="shared" si="9"/>
        <v>0.88292424509977041</v>
      </c>
      <c r="CB101" s="113">
        <f t="shared" si="9"/>
        <v>1222.1500000000001</v>
      </c>
      <c r="CC101" s="113">
        <f t="shared" si="9"/>
        <v>15.469000000000001</v>
      </c>
      <c r="CD101" s="113">
        <f t="shared" si="9"/>
        <v>1.3833171946327294</v>
      </c>
      <c r="CE101" s="113">
        <f t="shared" si="9"/>
        <v>1.3146</v>
      </c>
      <c r="CF101" s="113">
        <f t="shared" si="9"/>
        <v>9.1963000000000008</v>
      </c>
      <c r="CG101" s="113">
        <f t="shared" si="9"/>
        <v>8.4664000000000001</v>
      </c>
      <c r="CH101" s="113">
        <f t="shared" si="9"/>
        <v>6.5815000000000001</v>
      </c>
      <c r="CI101" s="113">
        <f t="shared" si="9"/>
        <v>6.8185000000000002</v>
      </c>
      <c r="CJ101" s="113">
        <f t="shared" si="9"/>
        <v>1</v>
      </c>
      <c r="CK101" s="113">
        <f t="shared" si="9"/>
        <v>0.72286718038427633</v>
      </c>
      <c r="CL101" s="113">
        <f t="shared" si="9"/>
        <v>6.9075000000000006</v>
      </c>
      <c r="CM101" s="113">
        <f t="shared" si="9"/>
        <v>6.9155000000000006</v>
      </c>
      <c r="CN101" s="89"/>
      <c r="CO101" s="89"/>
      <c r="CP101" s="10"/>
      <c r="CQ101" s="10"/>
      <c r="CR101" s="10"/>
      <c r="CS101" s="10"/>
      <c r="CT101" s="10"/>
      <c r="CU101" s="10"/>
      <c r="CV101" s="10"/>
      <c r="CW101" s="10"/>
      <c r="CX101" s="89"/>
      <c r="CY101" s="89"/>
      <c r="CZ101" s="89"/>
      <c r="DA101" s="89"/>
      <c r="DB101" s="89"/>
      <c r="DC101" s="89"/>
    </row>
    <row r="102" spans="73:107" s="152" customFormat="1" x14ac:dyDescent="0.2">
      <c r="BU102" s="9"/>
      <c r="BV102" s="89"/>
      <c r="BW102" s="90" t="s">
        <v>30</v>
      </c>
      <c r="BX102" s="113">
        <f>MIN(BX72:BX93)</f>
        <v>110.26</v>
      </c>
      <c r="BY102" s="113">
        <f t="shared" ref="BY102:CM102" si="10">MIN(BY72:BY93)</f>
        <v>0.76260199801723472</v>
      </c>
      <c r="BZ102" s="113">
        <f t="shared" si="10"/>
        <v>0.96679999999999999</v>
      </c>
      <c r="CA102" s="113">
        <f t="shared" si="10"/>
        <v>0.85492006497392492</v>
      </c>
      <c r="CB102" s="113">
        <f t="shared" si="10"/>
        <v>1176.55</v>
      </c>
      <c r="CC102" s="113">
        <f t="shared" si="10"/>
        <v>14.564</v>
      </c>
      <c r="CD102" s="113">
        <f t="shared" si="10"/>
        <v>1.3453518094981836</v>
      </c>
      <c r="CE102" s="113">
        <f t="shared" si="10"/>
        <v>1.2926</v>
      </c>
      <c r="CF102" s="113">
        <f t="shared" si="10"/>
        <v>8.8167000000000009</v>
      </c>
      <c r="CG102" s="113">
        <f t="shared" si="10"/>
        <v>8.1654</v>
      </c>
      <c r="CH102" s="113">
        <f t="shared" si="10"/>
        <v>6.3736000000000006</v>
      </c>
      <c r="CI102" s="113">
        <f t="shared" si="10"/>
        <v>4.9308000000000005</v>
      </c>
      <c r="CJ102" s="113">
        <f t="shared" si="10"/>
        <v>1</v>
      </c>
      <c r="CK102" s="113">
        <f t="shared" si="10"/>
        <v>0.71180963363158167</v>
      </c>
      <c r="CL102" s="113">
        <f t="shared" si="10"/>
        <v>6.8015000000000008</v>
      </c>
      <c r="CM102" s="113">
        <f t="shared" si="10"/>
        <v>6.7952000000000004</v>
      </c>
      <c r="CN102" s="89"/>
      <c r="CO102" s="89"/>
      <c r="CP102" s="10"/>
      <c r="CQ102" s="10"/>
      <c r="CR102" s="10"/>
      <c r="CS102" s="10"/>
      <c r="CT102" s="10"/>
      <c r="CU102" s="10"/>
      <c r="CV102" s="10"/>
      <c r="CW102" s="10"/>
      <c r="CX102" s="89"/>
      <c r="CY102" s="89"/>
      <c r="CZ102" s="89"/>
      <c r="DA102" s="89"/>
      <c r="DB102" s="89"/>
      <c r="DC102" s="89"/>
    </row>
    <row r="103" spans="73:107" s="152" customFormat="1" x14ac:dyDescent="0.2">
      <c r="BU103" s="9"/>
      <c r="BV103" s="89"/>
      <c r="BW103" s="89"/>
      <c r="BX103" s="89"/>
      <c r="BY103" s="89"/>
      <c r="BZ103" s="89"/>
      <c r="CA103" s="90"/>
      <c r="CB103" s="89"/>
      <c r="CC103" s="89"/>
      <c r="CD103" s="89"/>
      <c r="CE103" s="89"/>
      <c r="CF103" s="89"/>
      <c r="CG103" s="89"/>
      <c r="CH103" s="89"/>
      <c r="CI103" s="91"/>
      <c r="CJ103" s="90"/>
      <c r="CK103" s="89"/>
      <c r="CL103" s="89"/>
      <c r="CM103" s="89"/>
      <c r="CN103" s="89"/>
      <c r="CO103" s="89"/>
      <c r="CP103" s="10"/>
      <c r="CQ103" s="10"/>
      <c r="CR103" s="10"/>
      <c r="CS103" s="10"/>
      <c r="CT103" s="10"/>
      <c r="CU103" s="10"/>
      <c r="CV103" s="10"/>
      <c r="CW103" s="10"/>
      <c r="CX103" s="89"/>
      <c r="CY103" s="89"/>
      <c r="CZ103" s="89"/>
      <c r="DA103" s="89"/>
      <c r="DB103" s="89"/>
      <c r="DC103" s="89"/>
    </row>
    <row r="104" spans="73:107" s="152" customFormat="1" x14ac:dyDescent="0.2">
      <c r="BU104" s="9"/>
      <c r="BV104" s="89"/>
      <c r="BW104" s="89"/>
      <c r="BX104" s="113">
        <f>BX101-BX102</f>
        <v>1.6899999999999977</v>
      </c>
      <c r="BY104" s="113">
        <f t="shared" ref="BY104:CM104" si="11">BY101-BY102</f>
        <v>2.4241970823744019E-2</v>
      </c>
      <c r="BZ104" s="113">
        <f t="shared" si="11"/>
        <v>3.0600000000000072E-2</v>
      </c>
      <c r="CA104" s="113">
        <f t="shared" si="11"/>
        <v>2.800418012584549E-2</v>
      </c>
      <c r="CB104" s="113">
        <f t="shared" si="11"/>
        <v>45.600000000000136</v>
      </c>
      <c r="CC104" s="113">
        <f t="shared" si="11"/>
        <v>0.90500000000000114</v>
      </c>
      <c r="CD104" s="113">
        <f t="shared" si="11"/>
        <v>3.7965385134545837E-2</v>
      </c>
      <c r="CE104" s="113">
        <f t="shared" si="11"/>
        <v>2.200000000000002E-2</v>
      </c>
      <c r="CF104" s="113">
        <f t="shared" si="11"/>
        <v>0.37959999999999994</v>
      </c>
      <c r="CG104" s="113">
        <f t="shared" si="11"/>
        <v>0.30100000000000016</v>
      </c>
      <c r="CH104" s="113">
        <f t="shared" si="11"/>
        <v>0.20789999999999953</v>
      </c>
      <c r="CI104" s="113">
        <f t="shared" si="11"/>
        <v>1.8876999999999997</v>
      </c>
      <c r="CJ104" s="113">
        <f t="shared" si="11"/>
        <v>0</v>
      </c>
      <c r="CK104" s="113">
        <f t="shared" si="11"/>
        <v>1.1057546752694658E-2</v>
      </c>
      <c r="CL104" s="113">
        <f t="shared" si="11"/>
        <v>0.10599999999999987</v>
      </c>
      <c r="CM104" s="113">
        <f t="shared" si="11"/>
        <v>0.1203000000000003</v>
      </c>
      <c r="CN104" s="89"/>
      <c r="CO104" s="89"/>
      <c r="CP104" s="10"/>
      <c r="CQ104" s="10"/>
      <c r="CR104" s="10"/>
      <c r="CS104" s="10"/>
      <c r="CT104" s="10"/>
      <c r="CU104" s="10"/>
      <c r="CV104" s="10"/>
      <c r="CW104" s="10"/>
      <c r="CX104" s="89"/>
      <c r="CY104" s="89"/>
      <c r="CZ104" s="89"/>
      <c r="DA104" s="89"/>
      <c r="DB104" s="89"/>
      <c r="DC104" s="89"/>
    </row>
    <row r="105" spans="73:107" s="152" customFormat="1" x14ac:dyDescent="0.2">
      <c r="BU105" s="9"/>
      <c r="BV105" s="89"/>
      <c r="BW105" s="89"/>
      <c r="BX105" s="89"/>
      <c r="BY105" s="89"/>
      <c r="BZ105" s="89"/>
      <c r="CA105" s="90"/>
      <c r="CB105" s="89"/>
      <c r="CC105" s="89"/>
      <c r="CD105" s="89"/>
      <c r="CE105" s="89"/>
      <c r="CF105" s="89"/>
      <c r="CG105" s="89"/>
      <c r="CH105" s="89"/>
      <c r="CI105" s="91"/>
      <c r="CJ105" s="90"/>
      <c r="CK105" s="89"/>
      <c r="CL105" s="89"/>
      <c r="CM105" s="89"/>
      <c r="CN105" s="89"/>
      <c r="CO105" s="89"/>
      <c r="CP105" s="10"/>
      <c r="CQ105" s="10"/>
      <c r="CR105" s="10"/>
      <c r="CS105" s="10"/>
      <c r="CT105" s="10"/>
      <c r="CU105" s="10"/>
      <c r="CV105" s="10"/>
      <c r="CW105" s="10"/>
      <c r="CX105" s="89"/>
      <c r="CY105" s="89"/>
      <c r="CZ105" s="89"/>
      <c r="DA105" s="89"/>
      <c r="DB105" s="89"/>
      <c r="DC105" s="89"/>
    </row>
    <row r="106" spans="73:107" s="152" customFormat="1" x14ac:dyDescent="0.2">
      <c r="BU106" s="9"/>
      <c r="BV106" s="89"/>
      <c r="BW106" s="89"/>
      <c r="BX106" s="89"/>
      <c r="BY106" s="89"/>
      <c r="BZ106" s="89"/>
      <c r="CA106" s="90"/>
      <c r="CB106" s="89"/>
      <c r="CC106" s="89"/>
      <c r="CD106" s="89"/>
      <c r="CE106" s="89"/>
      <c r="CF106" s="89"/>
      <c r="CG106" s="89"/>
      <c r="CH106" s="89"/>
      <c r="CI106" s="91"/>
      <c r="CJ106" s="90"/>
      <c r="CK106" s="89"/>
      <c r="CL106" s="89"/>
      <c r="CM106" s="89"/>
      <c r="CN106" s="89"/>
      <c r="CO106" s="89"/>
      <c r="CP106" s="10"/>
      <c r="CQ106" s="10"/>
      <c r="CR106" s="10"/>
      <c r="CS106" s="10"/>
      <c r="CT106" s="10"/>
      <c r="CU106" s="10"/>
      <c r="CV106" s="10"/>
      <c r="CW106" s="10"/>
      <c r="CX106" s="89"/>
      <c r="CY106" s="89"/>
      <c r="CZ106" s="89"/>
      <c r="DA106" s="89"/>
      <c r="DB106" s="89"/>
      <c r="DC106" s="89"/>
    </row>
    <row r="107" spans="73:107" s="152" customFormat="1" x14ac:dyDescent="0.2">
      <c r="BU107" s="9"/>
      <c r="BV107" s="89"/>
      <c r="BW107" s="89"/>
      <c r="BX107" s="89"/>
      <c r="BY107" s="89"/>
      <c r="BZ107" s="89"/>
      <c r="CA107" s="90"/>
      <c r="CB107" s="89"/>
      <c r="CC107" s="89"/>
      <c r="CD107" s="89"/>
      <c r="CE107" s="89"/>
      <c r="CF107" s="89"/>
      <c r="CG107" s="89"/>
      <c r="CH107" s="89"/>
      <c r="CI107" s="91"/>
      <c r="CJ107" s="90"/>
      <c r="CK107" s="89"/>
      <c r="CL107" s="89"/>
      <c r="CM107" s="89"/>
      <c r="CN107" s="89"/>
      <c r="CO107" s="89"/>
      <c r="CP107" s="10"/>
      <c r="CQ107" s="10"/>
      <c r="CR107" s="10"/>
      <c r="CS107" s="10"/>
      <c r="CT107" s="10"/>
      <c r="CU107" s="10"/>
      <c r="CV107" s="10"/>
      <c r="CW107" s="10"/>
      <c r="CX107" s="89"/>
      <c r="CY107" s="89"/>
      <c r="CZ107" s="89"/>
      <c r="DA107" s="89"/>
      <c r="DB107" s="89"/>
      <c r="DC107" s="89"/>
    </row>
    <row r="108" spans="73:107" s="152" customFormat="1" x14ac:dyDescent="0.2">
      <c r="BU108" s="9"/>
      <c r="BV108" s="89"/>
      <c r="BW108" s="89"/>
      <c r="BX108" s="89"/>
      <c r="BY108" s="89"/>
      <c r="BZ108" s="89"/>
      <c r="CA108" s="90"/>
      <c r="CB108" s="89"/>
      <c r="CC108" s="89"/>
      <c r="CD108" s="89"/>
      <c r="CE108" s="89"/>
      <c r="CF108" s="89"/>
      <c r="CG108" s="89"/>
      <c r="CH108" s="89"/>
      <c r="CI108" s="91"/>
      <c r="CJ108" s="90"/>
      <c r="CK108" s="89"/>
      <c r="CL108" s="89"/>
      <c r="CM108" s="89"/>
      <c r="CN108" s="89"/>
      <c r="CO108" s="89"/>
      <c r="CP108" s="10"/>
      <c r="CQ108" s="10"/>
      <c r="CR108" s="10"/>
      <c r="CS108" s="10"/>
      <c r="CT108" s="10"/>
      <c r="CU108" s="10"/>
      <c r="CV108" s="10"/>
      <c r="CW108" s="10"/>
      <c r="CX108" s="89"/>
      <c r="CY108" s="89"/>
      <c r="CZ108" s="89"/>
      <c r="DA108" s="89"/>
      <c r="DB108" s="89"/>
      <c r="DC108" s="89"/>
    </row>
    <row r="109" spans="73:107" s="152" customFormat="1" x14ac:dyDescent="0.2">
      <c r="BU109" s="9"/>
      <c r="BV109" s="89"/>
      <c r="BW109" s="89"/>
      <c r="BX109" s="89"/>
      <c r="BY109" s="89"/>
      <c r="BZ109" s="89"/>
      <c r="CA109" s="90"/>
      <c r="CB109" s="89"/>
      <c r="CC109" s="89"/>
      <c r="CD109" s="89"/>
      <c r="CE109" s="89"/>
      <c r="CF109" s="89"/>
      <c r="CG109" s="89"/>
      <c r="CH109" s="89"/>
      <c r="CI109" s="91"/>
      <c r="CJ109" s="90"/>
      <c r="CK109" s="89"/>
      <c r="CL109" s="89"/>
      <c r="CM109" s="89"/>
      <c r="CN109" s="89"/>
      <c r="CO109" s="89"/>
      <c r="CP109" s="10"/>
      <c r="CQ109" s="10"/>
      <c r="CR109" s="10"/>
      <c r="CS109" s="10"/>
      <c r="CT109" s="10"/>
      <c r="CU109" s="10"/>
      <c r="CV109" s="10"/>
      <c r="CW109" s="10"/>
      <c r="CX109" s="89"/>
      <c r="CY109" s="89"/>
      <c r="CZ109" s="89"/>
      <c r="DA109" s="89"/>
      <c r="DB109" s="89"/>
      <c r="DC109" s="89"/>
    </row>
    <row r="110" spans="73:107" s="152" customFormat="1" x14ac:dyDescent="0.2">
      <c r="BU110" s="9"/>
      <c r="BV110" s="106"/>
      <c r="BW110" s="89"/>
      <c r="BX110" s="89"/>
      <c r="BY110" s="89"/>
      <c r="BZ110" s="89"/>
      <c r="CA110" s="90"/>
      <c r="CB110" s="89"/>
      <c r="CC110" s="89"/>
      <c r="CD110" s="89"/>
      <c r="CE110" s="89"/>
      <c r="CF110" s="89"/>
      <c r="CG110" s="89"/>
      <c r="CH110" s="89"/>
      <c r="CI110" s="91"/>
      <c r="CJ110" s="90"/>
      <c r="CK110" s="89"/>
      <c r="CL110" s="89"/>
      <c r="CM110" s="89"/>
      <c r="CN110" s="89"/>
      <c r="CO110" s="89"/>
      <c r="CP110" s="10"/>
      <c r="CQ110" s="10"/>
      <c r="CR110" s="10"/>
      <c r="CS110" s="10"/>
      <c r="CT110" s="10"/>
      <c r="CU110" s="10"/>
      <c r="CV110" s="10"/>
      <c r="CW110" s="10"/>
      <c r="CX110" s="89"/>
      <c r="CY110" s="89"/>
      <c r="CZ110" s="89"/>
      <c r="DA110" s="89"/>
      <c r="DB110" s="89"/>
      <c r="DC110" s="89"/>
    </row>
    <row r="111" spans="73:107" s="152" customFormat="1" x14ac:dyDescent="0.2">
      <c r="BU111" s="9"/>
      <c r="BV111" s="106"/>
      <c r="BW111" s="89"/>
      <c r="BX111" s="89"/>
      <c r="BY111" s="89"/>
      <c r="BZ111" s="89"/>
      <c r="CA111" s="90"/>
      <c r="CB111" s="89"/>
      <c r="CC111" s="89"/>
      <c r="CD111" s="89"/>
      <c r="CE111" s="89"/>
      <c r="CF111" s="89"/>
      <c r="CG111" s="89"/>
      <c r="CH111" s="89"/>
      <c r="CI111" s="91"/>
      <c r="CJ111" s="90"/>
      <c r="CK111" s="89"/>
      <c r="CL111" s="89"/>
      <c r="CM111" s="89"/>
      <c r="CN111" s="89"/>
      <c r="CO111" s="89"/>
      <c r="CP111" s="10"/>
      <c r="CQ111" s="10"/>
      <c r="CR111" s="10"/>
      <c r="CS111" s="10"/>
      <c r="CT111" s="10"/>
      <c r="CU111" s="10"/>
      <c r="CV111" s="10"/>
      <c r="CW111" s="10"/>
      <c r="CX111" s="89"/>
      <c r="CY111" s="89"/>
      <c r="CZ111" s="89"/>
      <c r="DA111" s="89"/>
      <c r="DB111" s="89"/>
      <c r="DC111" s="89"/>
    </row>
    <row r="112" spans="73:107" s="152" customFormat="1" x14ac:dyDescent="0.2">
      <c r="BU112" s="9"/>
      <c r="BV112" s="106"/>
      <c r="BW112" s="89"/>
      <c r="BX112" s="89"/>
      <c r="BY112" s="89"/>
      <c r="BZ112" s="89"/>
      <c r="CA112" s="90"/>
      <c r="CB112" s="89"/>
      <c r="CC112" s="89"/>
      <c r="CD112" s="89"/>
      <c r="CE112" s="89"/>
      <c r="CF112" s="89"/>
      <c r="CG112" s="89"/>
      <c r="CH112" s="89"/>
      <c r="CI112" s="91"/>
      <c r="CJ112" s="90"/>
      <c r="CK112" s="89"/>
      <c r="CL112" s="89"/>
      <c r="CM112" s="89"/>
      <c r="CN112" s="89"/>
      <c r="CO112" s="89"/>
      <c r="CP112" s="10"/>
      <c r="CQ112" s="10"/>
      <c r="CR112" s="10"/>
      <c r="CS112" s="10"/>
      <c r="CT112" s="10"/>
      <c r="CU112" s="10"/>
      <c r="CV112" s="10"/>
      <c r="CW112" s="10"/>
      <c r="CX112" s="89"/>
      <c r="CY112" s="89"/>
      <c r="CZ112" s="89"/>
      <c r="DA112" s="89"/>
      <c r="DB112" s="89"/>
      <c r="DC112" s="89"/>
    </row>
    <row r="113" spans="73:107" s="152" customFormat="1" x14ac:dyDescent="0.2">
      <c r="BU113" s="9"/>
      <c r="BV113" s="106"/>
      <c r="BW113" s="102"/>
      <c r="BX113" s="89"/>
      <c r="BY113" s="89"/>
      <c r="BZ113" s="89"/>
      <c r="CA113" s="90"/>
      <c r="CB113" s="89"/>
      <c r="CC113" s="89"/>
      <c r="CD113" s="89"/>
      <c r="CE113" s="89"/>
      <c r="CF113" s="89"/>
      <c r="CG113" s="89"/>
      <c r="CH113" s="89"/>
      <c r="CI113" s="91"/>
      <c r="CJ113" s="90"/>
      <c r="CK113" s="89"/>
      <c r="CL113" s="89"/>
      <c r="CM113" s="89"/>
      <c r="CN113" s="89"/>
      <c r="CO113" s="89"/>
      <c r="CP113" s="10"/>
      <c r="CQ113" s="10"/>
      <c r="CR113" s="10"/>
      <c r="CS113" s="10"/>
      <c r="CT113" s="10"/>
      <c r="CU113" s="10"/>
      <c r="CV113" s="10"/>
      <c r="CW113" s="10"/>
      <c r="CX113" s="89"/>
      <c r="CY113" s="89"/>
      <c r="CZ113" s="89"/>
      <c r="DA113" s="89"/>
      <c r="DB113" s="89"/>
      <c r="DC113" s="89"/>
    </row>
    <row r="114" spans="73:107" s="152" customFormat="1" x14ac:dyDescent="0.2">
      <c r="BU114" s="9"/>
      <c r="BV114" s="106"/>
      <c r="BW114" s="102"/>
      <c r="BX114" s="89"/>
      <c r="BY114" s="89"/>
      <c r="BZ114" s="89"/>
      <c r="CA114" s="90"/>
      <c r="CB114" s="89"/>
      <c r="CC114" s="89"/>
      <c r="CD114" s="89"/>
      <c r="CE114" s="89"/>
      <c r="CF114" s="89"/>
      <c r="CG114" s="89"/>
      <c r="CH114" s="89"/>
      <c r="CI114" s="91"/>
      <c r="CJ114" s="90"/>
      <c r="CK114" s="89"/>
      <c r="CL114" s="89"/>
      <c r="CM114" s="89"/>
      <c r="CN114" s="89"/>
      <c r="CO114" s="89"/>
      <c r="CP114" s="10"/>
      <c r="CQ114" s="10"/>
      <c r="CR114" s="10"/>
      <c r="CS114" s="10"/>
      <c r="CT114" s="10"/>
      <c r="CU114" s="10"/>
      <c r="CV114" s="10"/>
      <c r="CW114" s="10"/>
      <c r="CX114" s="89"/>
      <c r="CY114" s="89"/>
      <c r="CZ114" s="89"/>
      <c r="DA114" s="89"/>
      <c r="DB114" s="89"/>
      <c r="DC114" s="89"/>
    </row>
    <row r="115" spans="73:107" s="152" customFormat="1" x14ac:dyDescent="0.2">
      <c r="BU115" s="9"/>
      <c r="BV115" s="106"/>
      <c r="BW115" s="102"/>
      <c r="BX115" s="89"/>
      <c r="BY115" s="89"/>
      <c r="BZ115" s="89"/>
      <c r="CA115" s="90"/>
      <c r="CB115" s="89"/>
      <c r="CC115" s="89"/>
      <c r="CD115" s="89"/>
      <c r="CE115" s="89"/>
      <c r="CF115" s="89"/>
      <c r="CG115" s="89"/>
      <c r="CH115" s="89"/>
      <c r="CI115" s="91"/>
      <c r="CJ115" s="90"/>
      <c r="CK115" s="89"/>
      <c r="CL115" s="89"/>
      <c r="CM115" s="89"/>
      <c r="CN115" s="89"/>
      <c r="CO115" s="89"/>
      <c r="CP115" s="10"/>
      <c r="CQ115" s="10"/>
      <c r="CR115" s="10"/>
      <c r="CS115" s="10"/>
      <c r="CT115" s="10"/>
      <c r="CU115" s="10"/>
      <c r="CV115" s="10"/>
      <c r="CW115" s="10"/>
      <c r="CX115" s="89"/>
      <c r="CY115" s="89"/>
      <c r="CZ115" s="89"/>
      <c r="DA115" s="89"/>
      <c r="DB115" s="89"/>
      <c r="DC115" s="89"/>
    </row>
    <row r="116" spans="73:107" s="152" customFormat="1" x14ac:dyDescent="0.2">
      <c r="BU116" s="9"/>
      <c r="BV116" s="106"/>
      <c r="BW116" s="102"/>
      <c r="BX116" s="89"/>
      <c r="BY116" s="89"/>
      <c r="BZ116" s="89"/>
      <c r="CA116" s="90"/>
      <c r="CB116" s="89"/>
      <c r="CC116" s="89"/>
      <c r="CD116" s="89"/>
      <c r="CE116" s="89"/>
      <c r="CF116" s="89"/>
      <c r="CG116" s="89"/>
      <c r="CH116" s="89"/>
      <c r="CI116" s="91"/>
      <c r="CJ116" s="90"/>
      <c r="CK116" s="89"/>
      <c r="CL116" s="89"/>
      <c r="CM116" s="89"/>
      <c r="CN116" s="89"/>
      <c r="CO116" s="89"/>
      <c r="CP116" s="10"/>
      <c r="CQ116" s="10"/>
      <c r="CR116" s="10"/>
      <c r="CS116" s="10"/>
      <c r="CT116" s="10"/>
      <c r="CU116" s="10"/>
      <c r="CV116" s="10"/>
      <c r="CW116" s="10"/>
      <c r="CX116" s="89"/>
      <c r="CY116" s="89"/>
      <c r="CZ116" s="89"/>
      <c r="DA116" s="89"/>
      <c r="DB116" s="89"/>
      <c r="DC116" s="89"/>
    </row>
    <row r="117" spans="73:107" s="152" customFormat="1" x14ac:dyDescent="0.2">
      <c r="BU117" s="9"/>
      <c r="BV117" s="106"/>
      <c r="BW117" s="102"/>
      <c r="BX117" s="89"/>
      <c r="BY117" s="89"/>
      <c r="BZ117" s="89"/>
      <c r="CA117" s="90"/>
      <c r="CB117" s="89"/>
      <c r="CC117" s="89"/>
      <c r="CD117" s="89"/>
      <c r="CE117" s="89"/>
      <c r="CF117" s="89"/>
      <c r="CG117" s="89"/>
      <c r="CH117" s="89"/>
      <c r="CI117" s="91"/>
      <c r="CJ117" s="90"/>
      <c r="CK117" s="89"/>
      <c r="CL117" s="89"/>
      <c r="CM117" s="89"/>
      <c r="CN117" s="89"/>
      <c r="CO117" s="89"/>
      <c r="CP117" s="10"/>
      <c r="CQ117" s="10"/>
      <c r="CR117" s="10"/>
      <c r="CS117" s="10"/>
      <c r="CT117" s="10"/>
      <c r="CU117" s="10"/>
      <c r="CV117" s="10"/>
      <c r="CW117" s="10"/>
      <c r="CX117" s="89"/>
      <c r="CY117" s="89"/>
      <c r="CZ117" s="89"/>
      <c r="DA117" s="89"/>
      <c r="DB117" s="89"/>
      <c r="DC117" s="89"/>
    </row>
    <row r="118" spans="73:107" s="152" customFormat="1" x14ac:dyDescent="0.2">
      <c r="BU118" s="9"/>
      <c r="BV118" s="106"/>
      <c r="BW118" s="102"/>
      <c r="BX118" s="89"/>
      <c r="BY118" s="89"/>
      <c r="BZ118" s="89"/>
      <c r="CA118" s="90"/>
      <c r="CB118" s="89"/>
      <c r="CC118" s="89"/>
      <c r="CD118" s="89"/>
      <c r="CE118" s="89"/>
      <c r="CF118" s="89"/>
      <c r="CG118" s="89"/>
      <c r="CH118" s="89"/>
      <c r="CI118" s="91"/>
      <c r="CJ118" s="90"/>
      <c r="CK118" s="89"/>
      <c r="CL118" s="89"/>
      <c r="CM118" s="89"/>
      <c r="CN118" s="89"/>
      <c r="CO118" s="89"/>
      <c r="CP118" s="10"/>
      <c r="CQ118" s="10"/>
      <c r="CR118" s="10"/>
      <c r="CS118" s="10"/>
      <c r="CT118" s="10"/>
      <c r="CU118" s="10"/>
      <c r="CV118" s="10"/>
      <c r="CW118" s="10"/>
      <c r="CX118" s="89"/>
      <c r="CY118" s="89"/>
      <c r="CZ118" s="89"/>
      <c r="DA118" s="89"/>
      <c r="DB118" s="89"/>
      <c r="DC118" s="89"/>
    </row>
    <row r="119" spans="73:107" s="152" customFormat="1" x14ac:dyDescent="0.2">
      <c r="BU119" s="9"/>
      <c r="BV119" s="106"/>
      <c r="BW119" s="102"/>
      <c r="BX119" s="89"/>
      <c r="BY119" s="89"/>
      <c r="BZ119" s="89"/>
      <c r="CA119" s="90"/>
      <c r="CB119" s="89"/>
      <c r="CC119" s="89"/>
      <c r="CD119" s="89"/>
      <c r="CE119" s="89"/>
      <c r="CF119" s="89"/>
      <c r="CG119" s="89"/>
      <c r="CH119" s="89"/>
      <c r="CI119" s="91"/>
      <c r="CJ119" s="90"/>
      <c r="CK119" s="89"/>
      <c r="CL119" s="89"/>
      <c r="CM119" s="89"/>
      <c r="CN119" s="89"/>
      <c r="CO119" s="89"/>
      <c r="CP119" s="10"/>
      <c r="CQ119" s="10"/>
      <c r="CR119" s="10"/>
      <c r="CS119" s="10"/>
      <c r="CT119" s="10"/>
      <c r="CU119" s="10"/>
      <c r="CV119" s="10"/>
      <c r="CW119" s="10"/>
      <c r="CX119" s="89"/>
      <c r="CY119" s="89"/>
      <c r="CZ119" s="89"/>
      <c r="DA119" s="89"/>
      <c r="DB119" s="89"/>
      <c r="DC119" s="89"/>
    </row>
    <row r="120" spans="73:107" s="152" customFormat="1" x14ac:dyDescent="0.2">
      <c r="BU120" s="9"/>
      <c r="BV120" s="106"/>
      <c r="BW120" s="102"/>
      <c r="BX120" s="89"/>
      <c r="BY120" s="89"/>
      <c r="BZ120" s="89"/>
      <c r="CA120" s="90"/>
      <c r="CB120" s="89"/>
      <c r="CC120" s="89"/>
      <c r="CD120" s="89"/>
      <c r="CE120" s="89"/>
      <c r="CF120" s="89"/>
      <c r="CG120" s="89"/>
      <c r="CH120" s="89"/>
      <c r="CI120" s="91"/>
      <c r="CJ120" s="90"/>
      <c r="CK120" s="89"/>
      <c r="CL120" s="89"/>
      <c r="CM120" s="89"/>
      <c r="CN120" s="89"/>
      <c r="CO120" s="89"/>
      <c r="CP120" s="10"/>
      <c r="CQ120" s="10"/>
      <c r="CR120" s="10"/>
      <c r="CS120" s="10"/>
      <c r="CT120" s="10"/>
      <c r="CU120" s="10"/>
      <c r="CV120" s="10"/>
      <c r="CW120" s="10"/>
      <c r="CX120" s="89"/>
      <c r="CY120" s="89"/>
      <c r="CZ120" s="89"/>
      <c r="DA120" s="89"/>
      <c r="DB120" s="89"/>
      <c r="DC120" s="89"/>
    </row>
    <row r="121" spans="73:107" s="152" customFormat="1" x14ac:dyDescent="0.2">
      <c r="BU121" s="9"/>
      <c r="BV121" s="106"/>
      <c r="BW121" s="102"/>
      <c r="BX121" s="89"/>
      <c r="BY121" s="89"/>
      <c r="BZ121" s="89"/>
      <c r="CA121" s="90"/>
      <c r="CB121" s="89"/>
      <c r="CC121" s="89"/>
      <c r="CD121" s="89"/>
      <c r="CE121" s="89"/>
      <c r="CF121" s="89"/>
      <c r="CG121" s="89"/>
      <c r="CH121" s="89"/>
      <c r="CI121" s="91"/>
      <c r="CJ121" s="90"/>
      <c r="CK121" s="89"/>
      <c r="CL121" s="89"/>
      <c r="CM121" s="89"/>
      <c r="CN121" s="89"/>
      <c r="CO121" s="89"/>
      <c r="CP121" s="10"/>
      <c r="CQ121" s="10"/>
      <c r="CR121" s="10"/>
      <c r="CS121" s="10"/>
      <c r="CT121" s="10"/>
      <c r="CU121" s="10"/>
      <c r="CV121" s="10"/>
      <c r="CW121" s="10"/>
      <c r="CX121" s="89"/>
      <c r="CY121" s="89"/>
      <c r="CZ121" s="89"/>
      <c r="DA121" s="89"/>
      <c r="DB121" s="89"/>
      <c r="DC121" s="89"/>
    </row>
    <row r="122" spans="73:107" s="152" customFormat="1" x14ac:dyDescent="0.2">
      <c r="BU122" s="9"/>
      <c r="BV122" s="106"/>
      <c r="BW122" s="102"/>
      <c r="BX122" s="89"/>
      <c r="BY122" s="89"/>
      <c r="BZ122" s="89"/>
      <c r="CA122" s="90"/>
      <c r="CB122" s="89"/>
      <c r="CC122" s="89"/>
      <c r="CD122" s="89"/>
      <c r="CE122" s="89"/>
      <c r="CF122" s="89"/>
      <c r="CG122" s="89"/>
      <c r="CH122" s="89"/>
      <c r="CI122" s="91"/>
      <c r="CJ122" s="90"/>
      <c r="CK122" s="89"/>
      <c r="CL122" s="89"/>
      <c r="CM122" s="89"/>
      <c r="CN122" s="89"/>
      <c r="CO122" s="89"/>
      <c r="CP122" s="10"/>
      <c r="CQ122" s="10"/>
      <c r="CR122" s="10"/>
      <c r="CS122" s="10"/>
      <c r="CT122" s="10"/>
      <c r="CU122" s="10"/>
      <c r="CV122" s="10"/>
      <c r="CW122" s="10"/>
      <c r="CX122" s="89"/>
      <c r="CY122" s="89"/>
      <c r="CZ122" s="89"/>
      <c r="DA122" s="89"/>
      <c r="DB122" s="89"/>
      <c r="DC122" s="89"/>
    </row>
    <row r="123" spans="73:107" s="152" customFormat="1" x14ac:dyDescent="0.2">
      <c r="BU123" s="9"/>
      <c r="BV123" s="106"/>
      <c r="BW123" s="102"/>
      <c r="BX123" s="89"/>
      <c r="BY123" s="89"/>
      <c r="BZ123" s="89"/>
      <c r="CA123" s="90"/>
      <c r="CB123" s="89"/>
      <c r="CC123" s="89"/>
      <c r="CD123" s="89"/>
      <c r="CE123" s="89"/>
      <c r="CF123" s="89"/>
      <c r="CG123" s="89"/>
      <c r="CH123" s="89"/>
      <c r="CI123" s="91"/>
      <c r="CJ123" s="90"/>
      <c r="CK123" s="89"/>
      <c r="CL123" s="89"/>
      <c r="CM123" s="89"/>
      <c r="CN123" s="89"/>
      <c r="CO123" s="89"/>
      <c r="CP123" s="10"/>
      <c r="CQ123" s="10"/>
      <c r="CR123" s="10"/>
      <c r="CS123" s="10"/>
      <c r="CT123" s="10"/>
      <c r="CU123" s="10"/>
      <c r="CV123" s="10"/>
      <c r="CW123" s="10"/>
      <c r="CX123" s="89"/>
      <c r="CY123" s="89"/>
      <c r="CZ123" s="89"/>
      <c r="DA123" s="89"/>
      <c r="DB123" s="89"/>
      <c r="DC123" s="89"/>
    </row>
    <row r="124" spans="73:107" s="152" customFormat="1" x14ac:dyDescent="0.2">
      <c r="BU124" s="9"/>
      <c r="BV124" s="106"/>
      <c r="BW124" s="102"/>
      <c r="BX124" s="89"/>
      <c r="BY124" s="89"/>
      <c r="BZ124" s="89"/>
      <c r="CA124" s="90"/>
      <c r="CB124" s="89"/>
      <c r="CC124" s="89"/>
      <c r="CD124" s="89"/>
      <c r="CE124" s="89"/>
      <c r="CF124" s="89"/>
      <c r="CG124" s="89"/>
      <c r="CH124" s="89"/>
      <c r="CI124" s="91"/>
      <c r="CJ124" s="90"/>
      <c r="CK124" s="89"/>
      <c r="CL124" s="89"/>
      <c r="CM124" s="89"/>
      <c r="CN124" s="89"/>
      <c r="CO124" s="89"/>
      <c r="CP124" s="10"/>
      <c r="CQ124" s="10"/>
      <c r="CR124" s="10"/>
      <c r="CS124" s="10"/>
      <c r="CT124" s="10"/>
      <c r="CU124" s="10"/>
      <c r="CV124" s="10"/>
      <c r="CW124" s="10"/>
      <c r="CX124" s="89"/>
      <c r="CY124" s="89"/>
      <c r="CZ124" s="89"/>
      <c r="DA124" s="89"/>
      <c r="DB124" s="89"/>
      <c r="DC124" s="89"/>
    </row>
    <row r="125" spans="73:107" s="152" customFormat="1" x14ac:dyDescent="0.2">
      <c r="BU125" s="9"/>
      <c r="BV125" s="106"/>
      <c r="BW125" s="102"/>
      <c r="BX125" s="89"/>
      <c r="BY125" s="89"/>
      <c r="BZ125" s="89"/>
      <c r="CA125" s="90"/>
      <c r="CB125" s="89"/>
      <c r="CC125" s="89"/>
      <c r="CD125" s="89"/>
      <c r="CE125" s="89"/>
      <c r="CF125" s="89"/>
      <c r="CG125" s="89"/>
      <c r="CH125" s="89"/>
      <c r="CI125" s="91"/>
      <c r="CJ125" s="90"/>
      <c r="CK125" s="89"/>
      <c r="CL125" s="89"/>
      <c r="CM125" s="89"/>
      <c r="CN125" s="89"/>
      <c r="CO125" s="89"/>
      <c r="CP125" s="10"/>
      <c r="CQ125" s="10"/>
      <c r="CR125" s="10"/>
      <c r="CS125" s="10"/>
      <c r="CT125" s="10"/>
      <c r="CU125" s="10"/>
      <c r="CV125" s="10"/>
      <c r="CW125" s="10"/>
      <c r="CX125" s="89"/>
      <c r="CY125" s="89"/>
      <c r="CZ125" s="89"/>
      <c r="DA125" s="89"/>
      <c r="DB125" s="89"/>
      <c r="DC125" s="89"/>
    </row>
    <row r="126" spans="73:107" s="152" customFormat="1" x14ac:dyDescent="0.2">
      <c r="BU126" s="9"/>
      <c r="BV126" s="106"/>
      <c r="BW126" s="102"/>
      <c r="BX126" s="89"/>
      <c r="BY126" s="89"/>
      <c r="BZ126" s="89"/>
      <c r="CA126" s="90"/>
      <c r="CB126" s="89"/>
      <c r="CC126" s="89"/>
      <c r="CD126" s="89"/>
      <c r="CE126" s="89"/>
      <c r="CF126" s="89"/>
      <c r="CG126" s="89"/>
      <c r="CH126" s="89"/>
      <c r="CI126" s="91"/>
      <c r="CJ126" s="90"/>
      <c r="CK126" s="89"/>
      <c r="CL126" s="89"/>
      <c r="CM126" s="89"/>
      <c r="CN126" s="89"/>
      <c r="CO126" s="89"/>
      <c r="CP126" s="10"/>
      <c r="CQ126" s="10"/>
      <c r="CR126" s="10"/>
      <c r="CS126" s="10"/>
      <c r="CT126" s="10"/>
      <c r="CU126" s="10"/>
      <c r="CV126" s="10"/>
      <c r="CW126" s="10"/>
      <c r="CX126" s="89"/>
      <c r="CY126" s="89"/>
      <c r="CZ126" s="89"/>
      <c r="DA126" s="89"/>
      <c r="DB126" s="89"/>
      <c r="DC126" s="89"/>
    </row>
    <row r="127" spans="73:107" s="152" customFormat="1" x14ac:dyDescent="0.2">
      <c r="BU127" s="9"/>
      <c r="BV127" s="106"/>
      <c r="BW127" s="102"/>
      <c r="BX127" s="89"/>
      <c r="BY127" s="89"/>
      <c r="BZ127" s="89"/>
      <c r="CA127" s="90"/>
      <c r="CB127" s="89"/>
      <c r="CC127" s="89"/>
      <c r="CD127" s="89"/>
      <c r="CE127" s="89"/>
      <c r="CF127" s="89"/>
      <c r="CG127" s="89"/>
      <c r="CH127" s="89"/>
      <c r="CI127" s="91"/>
      <c r="CJ127" s="90"/>
      <c r="CK127" s="89"/>
      <c r="CL127" s="89"/>
      <c r="CM127" s="89"/>
      <c r="CN127" s="89"/>
      <c r="CO127" s="89"/>
      <c r="CP127" s="10"/>
      <c r="CQ127" s="10"/>
      <c r="CR127" s="10"/>
      <c r="CS127" s="10"/>
      <c r="CT127" s="10"/>
      <c r="CU127" s="10"/>
      <c r="CV127" s="10"/>
      <c r="CW127" s="10"/>
      <c r="CX127" s="89"/>
      <c r="CY127" s="89"/>
      <c r="CZ127" s="89"/>
      <c r="DA127" s="89"/>
      <c r="DB127" s="89"/>
      <c r="DC127" s="89"/>
    </row>
    <row r="128" spans="73:107" s="140" customFormat="1" x14ac:dyDescent="0.2">
      <c r="BU128" s="9"/>
      <c r="BV128" s="106"/>
      <c r="BW128" s="102"/>
      <c r="BX128" s="89"/>
      <c r="BY128" s="89"/>
      <c r="BZ128" s="89"/>
      <c r="CA128" s="90"/>
      <c r="CB128" s="89"/>
      <c r="CC128" s="89"/>
      <c r="CD128" s="89"/>
      <c r="CE128" s="89"/>
      <c r="CF128" s="89"/>
      <c r="CG128" s="89"/>
      <c r="CH128" s="89"/>
      <c r="CI128" s="91"/>
      <c r="CJ128" s="90"/>
      <c r="CK128" s="89"/>
      <c r="CL128" s="89"/>
      <c r="CM128" s="89"/>
      <c r="CN128" s="89"/>
      <c r="CO128" s="89"/>
      <c r="CP128" s="10"/>
      <c r="CQ128" s="10"/>
      <c r="CR128" s="10"/>
      <c r="CS128" s="10"/>
      <c r="CT128" s="10"/>
      <c r="CU128" s="10"/>
      <c r="CV128" s="10"/>
      <c r="CW128" s="10"/>
      <c r="CX128" s="142"/>
      <c r="CY128" s="142"/>
      <c r="CZ128" s="142"/>
      <c r="DA128" s="142"/>
      <c r="DB128" s="142"/>
      <c r="DC128" s="142"/>
    </row>
    <row r="129" spans="73:107" s="140" customFormat="1" x14ac:dyDescent="0.2">
      <c r="BU129" s="9"/>
      <c r="BV129" s="89"/>
      <c r="BW129" s="102"/>
      <c r="BX129" s="89"/>
      <c r="BY129" s="89"/>
      <c r="BZ129" s="89"/>
      <c r="CA129" s="90"/>
      <c r="CB129" s="89"/>
      <c r="CC129" s="89"/>
      <c r="CD129" s="89"/>
      <c r="CE129" s="89"/>
      <c r="CF129" s="89"/>
      <c r="CG129" s="89"/>
      <c r="CH129" s="89"/>
      <c r="CI129" s="91"/>
      <c r="CJ129" s="90"/>
      <c r="CK129" s="89"/>
      <c r="CL129" s="89"/>
      <c r="CM129" s="89"/>
      <c r="CN129" s="89"/>
      <c r="CO129" s="89"/>
      <c r="CP129" s="10"/>
      <c r="CQ129" s="10"/>
      <c r="CR129" s="10"/>
      <c r="CS129" s="10"/>
      <c r="CT129" s="10"/>
      <c r="CU129" s="10"/>
      <c r="CV129" s="10"/>
      <c r="CW129" s="10"/>
      <c r="CX129" s="142"/>
      <c r="CY129" s="142"/>
      <c r="CZ129" s="142"/>
      <c r="DA129" s="142"/>
      <c r="DB129" s="142"/>
      <c r="DC129" s="142"/>
    </row>
    <row r="130" spans="73:107" s="140" customFormat="1" x14ac:dyDescent="0.2">
      <c r="BU130" s="9"/>
      <c r="BV130" s="89"/>
      <c r="BW130" s="102"/>
      <c r="BX130" s="89"/>
      <c r="BY130" s="89"/>
      <c r="BZ130" s="89"/>
      <c r="CA130" s="90"/>
      <c r="CB130" s="89"/>
      <c r="CC130" s="89"/>
      <c r="CD130" s="89"/>
      <c r="CE130" s="89"/>
      <c r="CF130" s="89"/>
      <c r="CG130" s="89"/>
      <c r="CH130" s="89"/>
      <c r="CI130" s="91"/>
      <c r="CJ130" s="90"/>
      <c r="CK130" s="89"/>
      <c r="CL130" s="89"/>
      <c r="CM130" s="89"/>
      <c r="CN130" s="89"/>
      <c r="CO130" s="89"/>
      <c r="CP130" s="10"/>
      <c r="CQ130" s="10"/>
      <c r="CR130" s="10"/>
      <c r="CS130" s="10"/>
      <c r="CT130" s="10"/>
      <c r="CU130" s="10"/>
      <c r="CV130" s="10"/>
      <c r="CW130" s="10"/>
      <c r="CX130" s="142"/>
      <c r="CY130" s="142"/>
      <c r="CZ130" s="142"/>
      <c r="DA130" s="142"/>
      <c r="DB130" s="142"/>
      <c r="DC130" s="142"/>
    </row>
    <row r="131" spans="73:107" x14ac:dyDescent="0.2">
      <c r="BW131" s="102"/>
    </row>
    <row r="134" spans="73:107" x14ac:dyDescent="0.2">
      <c r="BW134" s="101"/>
      <c r="BX134" s="101"/>
      <c r="BY134" s="101"/>
      <c r="BZ134" s="101"/>
      <c r="CA134" s="101"/>
      <c r="CB134" s="101"/>
      <c r="CC134" s="102"/>
      <c r="CD134" s="102"/>
      <c r="CE134" s="102"/>
      <c r="CF134" s="102"/>
      <c r="CG134" s="102"/>
      <c r="CH134" s="102"/>
      <c r="CI134" s="103"/>
      <c r="CJ134" s="104"/>
      <c r="CK134" s="92"/>
    </row>
    <row r="135" spans="73:107" x14ac:dyDescent="0.2">
      <c r="BW135" s="101"/>
      <c r="BX135" s="101"/>
      <c r="BY135" s="101"/>
      <c r="BZ135" s="101"/>
      <c r="CA135" s="101"/>
      <c r="CB135" s="101"/>
      <c r="CC135" s="102"/>
      <c r="CD135" s="102"/>
      <c r="CE135" s="102"/>
      <c r="CF135" s="102"/>
      <c r="CG135" s="102"/>
      <c r="CH135" s="102"/>
      <c r="CI135" s="103"/>
      <c r="CJ135" s="104"/>
      <c r="CK135" s="92"/>
    </row>
    <row r="136" spans="73:107" x14ac:dyDescent="0.2">
      <c r="BW136" s="101"/>
      <c r="BX136" s="92"/>
      <c r="BY136" s="92"/>
      <c r="BZ136" s="92"/>
      <c r="CA136" s="92"/>
      <c r="CB136" s="90"/>
      <c r="CK136" s="92"/>
    </row>
    <row r="137" spans="73:107" x14ac:dyDescent="0.2">
      <c r="BW137" s="106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8"/>
    </row>
    <row r="138" spans="73:107" x14ac:dyDescent="0.2">
      <c r="BW138" s="106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8"/>
    </row>
    <row r="139" spans="73:107" x14ac:dyDescent="0.2">
      <c r="BW139" s="106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8"/>
    </row>
    <row r="140" spans="73:107" x14ac:dyDescent="0.2">
      <c r="BW140" s="106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8"/>
    </row>
    <row r="141" spans="73:107" x14ac:dyDescent="0.2">
      <c r="BW141" s="106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8"/>
    </row>
    <row r="142" spans="73:107" x14ac:dyDescent="0.2">
      <c r="BW142" s="106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8"/>
    </row>
    <row r="143" spans="73:107" x14ac:dyDescent="0.2">
      <c r="BW143" s="106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8"/>
    </row>
    <row r="144" spans="73:107" x14ac:dyDescent="0.2">
      <c r="BW144" s="106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8"/>
    </row>
    <row r="145" spans="75:89" x14ac:dyDescent="0.2">
      <c r="BW145" s="106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8"/>
    </row>
    <row r="146" spans="75:89" x14ac:dyDescent="0.2">
      <c r="BW146" s="106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8"/>
    </row>
    <row r="147" spans="75:89" x14ac:dyDescent="0.2">
      <c r="BW147" s="106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8"/>
    </row>
    <row r="148" spans="75:89" x14ac:dyDescent="0.2">
      <c r="BW148" s="106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8"/>
    </row>
    <row r="149" spans="75:89" x14ac:dyDescent="0.2">
      <c r="BW149" s="106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8"/>
    </row>
    <row r="150" spans="75:89" x14ac:dyDescent="0.2">
      <c r="BW150" s="106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8"/>
    </row>
    <row r="151" spans="75:89" x14ac:dyDescent="0.2">
      <c r="BW151" s="106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8"/>
    </row>
    <row r="152" spans="75:89" x14ac:dyDescent="0.2">
      <c r="BW152" s="106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8"/>
    </row>
    <row r="153" spans="75:89" x14ac:dyDescent="0.2">
      <c r="BW153" s="106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8"/>
    </row>
    <row r="154" spans="75:89" x14ac:dyDescent="0.2">
      <c r="BW154" s="106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8"/>
    </row>
    <row r="155" spans="75:89" x14ac:dyDescent="0.2">
      <c r="BW155" s="106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8"/>
    </row>
  </sheetData>
  <mergeCells count="23">
    <mergeCell ref="R6:S6"/>
    <mergeCell ref="C6:D6"/>
    <mergeCell ref="F6:G6"/>
    <mergeCell ref="I6:J6"/>
    <mergeCell ref="L6:M6"/>
    <mergeCell ref="O6:P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BE6:BF6"/>
    <mergeCell ref="BH6:BI6"/>
    <mergeCell ref="BK6:BL6"/>
    <mergeCell ref="BN6:BO6"/>
    <mergeCell ref="BQ6:BR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5"/>
  <sheetViews>
    <sheetView zoomScale="77" zoomScaleNormal="77" workbookViewId="0">
      <pane xSplit="2" ySplit="13" topLeftCell="BB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RowHeight="12.75" x14ac:dyDescent="0.2"/>
  <cols>
    <col min="2" max="2" width="28.42578125" customWidth="1"/>
    <col min="3" max="3" width="20.140625" customWidth="1"/>
    <col min="4" max="4" width="14.28515625" customWidth="1"/>
    <col min="5" max="5" width="9.140625" customWidth="1"/>
    <col min="6" max="6" width="15" customWidth="1"/>
    <col min="7" max="7" width="15.85546875" customWidth="1"/>
    <col min="8" max="8" width="9.140625" customWidth="1"/>
    <col min="9" max="9" width="15" customWidth="1"/>
    <col min="10" max="10" width="12.7109375" bestFit="1" customWidth="1"/>
    <col min="11" max="11" width="9.140625" customWidth="1"/>
    <col min="12" max="12" width="15" customWidth="1"/>
    <col min="13" max="13" width="12.7109375" bestFit="1" customWidth="1"/>
    <col min="14" max="14" width="9.140625" customWidth="1"/>
    <col min="15" max="15" width="15" customWidth="1"/>
    <col min="16" max="16" width="12.7109375" bestFit="1" customWidth="1"/>
    <col min="17" max="17" width="9.140625" customWidth="1"/>
    <col min="18" max="18" width="15" customWidth="1"/>
    <col min="19" max="19" width="12.7109375" bestFit="1" customWidth="1"/>
    <col min="20" max="20" width="9.140625" customWidth="1"/>
    <col min="21" max="21" width="15" customWidth="1"/>
    <col min="22" max="22" width="12.7109375" bestFit="1" customWidth="1"/>
    <col min="23" max="23" width="9.140625" customWidth="1"/>
    <col min="24" max="24" width="15" customWidth="1"/>
    <col min="25" max="25" width="11.140625" customWidth="1"/>
    <col min="26" max="26" width="9.140625" customWidth="1"/>
    <col min="27" max="27" width="22.28515625" bestFit="1" customWidth="1"/>
    <col min="28" max="28" width="19.42578125" bestFit="1" customWidth="1"/>
    <col min="29" max="29" width="9.140625" customWidth="1"/>
    <col min="30" max="30" width="22.28515625" bestFit="1" customWidth="1"/>
    <col min="31" max="31" width="11.140625" customWidth="1"/>
    <col min="32" max="32" width="9.140625" customWidth="1"/>
    <col min="33" max="33" width="15" customWidth="1"/>
    <col min="34" max="34" width="16" customWidth="1"/>
    <col min="35" max="35" width="9.140625" customWidth="1"/>
    <col min="36" max="36" width="15" customWidth="1"/>
    <col min="37" max="37" width="12.7109375" bestFit="1" customWidth="1"/>
    <col min="38" max="38" width="9.140625" customWidth="1"/>
    <col min="39" max="39" width="22.28515625" bestFit="1" customWidth="1"/>
    <col min="40" max="40" width="18.7109375" bestFit="1" customWidth="1"/>
    <col min="41" max="41" width="9.140625" customWidth="1"/>
    <col min="42" max="43" width="22.28515625" bestFit="1" customWidth="1"/>
    <col min="44" max="44" width="9.140625" customWidth="1"/>
    <col min="45" max="46" width="22.28515625" bestFit="1" customWidth="1"/>
    <col min="47" max="47" width="9.140625" customWidth="1"/>
    <col min="48" max="48" width="15" customWidth="1"/>
    <col min="49" max="49" width="12.7109375" bestFit="1" customWidth="1"/>
    <col min="50" max="50" width="9.140625" customWidth="1"/>
    <col min="51" max="51" width="15" customWidth="1"/>
    <col min="52" max="52" width="12.7109375" bestFit="1" customWidth="1"/>
    <col min="53" max="53" width="9.140625" customWidth="1"/>
    <col min="54" max="54" width="15" customWidth="1"/>
    <col min="55" max="55" width="12.7109375" bestFit="1" customWidth="1"/>
    <col min="56" max="56" width="9.140625" customWidth="1"/>
    <col min="57" max="57" width="15" customWidth="1"/>
    <col min="58" max="58" width="12.7109375" bestFit="1" customWidth="1"/>
    <col min="59" max="59" width="10.85546875" customWidth="1"/>
    <col min="60" max="60" width="15.5703125" customWidth="1"/>
    <col min="61" max="61" width="15.42578125" customWidth="1"/>
    <col min="62" max="62" width="10.140625" bestFit="1" customWidth="1"/>
    <col min="63" max="63" width="20.42578125" style="9" customWidth="1"/>
    <col min="64" max="64" width="14.5703125" style="89" customWidth="1"/>
    <col min="65" max="65" width="14.140625" style="89" customWidth="1"/>
    <col min="66" max="66" width="23.42578125" style="89" customWidth="1"/>
    <col min="67" max="67" width="19.42578125" style="89" customWidth="1"/>
    <col min="68" max="68" width="11.5703125" style="89" customWidth="1"/>
    <col min="69" max="69" width="11.5703125" style="90" customWidth="1"/>
    <col min="70" max="70" width="19.5703125" style="89" customWidth="1"/>
    <col min="71" max="71" width="13.85546875" style="89" customWidth="1"/>
    <col min="72" max="75" width="11.5703125" style="89" customWidth="1"/>
    <col min="76" max="76" width="20.42578125" style="89" bestFit="1" customWidth="1"/>
    <col min="77" max="77" width="17" style="91" customWidth="1"/>
    <col min="78" max="78" width="11.5703125" style="90" customWidth="1"/>
    <col min="79" max="83" width="13.42578125" style="89" customWidth="1"/>
    <col min="84" max="97" width="13.42578125" style="10" customWidth="1"/>
  </cols>
  <sheetData>
    <row r="1" spans="1:97" x14ac:dyDescent="0.2">
      <c r="BL1" s="117"/>
      <c r="BM1" s="117"/>
      <c r="BQ1" s="89"/>
      <c r="BS1" s="90"/>
      <c r="BY1" s="89"/>
      <c r="BZ1" s="89"/>
      <c r="CA1" s="91"/>
      <c r="CB1" s="90"/>
    </row>
    <row r="2" spans="1:97" x14ac:dyDescent="0.2">
      <c r="BL2" s="117"/>
      <c r="BM2" s="117"/>
      <c r="BQ2" s="89"/>
      <c r="BS2" s="90"/>
      <c r="BY2" s="89"/>
      <c r="BZ2" s="89"/>
      <c r="CA2" s="91"/>
      <c r="CB2" s="90"/>
    </row>
    <row r="3" spans="1:9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K3" s="10"/>
      <c r="BQ3" s="89"/>
      <c r="BR3" s="90"/>
    </row>
    <row r="4" spans="1:9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K4" s="10"/>
      <c r="BQ4" s="89"/>
      <c r="BR4" s="90"/>
    </row>
    <row r="5" spans="1:97" x14ac:dyDescent="0.2">
      <c r="A5" s="28"/>
      <c r="B5" s="29" t="s">
        <v>232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K5" s="31"/>
      <c r="BL5" s="93"/>
      <c r="BM5" s="92"/>
      <c r="BN5" s="92"/>
      <c r="BO5" s="92"/>
      <c r="BQ5" s="89"/>
      <c r="BR5" s="90"/>
    </row>
    <row r="6" spans="1:97" ht="13.5" thickBot="1" x14ac:dyDescent="0.25">
      <c r="A6" s="32" t="s">
        <v>1</v>
      </c>
      <c r="B6" s="33"/>
      <c r="C6" s="234" t="s">
        <v>233</v>
      </c>
      <c r="D6" s="234"/>
      <c r="E6" s="167"/>
      <c r="F6" s="234" t="s">
        <v>243</v>
      </c>
      <c r="G6" s="234"/>
      <c r="H6" s="34"/>
      <c r="I6" s="234" t="s">
        <v>244</v>
      </c>
      <c r="J6" s="234"/>
      <c r="K6" s="34"/>
      <c r="L6" s="234" t="s">
        <v>234</v>
      </c>
      <c r="M6" s="234"/>
      <c r="N6" s="35"/>
      <c r="O6" s="234" t="s">
        <v>235</v>
      </c>
      <c r="P6" s="234"/>
      <c r="Q6" s="167"/>
      <c r="R6" s="234" t="s">
        <v>245</v>
      </c>
      <c r="S6" s="234"/>
      <c r="T6" s="167"/>
      <c r="U6" s="234" t="s">
        <v>246</v>
      </c>
      <c r="V6" s="234"/>
      <c r="W6" s="34"/>
      <c r="X6" s="234" t="s">
        <v>236</v>
      </c>
      <c r="Y6" s="234"/>
      <c r="Z6" s="167"/>
      <c r="AA6" s="234" t="s">
        <v>237</v>
      </c>
      <c r="AB6" s="234"/>
      <c r="AC6" s="34"/>
      <c r="AD6" s="234" t="s">
        <v>238</v>
      </c>
      <c r="AE6" s="234"/>
      <c r="AF6" s="35"/>
      <c r="AG6" s="234" t="s">
        <v>247</v>
      </c>
      <c r="AH6" s="234"/>
      <c r="AI6" s="35"/>
      <c r="AJ6" s="234" t="s">
        <v>248</v>
      </c>
      <c r="AK6" s="234"/>
      <c r="AL6" s="34"/>
      <c r="AM6" s="234" t="s">
        <v>239</v>
      </c>
      <c r="AN6" s="234"/>
      <c r="AO6" s="34"/>
      <c r="AP6" s="234" t="s">
        <v>249</v>
      </c>
      <c r="AQ6" s="234"/>
      <c r="AR6" s="34"/>
      <c r="AS6" s="234" t="s">
        <v>240</v>
      </c>
      <c r="AT6" s="234"/>
      <c r="AU6" s="34"/>
      <c r="AV6" s="234" t="s">
        <v>250</v>
      </c>
      <c r="AW6" s="234"/>
      <c r="AX6" s="167"/>
      <c r="AY6" s="234" t="s">
        <v>251</v>
      </c>
      <c r="AZ6" s="234"/>
      <c r="BA6" s="34"/>
      <c r="BB6" s="234" t="s">
        <v>241</v>
      </c>
      <c r="BC6" s="234"/>
      <c r="BD6" s="34"/>
      <c r="BE6" s="234" t="s">
        <v>242</v>
      </c>
      <c r="BF6" s="234"/>
      <c r="BG6" s="34"/>
      <c r="BH6" s="234" t="s">
        <v>2</v>
      </c>
      <c r="BI6" s="234"/>
      <c r="BK6" s="36"/>
      <c r="BL6" s="121"/>
      <c r="BM6" s="93"/>
      <c r="BN6" s="93"/>
      <c r="BO6" s="93"/>
      <c r="BP6" s="93"/>
      <c r="BQ6" s="92"/>
      <c r="BR6" s="90"/>
    </row>
    <row r="7" spans="1:9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K7" s="39"/>
      <c r="BL7" s="94"/>
      <c r="BM7" s="92"/>
      <c r="BN7" s="92"/>
      <c r="BO7" s="92"/>
      <c r="BP7" s="92"/>
      <c r="BQ7" s="92"/>
      <c r="BR7" s="90"/>
    </row>
    <row r="8" spans="1:9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K8" s="39"/>
      <c r="BL8" s="94"/>
      <c r="BM8" s="92"/>
      <c r="BN8" s="92"/>
      <c r="BO8" s="92"/>
      <c r="BP8" s="92"/>
      <c r="BQ8" s="92"/>
      <c r="BR8" s="90"/>
    </row>
    <row r="9" spans="1:9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K9" s="39"/>
      <c r="BL9" s="94"/>
      <c r="BM9" s="94"/>
      <c r="BN9" s="94"/>
      <c r="BO9" s="94"/>
      <c r="BP9" s="94"/>
      <c r="BQ9" s="94"/>
      <c r="BR9" s="90"/>
    </row>
    <row r="10" spans="1:9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K10" s="39"/>
      <c r="BL10" s="94"/>
      <c r="BM10" s="94"/>
      <c r="BN10" s="94"/>
      <c r="BO10" s="94"/>
      <c r="BP10" s="94"/>
      <c r="BQ10" s="94"/>
      <c r="BR10" s="90"/>
    </row>
    <row r="11" spans="1:97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K11" s="39"/>
      <c r="BL11" s="94"/>
      <c r="BM11" s="94"/>
      <c r="BN11" s="94"/>
      <c r="BO11" s="94"/>
      <c r="BP11" s="94"/>
      <c r="BQ11" s="94"/>
      <c r="BR11" s="95"/>
      <c r="BS11" s="96"/>
      <c r="BT11" s="96"/>
      <c r="BU11" s="96"/>
      <c r="BV11" s="96"/>
      <c r="BW11" s="96"/>
      <c r="BX11" s="96"/>
      <c r="BY11" s="97"/>
      <c r="BZ11" s="95"/>
      <c r="CA11" s="96"/>
      <c r="CB11" s="96"/>
      <c r="CC11" s="96"/>
      <c r="CD11" s="96"/>
      <c r="CE11" s="96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</row>
    <row r="12" spans="1:9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K12" s="39"/>
      <c r="BL12" s="94"/>
      <c r="BM12" s="92"/>
      <c r="BN12" s="94"/>
      <c r="BO12" s="94"/>
      <c r="BP12" s="94"/>
      <c r="BQ12" s="94"/>
      <c r="BR12" s="98"/>
    </row>
    <row r="13" spans="1:97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K13" s="39"/>
      <c r="BL13" s="94"/>
      <c r="BM13" s="92"/>
      <c r="BN13" s="92"/>
      <c r="BO13" s="92"/>
      <c r="BP13" s="92"/>
      <c r="BQ13" s="92"/>
      <c r="BR13" s="90"/>
    </row>
    <row r="14" spans="1:9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50"/>
      <c r="BI14" s="52"/>
      <c r="BK14" s="39"/>
      <c r="BL14" s="94"/>
      <c r="BM14" s="92"/>
      <c r="BN14" s="92"/>
      <c r="BO14" s="92"/>
      <c r="BP14" s="92"/>
      <c r="BQ14" s="92"/>
      <c r="BR14" s="90"/>
    </row>
    <row r="15" spans="1:97" x14ac:dyDescent="0.2">
      <c r="A15" s="40">
        <v>1</v>
      </c>
      <c r="B15" s="49" t="s">
        <v>5</v>
      </c>
      <c r="C15" s="50">
        <v>111.02</v>
      </c>
      <c r="D15" s="51">
        <v>98.1</v>
      </c>
      <c r="E15" s="51"/>
      <c r="F15" s="50">
        <v>111.38</v>
      </c>
      <c r="G15" s="51">
        <v>98.06</v>
      </c>
      <c r="H15" s="26"/>
      <c r="I15" s="50">
        <v>111.3</v>
      </c>
      <c r="J15" s="51">
        <v>97.74</v>
      </c>
      <c r="K15" s="26"/>
      <c r="L15" s="50">
        <v>110.73</v>
      </c>
      <c r="M15" s="51">
        <v>98.16</v>
      </c>
      <c r="N15" s="26"/>
      <c r="O15" s="50">
        <v>111.14</v>
      </c>
      <c r="P15" s="51">
        <v>98.36</v>
      </c>
      <c r="Q15" s="51"/>
      <c r="R15" s="50">
        <v>111.33</v>
      </c>
      <c r="S15" s="51">
        <v>97.89</v>
      </c>
      <c r="T15" s="51"/>
      <c r="U15" s="50">
        <v>111.44</v>
      </c>
      <c r="V15" s="51">
        <v>98.01</v>
      </c>
      <c r="W15" s="26"/>
      <c r="X15" s="50">
        <v>111.43</v>
      </c>
      <c r="Y15" s="51">
        <v>97.89</v>
      </c>
      <c r="Z15" s="51"/>
      <c r="AA15" s="50">
        <v>111.8</v>
      </c>
      <c r="AB15" s="51">
        <v>96.89</v>
      </c>
      <c r="AC15" s="26"/>
      <c r="AD15" s="50">
        <v>111.94</v>
      </c>
      <c r="AE15" s="51">
        <v>97.13</v>
      </c>
      <c r="AF15" s="26"/>
      <c r="AG15" s="50">
        <v>111.92</v>
      </c>
      <c r="AH15" s="51">
        <v>96.9</v>
      </c>
      <c r="AI15" s="26"/>
      <c r="AJ15" s="50">
        <v>112.3</v>
      </c>
      <c r="AK15" s="51">
        <v>96.37</v>
      </c>
      <c r="AL15" s="26"/>
      <c r="AM15" s="50">
        <v>112.24000000000001</v>
      </c>
      <c r="AN15" s="51">
        <v>96.3</v>
      </c>
      <c r="AO15" s="26"/>
      <c r="AP15" s="50">
        <v>112.72</v>
      </c>
      <c r="AQ15" s="51">
        <v>95.19</v>
      </c>
      <c r="AR15" s="26"/>
      <c r="AS15" s="50">
        <v>112.66</v>
      </c>
      <c r="AT15" s="51">
        <v>95.37</v>
      </c>
      <c r="AU15" s="26"/>
      <c r="AV15" s="50">
        <v>112.84</v>
      </c>
      <c r="AW15" s="51">
        <v>95.15</v>
      </c>
      <c r="AX15" s="51"/>
      <c r="AY15" s="50">
        <v>112.89</v>
      </c>
      <c r="AZ15" s="51">
        <v>95.05</v>
      </c>
      <c r="BA15" s="26"/>
      <c r="BB15" s="50">
        <v>112.75</v>
      </c>
      <c r="BC15" s="51">
        <v>95.59</v>
      </c>
      <c r="BD15" s="26"/>
      <c r="BE15" s="26">
        <v>113.48</v>
      </c>
      <c r="BF15" s="26">
        <v>95.83</v>
      </c>
      <c r="BG15" s="26"/>
      <c r="BH15" s="130">
        <f>(C15+F15+I15+L15+O15+R15+U15+X15+AA15+AD15+AG15+AJ15+AM15+AP15+AS15+AV15+AY15+BB15+BE15)/19</f>
        <v>111.96368421052634</v>
      </c>
      <c r="BI15" s="133">
        <f>(D15+G15+J15+M15+P15+S15+V15+Y15+AB15+AE15+AH15+AK15+AN15+AQ15+AT15+AW15+AZ15+BC15+BF15)/19</f>
        <v>96.841052631578947</v>
      </c>
      <c r="BJ15" s="163"/>
      <c r="BK15" s="53"/>
      <c r="BL15" s="113"/>
      <c r="BM15" s="82"/>
      <c r="BN15" s="82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</row>
    <row r="16" spans="1:97" x14ac:dyDescent="0.2">
      <c r="A16" s="40">
        <v>2</v>
      </c>
      <c r="B16" s="49" t="s">
        <v>6</v>
      </c>
      <c r="C16" s="50">
        <v>0.77627697562490294</v>
      </c>
      <c r="D16" s="51">
        <v>140.30000000000001</v>
      </c>
      <c r="E16" s="51"/>
      <c r="F16" s="50">
        <v>0.78009205086200173</v>
      </c>
      <c r="G16" s="51">
        <v>140.01</v>
      </c>
      <c r="H16" s="26"/>
      <c r="I16" s="50">
        <v>0.77333539556105479</v>
      </c>
      <c r="J16" s="51">
        <v>140.68</v>
      </c>
      <c r="K16" s="26"/>
      <c r="L16" s="50">
        <v>0.77202192542268189</v>
      </c>
      <c r="M16" s="51">
        <v>140.79</v>
      </c>
      <c r="N16" s="26"/>
      <c r="O16" s="50">
        <v>0.77279752704791338</v>
      </c>
      <c r="P16" s="51">
        <v>141.46</v>
      </c>
      <c r="Q16" s="51"/>
      <c r="R16" s="50">
        <v>0.76722418290624517</v>
      </c>
      <c r="S16" s="51">
        <v>142.04</v>
      </c>
      <c r="T16" s="51"/>
      <c r="U16" s="50">
        <v>0.76740081344486222</v>
      </c>
      <c r="V16" s="51">
        <v>142.32</v>
      </c>
      <c r="W16" s="26"/>
      <c r="X16" s="50">
        <v>0.76645972254158046</v>
      </c>
      <c r="Y16" s="51">
        <v>142.32</v>
      </c>
      <c r="Z16" s="51"/>
      <c r="AA16" s="50">
        <v>0.76213703223839646</v>
      </c>
      <c r="AB16" s="51">
        <v>142.13</v>
      </c>
      <c r="AC16" s="26"/>
      <c r="AD16" s="50">
        <v>0.76376689834262579</v>
      </c>
      <c r="AE16" s="51">
        <v>142.36000000000001</v>
      </c>
      <c r="AF16" s="26"/>
      <c r="AG16" s="50">
        <v>0.76173065204143819</v>
      </c>
      <c r="AH16" s="51">
        <v>142.37</v>
      </c>
      <c r="AI16" s="26"/>
      <c r="AJ16" s="50">
        <v>0.7582650894752806</v>
      </c>
      <c r="AK16" s="51">
        <v>142.72</v>
      </c>
      <c r="AL16" s="26"/>
      <c r="AM16" s="50">
        <v>0.75694497010067363</v>
      </c>
      <c r="AN16" s="51">
        <v>142.80000000000001</v>
      </c>
      <c r="AO16" s="26"/>
      <c r="AP16" s="50">
        <v>0.7582650894752806</v>
      </c>
      <c r="AQ16" s="51">
        <v>141.51</v>
      </c>
      <c r="AR16" s="26"/>
      <c r="AS16" s="50">
        <v>0.76225322051985667</v>
      </c>
      <c r="AT16" s="51">
        <v>140.94999999999999</v>
      </c>
      <c r="AU16" s="26"/>
      <c r="AV16" s="50">
        <v>0.76039844878716434</v>
      </c>
      <c r="AW16" s="51">
        <v>141.19999999999999</v>
      </c>
      <c r="AX16" s="51"/>
      <c r="AY16" s="50">
        <v>0.75993616536210951</v>
      </c>
      <c r="AZ16" s="51">
        <v>141.19999999999999</v>
      </c>
      <c r="BA16" s="26"/>
      <c r="BB16" s="50">
        <v>0.76178867982021792</v>
      </c>
      <c r="BC16" s="51">
        <v>141.47999999999999</v>
      </c>
      <c r="BD16" s="26"/>
      <c r="BE16" s="26">
        <v>0.76593137254901955</v>
      </c>
      <c r="BF16" s="26">
        <v>141.97999999999999</v>
      </c>
      <c r="BG16" s="26"/>
      <c r="BH16" s="130">
        <f t="shared" ref="BH16:BH30" si="0">(C16+F16+I16+L16+O16+R16+U16+X16+AA16+AD16+AG16+AJ16+AM16+AP16+AS16+AV16+AY16+BB16+BE16)/19</f>
        <v>0.76563295853280555</v>
      </c>
      <c r="BI16" s="133">
        <f t="shared" ref="BI16:BI30" si="1">(D16+G16+J16+M16+P16+S16+V16+Y16+AB16+AE16+AH16+AK16+AN16+AQ16+AT16+AW16+AZ16+BC16+BF16)/19</f>
        <v>141.6115789473684</v>
      </c>
      <c r="BJ16" s="163"/>
      <c r="BK16" s="53"/>
      <c r="BL16" s="113"/>
      <c r="BM16" s="82"/>
      <c r="BN16" s="62"/>
      <c r="BO16" s="99"/>
      <c r="BP16" s="99"/>
      <c r="BQ16" s="92"/>
      <c r="BR16" s="90"/>
    </row>
    <row r="17" spans="1:97" x14ac:dyDescent="0.2">
      <c r="A17" s="40">
        <v>3</v>
      </c>
      <c r="B17" s="49" t="s">
        <v>7</v>
      </c>
      <c r="C17" s="50">
        <v>0.97020000000000006</v>
      </c>
      <c r="D17" s="51">
        <v>112.26</v>
      </c>
      <c r="E17" s="51"/>
      <c r="F17" s="50">
        <v>0.97340000000000004</v>
      </c>
      <c r="G17" s="51">
        <v>112.2</v>
      </c>
      <c r="H17" s="26"/>
      <c r="I17" s="50">
        <v>0.9698</v>
      </c>
      <c r="J17" s="51">
        <v>112.18</v>
      </c>
      <c r="K17" s="26"/>
      <c r="L17" s="50">
        <v>0.96510000000000007</v>
      </c>
      <c r="M17" s="51">
        <v>112.62</v>
      </c>
      <c r="N17" s="26"/>
      <c r="O17" s="50">
        <v>0.97330000000000005</v>
      </c>
      <c r="P17" s="51">
        <v>112.32</v>
      </c>
      <c r="Q17" s="51"/>
      <c r="R17" s="50">
        <v>0.97450000000000003</v>
      </c>
      <c r="S17" s="51">
        <v>111.83</v>
      </c>
      <c r="T17" s="51"/>
      <c r="U17" s="50">
        <v>0.97300000000000009</v>
      </c>
      <c r="V17" s="51">
        <v>112.25</v>
      </c>
      <c r="W17" s="26"/>
      <c r="X17" s="50">
        <v>0.9699000000000001</v>
      </c>
      <c r="Y17" s="51">
        <v>112.47</v>
      </c>
      <c r="Z17" s="51"/>
      <c r="AA17" s="50">
        <v>0.96350000000000002</v>
      </c>
      <c r="AB17" s="51">
        <v>112.42</v>
      </c>
      <c r="AC17" s="26"/>
      <c r="AD17" s="50">
        <v>0.96479999999999999</v>
      </c>
      <c r="AE17" s="51">
        <v>112.7</v>
      </c>
      <c r="AF17" s="26"/>
      <c r="AG17" s="50">
        <v>0.96100000000000008</v>
      </c>
      <c r="AH17" s="51">
        <v>112.85</v>
      </c>
      <c r="AI17" s="26"/>
      <c r="AJ17" s="50">
        <v>0.96550000000000002</v>
      </c>
      <c r="AK17" s="51">
        <v>112.09</v>
      </c>
      <c r="AL17" s="26"/>
      <c r="AM17" s="50">
        <v>0.96579999999999999</v>
      </c>
      <c r="AN17" s="51">
        <v>111.92</v>
      </c>
      <c r="AO17" s="26"/>
      <c r="AP17" s="50">
        <v>0.9556</v>
      </c>
      <c r="AQ17" s="51">
        <v>112.29</v>
      </c>
      <c r="AR17" s="26"/>
      <c r="AS17" s="50">
        <v>0.95860000000000001</v>
      </c>
      <c r="AT17" s="51">
        <v>112.08</v>
      </c>
      <c r="AU17" s="26"/>
      <c r="AV17" s="50">
        <v>0.96640000000000004</v>
      </c>
      <c r="AW17" s="51">
        <v>111.1</v>
      </c>
      <c r="AX17" s="51"/>
      <c r="AY17" s="50">
        <v>0.96640000000000004</v>
      </c>
      <c r="AZ17" s="51">
        <v>111.03</v>
      </c>
      <c r="BA17" s="26"/>
      <c r="BB17" s="50">
        <v>0.96870000000000001</v>
      </c>
      <c r="BC17" s="51">
        <v>111.26</v>
      </c>
      <c r="BD17" s="26"/>
      <c r="BE17" s="26">
        <v>0.9759000000000001</v>
      </c>
      <c r="BF17" s="26">
        <v>111.44</v>
      </c>
      <c r="BG17" s="26"/>
      <c r="BH17" s="130">
        <f t="shared" si="0"/>
        <v>0.96744210526315788</v>
      </c>
      <c r="BI17" s="133">
        <f t="shared" si="1"/>
        <v>112.06894736842102</v>
      </c>
      <c r="BJ17" s="163"/>
      <c r="BK17" s="53"/>
      <c r="BL17" s="113"/>
      <c r="BM17" s="82"/>
      <c r="BN17" s="62"/>
      <c r="BO17" s="99"/>
      <c r="BP17" s="99"/>
      <c r="BQ17" s="92"/>
      <c r="BR17" s="90"/>
    </row>
    <row r="18" spans="1:97" x14ac:dyDescent="0.2">
      <c r="A18" s="40">
        <v>4</v>
      </c>
      <c r="B18" s="49" t="s">
        <v>8</v>
      </c>
      <c r="C18" s="50">
        <v>0.86184607429113147</v>
      </c>
      <c r="D18" s="51">
        <v>126.4</v>
      </c>
      <c r="E18" s="51"/>
      <c r="F18" s="50">
        <v>0.86475268073331024</v>
      </c>
      <c r="G18" s="51">
        <v>126.39</v>
      </c>
      <c r="H18" s="26"/>
      <c r="I18" s="50">
        <v>0.86058519793459543</v>
      </c>
      <c r="J18" s="51">
        <v>126.41</v>
      </c>
      <c r="K18" s="26"/>
      <c r="L18" s="50">
        <v>0.85903272914698037</v>
      </c>
      <c r="M18" s="51">
        <v>126.5</v>
      </c>
      <c r="N18" s="26"/>
      <c r="O18" s="50">
        <v>0.86393088552915764</v>
      </c>
      <c r="P18" s="51">
        <v>126.51</v>
      </c>
      <c r="Q18" s="51"/>
      <c r="R18" s="50">
        <v>0.86184607429113147</v>
      </c>
      <c r="S18" s="51">
        <v>126.49</v>
      </c>
      <c r="T18" s="51"/>
      <c r="U18" s="50">
        <v>0.86244070720137989</v>
      </c>
      <c r="V18" s="51">
        <v>126.64</v>
      </c>
      <c r="W18" s="26"/>
      <c r="X18" s="50">
        <v>0.8608815426997245</v>
      </c>
      <c r="Y18" s="51">
        <v>126.74</v>
      </c>
      <c r="Z18" s="51"/>
      <c r="AA18" s="50">
        <v>0.85440874914559117</v>
      </c>
      <c r="AB18" s="51">
        <v>126.76</v>
      </c>
      <c r="AC18" s="26"/>
      <c r="AD18" s="50">
        <v>0.85829542528538316</v>
      </c>
      <c r="AE18" s="51">
        <v>126.66</v>
      </c>
      <c r="AF18" s="26"/>
      <c r="AG18" s="50">
        <v>0.85631101215961636</v>
      </c>
      <c r="AH18" s="51">
        <v>126.64</v>
      </c>
      <c r="AI18" s="26"/>
      <c r="AJ18" s="50">
        <v>0.85484698239015222</v>
      </c>
      <c r="AK18" s="51">
        <v>126.58</v>
      </c>
      <c r="AL18" s="26"/>
      <c r="AM18" s="50">
        <v>0.8544817568144919</v>
      </c>
      <c r="AN18" s="51">
        <v>126.48</v>
      </c>
      <c r="AO18" s="26"/>
      <c r="AP18" s="50">
        <v>0.84925690021231426</v>
      </c>
      <c r="AQ18" s="51">
        <v>126.36</v>
      </c>
      <c r="AR18" s="26"/>
      <c r="AS18" s="50">
        <v>0.84976206662134601</v>
      </c>
      <c r="AT18" s="51">
        <v>126.41</v>
      </c>
      <c r="AU18" s="26"/>
      <c r="AV18" s="50">
        <v>0.85005100306018355</v>
      </c>
      <c r="AW18" s="51">
        <v>126.29</v>
      </c>
      <c r="AX18" s="51"/>
      <c r="AY18" s="50">
        <v>0.85019554497534422</v>
      </c>
      <c r="AZ18" s="51">
        <v>126.22</v>
      </c>
      <c r="BA18" s="26"/>
      <c r="BB18" s="50">
        <v>0.85382513661202186</v>
      </c>
      <c r="BC18" s="51">
        <v>126.24</v>
      </c>
      <c r="BD18" s="26"/>
      <c r="BE18" s="26">
        <v>0.86214328821450115</v>
      </c>
      <c r="BF18" s="26">
        <v>126.29</v>
      </c>
      <c r="BG18" s="26"/>
      <c r="BH18" s="130">
        <f t="shared" si="0"/>
        <v>0.85731019775359785</v>
      </c>
      <c r="BI18" s="133">
        <f t="shared" si="1"/>
        <v>126.47421052631577</v>
      </c>
      <c r="BJ18" s="163"/>
      <c r="BK18" s="53"/>
      <c r="BL18" s="113"/>
      <c r="BM18" s="82"/>
      <c r="BN18" s="62"/>
      <c r="BO18" s="99"/>
      <c r="BP18" s="99"/>
      <c r="BQ18" s="92"/>
      <c r="BR18" s="90"/>
    </row>
    <row r="19" spans="1:97" x14ac:dyDescent="0.2">
      <c r="A19" s="40">
        <v>5</v>
      </c>
      <c r="B19" s="49" t="s">
        <v>9</v>
      </c>
      <c r="C19" s="50">
        <v>1201.46</v>
      </c>
      <c r="D19" s="54">
        <v>130851.01</v>
      </c>
      <c r="E19" s="54"/>
      <c r="F19" s="55">
        <v>1196.0601000000001</v>
      </c>
      <c r="G19" s="54">
        <v>130633.68</v>
      </c>
      <c r="H19" s="26"/>
      <c r="I19" s="50">
        <v>1203.25</v>
      </c>
      <c r="J19" s="54">
        <v>130901.57</v>
      </c>
      <c r="K19" s="26"/>
      <c r="L19" s="50">
        <v>1199.6100000000001</v>
      </c>
      <c r="M19" s="54">
        <v>130385.61</v>
      </c>
      <c r="N19" s="26"/>
      <c r="O19" s="50">
        <v>1194.01</v>
      </c>
      <c r="P19" s="54">
        <v>130529.17</v>
      </c>
      <c r="Q19" s="54"/>
      <c r="R19" s="55">
        <v>1193.7</v>
      </c>
      <c r="S19" s="54">
        <v>130089.43</v>
      </c>
      <c r="T19" s="54"/>
      <c r="U19" s="55">
        <v>1196.8300000000002</v>
      </c>
      <c r="V19" s="54">
        <v>130717.77</v>
      </c>
      <c r="W19" s="26"/>
      <c r="X19" s="50">
        <v>1206.1000000000001</v>
      </c>
      <c r="Y19" s="54">
        <v>131561.39000000001</v>
      </c>
      <c r="Z19" s="54"/>
      <c r="AA19" s="50">
        <v>1206.53</v>
      </c>
      <c r="AB19" s="54">
        <v>130691.33</v>
      </c>
      <c r="AC19" s="26"/>
      <c r="AD19" s="50">
        <v>1196.56</v>
      </c>
      <c r="AE19" s="54">
        <v>130101.97</v>
      </c>
      <c r="AF19" s="26"/>
      <c r="AG19" s="50">
        <v>1198.76</v>
      </c>
      <c r="AH19" s="54">
        <v>130005.52</v>
      </c>
      <c r="AI19" s="26"/>
      <c r="AJ19" s="50">
        <v>1202.95</v>
      </c>
      <c r="AK19" s="54">
        <v>130183.25</v>
      </c>
      <c r="AL19" s="26"/>
      <c r="AM19" s="50">
        <v>1202.99</v>
      </c>
      <c r="AN19" s="54">
        <v>130031.19</v>
      </c>
      <c r="AO19" s="26"/>
      <c r="AP19" s="50">
        <v>1207.6200000000001</v>
      </c>
      <c r="AQ19" s="54">
        <v>129577.63</v>
      </c>
      <c r="AR19" s="26"/>
      <c r="AS19" s="50">
        <v>1198.27</v>
      </c>
      <c r="AT19" s="54">
        <v>128742.13</v>
      </c>
      <c r="AU19" s="26"/>
      <c r="AV19" s="50">
        <v>1199.99</v>
      </c>
      <c r="AW19" s="54">
        <v>128842.93</v>
      </c>
      <c r="AX19" s="54"/>
      <c r="AY19" s="55">
        <v>1197.74</v>
      </c>
      <c r="AZ19" s="54">
        <v>128517.5</v>
      </c>
      <c r="BA19" s="26"/>
      <c r="BB19" s="50">
        <v>1195.51</v>
      </c>
      <c r="BC19" s="54">
        <v>128852.07</v>
      </c>
      <c r="BD19" s="26"/>
      <c r="BE19" s="26">
        <v>1183.54</v>
      </c>
      <c r="BF19" s="26">
        <v>128709.98</v>
      </c>
      <c r="BG19" s="26"/>
      <c r="BH19" s="130">
        <f t="shared" si="0"/>
        <v>1199.0252684210529</v>
      </c>
      <c r="BI19" s="133">
        <f t="shared" si="1"/>
        <v>129996.0594736842</v>
      </c>
      <c r="BJ19" s="163"/>
      <c r="BK19" s="53"/>
      <c r="BL19" s="113"/>
      <c r="BM19" s="82"/>
      <c r="BN19" s="183"/>
      <c r="BO19" s="99"/>
      <c r="BP19" s="99"/>
      <c r="BQ19" s="92"/>
      <c r="BR19" s="90"/>
    </row>
    <row r="20" spans="1:97" x14ac:dyDescent="0.2">
      <c r="A20" s="40">
        <v>6</v>
      </c>
      <c r="B20" s="49" t="s">
        <v>10</v>
      </c>
      <c r="C20" s="50">
        <v>14.512</v>
      </c>
      <c r="D20" s="51">
        <v>1580.5</v>
      </c>
      <c r="E20" s="51"/>
      <c r="F20" s="50">
        <v>14.286000000000001</v>
      </c>
      <c r="G20" s="51">
        <v>1560.32</v>
      </c>
      <c r="H20" s="26"/>
      <c r="I20" s="50">
        <v>14.271000000000001</v>
      </c>
      <c r="J20" s="51">
        <v>1552.54</v>
      </c>
      <c r="K20" s="26"/>
      <c r="L20" s="50">
        <v>14.09</v>
      </c>
      <c r="M20" s="51">
        <v>1531.44</v>
      </c>
      <c r="N20" s="26"/>
      <c r="O20" s="50">
        <v>14.21</v>
      </c>
      <c r="P20" s="51">
        <v>1553.44</v>
      </c>
      <c r="Q20" s="51"/>
      <c r="R20" s="50">
        <v>14.100000000000001</v>
      </c>
      <c r="S20" s="51">
        <v>1536.62</v>
      </c>
      <c r="T20" s="51"/>
      <c r="U20" s="50">
        <v>14.177000000000001</v>
      </c>
      <c r="V20" s="51">
        <v>1548.41</v>
      </c>
      <c r="W20" s="26"/>
      <c r="X20" s="50">
        <v>14.22</v>
      </c>
      <c r="Y20" s="51">
        <v>1551.12</v>
      </c>
      <c r="Z20" s="51"/>
      <c r="AA20" s="50">
        <v>14.200000000000001</v>
      </c>
      <c r="AB20" s="51">
        <v>1538.14</v>
      </c>
      <c r="AC20" s="26"/>
      <c r="AD20" s="50">
        <v>14.158000000000001</v>
      </c>
      <c r="AE20" s="51">
        <v>1539.4</v>
      </c>
      <c r="AF20" s="26"/>
      <c r="AG20" s="50">
        <v>14.14</v>
      </c>
      <c r="AH20" s="51">
        <v>1533.48</v>
      </c>
      <c r="AI20" s="26"/>
      <c r="AJ20" s="50">
        <v>14.179</v>
      </c>
      <c r="AK20" s="51">
        <v>1534.45</v>
      </c>
      <c r="AL20" s="26"/>
      <c r="AM20" s="50">
        <v>14.22</v>
      </c>
      <c r="AN20" s="51">
        <v>1537.04</v>
      </c>
      <c r="AO20" s="26"/>
      <c r="AP20" s="50">
        <v>14.373000000000001</v>
      </c>
      <c r="AQ20" s="51">
        <v>1542.22</v>
      </c>
      <c r="AR20" s="26"/>
      <c r="AS20" s="50">
        <v>14.290000000000001</v>
      </c>
      <c r="AT20" s="51">
        <v>1535.32</v>
      </c>
      <c r="AU20" s="26"/>
      <c r="AV20" s="50">
        <v>14.24</v>
      </c>
      <c r="AW20" s="51">
        <v>1528.95</v>
      </c>
      <c r="AX20" s="51"/>
      <c r="AY20" s="50">
        <v>14.458</v>
      </c>
      <c r="AZ20" s="51">
        <v>1551.34</v>
      </c>
      <c r="BA20" s="26"/>
      <c r="BB20" s="50">
        <v>14.423</v>
      </c>
      <c r="BC20" s="51">
        <v>1554.51</v>
      </c>
      <c r="BD20" s="26"/>
      <c r="BE20" s="26">
        <v>14.290000000000001</v>
      </c>
      <c r="BF20" s="26">
        <v>1554.04</v>
      </c>
      <c r="BG20" s="26"/>
      <c r="BH20" s="130">
        <f t="shared" si="0"/>
        <v>14.254578947368421</v>
      </c>
      <c r="BI20" s="133">
        <f t="shared" si="1"/>
        <v>1545.4357894736843</v>
      </c>
      <c r="BJ20" s="163"/>
      <c r="BK20" s="53"/>
      <c r="BL20" s="113"/>
      <c r="BM20" s="82"/>
      <c r="BN20" s="62"/>
      <c r="BO20" s="99"/>
      <c r="BP20" s="99"/>
      <c r="BQ20" s="92"/>
      <c r="BR20" s="90"/>
    </row>
    <row r="21" spans="1:97" x14ac:dyDescent="0.2">
      <c r="A21" s="40">
        <v>7</v>
      </c>
      <c r="B21" s="49" t="s">
        <v>25</v>
      </c>
      <c r="C21" s="50">
        <v>1.3873473917869035</v>
      </c>
      <c r="D21" s="51">
        <v>78.5</v>
      </c>
      <c r="E21" s="51"/>
      <c r="F21" s="50">
        <v>1.3939224979091163</v>
      </c>
      <c r="G21" s="51">
        <v>78.349999999999994</v>
      </c>
      <c r="H21" s="26"/>
      <c r="I21" s="50">
        <v>1.3921759710427397</v>
      </c>
      <c r="J21" s="51">
        <v>78.14</v>
      </c>
      <c r="K21" s="26"/>
      <c r="L21" s="50">
        <v>1.3976240391334731</v>
      </c>
      <c r="M21" s="51">
        <v>77.77</v>
      </c>
      <c r="N21" s="26"/>
      <c r="O21" s="50">
        <v>1.4046916701783956</v>
      </c>
      <c r="P21" s="51">
        <v>77.819999999999993</v>
      </c>
      <c r="Q21" s="51"/>
      <c r="R21" s="50">
        <v>1.4072614691809737</v>
      </c>
      <c r="S21" s="51">
        <v>77.44</v>
      </c>
      <c r="T21" s="51"/>
      <c r="U21" s="50">
        <v>1.4048890137679124</v>
      </c>
      <c r="V21" s="51">
        <v>77.739999999999995</v>
      </c>
      <c r="W21" s="26"/>
      <c r="X21" s="50">
        <v>1.3929516645772393</v>
      </c>
      <c r="Y21" s="51">
        <v>78.31</v>
      </c>
      <c r="Z21" s="51"/>
      <c r="AA21" s="50">
        <v>1.3888888888888886</v>
      </c>
      <c r="AB21" s="51">
        <v>77.989999999999995</v>
      </c>
      <c r="AC21" s="26"/>
      <c r="AD21" s="50">
        <v>1.3948946854512485</v>
      </c>
      <c r="AE21" s="51">
        <v>77.95</v>
      </c>
      <c r="AF21" s="26"/>
      <c r="AG21" s="50">
        <v>1.3875398917718884</v>
      </c>
      <c r="AH21" s="51">
        <v>78.16</v>
      </c>
      <c r="AI21" s="26"/>
      <c r="AJ21" s="50">
        <v>1.3791201213625706</v>
      </c>
      <c r="AK21" s="51">
        <v>78.47</v>
      </c>
      <c r="AL21" s="26"/>
      <c r="AM21" s="50">
        <v>1.3764624913971093</v>
      </c>
      <c r="AN21" s="51">
        <v>78.53</v>
      </c>
      <c r="AO21" s="26"/>
      <c r="AP21" s="50">
        <v>1.372872048325096</v>
      </c>
      <c r="AQ21" s="51">
        <v>78.16</v>
      </c>
      <c r="AR21" s="26"/>
      <c r="AS21" s="50">
        <v>1.3753266400770181</v>
      </c>
      <c r="AT21" s="51">
        <v>78.12</v>
      </c>
      <c r="AU21" s="26"/>
      <c r="AV21" s="50">
        <v>1.3804527885146327</v>
      </c>
      <c r="AW21" s="51">
        <v>77.78</v>
      </c>
      <c r="AX21" s="51"/>
      <c r="AY21" s="50">
        <v>1.3787398317937405</v>
      </c>
      <c r="AZ21" s="51">
        <v>77.819999999999993</v>
      </c>
      <c r="BA21" s="26"/>
      <c r="BB21" s="50">
        <v>1.3829345871940255</v>
      </c>
      <c r="BC21" s="51">
        <v>77.94</v>
      </c>
      <c r="BD21" s="26"/>
      <c r="BE21" s="26">
        <v>1.3856172925038104</v>
      </c>
      <c r="BF21" s="26">
        <v>78.48</v>
      </c>
      <c r="BG21" s="26"/>
      <c r="BH21" s="130">
        <f t="shared" si="0"/>
        <v>1.3886164728871988</v>
      </c>
      <c r="BI21" s="133">
        <f t="shared" si="1"/>
        <v>78.077368421052626</v>
      </c>
      <c r="BJ21" s="163"/>
      <c r="BK21" s="53"/>
      <c r="BL21" s="113"/>
      <c r="BM21" s="82"/>
      <c r="BN21" s="62"/>
      <c r="BO21" s="99"/>
      <c r="BP21" s="99"/>
      <c r="BQ21" s="92"/>
      <c r="BR21" s="90"/>
    </row>
    <row r="22" spans="1:97" x14ac:dyDescent="0.2">
      <c r="A22" s="40">
        <v>8</v>
      </c>
      <c r="B22" s="49" t="s">
        <v>26</v>
      </c>
      <c r="C22" s="50">
        <v>1.3051000000000001</v>
      </c>
      <c r="D22" s="51">
        <v>83.45</v>
      </c>
      <c r="E22" s="51"/>
      <c r="F22" s="50">
        <v>1.3145</v>
      </c>
      <c r="G22" s="51">
        <v>83.09</v>
      </c>
      <c r="H22" s="26"/>
      <c r="I22" s="50">
        <v>1.3171000000000002</v>
      </c>
      <c r="J22" s="51">
        <v>82.6</v>
      </c>
      <c r="K22" s="26"/>
      <c r="L22" s="50">
        <v>1.3134000000000001</v>
      </c>
      <c r="M22" s="51">
        <v>82.75</v>
      </c>
      <c r="N22" s="26"/>
      <c r="O22" s="50">
        <v>1.3173000000000001</v>
      </c>
      <c r="P22" s="51">
        <v>82.99</v>
      </c>
      <c r="Q22" s="51"/>
      <c r="R22" s="50">
        <v>1.3157000000000001</v>
      </c>
      <c r="S22" s="51">
        <v>82.83</v>
      </c>
      <c r="T22" s="51"/>
      <c r="U22" s="50">
        <v>1.3054000000000001</v>
      </c>
      <c r="V22" s="51">
        <v>83.67</v>
      </c>
      <c r="W22" s="26"/>
      <c r="X22" s="50">
        <v>1.3012000000000001</v>
      </c>
      <c r="Y22" s="51">
        <v>83.83</v>
      </c>
      <c r="Z22" s="51"/>
      <c r="AA22" s="50">
        <v>1.3002</v>
      </c>
      <c r="AB22" s="51">
        <v>83.31</v>
      </c>
      <c r="AC22" s="26"/>
      <c r="AD22" s="50">
        <v>1.3029000000000002</v>
      </c>
      <c r="AE22" s="51">
        <v>83.45</v>
      </c>
      <c r="AF22" s="26"/>
      <c r="AG22" s="50">
        <v>1.3015000000000001</v>
      </c>
      <c r="AH22" s="51">
        <v>83.33</v>
      </c>
      <c r="AI22" s="26"/>
      <c r="AJ22" s="50">
        <v>1.2944</v>
      </c>
      <c r="AK22" s="51">
        <v>83.61</v>
      </c>
      <c r="AL22" s="26"/>
      <c r="AM22" s="50">
        <v>1.2905</v>
      </c>
      <c r="AN22" s="51">
        <v>83.76</v>
      </c>
      <c r="AO22" s="26"/>
      <c r="AP22" s="50">
        <v>1.2909000000000002</v>
      </c>
      <c r="AQ22" s="51">
        <v>83.12</v>
      </c>
      <c r="AR22" s="26"/>
      <c r="AS22" s="50">
        <v>1.2938000000000001</v>
      </c>
      <c r="AT22" s="51">
        <v>83.04</v>
      </c>
      <c r="AU22" s="26"/>
      <c r="AV22" s="50">
        <v>1.2954000000000001</v>
      </c>
      <c r="AW22" s="51">
        <v>82.89</v>
      </c>
      <c r="AX22" s="51"/>
      <c r="AY22" s="50">
        <v>1.2950000000000002</v>
      </c>
      <c r="AZ22" s="51">
        <v>82.86</v>
      </c>
      <c r="BA22" s="26"/>
      <c r="BB22" s="50">
        <v>1.3056000000000001</v>
      </c>
      <c r="BC22" s="51">
        <v>82.55</v>
      </c>
      <c r="BD22" s="26"/>
      <c r="BE22" s="26">
        <v>1.3013000000000001</v>
      </c>
      <c r="BF22" s="26">
        <v>83.57</v>
      </c>
      <c r="BG22" s="26"/>
      <c r="BH22" s="130">
        <f t="shared" si="0"/>
        <v>1.3032210526315793</v>
      </c>
      <c r="BI22" s="133">
        <f t="shared" si="1"/>
        <v>83.194736842105257</v>
      </c>
      <c r="BJ22" s="163"/>
      <c r="BK22" s="53"/>
      <c r="BL22" s="113"/>
      <c r="BM22" s="82"/>
      <c r="BN22" s="62"/>
      <c r="BO22" s="99"/>
      <c r="BP22" s="99"/>
      <c r="BQ22" s="92"/>
      <c r="BR22" s="90"/>
    </row>
    <row r="23" spans="1:97" x14ac:dyDescent="0.2">
      <c r="A23" s="40">
        <v>9</v>
      </c>
      <c r="B23" s="49" t="s">
        <v>13</v>
      </c>
      <c r="C23" s="50">
        <v>9.1045999999999996</v>
      </c>
      <c r="D23" s="51">
        <v>11.96</v>
      </c>
      <c r="E23" s="51"/>
      <c r="F23" s="50">
        <v>9.1412000000000013</v>
      </c>
      <c r="G23" s="51">
        <v>11.95</v>
      </c>
      <c r="H23" s="26"/>
      <c r="I23" s="50">
        <v>9.0948000000000011</v>
      </c>
      <c r="J23" s="51">
        <v>11.96</v>
      </c>
      <c r="K23" s="26"/>
      <c r="L23" s="50">
        <v>9.0827000000000009</v>
      </c>
      <c r="M23" s="51">
        <v>11.97</v>
      </c>
      <c r="N23" s="26"/>
      <c r="O23" s="50">
        <v>9.0407000000000011</v>
      </c>
      <c r="P23" s="51">
        <v>12.09</v>
      </c>
      <c r="Q23" s="51"/>
      <c r="R23" s="50">
        <v>9.0513000000000012</v>
      </c>
      <c r="S23" s="51">
        <v>12.04</v>
      </c>
      <c r="T23" s="51"/>
      <c r="U23" s="50">
        <v>9.0351999999999997</v>
      </c>
      <c r="V23" s="51">
        <v>12.09</v>
      </c>
      <c r="W23" s="26"/>
      <c r="X23" s="50">
        <v>8.9821000000000009</v>
      </c>
      <c r="Y23" s="51">
        <v>12.14</v>
      </c>
      <c r="Z23" s="51"/>
      <c r="AA23" s="50">
        <v>8.9876000000000005</v>
      </c>
      <c r="AB23" s="51">
        <v>12.05</v>
      </c>
      <c r="AC23" s="26"/>
      <c r="AD23" s="50">
        <v>8.9838000000000005</v>
      </c>
      <c r="AE23" s="51">
        <v>12.1</v>
      </c>
      <c r="AF23" s="26"/>
      <c r="AG23" s="50">
        <v>8.9021000000000008</v>
      </c>
      <c r="AH23" s="51">
        <v>12.18</v>
      </c>
      <c r="AI23" s="26"/>
      <c r="AJ23" s="50">
        <v>8.8806000000000012</v>
      </c>
      <c r="AK23" s="51">
        <v>12.19</v>
      </c>
      <c r="AL23" s="26"/>
      <c r="AM23" s="50">
        <v>8.8574000000000002</v>
      </c>
      <c r="AN23" s="51">
        <v>12.2</v>
      </c>
      <c r="AO23" s="26"/>
      <c r="AP23" s="50">
        <v>8.7899000000000012</v>
      </c>
      <c r="AQ23" s="51">
        <v>12.21</v>
      </c>
      <c r="AR23" s="26"/>
      <c r="AS23" s="50">
        <v>8.7588000000000008</v>
      </c>
      <c r="AT23" s="51">
        <v>12.27</v>
      </c>
      <c r="AU23" s="26"/>
      <c r="AV23" s="50">
        <v>8.7780000000000005</v>
      </c>
      <c r="AW23" s="51">
        <v>12.23</v>
      </c>
      <c r="AX23" s="51"/>
      <c r="AY23" s="50">
        <v>8.8183000000000007</v>
      </c>
      <c r="AZ23" s="51">
        <v>12.17</v>
      </c>
      <c r="BA23" s="26"/>
      <c r="BB23" s="50">
        <v>8.8315999999999999</v>
      </c>
      <c r="BC23" s="51">
        <v>12.2</v>
      </c>
      <c r="BD23" s="26"/>
      <c r="BE23" s="26">
        <v>8.879900000000001</v>
      </c>
      <c r="BF23" s="26">
        <v>12.25</v>
      </c>
      <c r="BG23" s="26"/>
      <c r="BH23" s="130">
        <f t="shared" si="0"/>
        <v>8.9474000000000018</v>
      </c>
      <c r="BI23" s="133">
        <f t="shared" si="1"/>
        <v>12.118421052631577</v>
      </c>
      <c r="BJ23" s="163"/>
      <c r="BK23" s="53"/>
      <c r="BL23" s="113"/>
      <c r="BM23" s="82"/>
      <c r="BN23" s="62"/>
      <c r="BO23" s="99"/>
      <c r="BP23" s="99"/>
      <c r="BQ23" s="92"/>
      <c r="BR23" s="90"/>
    </row>
    <row r="24" spans="1:97" x14ac:dyDescent="0.2">
      <c r="A24" s="40">
        <v>10</v>
      </c>
      <c r="B24" s="49" t="s">
        <v>14</v>
      </c>
      <c r="C24" s="50">
        <v>8.3596000000000004</v>
      </c>
      <c r="D24" s="51">
        <v>13.03</v>
      </c>
      <c r="E24" s="51"/>
      <c r="F24" s="50">
        <v>8.4029000000000007</v>
      </c>
      <c r="G24" s="51">
        <v>13</v>
      </c>
      <c r="H24" s="26"/>
      <c r="I24" s="50">
        <v>8.3958000000000013</v>
      </c>
      <c r="J24" s="51">
        <v>12.96</v>
      </c>
      <c r="K24" s="26"/>
      <c r="L24" s="50">
        <v>8.4116</v>
      </c>
      <c r="M24" s="51">
        <v>12.92</v>
      </c>
      <c r="N24" s="26"/>
      <c r="O24" s="50">
        <v>8.3802000000000003</v>
      </c>
      <c r="P24" s="51">
        <v>13.05</v>
      </c>
      <c r="Q24" s="51"/>
      <c r="R24" s="50">
        <v>8.3629999999999995</v>
      </c>
      <c r="S24" s="51">
        <v>13.03</v>
      </c>
      <c r="T24" s="51"/>
      <c r="U24" s="50">
        <v>8.3070000000000004</v>
      </c>
      <c r="V24" s="51">
        <v>13.15</v>
      </c>
      <c r="W24" s="26"/>
      <c r="X24" s="50">
        <v>8.254900000000001</v>
      </c>
      <c r="Y24" s="51">
        <v>13.21</v>
      </c>
      <c r="Z24" s="51"/>
      <c r="AA24" s="50">
        <v>8.2158999999999995</v>
      </c>
      <c r="AB24" s="51">
        <v>13.18</v>
      </c>
      <c r="AC24" s="26"/>
      <c r="AD24" s="50">
        <v>8.2164999999999999</v>
      </c>
      <c r="AE24" s="51">
        <v>13.23</v>
      </c>
      <c r="AF24" s="26"/>
      <c r="AG24" s="50">
        <v>8.1661999999999999</v>
      </c>
      <c r="AH24" s="51">
        <v>13.28</v>
      </c>
      <c r="AI24" s="26"/>
      <c r="AJ24" s="50">
        <v>8.1612000000000009</v>
      </c>
      <c r="AK24" s="51">
        <v>13.26</v>
      </c>
      <c r="AL24" s="26"/>
      <c r="AM24" s="50">
        <v>8.206900000000001</v>
      </c>
      <c r="AN24" s="51">
        <v>13.17</v>
      </c>
      <c r="AO24" s="26"/>
      <c r="AP24" s="50">
        <v>8.1413000000000011</v>
      </c>
      <c r="AQ24" s="51">
        <v>13.18</v>
      </c>
      <c r="AR24" s="26"/>
      <c r="AS24" s="50">
        <v>8.123800000000001</v>
      </c>
      <c r="AT24" s="51">
        <v>13.23</v>
      </c>
      <c r="AU24" s="26"/>
      <c r="AV24" s="50">
        <v>8.1274999999999995</v>
      </c>
      <c r="AW24" s="51">
        <v>13.21</v>
      </c>
      <c r="AX24" s="51"/>
      <c r="AY24" s="50">
        <v>8.1143999999999998</v>
      </c>
      <c r="AZ24" s="51">
        <v>13.22</v>
      </c>
      <c r="BA24" s="26"/>
      <c r="BB24" s="50">
        <v>8.1296999999999997</v>
      </c>
      <c r="BC24" s="51">
        <v>13.26</v>
      </c>
      <c r="BD24" s="26"/>
      <c r="BE24" s="26">
        <v>8.1688000000000009</v>
      </c>
      <c r="BF24" s="26">
        <v>13.31</v>
      </c>
      <c r="BG24" s="26"/>
      <c r="BH24" s="130">
        <f t="shared" si="0"/>
        <v>8.2445894736842114</v>
      </c>
      <c r="BI24" s="133">
        <f t="shared" si="1"/>
        <v>13.151578947368421</v>
      </c>
      <c r="BJ24" s="163"/>
      <c r="BK24" s="53"/>
      <c r="BL24" s="113"/>
      <c r="BM24" s="82"/>
      <c r="BN24" s="62"/>
      <c r="BO24" s="99"/>
      <c r="BP24" s="99"/>
      <c r="BQ24" s="92"/>
      <c r="BR24" s="90"/>
    </row>
    <row r="25" spans="1:97" x14ac:dyDescent="0.2">
      <c r="A25" s="40">
        <v>11</v>
      </c>
      <c r="B25" s="49" t="s">
        <v>15</v>
      </c>
      <c r="C25" s="50">
        <v>6.4238</v>
      </c>
      <c r="D25" s="51">
        <v>16.95</v>
      </c>
      <c r="E25" s="51"/>
      <c r="F25" s="50">
        <v>6.4462999999999999</v>
      </c>
      <c r="G25" s="51">
        <v>16.940000000000001</v>
      </c>
      <c r="H25" s="26"/>
      <c r="I25" s="50">
        <v>6.4165000000000001</v>
      </c>
      <c r="J25" s="51">
        <v>16.95</v>
      </c>
      <c r="K25" s="26"/>
      <c r="L25" s="50">
        <v>6.4050000000000002</v>
      </c>
      <c r="M25" s="51">
        <v>16.97</v>
      </c>
      <c r="N25" s="26"/>
      <c r="O25" s="50">
        <v>6.4418000000000006</v>
      </c>
      <c r="P25" s="51">
        <v>16.97</v>
      </c>
      <c r="Q25" s="51"/>
      <c r="R25" s="50">
        <v>6.4270000000000005</v>
      </c>
      <c r="S25" s="51">
        <v>16.96</v>
      </c>
      <c r="T25" s="51"/>
      <c r="U25" s="50">
        <v>6.4324000000000003</v>
      </c>
      <c r="V25" s="51">
        <v>16.98</v>
      </c>
      <c r="W25" s="26"/>
      <c r="X25" s="50">
        <v>6.4209000000000005</v>
      </c>
      <c r="Y25" s="51">
        <v>16.989999999999998</v>
      </c>
      <c r="Z25" s="51"/>
      <c r="AA25" s="50">
        <v>6.3719999999999999</v>
      </c>
      <c r="AB25" s="51">
        <v>17</v>
      </c>
      <c r="AC25" s="26"/>
      <c r="AD25" s="50">
        <v>6.4015000000000004</v>
      </c>
      <c r="AE25" s="51">
        <v>16.989999999999998</v>
      </c>
      <c r="AF25" s="26"/>
      <c r="AG25" s="50">
        <v>6.3872</v>
      </c>
      <c r="AH25" s="51">
        <v>16.98</v>
      </c>
      <c r="AI25" s="26"/>
      <c r="AJ25" s="50">
        <v>6.3767000000000005</v>
      </c>
      <c r="AK25" s="51">
        <v>16.97</v>
      </c>
      <c r="AL25" s="26"/>
      <c r="AM25" s="50">
        <v>6.3727</v>
      </c>
      <c r="AN25" s="51">
        <v>16.96</v>
      </c>
      <c r="AO25" s="26"/>
      <c r="AP25" s="50">
        <v>6.3327</v>
      </c>
      <c r="AQ25" s="51">
        <v>16.940000000000001</v>
      </c>
      <c r="AS25" s="50">
        <v>6.3382000000000005</v>
      </c>
      <c r="AT25" s="51">
        <v>16.95</v>
      </c>
      <c r="AU25" s="26"/>
      <c r="AV25" s="50">
        <v>6.3395999999999999</v>
      </c>
      <c r="AW25" s="51">
        <v>16.940000000000001</v>
      </c>
      <c r="AX25" s="51"/>
      <c r="AY25" s="50">
        <v>6.3395999999999999</v>
      </c>
      <c r="AZ25" s="51">
        <v>16.93</v>
      </c>
      <c r="BA25" s="26"/>
      <c r="BB25" s="50">
        <v>6.3671000000000006</v>
      </c>
      <c r="BC25" s="51">
        <v>16.93</v>
      </c>
      <c r="BD25" s="26"/>
      <c r="BE25" s="130">
        <v>6.4278000000000004</v>
      </c>
      <c r="BF25" s="133">
        <v>16.920000000000002</v>
      </c>
      <c r="BG25" s="26"/>
      <c r="BH25" s="130">
        <f t="shared" si="0"/>
        <v>6.3930947368421052</v>
      </c>
      <c r="BI25" s="133">
        <f t="shared" si="1"/>
        <v>16.958947368421054</v>
      </c>
      <c r="BJ25" s="163"/>
      <c r="BK25" s="53"/>
      <c r="BL25" s="113"/>
      <c r="BM25" s="82"/>
      <c r="BN25" s="62"/>
      <c r="BO25" s="99"/>
      <c r="BP25" s="99"/>
      <c r="BQ25" s="92"/>
      <c r="BR25" s="90"/>
    </row>
    <row r="26" spans="1:97" s="138" customFormat="1" x14ac:dyDescent="0.2">
      <c r="A26" s="40">
        <v>12</v>
      </c>
      <c r="B26" s="49" t="s">
        <v>158</v>
      </c>
      <c r="C26" s="50">
        <v>6.6129000000000007</v>
      </c>
      <c r="D26" s="51">
        <v>16.47</v>
      </c>
      <c r="E26" s="51"/>
      <c r="F26" s="50">
        <v>6.6640000000000006</v>
      </c>
      <c r="G26" s="51">
        <v>16.39</v>
      </c>
      <c r="H26" s="26"/>
      <c r="I26" s="50">
        <v>6.5626000000000007</v>
      </c>
      <c r="J26" s="51">
        <v>16.579999999999998</v>
      </c>
      <c r="K26" s="26"/>
      <c r="L26" s="50">
        <v>6.4498000000000006</v>
      </c>
      <c r="M26" s="51">
        <v>16.850000000000001</v>
      </c>
      <c r="N26" s="26"/>
      <c r="O26" s="50">
        <v>6.4343000000000004</v>
      </c>
      <c r="P26" s="51">
        <v>16.989999999999998</v>
      </c>
      <c r="Q26" s="51"/>
      <c r="R26" s="50">
        <v>6.4690000000000003</v>
      </c>
      <c r="S26" s="51">
        <v>16.850000000000001</v>
      </c>
      <c r="T26" s="51"/>
      <c r="U26" s="50">
        <v>6.3889000000000005</v>
      </c>
      <c r="V26" s="51">
        <v>17.100000000000001</v>
      </c>
      <c r="W26" s="26"/>
      <c r="X26" s="50">
        <v>6.5100000000000007</v>
      </c>
      <c r="Y26" s="51">
        <v>16.760000000000002</v>
      </c>
      <c r="Z26" s="51"/>
      <c r="AA26" s="50">
        <v>6.0674999999999999</v>
      </c>
      <c r="AB26" s="51">
        <v>17.850000000000001</v>
      </c>
      <c r="AC26" s="26"/>
      <c r="AD26" s="50">
        <v>6.2421000000000006</v>
      </c>
      <c r="AE26" s="51">
        <v>17.420000000000002</v>
      </c>
      <c r="AF26" s="26"/>
      <c r="AG26" s="50">
        <v>6.3632</v>
      </c>
      <c r="AH26" s="51">
        <v>17.04</v>
      </c>
      <c r="AI26" s="26"/>
      <c r="AJ26" s="50">
        <v>6.2850999999999999</v>
      </c>
      <c r="AK26" s="51">
        <v>17.22</v>
      </c>
      <c r="AL26" s="26"/>
      <c r="AM26" s="50">
        <v>6.2021000000000006</v>
      </c>
      <c r="AN26" s="51">
        <v>17.43</v>
      </c>
      <c r="AO26" s="26"/>
      <c r="AP26" s="50">
        <v>6.2655000000000003</v>
      </c>
      <c r="AQ26" s="51">
        <v>17.13</v>
      </c>
      <c r="AR26" s="26"/>
      <c r="AS26" s="50">
        <v>6.2054</v>
      </c>
      <c r="AT26" s="51">
        <v>17.309999999999999</v>
      </c>
      <c r="AU26" s="26"/>
      <c r="AV26" s="50">
        <v>6.1335000000000006</v>
      </c>
      <c r="AW26" s="51">
        <v>17.510000000000002</v>
      </c>
      <c r="AX26" s="51"/>
      <c r="AY26" s="50">
        <v>6.1261000000000001</v>
      </c>
      <c r="AZ26" s="51">
        <v>17.52</v>
      </c>
      <c r="BA26" s="26"/>
      <c r="BB26" s="50">
        <v>6.0832000000000006</v>
      </c>
      <c r="BC26" s="51">
        <v>17.72</v>
      </c>
      <c r="BD26" s="26"/>
      <c r="BE26" s="130">
        <v>5.9960000000000004</v>
      </c>
      <c r="BF26" s="133">
        <v>18.14</v>
      </c>
      <c r="BG26" s="26"/>
      <c r="BH26" s="130">
        <f t="shared" si="0"/>
        <v>6.3190105263157905</v>
      </c>
      <c r="BI26" s="133">
        <f t="shared" si="1"/>
        <v>17.172631578947367</v>
      </c>
      <c r="BJ26" s="163"/>
      <c r="BK26" s="53"/>
      <c r="BL26" s="113"/>
      <c r="BM26" s="82"/>
      <c r="BN26" s="62"/>
      <c r="BO26" s="99"/>
      <c r="BP26" s="99"/>
      <c r="BQ26" s="92"/>
      <c r="BR26" s="90"/>
      <c r="BS26" s="89"/>
      <c r="BT26" s="89"/>
      <c r="BU26" s="89"/>
      <c r="BV26" s="89"/>
      <c r="BW26" s="89"/>
      <c r="BX26" s="89"/>
      <c r="BY26" s="91"/>
      <c r="BZ26" s="90"/>
      <c r="CA26" s="89"/>
      <c r="CB26" s="89"/>
      <c r="CC26" s="89"/>
      <c r="CD26" s="89"/>
      <c r="CE26" s="8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x14ac:dyDescent="0.2">
      <c r="A27" s="40">
        <v>13</v>
      </c>
      <c r="B27" s="49" t="s">
        <v>17</v>
      </c>
      <c r="C27" s="50">
        <v>1</v>
      </c>
      <c r="D27" s="51">
        <v>108.91</v>
      </c>
      <c r="E27" s="51"/>
      <c r="F27" s="50">
        <v>1</v>
      </c>
      <c r="G27" s="51">
        <v>109.22</v>
      </c>
      <c r="H27" s="51"/>
      <c r="I27" s="50">
        <v>1</v>
      </c>
      <c r="J27" s="51">
        <v>108.79</v>
      </c>
      <c r="K27" s="51"/>
      <c r="L27" s="50">
        <v>1</v>
      </c>
      <c r="M27" s="51">
        <v>108.69</v>
      </c>
      <c r="N27" s="51"/>
      <c r="O27" s="50">
        <v>1</v>
      </c>
      <c r="P27" s="51">
        <v>109.32</v>
      </c>
      <c r="Q27" s="51"/>
      <c r="R27" s="50">
        <v>1</v>
      </c>
      <c r="S27" s="51">
        <v>108.98</v>
      </c>
      <c r="T27" s="51"/>
      <c r="U27" s="50">
        <v>1</v>
      </c>
      <c r="V27" s="51">
        <v>109.22</v>
      </c>
      <c r="W27" s="51"/>
      <c r="X27" s="50">
        <v>1</v>
      </c>
      <c r="Y27" s="51">
        <v>109.08</v>
      </c>
      <c r="Z27" s="51"/>
      <c r="AA27" s="50">
        <v>1</v>
      </c>
      <c r="AB27" s="51">
        <v>108.32</v>
      </c>
      <c r="AC27" s="51"/>
      <c r="AD27" s="50">
        <v>1</v>
      </c>
      <c r="AE27" s="51">
        <v>108.73</v>
      </c>
      <c r="AF27" s="51"/>
      <c r="AG27" s="50">
        <v>1</v>
      </c>
      <c r="AH27" s="51">
        <v>108.45</v>
      </c>
      <c r="AI27" s="51"/>
      <c r="AJ27" s="50">
        <v>1</v>
      </c>
      <c r="AK27" s="51">
        <v>108.22</v>
      </c>
      <c r="AL27" s="51"/>
      <c r="AM27" s="50">
        <v>1</v>
      </c>
      <c r="AN27" s="51">
        <v>108.09</v>
      </c>
      <c r="AO27" s="51"/>
      <c r="AP27" s="50">
        <v>1</v>
      </c>
      <c r="AQ27" s="51">
        <v>107.3</v>
      </c>
      <c r="AR27" s="51"/>
      <c r="AS27" s="50">
        <v>1</v>
      </c>
      <c r="AT27" s="51">
        <v>107.44</v>
      </c>
      <c r="AU27" s="51"/>
      <c r="AV27" s="50">
        <v>1</v>
      </c>
      <c r="AW27" s="51">
        <v>107.37</v>
      </c>
      <c r="AX27" s="51"/>
      <c r="AY27" s="50">
        <v>1</v>
      </c>
      <c r="AZ27" s="51">
        <v>107.3</v>
      </c>
      <c r="BB27" s="50">
        <v>1</v>
      </c>
      <c r="BC27" s="51">
        <v>107.78</v>
      </c>
      <c r="BD27" s="51"/>
      <c r="BE27" s="130">
        <v>1</v>
      </c>
      <c r="BF27" s="133">
        <v>108.75</v>
      </c>
      <c r="BG27" s="26"/>
      <c r="BH27" s="130">
        <f t="shared" si="0"/>
        <v>1</v>
      </c>
      <c r="BI27" s="133">
        <f t="shared" si="1"/>
        <v>108.41894736842106</v>
      </c>
      <c r="BJ27" s="163"/>
      <c r="BK27" s="53"/>
      <c r="BL27" s="113"/>
      <c r="BM27" s="82"/>
      <c r="BN27" s="62"/>
      <c r="BO27" s="99"/>
      <c r="BP27" s="99"/>
      <c r="BQ27" s="92"/>
      <c r="BR27" s="90"/>
    </row>
    <row r="28" spans="1:97" x14ac:dyDescent="0.2">
      <c r="A28" s="40">
        <v>14</v>
      </c>
      <c r="B28" s="49" t="s">
        <v>27</v>
      </c>
      <c r="C28" s="50">
        <v>0.71357723403192552</v>
      </c>
      <c r="D28" s="51">
        <v>152.63</v>
      </c>
      <c r="E28" s="51"/>
      <c r="F28" s="50">
        <v>0.71357723403192552</v>
      </c>
      <c r="G28" s="51">
        <v>153.06</v>
      </c>
      <c r="H28" s="51"/>
      <c r="I28" s="50">
        <v>0.71615795579873098</v>
      </c>
      <c r="J28" s="51">
        <v>151.91</v>
      </c>
      <c r="K28" s="51"/>
      <c r="L28" s="50">
        <v>0.71478606453088589</v>
      </c>
      <c r="M28" s="51">
        <v>152.06</v>
      </c>
      <c r="N28" s="51"/>
      <c r="O28" s="50">
        <v>0.71429591851312157</v>
      </c>
      <c r="P28" s="51">
        <v>153.05000000000001</v>
      </c>
      <c r="Q28" s="51"/>
      <c r="R28" s="50">
        <v>0.71606564889869107</v>
      </c>
      <c r="S28" s="51">
        <v>152.19</v>
      </c>
      <c r="T28" s="51"/>
      <c r="U28" s="50">
        <v>0.71580936564974018</v>
      </c>
      <c r="V28" s="51">
        <v>152.58000000000001</v>
      </c>
      <c r="W28" s="51"/>
      <c r="X28" s="50">
        <v>0.71601437756870157</v>
      </c>
      <c r="Y28" s="51">
        <v>152.34</v>
      </c>
      <c r="Z28" s="51"/>
      <c r="AA28" s="50">
        <v>0.71439287321669687</v>
      </c>
      <c r="AB28" s="51">
        <v>151.63</v>
      </c>
      <c r="AC28" s="51"/>
      <c r="AD28" s="50">
        <v>0.71291081485706143</v>
      </c>
      <c r="AE28" s="51">
        <v>152.52000000000001</v>
      </c>
      <c r="AF28" s="51"/>
      <c r="AG28" s="50">
        <v>0.71403070332024288</v>
      </c>
      <c r="AH28" s="51">
        <v>151.88</v>
      </c>
      <c r="AI28" s="51"/>
      <c r="AJ28" s="50">
        <v>0.71362815691255921</v>
      </c>
      <c r="AK28" s="51">
        <v>151.65</v>
      </c>
      <c r="AL28" s="51"/>
      <c r="AM28" s="50">
        <v>0.71315485444509419</v>
      </c>
      <c r="AN28" s="51">
        <v>151.57</v>
      </c>
      <c r="AO28" s="51"/>
      <c r="AP28" s="50">
        <v>0.71220505808032253</v>
      </c>
      <c r="AQ28" s="51">
        <v>150.66</v>
      </c>
      <c r="AR28" s="51"/>
      <c r="AS28" s="50">
        <v>0.71166779347400644</v>
      </c>
      <c r="AT28" s="51">
        <v>150.97</v>
      </c>
      <c r="AU28" s="51"/>
      <c r="AV28" s="50">
        <v>0.71209855443993453</v>
      </c>
      <c r="AW28" s="51">
        <v>150.78</v>
      </c>
      <c r="AX28" s="51"/>
      <c r="AY28" s="50">
        <v>0.71226593160822527</v>
      </c>
      <c r="AZ28" s="51">
        <v>150.65</v>
      </c>
      <c r="BB28" s="50">
        <v>0.71267202120911932</v>
      </c>
      <c r="BC28" s="51">
        <v>151.22999999999999</v>
      </c>
      <c r="BD28" s="51"/>
      <c r="BE28" s="131">
        <v>0.71324132520238226</v>
      </c>
      <c r="BF28" s="134">
        <v>152.47</v>
      </c>
      <c r="BG28" s="26"/>
      <c r="BH28" s="130">
        <f t="shared" si="0"/>
        <v>0.71381852030470361</v>
      </c>
      <c r="BI28" s="133">
        <f t="shared" si="1"/>
        <v>151.88578947368421</v>
      </c>
      <c r="BJ28" s="163"/>
      <c r="BK28" s="53"/>
      <c r="BL28" s="113"/>
      <c r="BM28" s="82"/>
      <c r="BN28" s="62"/>
      <c r="BO28" s="99"/>
      <c r="BP28" s="99"/>
      <c r="BQ28" s="92"/>
      <c r="BR28" s="90"/>
    </row>
    <row r="29" spans="1:97" x14ac:dyDescent="0.2">
      <c r="A29" s="40">
        <v>15</v>
      </c>
      <c r="B29" s="49" t="s">
        <v>32</v>
      </c>
      <c r="C29" s="50">
        <v>6.8218000000000005</v>
      </c>
      <c r="D29" s="51">
        <v>15.96</v>
      </c>
      <c r="E29" s="51"/>
      <c r="F29" s="50">
        <v>6.8305000000000007</v>
      </c>
      <c r="G29" s="51">
        <v>15.99</v>
      </c>
      <c r="H29" s="51"/>
      <c r="I29" s="50">
        <v>6.8326000000000002</v>
      </c>
      <c r="J29" s="51">
        <v>15.92</v>
      </c>
      <c r="K29" s="26"/>
      <c r="L29" s="50">
        <v>6.8399000000000001</v>
      </c>
      <c r="M29" s="51">
        <v>15.89</v>
      </c>
      <c r="N29" s="26"/>
      <c r="O29" s="50">
        <v>6.8596000000000004</v>
      </c>
      <c r="P29" s="51">
        <v>15.94</v>
      </c>
      <c r="Q29" s="51"/>
      <c r="R29" s="50">
        <v>6.8653000000000004</v>
      </c>
      <c r="S29" s="51">
        <v>15.87</v>
      </c>
      <c r="T29" s="51"/>
      <c r="U29" s="50">
        <v>6.8656000000000006</v>
      </c>
      <c r="V29" s="51">
        <v>15.91</v>
      </c>
      <c r="W29" s="26"/>
      <c r="X29" s="50">
        <v>6.8456000000000001</v>
      </c>
      <c r="Y29" s="51">
        <v>15.93</v>
      </c>
      <c r="Z29" s="51"/>
      <c r="AA29" s="50">
        <v>6.8532000000000002</v>
      </c>
      <c r="AB29" s="51">
        <v>15.81</v>
      </c>
      <c r="AC29" s="26"/>
      <c r="AD29" s="50">
        <v>6.8694000000000006</v>
      </c>
      <c r="AE29" s="51">
        <v>15.83</v>
      </c>
      <c r="AF29" s="51"/>
      <c r="AG29" s="50">
        <v>6.8657000000000004</v>
      </c>
      <c r="AH29" s="51">
        <v>15.8</v>
      </c>
      <c r="AI29" s="26"/>
      <c r="AJ29" s="50">
        <v>6.8507000000000007</v>
      </c>
      <c r="AK29" s="51">
        <v>15.8</v>
      </c>
      <c r="AL29" s="26"/>
      <c r="AM29" s="50">
        <v>6.8549000000000007</v>
      </c>
      <c r="AN29" s="51">
        <v>15.77</v>
      </c>
      <c r="AO29" s="26"/>
      <c r="AP29" s="50">
        <v>6.8438000000000008</v>
      </c>
      <c r="AQ29" s="51">
        <v>15.68</v>
      </c>
      <c r="AR29" s="26"/>
      <c r="AS29" s="50">
        <v>6.8559000000000001</v>
      </c>
      <c r="AT29" s="51">
        <v>15.67</v>
      </c>
      <c r="AU29" s="26"/>
      <c r="AV29" s="50">
        <v>6.8748000000000005</v>
      </c>
      <c r="AW29" s="51">
        <v>15.62</v>
      </c>
      <c r="AX29" s="51"/>
      <c r="AY29" s="50">
        <v>6.8729000000000005</v>
      </c>
      <c r="AZ29" s="51">
        <v>15.61</v>
      </c>
      <c r="BA29" s="26"/>
      <c r="BB29" s="50">
        <v>6.8797000000000006</v>
      </c>
      <c r="BC29" s="51">
        <v>15.67</v>
      </c>
      <c r="BD29" s="26"/>
      <c r="BE29" s="130">
        <v>6.8835000000000006</v>
      </c>
      <c r="BF29" s="133">
        <v>15.8</v>
      </c>
      <c r="BG29" s="26"/>
      <c r="BH29" s="130">
        <f t="shared" si="0"/>
        <v>6.8560736842105259</v>
      </c>
      <c r="BI29" s="133">
        <f t="shared" si="1"/>
        <v>15.814210526315794</v>
      </c>
      <c r="BJ29" s="163"/>
      <c r="BK29" s="53"/>
      <c r="BL29" s="113"/>
      <c r="BM29" s="82"/>
      <c r="BN29" s="62"/>
      <c r="BO29" s="99"/>
      <c r="BP29" s="99"/>
      <c r="BQ29" s="92"/>
      <c r="BR29" s="90"/>
    </row>
    <row r="30" spans="1:97" ht="13.5" thickBot="1" x14ac:dyDescent="0.25">
      <c r="A30" s="56">
        <v>16</v>
      </c>
      <c r="B30" s="57" t="s">
        <v>33</v>
      </c>
      <c r="C30" s="58">
        <v>6.8349000000000002</v>
      </c>
      <c r="D30" s="59">
        <v>15.93</v>
      </c>
      <c r="E30" s="59"/>
      <c r="F30" s="58">
        <v>6.8470000000000004</v>
      </c>
      <c r="G30" s="59">
        <v>15.95</v>
      </c>
      <c r="H30" s="59"/>
      <c r="I30" s="58">
        <v>6.8421000000000003</v>
      </c>
      <c r="J30" s="59">
        <v>15.9</v>
      </c>
      <c r="K30" s="33"/>
      <c r="L30" s="58">
        <v>6.8481000000000005</v>
      </c>
      <c r="M30" s="59">
        <v>15.87</v>
      </c>
      <c r="N30" s="33"/>
      <c r="O30" s="58">
        <v>6.8714000000000004</v>
      </c>
      <c r="P30" s="59">
        <v>15.91</v>
      </c>
      <c r="Q30" s="59"/>
      <c r="R30" s="58">
        <v>6.8807</v>
      </c>
      <c r="S30" s="59">
        <v>15.84</v>
      </c>
      <c r="T30" s="59"/>
      <c r="U30" s="58">
        <v>6.8731</v>
      </c>
      <c r="V30" s="59">
        <v>15.89</v>
      </c>
      <c r="W30" s="33"/>
      <c r="X30" s="58">
        <v>6.8463000000000003</v>
      </c>
      <c r="Y30" s="59">
        <v>15.93</v>
      </c>
      <c r="Z30" s="59"/>
      <c r="AA30" s="58">
        <v>6.8493000000000004</v>
      </c>
      <c r="AB30" s="59">
        <v>15.81</v>
      </c>
      <c r="AC30" s="33"/>
      <c r="AD30" s="58">
        <v>6.8754</v>
      </c>
      <c r="AE30" s="59">
        <v>15.81</v>
      </c>
      <c r="AF30" s="59"/>
      <c r="AG30" s="58">
        <v>6.8738999999999999</v>
      </c>
      <c r="AH30" s="59">
        <v>15.78</v>
      </c>
      <c r="AI30" s="33"/>
      <c r="AJ30" s="58">
        <v>6.8517999999999999</v>
      </c>
      <c r="AK30" s="59">
        <v>15.79</v>
      </c>
      <c r="AL30" s="33"/>
      <c r="AM30" s="58">
        <v>6.8561000000000005</v>
      </c>
      <c r="AN30" s="59">
        <v>15.77</v>
      </c>
      <c r="AO30" s="33"/>
      <c r="AP30" s="58">
        <v>6.8372999999999999</v>
      </c>
      <c r="AQ30" s="59">
        <v>15.69</v>
      </c>
      <c r="AR30" s="33"/>
      <c r="AS30" s="58">
        <v>6.8651</v>
      </c>
      <c r="AT30" s="59">
        <v>15.65</v>
      </c>
      <c r="AU30" s="33"/>
      <c r="AV30" s="58">
        <v>6.8694000000000006</v>
      </c>
      <c r="AW30" s="59">
        <v>15.63</v>
      </c>
      <c r="AX30" s="59"/>
      <c r="AY30" s="58">
        <v>6.8763000000000005</v>
      </c>
      <c r="AZ30" s="59">
        <v>15.6</v>
      </c>
      <c r="BA30" s="33"/>
      <c r="BB30" s="58">
        <v>6.8768000000000002</v>
      </c>
      <c r="BC30" s="59">
        <v>15.67</v>
      </c>
      <c r="BD30" s="33"/>
      <c r="BE30" s="132">
        <v>6.8807</v>
      </c>
      <c r="BF30" s="135">
        <v>15.81</v>
      </c>
      <c r="BG30" s="58"/>
      <c r="BH30" s="58">
        <f t="shared" si="0"/>
        <v>6.860826315789474</v>
      </c>
      <c r="BI30" s="60">
        <f t="shared" si="1"/>
        <v>15.801578947368421</v>
      </c>
      <c r="BJ30" s="163"/>
      <c r="BK30" s="53"/>
      <c r="BL30" s="113"/>
      <c r="BM30" s="82"/>
      <c r="BN30" s="62"/>
      <c r="BO30" s="99"/>
      <c r="BP30" s="99"/>
      <c r="BQ30" s="92"/>
      <c r="BR30" s="90"/>
    </row>
    <row r="31" spans="1:97" s="168" customFormat="1" ht="13.5" thickTop="1" x14ac:dyDescent="0.2">
      <c r="BK31" s="169"/>
      <c r="BL31" s="169"/>
      <c r="BM31" s="170"/>
      <c r="BN31" s="169"/>
      <c r="BO31" s="171"/>
      <c r="BP31" s="171"/>
      <c r="BQ31" s="169"/>
      <c r="BR31" s="172"/>
      <c r="BS31" s="170"/>
      <c r="BT31" s="170"/>
      <c r="BU31" s="170"/>
      <c r="BV31" s="170"/>
      <c r="BW31" s="170"/>
      <c r="BX31" s="170"/>
      <c r="BY31" s="173"/>
      <c r="BZ31" s="172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</row>
    <row r="32" spans="1:97" s="168" customFormat="1" x14ac:dyDescent="0.2">
      <c r="BK32" s="169"/>
      <c r="BL32" s="169"/>
      <c r="BM32" s="170"/>
      <c r="BN32" s="169"/>
      <c r="BO32" s="171"/>
      <c r="BP32" s="171"/>
      <c r="BQ32" s="169"/>
      <c r="BR32" s="172"/>
      <c r="BS32" s="170"/>
      <c r="BT32" s="170"/>
      <c r="BU32" s="170"/>
      <c r="BV32" s="170"/>
      <c r="BW32" s="170"/>
      <c r="BX32" s="170"/>
      <c r="BY32" s="173"/>
      <c r="BZ32" s="172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</row>
    <row r="33" spans="27:97" s="168" customFormat="1" x14ac:dyDescent="0.2">
      <c r="BK33" s="174"/>
      <c r="BL33" s="174"/>
      <c r="BM33" s="170"/>
      <c r="BN33" s="175"/>
      <c r="BO33" s="175"/>
      <c r="BP33" s="175"/>
      <c r="BQ33" s="175"/>
      <c r="BR33" s="175"/>
      <c r="BS33" s="176"/>
      <c r="BT33" s="176"/>
      <c r="BU33" s="176"/>
      <c r="BV33" s="176"/>
      <c r="BW33" s="176"/>
      <c r="BX33" s="176"/>
      <c r="BY33" s="177"/>
      <c r="BZ33" s="178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</row>
    <row r="34" spans="27:97" s="168" customFormat="1" x14ac:dyDescent="0.2">
      <c r="BK34" s="174"/>
      <c r="BL34" s="174"/>
      <c r="BM34" s="170"/>
      <c r="BN34" s="175"/>
      <c r="BO34" s="175"/>
      <c r="BP34" s="175"/>
      <c r="BQ34" s="175"/>
      <c r="BR34" s="175"/>
      <c r="BS34" s="176"/>
      <c r="BT34" s="176"/>
      <c r="BU34" s="176"/>
      <c r="BV34" s="176"/>
      <c r="BW34" s="176"/>
      <c r="BX34" s="176"/>
      <c r="BY34" s="177"/>
      <c r="BZ34" s="17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</row>
    <row r="35" spans="27:97" s="165" customFormat="1" ht="25.5" x14ac:dyDescent="0.2">
      <c r="AA35" s="184"/>
      <c r="AB35" s="184"/>
      <c r="AC35" s="184"/>
      <c r="AD35" s="184"/>
      <c r="AE35" s="184"/>
      <c r="AG35" s="184"/>
      <c r="AH35" s="184"/>
      <c r="AS35" s="184"/>
      <c r="AT35" s="184"/>
      <c r="AW35" s="184"/>
      <c r="BK35" s="102"/>
      <c r="BL35" s="102" t="s">
        <v>231</v>
      </c>
      <c r="BM35" s="89"/>
      <c r="BN35" s="92" t="s">
        <v>5</v>
      </c>
      <c r="BO35" s="92" t="s">
        <v>6</v>
      </c>
      <c r="BP35" s="92" t="s">
        <v>7</v>
      </c>
      <c r="BQ35" s="92" t="s">
        <v>8</v>
      </c>
      <c r="BR35" s="90" t="s">
        <v>9</v>
      </c>
      <c r="BS35" s="89" t="s">
        <v>10</v>
      </c>
      <c r="BT35" s="89" t="s">
        <v>25</v>
      </c>
      <c r="BU35" s="89" t="s">
        <v>26</v>
      </c>
      <c r="BV35" s="89" t="s">
        <v>13</v>
      </c>
      <c r="BW35" s="89" t="s">
        <v>14</v>
      </c>
      <c r="BX35" s="89" t="s">
        <v>15</v>
      </c>
      <c r="BY35" s="165" t="s">
        <v>183</v>
      </c>
      <c r="BZ35" s="90" t="s">
        <v>17</v>
      </c>
      <c r="CA35" s="91" t="s">
        <v>27</v>
      </c>
      <c r="CB35" s="105" t="s">
        <v>32</v>
      </c>
      <c r="CC35" s="105" t="s">
        <v>33</v>
      </c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</row>
    <row r="36" spans="27:97" s="165" customFormat="1" x14ac:dyDescent="0.2">
      <c r="AA36" s="184"/>
      <c r="AB36" s="184"/>
      <c r="AC36" s="184"/>
      <c r="AD36" s="184"/>
      <c r="AE36" s="184"/>
      <c r="AG36" s="184"/>
      <c r="AH36" s="184"/>
      <c r="AS36" s="184"/>
      <c r="AT36" s="184"/>
      <c r="AW36" s="184"/>
      <c r="BK36" s="122"/>
      <c r="BL36" s="154">
        <v>1</v>
      </c>
      <c r="BM36" s="185" t="s">
        <v>252</v>
      </c>
      <c r="BN36" s="98">
        <v>98.1</v>
      </c>
      <c r="BO36" s="98">
        <v>140.30000000000001</v>
      </c>
      <c r="BP36" s="98">
        <v>112.26</v>
      </c>
      <c r="BQ36" s="98">
        <v>126.4</v>
      </c>
      <c r="BR36" s="155">
        <v>130851.01</v>
      </c>
      <c r="BS36" s="155">
        <v>1580.5</v>
      </c>
      <c r="BT36" s="155">
        <v>78.5</v>
      </c>
      <c r="BU36" s="155">
        <v>83.45</v>
      </c>
      <c r="BV36" s="155">
        <v>11.96</v>
      </c>
      <c r="BW36" s="155">
        <v>13.03</v>
      </c>
      <c r="BX36" s="155">
        <v>16.95</v>
      </c>
      <c r="BY36" s="155">
        <v>16.47</v>
      </c>
      <c r="BZ36" s="155">
        <v>108.91</v>
      </c>
      <c r="CA36" s="155">
        <v>152.63</v>
      </c>
      <c r="CB36" s="155">
        <v>15.96</v>
      </c>
      <c r="CC36" s="155">
        <v>15.93</v>
      </c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</row>
    <row r="37" spans="27:97" s="165" customFormat="1" x14ac:dyDescent="0.2">
      <c r="AA37" s="184"/>
      <c r="AB37" s="184"/>
      <c r="AC37" s="184"/>
      <c r="AD37" s="184"/>
      <c r="AE37" s="184"/>
      <c r="AG37" s="184"/>
      <c r="AH37" s="184"/>
      <c r="AS37" s="184"/>
      <c r="AT37" s="184"/>
      <c r="AW37" s="184"/>
      <c r="BK37" s="122"/>
      <c r="BL37" s="154">
        <v>2</v>
      </c>
      <c r="BM37" s="185" t="s">
        <v>253</v>
      </c>
      <c r="BN37" s="98">
        <v>98.06</v>
      </c>
      <c r="BO37" s="98">
        <v>140.01</v>
      </c>
      <c r="BP37" s="98">
        <v>112.2</v>
      </c>
      <c r="BQ37" s="98">
        <v>126.39</v>
      </c>
      <c r="BR37" s="155">
        <v>130633.68</v>
      </c>
      <c r="BS37" s="155">
        <v>1560.32</v>
      </c>
      <c r="BT37" s="155">
        <v>78.349999999999994</v>
      </c>
      <c r="BU37" s="155">
        <v>83.09</v>
      </c>
      <c r="BV37" s="155">
        <v>11.95</v>
      </c>
      <c r="BW37" s="155">
        <v>13</v>
      </c>
      <c r="BX37" s="155">
        <v>16.940000000000001</v>
      </c>
      <c r="BY37" s="155">
        <v>16.39</v>
      </c>
      <c r="BZ37" s="155">
        <v>109.22</v>
      </c>
      <c r="CA37" s="155">
        <v>153.06</v>
      </c>
      <c r="CB37" s="155">
        <v>15.99</v>
      </c>
      <c r="CC37" s="155">
        <v>15.95</v>
      </c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</row>
    <row r="38" spans="27:97" s="165" customFormat="1" x14ac:dyDescent="0.2">
      <c r="AA38" s="184"/>
      <c r="AB38" s="184"/>
      <c r="AC38" s="184"/>
      <c r="AD38" s="184"/>
      <c r="AE38" s="184"/>
      <c r="AG38" s="184"/>
      <c r="AH38" s="184"/>
      <c r="AS38" s="184"/>
      <c r="AT38" s="184"/>
      <c r="AW38" s="184"/>
      <c r="BK38" s="118"/>
      <c r="BL38" s="154">
        <v>3</v>
      </c>
      <c r="BM38" s="185" t="s">
        <v>254</v>
      </c>
      <c r="BN38" s="98">
        <v>97.74</v>
      </c>
      <c r="BO38" s="98">
        <v>140.68</v>
      </c>
      <c r="BP38" s="98">
        <v>112.18</v>
      </c>
      <c r="BQ38" s="98">
        <v>126.41</v>
      </c>
      <c r="BR38" s="155">
        <v>130901.57</v>
      </c>
      <c r="BS38" s="155">
        <v>1552.54</v>
      </c>
      <c r="BT38" s="155">
        <v>78.14</v>
      </c>
      <c r="BU38" s="155">
        <v>82.6</v>
      </c>
      <c r="BV38" s="155">
        <v>11.96</v>
      </c>
      <c r="BW38" s="155">
        <v>12.96</v>
      </c>
      <c r="BX38" s="155">
        <v>16.95</v>
      </c>
      <c r="BY38" s="155">
        <v>16.579999999999998</v>
      </c>
      <c r="BZ38" s="155">
        <v>108.79</v>
      </c>
      <c r="CA38" s="155">
        <v>151.91</v>
      </c>
      <c r="CB38" s="155">
        <v>15.92</v>
      </c>
      <c r="CC38" s="155">
        <v>15.9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</row>
    <row r="39" spans="27:97" s="165" customFormat="1" x14ac:dyDescent="0.2">
      <c r="AA39" s="184"/>
      <c r="AB39" s="184"/>
      <c r="AC39" s="184"/>
      <c r="AD39" s="184"/>
      <c r="AE39" s="184"/>
      <c r="AG39" s="184"/>
      <c r="AH39" s="184"/>
      <c r="AS39" s="184"/>
      <c r="AT39" s="184"/>
      <c r="AW39" s="184"/>
      <c r="BK39" s="118"/>
      <c r="BL39" s="154">
        <v>4</v>
      </c>
      <c r="BM39" s="185" t="s">
        <v>255</v>
      </c>
      <c r="BN39" s="98">
        <v>98.16</v>
      </c>
      <c r="BO39" s="98">
        <v>140.79</v>
      </c>
      <c r="BP39" s="98">
        <v>112.62</v>
      </c>
      <c r="BQ39" s="98">
        <v>126.5</v>
      </c>
      <c r="BR39" s="155">
        <v>130385.61</v>
      </c>
      <c r="BS39" s="155">
        <v>1531.44</v>
      </c>
      <c r="BT39" s="155">
        <v>77.77</v>
      </c>
      <c r="BU39" s="155">
        <v>82.75</v>
      </c>
      <c r="BV39" s="155">
        <v>11.97</v>
      </c>
      <c r="BW39" s="155">
        <v>12.92</v>
      </c>
      <c r="BX39" s="155">
        <v>16.97</v>
      </c>
      <c r="BY39" s="155">
        <v>16.850000000000001</v>
      </c>
      <c r="BZ39" s="155">
        <v>108.69</v>
      </c>
      <c r="CA39" s="155">
        <v>152.06</v>
      </c>
      <c r="CB39" s="155">
        <v>15.89</v>
      </c>
      <c r="CC39" s="155">
        <v>15.87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</row>
    <row r="40" spans="27:97" s="165" customFormat="1" x14ac:dyDescent="0.2">
      <c r="AA40" s="184"/>
      <c r="AB40" s="184"/>
      <c r="AC40" s="184"/>
      <c r="AD40" s="184"/>
      <c r="AE40" s="184"/>
      <c r="AG40" s="184"/>
      <c r="AH40" s="184"/>
      <c r="AS40" s="184"/>
      <c r="AT40" s="184"/>
      <c r="AW40" s="184"/>
      <c r="BK40" s="118"/>
      <c r="BL40" s="154">
        <v>5</v>
      </c>
      <c r="BM40" s="185" t="s">
        <v>256</v>
      </c>
      <c r="BN40" s="98">
        <v>98.36</v>
      </c>
      <c r="BO40" s="98">
        <v>141.46</v>
      </c>
      <c r="BP40" s="98">
        <v>112.32</v>
      </c>
      <c r="BQ40" s="98">
        <v>126.51</v>
      </c>
      <c r="BR40" s="155">
        <v>130529.17</v>
      </c>
      <c r="BS40" s="155">
        <v>1553.44</v>
      </c>
      <c r="BT40" s="155">
        <v>77.819999999999993</v>
      </c>
      <c r="BU40" s="155">
        <v>82.99</v>
      </c>
      <c r="BV40" s="155">
        <v>12.09</v>
      </c>
      <c r="BW40" s="155">
        <v>13.05</v>
      </c>
      <c r="BX40" s="155">
        <v>16.97</v>
      </c>
      <c r="BY40" s="155">
        <v>16.989999999999998</v>
      </c>
      <c r="BZ40" s="155">
        <v>109.32</v>
      </c>
      <c r="CA40" s="155">
        <v>153.05000000000001</v>
      </c>
      <c r="CB40" s="155">
        <v>15.94</v>
      </c>
      <c r="CC40" s="155">
        <v>15.91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</row>
    <row r="41" spans="27:97" s="165" customFormat="1" x14ac:dyDescent="0.2">
      <c r="AA41" s="184"/>
      <c r="AB41" s="184"/>
      <c r="AC41" s="184"/>
      <c r="AD41" s="184"/>
      <c r="AE41" s="184"/>
      <c r="AG41" s="184"/>
      <c r="AH41" s="184"/>
      <c r="AS41" s="184"/>
      <c r="AT41" s="184"/>
      <c r="AW41" s="184"/>
      <c r="BK41" s="118"/>
      <c r="BL41" s="154">
        <v>6</v>
      </c>
      <c r="BM41" s="185" t="s">
        <v>257</v>
      </c>
      <c r="BN41" s="98">
        <v>97.89</v>
      </c>
      <c r="BO41" s="98">
        <v>142.04</v>
      </c>
      <c r="BP41" s="98">
        <v>111.83</v>
      </c>
      <c r="BQ41" s="98">
        <v>126.49</v>
      </c>
      <c r="BR41" s="155">
        <v>130089.43</v>
      </c>
      <c r="BS41" s="155">
        <v>1536.62</v>
      </c>
      <c r="BT41" s="155">
        <v>77.44</v>
      </c>
      <c r="BU41" s="155">
        <v>82.83</v>
      </c>
      <c r="BV41" s="155">
        <v>12.04</v>
      </c>
      <c r="BW41" s="155">
        <v>13.03</v>
      </c>
      <c r="BX41" s="155">
        <v>16.96</v>
      </c>
      <c r="BY41" s="155">
        <v>16.850000000000001</v>
      </c>
      <c r="BZ41" s="155">
        <v>108.98</v>
      </c>
      <c r="CA41" s="155">
        <v>152.19</v>
      </c>
      <c r="CB41" s="155">
        <v>15.87</v>
      </c>
      <c r="CC41" s="155">
        <v>15.84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</row>
    <row r="42" spans="27:97" s="165" customFormat="1" x14ac:dyDescent="0.2">
      <c r="AA42" s="184"/>
      <c r="AB42" s="184"/>
      <c r="AC42" s="184"/>
      <c r="AD42" s="184"/>
      <c r="AE42" s="184"/>
      <c r="AG42" s="184"/>
      <c r="AH42" s="184"/>
      <c r="AS42" s="184"/>
      <c r="AT42" s="184"/>
      <c r="AW42" s="184"/>
      <c r="BK42" s="118"/>
      <c r="BL42" s="154">
        <v>7</v>
      </c>
      <c r="BM42" s="185" t="s">
        <v>258</v>
      </c>
      <c r="BN42" s="98">
        <v>98.01</v>
      </c>
      <c r="BO42" s="98">
        <v>142.32</v>
      </c>
      <c r="BP42" s="98">
        <v>112.25</v>
      </c>
      <c r="BQ42" s="98">
        <v>126.64</v>
      </c>
      <c r="BR42" s="155">
        <v>130717.77</v>
      </c>
      <c r="BS42" s="155">
        <v>1548.41</v>
      </c>
      <c r="BT42" s="155">
        <v>77.739999999999995</v>
      </c>
      <c r="BU42" s="155">
        <v>83.67</v>
      </c>
      <c r="BV42" s="155">
        <v>12.09</v>
      </c>
      <c r="BW42" s="155">
        <v>13.15</v>
      </c>
      <c r="BX42" s="155">
        <v>16.98</v>
      </c>
      <c r="BY42" s="155">
        <v>17.100000000000001</v>
      </c>
      <c r="BZ42" s="155">
        <v>109.22</v>
      </c>
      <c r="CA42" s="155">
        <v>152.58000000000001</v>
      </c>
      <c r="CB42" s="155">
        <v>15.91</v>
      </c>
      <c r="CC42" s="155">
        <v>15.89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</row>
    <row r="43" spans="27:97" s="165" customFormat="1" x14ac:dyDescent="0.2">
      <c r="AA43" s="184"/>
      <c r="AB43" s="184"/>
      <c r="AC43" s="184"/>
      <c r="AD43" s="184"/>
      <c r="AE43" s="184"/>
      <c r="AG43" s="184"/>
      <c r="AH43" s="184"/>
      <c r="AS43" s="184"/>
      <c r="AT43" s="184"/>
      <c r="AW43" s="184"/>
      <c r="BK43" s="118"/>
      <c r="BL43" s="154">
        <v>8</v>
      </c>
      <c r="BM43" s="185" t="s">
        <v>259</v>
      </c>
      <c r="BN43" s="98">
        <v>97.89</v>
      </c>
      <c r="BO43" s="98">
        <v>142.32</v>
      </c>
      <c r="BP43" s="98">
        <v>112.47</v>
      </c>
      <c r="BQ43" s="98">
        <v>126.74</v>
      </c>
      <c r="BR43" s="155">
        <v>131561.39000000001</v>
      </c>
      <c r="BS43" s="155">
        <v>1551.12</v>
      </c>
      <c r="BT43" s="155">
        <v>78.31</v>
      </c>
      <c r="BU43" s="155">
        <v>83.83</v>
      </c>
      <c r="BV43" s="155">
        <v>12.14</v>
      </c>
      <c r="BW43" s="155">
        <v>13.21</v>
      </c>
      <c r="BX43" s="155">
        <v>16.989999999999998</v>
      </c>
      <c r="BY43" s="155">
        <v>16.760000000000002</v>
      </c>
      <c r="BZ43" s="155">
        <v>109.08</v>
      </c>
      <c r="CA43" s="155">
        <v>152.34</v>
      </c>
      <c r="CB43" s="155">
        <v>15.93</v>
      </c>
      <c r="CC43" s="155">
        <v>15.93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</row>
    <row r="44" spans="27:97" s="165" customFormat="1" x14ac:dyDescent="0.2">
      <c r="AA44" s="184"/>
      <c r="AB44" s="184"/>
      <c r="AC44" s="184"/>
      <c r="AD44" s="184"/>
      <c r="AE44" s="184"/>
      <c r="AG44" s="184"/>
      <c r="AH44" s="184"/>
      <c r="AS44" s="184"/>
      <c r="AT44" s="184"/>
      <c r="AW44" s="184"/>
      <c r="BK44" s="118"/>
      <c r="BL44" s="154">
        <v>9</v>
      </c>
      <c r="BM44" s="185" t="s">
        <v>260</v>
      </c>
      <c r="BN44" s="98">
        <v>96.89</v>
      </c>
      <c r="BO44" s="98">
        <v>142.13</v>
      </c>
      <c r="BP44" s="98">
        <v>112.42</v>
      </c>
      <c r="BQ44" s="98">
        <v>126.76</v>
      </c>
      <c r="BR44" s="155">
        <v>130691.33</v>
      </c>
      <c r="BS44" s="155">
        <v>1538.14</v>
      </c>
      <c r="BT44" s="155">
        <v>77.989999999999995</v>
      </c>
      <c r="BU44" s="155">
        <v>83.31</v>
      </c>
      <c r="BV44" s="155">
        <v>12.05</v>
      </c>
      <c r="BW44" s="155">
        <v>13.18</v>
      </c>
      <c r="BX44" s="155">
        <v>17</v>
      </c>
      <c r="BY44" s="155">
        <v>17.850000000000001</v>
      </c>
      <c r="BZ44" s="155">
        <v>108.32</v>
      </c>
      <c r="CA44" s="155">
        <v>151.63</v>
      </c>
      <c r="CB44" s="155">
        <v>15.81</v>
      </c>
      <c r="CC44" s="155">
        <v>15.81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</row>
    <row r="45" spans="27:97" s="165" customFormat="1" x14ac:dyDescent="0.2">
      <c r="AA45" s="184"/>
      <c r="AB45" s="184"/>
      <c r="AC45" s="184"/>
      <c r="AD45" s="184"/>
      <c r="AE45" s="184"/>
      <c r="AG45" s="184"/>
      <c r="AH45" s="184"/>
      <c r="AS45" s="184"/>
      <c r="AT45" s="184"/>
      <c r="AW45" s="184"/>
      <c r="BK45" s="118"/>
      <c r="BL45" s="154">
        <v>10</v>
      </c>
      <c r="BM45" s="185" t="s">
        <v>261</v>
      </c>
      <c r="BN45" s="98">
        <v>97.13</v>
      </c>
      <c r="BO45" s="98">
        <v>142.36000000000001</v>
      </c>
      <c r="BP45" s="98">
        <v>112.7</v>
      </c>
      <c r="BQ45" s="98">
        <v>126.66</v>
      </c>
      <c r="BR45" s="155">
        <v>130101.97</v>
      </c>
      <c r="BS45" s="155">
        <v>1539.4</v>
      </c>
      <c r="BT45" s="155">
        <v>77.95</v>
      </c>
      <c r="BU45" s="155">
        <v>83.45</v>
      </c>
      <c r="BV45" s="155">
        <v>12.1</v>
      </c>
      <c r="BW45" s="155">
        <v>13.23</v>
      </c>
      <c r="BX45" s="155">
        <v>16.989999999999998</v>
      </c>
      <c r="BY45" s="155">
        <v>17.420000000000002</v>
      </c>
      <c r="BZ45" s="155">
        <v>108.73</v>
      </c>
      <c r="CA45" s="155">
        <v>152.52000000000001</v>
      </c>
      <c r="CB45" s="155">
        <v>15.83</v>
      </c>
      <c r="CC45" s="155">
        <v>15.81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</row>
    <row r="46" spans="27:97" s="165" customFormat="1" x14ac:dyDescent="0.2">
      <c r="AA46" s="184"/>
      <c r="AB46" s="184"/>
      <c r="AC46" s="184"/>
      <c r="AD46" s="184"/>
      <c r="AE46" s="184"/>
      <c r="AG46" s="184"/>
      <c r="AH46" s="184"/>
      <c r="AS46" s="184"/>
      <c r="AT46" s="184"/>
      <c r="AW46" s="184"/>
      <c r="BK46" s="118"/>
      <c r="BL46" s="154">
        <v>11</v>
      </c>
      <c r="BM46" s="185" t="s">
        <v>262</v>
      </c>
      <c r="BN46" s="98">
        <v>96.9</v>
      </c>
      <c r="BO46" s="98">
        <v>142.37</v>
      </c>
      <c r="BP46" s="98">
        <v>112.85</v>
      </c>
      <c r="BQ46" s="98">
        <v>126.64</v>
      </c>
      <c r="BR46" s="155">
        <v>130005.52</v>
      </c>
      <c r="BS46" s="155">
        <v>1533.48</v>
      </c>
      <c r="BT46" s="155">
        <v>78.16</v>
      </c>
      <c r="BU46" s="155">
        <v>83.33</v>
      </c>
      <c r="BV46" s="155">
        <v>12.18</v>
      </c>
      <c r="BW46" s="155">
        <v>13.28</v>
      </c>
      <c r="BX46" s="155">
        <v>16.98</v>
      </c>
      <c r="BY46" s="155">
        <v>17.04</v>
      </c>
      <c r="BZ46" s="155">
        <v>108.45</v>
      </c>
      <c r="CA46" s="155">
        <v>151.88</v>
      </c>
      <c r="CB46" s="155">
        <v>15.8</v>
      </c>
      <c r="CC46" s="155">
        <v>15.78</v>
      </c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</row>
    <row r="47" spans="27:97" s="165" customFormat="1" x14ac:dyDescent="0.2">
      <c r="AA47" s="184"/>
      <c r="AB47" s="184"/>
      <c r="AC47" s="184"/>
      <c r="AD47" s="184"/>
      <c r="AE47" s="184"/>
      <c r="AG47" s="184"/>
      <c r="AH47" s="184"/>
      <c r="AS47" s="184"/>
      <c r="AT47" s="184"/>
      <c r="AW47" s="184"/>
      <c r="BK47" s="118"/>
      <c r="BL47" s="154">
        <v>12</v>
      </c>
      <c r="BM47" s="185" t="s">
        <v>263</v>
      </c>
      <c r="BN47" s="98">
        <v>96.37</v>
      </c>
      <c r="BO47" s="98">
        <v>142.72</v>
      </c>
      <c r="BP47" s="98">
        <v>112.09</v>
      </c>
      <c r="BQ47" s="98">
        <v>126.58</v>
      </c>
      <c r="BR47" s="155">
        <v>130183.25</v>
      </c>
      <c r="BS47" s="155">
        <v>1534.45</v>
      </c>
      <c r="BT47" s="155">
        <v>78.47</v>
      </c>
      <c r="BU47" s="155">
        <v>83.61</v>
      </c>
      <c r="BV47" s="155">
        <v>12.19</v>
      </c>
      <c r="BW47" s="155">
        <v>13.26</v>
      </c>
      <c r="BX47" s="155">
        <v>16.97</v>
      </c>
      <c r="BY47" s="155">
        <v>17.22</v>
      </c>
      <c r="BZ47" s="155">
        <v>108.22</v>
      </c>
      <c r="CA47" s="155">
        <v>151.65</v>
      </c>
      <c r="CB47" s="155">
        <v>15.8</v>
      </c>
      <c r="CC47" s="155">
        <v>15.79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</row>
    <row r="48" spans="27:97" s="165" customFormat="1" x14ac:dyDescent="0.2">
      <c r="AA48" s="184"/>
      <c r="AB48" s="184"/>
      <c r="AC48" s="184"/>
      <c r="AD48" s="184"/>
      <c r="AE48" s="184"/>
      <c r="AG48" s="184"/>
      <c r="AH48" s="184"/>
      <c r="AS48" s="184"/>
      <c r="AT48" s="184"/>
      <c r="AW48" s="184"/>
      <c r="BK48" s="118"/>
      <c r="BL48" s="154">
        <v>13</v>
      </c>
      <c r="BM48" s="185" t="s">
        <v>264</v>
      </c>
      <c r="BN48" s="98">
        <v>96.3</v>
      </c>
      <c r="BO48" s="98">
        <v>142.80000000000001</v>
      </c>
      <c r="BP48" s="98">
        <v>111.92</v>
      </c>
      <c r="BQ48" s="98">
        <v>126.48</v>
      </c>
      <c r="BR48" s="155">
        <v>130031.19</v>
      </c>
      <c r="BS48" s="155">
        <v>1537.04</v>
      </c>
      <c r="BT48" s="155">
        <v>78.53</v>
      </c>
      <c r="BU48" s="155">
        <v>83.76</v>
      </c>
      <c r="BV48" s="155">
        <v>12.2</v>
      </c>
      <c r="BW48" s="155">
        <v>13.17</v>
      </c>
      <c r="BX48" s="155">
        <v>16.96</v>
      </c>
      <c r="BY48" s="155">
        <v>17.43</v>
      </c>
      <c r="BZ48" s="155">
        <v>108.09</v>
      </c>
      <c r="CA48" s="155">
        <v>151.57</v>
      </c>
      <c r="CB48" s="155">
        <v>15.77</v>
      </c>
      <c r="CC48" s="155">
        <v>15.77</v>
      </c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</row>
    <row r="49" spans="27:97" s="165" customFormat="1" x14ac:dyDescent="0.2">
      <c r="AA49" s="184"/>
      <c r="AB49" s="184"/>
      <c r="AC49" s="184"/>
      <c r="AD49" s="184"/>
      <c r="AE49" s="184"/>
      <c r="AG49" s="184"/>
      <c r="AH49" s="184"/>
      <c r="AS49" s="184"/>
      <c r="AT49" s="184"/>
      <c r="AW49" s="184"/>
      <c r="BK49" s="118"/>
      <c r="BL49" s="154">
        <v>14</v>
      </c>
      <c r="BM49" s="185" t="s">
        <v>265</v>
      </c>
      <c r="BN49" s="98">
        <v>95.19</v>
      </c>
      <c r="BO49" s="98">
        <v>141.51</v>
      </c>
      <c r="BP49" s="98">
        <v>112.29</v>
      </c>
      <c r="BQ49" s="98">
        <v>126.36</v>
      </c>
      <c r="BR49" s="155">
        <v>129577.63</v>
      </c>
      <c r="BS49" s="155">
        <v>1542.22</v>
      </c>
      <c r="BT49" s="155">
        <v>78.16</v>
      </c>
      <c r="BU49" s="155">
        <v>83.12</v>
      </c>
      <c r="BV49" s="155">
        <v>12.21</v>
      </c>
      <c r="BW49" s="155">
        <v>13.18</v>
      </c>
      <c r="BX49" s="155">
        <v>16.940000000000001</v>
      </c>
      <c r="BY49" s="155">
        <v>17.13</v>
      </c>
      <c r="BZ49" s="155">
        <v>107.3</v>
      </c>
      <c r="CA49" s="155">
        <v>150.66</v>
      </c>
      <c r="CB49" s="155">
        <v>15.68</v>
      </c>
      <c r="CC49" s="155">
        <v>15.69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</row>
    <row r="50" spans="27:97" s="165" customFormat="1" x14ac:dyDescent="0.2">
      <c r="AA50" s="184"/>
      <c r="AB50" s="184"/>
      <c r="AC50" s="184"/>
      <c r="AD50" s="184"/>
      <c r="AE50" s="184"/>
      <c r="AG50" s="184"/>
      <c r="AH50" s="184"/>
      <c r="AS50" s="184"/>
      <c r="AT50" s="184"/>
      <c r="AW50" s="184"/>
      <c r="BK50" s="118"/>
      <c r="BL50" s="154">
        <v>15</v>
      </c>
      <c r="BM50" s="185" t="s">
        <v>266</v>
      </c>
      <c r="BN50" s="98">
        <v>95.37</v>
      </c>
      <c r="BO50" s="98">
        <v>140.94999999999999</v>
      </c>
      <c r="BP50" s="98">
        <v>112.08</v>
      </c>
      <c r="BQ50" s="98">
        <v>126.41</v>
      </c>
      <c r="BR50" s="155">
        <v>128742.13</v>
      </c>
      <c r="BS50" s="155">
        <v>1535.32</v>
      </c>
      <c r="BT50" s="155">
        <v>78.12</v>
      </c>
      <c r="BU50" s="155">
        <v>83.04</v>
      </c>
      <c r="BV50" s="155">
        <v>12.27</v>
      </c>
      <c r="BW50" s="155">
        <v>13.23</v>
      </c>
      <c r="BX50" s="155">
        <v>16.95</v>
      </c>
      <c r="BY50" s="155">
        <v>17.309999999999999</v>
      </c>
      <c r="BZ50" s="155">
        <v>107.44</v>
      </c>
      <c r="CA50" s="155">
        <v>150.97</v>
      </c>
      <c r="CB50" s="155">
        <v>15.67</v>
      </c>
      <c r="CC50" s="155">
        <v>15.65</v>
      </c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</row>
    <row r="51" spans="27:97" s="165" customFormat="1" x14ac:dyDescent="0.2">
      <c r="AS51" s="184"/>
      <c r="AT51" s="184"/>
      <c r="BK51" s="118"/>
      <c r="BL51" s="154">
        <v>16</v>
      </c>
      <c r="BM51" s="185" t="s">
        <v>267</v>
      </c>
      <c r="BN51" s="98">
        <v>95.15</v>
      </c>
      <c r="BO51" s="98">
        <v>141.19999999999999</v>
      </c>
      <c r="BP51" s="98">
        <v>111.1</v>
      </c>
      <c r="BQ51" s="98">
        <v>126.29</v>
      </c>
      <c r="BR51" s="155">
        <v>128842.93</v>
      </c>
      <c r="BS51" s="155">
        <v>1528.95</v>
      </c>
      <c r="BT51" s="155">
        <v>77.78</v>
      </c>
      <c r="BU51" s="155">
        <v>82.89</v>
      </c>
      <c r="BV51" s="155">
        <v>12.23</v>
      </c>
      <c r="BW51" s="155">
        <v>13.21</v>
      </c>
      <c r="BX51" s="155">
        <v>16.940000000000001</v>
      </c>
      <c r="BY51" s="155">
        <v>17.510000000000002</v>
      </c>
      <c r="BZ51" s="155">
        <v>107.37</v>
      </c>
      <c r="CA51" s="155">
        <v>150.78</v>
      </c>
      <c r="CB51" s="155">
        <v>15.62</v>
      </c>
      <c r="CC51" s="155">
        <v>15.63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</row>
    <row r="52" spans="27:97" s="165" customFormat="1" x14ac:dyDescent="0.2">
      <c r="AS52" s="184"/>
      <c r="AT52" s="184"/>
      <c r="BK52" s="118"/>
      <c r="BL52" s="154">
        <v>17</v>
      </c>
      <c r="BM52" s="185" t="s">
        <v>269</v>
      </c>
      <c r="BN52" s="98">
        <v>95.05</v>
      </c>
      <c r="BO52" s="98">
        <v>141.19999999999999</v>
      </c>
      <c r="BP52" s="98">
        <v>111.03</v>
      </c>
      <c r="BQ52" s="98">
        <v>126.22</v>
      </c>
      <c r="BR52" s="155">
        <v>128517.5</v>
      </c>
      <c r="BS52" s="155">
        <v>1551.34</v>
      </c>
      <c r="BT52" s="155">
        <v>77.819999999999993</v>
      </c>
      <c r="BU52" s="155">
        <v>82.86</v>
      </c>
      <c r="BV52" s="155">
        <v>12.17</v>
      </c>
      <c r="BW52" s="155">
        <v>13.22</v>
      </c>
      <c r="BX52" s="155">
        <v>16.93</v>
      </c>
      <c r="BY52" s="155">
        <v>17.52</v>
      </c>
      <c r="BZ52" s="155">
        <v>107.3</v>
      </c>
      <c r="CA52" s="155">
        <v>150.65</v>
      </c>
      <c r="CB52" s="155">
        <v>15.61</v>
      </c>
      <c r="CC52" s="155">
        <v>15.6</v>
      </c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</row>
    <row r="53" spans="27:97" s="165" customFormat="1" x14ac:dyDescent="0.2">
      <c r="AA53" s="186"/>
      <c r="AB53" s="186"/>
      <c r="AD53" s="186"/>
      <c r="AE53" s="186"/>
      <c r="AG53" s="187"/>
      <c r="AH53" s="187"/>
      <c r="AJ53" s="187"/>
      <c r="AK53" s="187"/>
      <c r="AS53" s="184"/>
      <c r="AT53" s="184"/>
      <c r="AV53" s="184"/>
      <c r="AW53" s="184"/>
      <c r="AY53" s="187"/>
      <c r="AZ53" s="187"/>
      <c r="BB53" s="187"/>
      <c r="BC53" s="187"/>
      <c r="BK53" s="118"/>
      <c r="BL53" s="154">
        <v>18</v>
      </c>
      <c r="BM53" s="185" t="s">
        <v>268</v>
      </c>
      <c r="BN53" s="98">
        <v>95.59</v>
      </c>
      <c r="BO53" s="98">
        <v>141.47999999999999</v>
      </c>
      <c r="BP53" s="98">
        <v>111.26</v>
      </c>
      <c r="BQ53" s="98">
        <v>126.24</v>
      </c>
      <c r="BR53" s="155">
        <v>128852.07</v>
      </c>
      <c r="BS53" s="155">
        <v>1554.51</v>
      </c>
      <c r="BT53" s="155">
        <v>77.94</v>
      </c>
      <c r="BU53" s="155">
        <v>82.55</v>
      </c>
      <c r="BV53" s="155">
        <v>12.2</v>
      </c>
      <c r="BW53" s="155">
        <v>13.26</v>
      </c>
      <c r="BX53" s="155">
        <v>16.93</v>
      </c>
      <c r="BY53" s="155">
        <v>17.72</v>
      </c>
      <c r="BZ53" s="155">
        <v>107.78</v>
      </c>
      <c r="CA53" s="155">
        <v>151.22999999999999</v>
      </c>
      <c r="CB53" s="155">
        <v>15.67</v>
      </c>
      <c r="CC53" s="155">
        <v>15.67</v>
      </c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</row>
    <row r="54" spans="27:97" s="165" customFormat="1" ht="13.5" thickBot="1" x14ac:dyDescent="0.25">
      <c r="AA54" s="186"/>
      <c r="AB54" s="186"/>
      <c r="AD54" s="186"/>
      <c r="AE54" s="186"/>
      <c r="AG54" s="187"/>
      <c r="AH54" s="187"/>
      <c r="AJ54" s="187"/>
      <c r="AK54" s="187"/>
      <c r="AS54" s="184"/>
      <c r="AT54" s="184"/>
      <c r="AV54" s="184"/>
      <c r="AW54" s="184"/>
      <c r="AY54" s="187"/>
      <c r="AZ54" s="187"/>
      <c r="BB54" s="187"/>
      <c r="BC54" s="187"/>
      <c r="BK54" s="118"/>
      <c r="BL54" s="154">
        <v>19</v>
      </c>
      <c r="BM54" s="185" t="s">
        <v>270</v>
      </c>
      <c r="BN54" s="153">
        <v>95.83</v>
      </c>
      <c r="BO54" s="153">
        <v>141.97999999999999</v>
      </c>
      <c r="BP54" s="153">
        <v>111.44</v>
      </c>
      <c r="BQ54" s="153">
        <v>126.29</v>
      </c>
      <c r="BR54" s="155">
        <v>128709.98</v>
      </c>
      <c r="BS54" s="188">
        <v>1554.04</v>
      </c>
      <c r="BT54" s="188">
        <v>78.48</v>
      </c>
      <c r="BU54" s="188">
        <v>83.57</v>
      </c>
      <c r="BV54" s="188">
        <v>12.25</v>
      </c>
      <c r="BW54" s="188">
        <v>13.31</v>
      </c>
      <c r="BX54" s="188">
        <v>16.920000000000002</v>
      </c>
      <c r="BY54" s="188">
        <v>18.14</v>
      </c>
      <c r="BZ54" s="188">
        <v>108.75</v>
      </c>
      <c r="CA54" s="189">
        <v>152.47</v>
      </c>
      <c r="CB54" s="188">
        <v>15.8</v>
      </c>
      <c r="CC54" s="190">
        <v>15.81</v>
      </c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</row>
    <row r="55" spans="27:97" s="165" customFormat="1" ht="13.5" thickTop="1" x14ac:dyDescent="0.2">
      <c r="AA55" s="186"/>
      <c r="AB55" s="186"/>
      <c r="AD55" s="186"/>
      <c r="AE55" s="186"/>
      <c r="AG55" s="187"/>
      <c r="AH55" s="187"/>
      <c r="AJ55" s="187"/>
      <c r="AK55" s="187"/>
      <c r="AS55" s="184"/>
      <c r="AT55" s="184"/>
      <c r="AV55" s="184"/>
      <c r="AW55" s="184"/>
      <c r="AY55" s="187"/>
      <c r="AZ55" s="187"/>
      <c r="BB55" s="187"/>
      <c r="BC55" s="187"/>
      <c r="BK55" s="118"/>
      <c r="BL55" s="154"/>
      <c r="BM55" s="154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</row>
    <row r="56" spans="27:97" s="165" customFormat="1" x14ac:dyDescent="0.2">
      <c r="AA56" s="186"/>
      <c r="AB56" s="186"/>
      <c r="AD56" s="186"/>
      <c r="AE56" s="186"/>
      <c r="AG56" s="187"/>
      <c r="AH56" s="187"/>
      <c r="AJ56" s="187"/>
      <c r="AK56" s="187"/>
      <c r="AS56" s="184"/>
      <c r="AT56" s="184"/>
      <c r="AV56" s="184"/>
      <c r="AW56" s="184"/>
      <c r="AY56" s="187"/>
      <c r="AZ56" s="187"/>
      <c r="BB56" s="187"/>
      <c r="BC56" s="187"/>
      <c r="BK56" s="118"/>
      <c r="BL56" s="154"/>
      <c r="BM56" s="154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</row>
    <row r="57" spans="27:97" s="165" customFormat="1" x14ac:dyDescent="0.2">
      <c r="AA57" s="186"/>
      <c r="AB57" s="186"/>
      <c r="AD57" s="186"/>
      <c r="AE57" s="186"/>
      <c r="AG57" s="187"/>
      <c r="AH57" s="187"/>
      <c r="AJ57" s="187"/>
      <c r="AK57" s="187"/>
      <c r="AS57" s="184"/>
      <c r="AT57" s="184"/>
      <c r="AV57" s="184"/>
      <c r="AW57" s="184"/>
      <c r="AY57" s="187"/>
      <c r="AZ57" s="187"/>
      <c r="BB57" s="187"/>
      <c r="BC57" s="187"/>
      <c r="BK57" s="103"/>
      <c r="BL57" s="154"/>
      <c r="BM57" s="154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</row>
    <row r="58" spans="27:97" s="165" customFormat="1" x14ac:dyDescent="0.2">
      <c r="AA58" s="186"/>
      <c r="AB58" s="186"/>
      <c r="AD58" s="186"/>
      <c r="AE58" s="186"/>
      <c r="AG58" s="187"/>
      <c r="AH58" s="187"/>
      <c r="AJ58" s="187"/>
      <c r="AK58" s="187"/>
      <c r="AS58" s="184"/>
      <c r="AT58" s="184"/>
      <c r="AV58" s="184"/>
      <c r="AW58" s="184"/>
      <c r="AY58" s="187"/>
      <c r="AZ58" s="187"/>
      <c r="BB58" s="187"/>
      <c r="BC58" s="187"/>
      <c r="BK58" s="104"/>
      <c r="BL58" s="104"/>
      <c r="BM58" s="104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</row>
    <row r="59" spans="27:97" s="165" customFormat="1" x14ac:dyDescent="0.2">
      <c r="AA59" s="186"/>
      <c r="AB59" s="186"/>
      <c r="AD59" s="186"/>
      <c r="AE59" s="186"/>
      <c r="AG59" s="187"/>
      <c r="AH59" s="187"/>
      <c r="AJ59" s="187"/>
      <c r="AK59" s="187"/>
      <c r="AS59" s="184"/>
      <c r="AT59" s="184"/>
      <c r="AV59" s="184"/>
      <c r="AW59" s="184"/>
      <c r="AY59" s="187"/>
      <c r="AZ59" s="187"/>
      <c r="BB59" s="187"/>
      <c r="BC59" s="187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</row>
    <row r="60" spans="27:97" s="165" customFormat="1" x14ac:dyDescent="0.2">
      <c r="AA60" s="186"/>
      <c r="AB60" s="186"/>
      <c r="AD60" s="186"/>
      <c r="AE60" s="186"/>
      <c r="AG60" s="187"/>
      <c r="AH60" s="187"/>
      <c r="AJ60" s="187"/>
      <c r="AK60" s="187"/>
      <c r="AS60" s="184"/>
      <c r="AT60" s="184"/>
      <c r="AV60" s="184"/>
      <c r="AW60" s="184"/>
      <c r="AY60" s="187"/>
      <c r="AZ60" s="187"/>
      <c r="BB60" s="187"/>
      <c r="BC60" s="187"/>
      <c r="BK60" s="109"/>
      <c r="BL60" s="109"/>
      <c r="BM60" s="109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</row>
    <row r="61" spans="27:97" s="165" customFormat="1" x14ac:dyDescent="0.2">
      <c r="AA61" s="186"/>
      <c r="AB61" s="186"/>
      <c r="AD61" s="186"/>
      <c r="AE61" s="186"/>
      <c r="AG61" s="187"/>
      <c r="AH61" s="187"/>
      <c r="AJ61" s="187"/>
      <c r="AK61" s="187"/>
      <c r="AS61" s="184"/>
      <c r="AT61" s="184"/>
      <c r="AV61" s="184"/>
      <c r="AW61" s="184"/>
      <c r="AY61" s="187"/>
      <c r="AZ61" s="187"/>
      <c r="BB61" s="187"/>
      <c r="BC61" s="187"/>
      <c r="BK61" s="104"/>
      <c r="BL61" s="90"/>
      <c r="BM61" s="104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</row>
    <row r="62" spans="27:97" s="165" customFormat="1" x14ac:dyDescent="0.2">
      <c r="AA62" s="186"/>
      <c r="AB62" s="186"/>
      <c r="AD62" s="186"/>
      <c r="AE62" s="186"/>
      <c r="AG62" s="187"/>
      <c r="AH62" s="187"/>
      <c r="AJ62" s="187"/>
      <c r="AK62" s="187"/>
      <c r="AS62" s="184"/>
      <c r="AT62" s="184"/>
      <c r="AV62" s="184"/>
      <c r="AW62" s="184"/>
      <c r="AY62" s="187"/>
      <c r="AZ62" s="187"/>
      <c r="BB62" s="187"/>
      <c r="BC62" s="187"/>
      <c r="BK62" s="104"/>
      <c r="BL62" s="90"/>
      <c r="BM62" s="104"/>
      <c r="BN62" s="98">
        <f>AVERAGE(BN36:BN54)</f>
        <v>96.841052631578947</v>
      </c>
      <c r="BO62" s="98">
        <f t="shared" ref="BO62:CC62" si="2">AVERAGE(BO36:BO54)</f>
        <v>141.6115789473684</v>
      </c>
      <c r="BP62" s="98">
        <f t="shared" si="2"/>
        <v>112.06894736842102</v>
      </c>
      <c r="BQ62" s="98">
        <f t="shared" si="2"/>
        <v>126.47421052631577</v>
      </c>
      <c r="BR62" s="98">
        <f t="shared" si="2"/>
        <v>129996.0594736842</v>
      </c>
      <c r="BS62" s="98">
        <f t="shared" si="2"/>
        <v>1545.4357894736843</v>
      </c>
      <c r="BT62" s="98">
        <f t="shared" si="2"/>
        <v>78.077368421052626</v>
      </c>
      <c r="BU62" s="98">
        <f t="shared" si="2"/>
        <v>83.194736842105257</v>
      </c>
      <c r="BV62" s="98">
        <f t="shared" si="2"/>
        <v>12.118421052631577</v>
      </c>
      <c r="BW62" s="98">
        <f t="shared" si="2"/>
        <v>13.151578947368421</v>
      </c>
      <c r="BX62" s="98">
        <f t="shared" si="2"/>
        <v>16.958947368421054</v>
      </c>
      <c r="BY62" s="98">
        <f t="shared" si="2"/>
        <v>17.172631578947367</v>
      </c>
      <c r="BZ62" s="98">
        <f t="shared" si="2"/>
        <v>108.41894736842106</v>
      </c>
      <c r="CA62" s="98">
        <f t="shared" si="2"/>
        <v>151.88578947368421</v>
      </c>
      <c r="CB62" s="98">
        <f t="shared" si="2"/>
        <v>15.814210526315794</v>
      </c>
      <c r="CC62" s="98">
        <f t="shared" si="2"/>
        <v>15.801578947368421</v>
      </c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</row>
    <row r="63" spans="27:97" s="165" customFormat="1" x14ac:dyDescent="0.2">
      <c r="AA63" s="186"/>
      <c r="AB63" s="186"/>
      <c r="AD63" s="186"/>
      <c r="AE63" s="186"/>
      <c r="AG63" s="187"/>
      <c r="AH63" s="187"/>
      <c r="AJ63" s="187"/>
      <c r="AK63" s="187"/>
      <c r="AS63" s="184"/>
      <c r="AT63" s="184"/>
      <c r="AV63" s="184"/>
      <c r="AW63" s="184"/>
      <c r="AY63" s="187"/>
      <c r="AZ63" s="187"/>
      <c r="BB63" s="187"/>
      <c r="BC63" s="187"/>
      <c r="BK63" s="104"/>
      <c r="BL63" s="90"/>
      <c r="BM63" s="104"/>
      <c r="BN63" s="115">
        <v>96.841052631578947</v>
      </c>
      <c r="BO63" s="92">
        <v>141.6115789473684</v>
      </c>
      <c r="BP63" s="92">
        <v>112.06894736842102</v>
      </c>
      <c r="BQ63" s="92">
        <v>126.47421052631577</v>
      </c>
      <c r="BR63" s="100">
        <v>129996.0594736842</v>
      </c>
      <c r="BS63" s="92">
        <v>1545.4357894736843</v>
      </c>
      <c r="BT63" s="92">
        <v>78.077368421052626</v>
      </c>
      <c r="BU63" s="92">
        <v>83.194736842105257</v>
      </c>
      <c r="BV63" s="92">
        <v>12.118421052631577</v>
      </c>
      <c r="BW63" s="92">
        <v>13.151578947368421</v>
      </c>
      <c r="BX63" s="92">
        <v>16.958947368421054</v>
      </c>
      <c r="BY63" s="92">
        <v>17.172631578947367</v>
      </c>
      <c r="BZ63" s="92">
        <v>108.41894736842106</v>
      </c>
      <c r="CA63" s="92">
        <v>151.88578947368421</v>
      </c>
      <c r="CB63" s="92">
        <v>15.814210526315794</v>
      </c>
      <c r="CC63" s="92">
        <v>15.801578947368421</v>
      </c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</row>
    <row r="64" spans="27:97" s="165" customFormat="1" x14ac:dyDescent="0.2">
      <c r="AA64" s="186"/>
      <c r="AB64" s="186"/>
      <c r="AD64" s="186"/>
      <c r="AE64" s="186"/>
      <c r="AG64" s="187"/>
      <c r="AH64" s="187"/>
      <c r="AJ64" s="187"/>
      <c r="AK64" s="187"/>
      <c r="AS64" s="184"/>
      <c r="AT64" s="184"/>
      <c r="AV64" s="184"/>
      <c r="AW64" s="184"/>
      <c r="AY64" s="187"/>
      <c r="AZ64" s="187"/>
      <c r="BB64" s="187"/>
      <c r="BC64" s="187"/>
      <c r="BK64" s="104"/>
      <c r="BL64" s="90"/>
      <c r="BM64" s="104"/>
      <c r="BN64" s="110">
        <f>BN63-BN62</f>
        <v>0</v>
      </c>
      <c r="BO64" s="110">
        <f t="shared" ref="BO64:CC64" si="3">BO63-BO62</f>
        <v>0</v>
      </c>
      <c r="BP64" s="110">
        <f t="shared" si="3"/>
        <v>0</v>
      </c>
      <c r="BQ64" s="110">
        <f t="shared" si="3"/>
        <v>0</v>
      </c>
      <c r="BR64" s="110">
        <f t="shared" si="3"/>
        <v>0</v>
      </c>
      <c r="BS64" s="110">
        <f t="shared" si="3"/>
        <v>0</v>
      </c>
      <c r="BT64" s="110">
        <f t="shared" si="3"/>
        <v>0</v>
      </c>
      <c r="BU64" s="110">
        <f t="shared" si="3"/>
        <v>0</v>
      </c>
      <c r="BV64" s="110">
        <f t="shared" si="3"/>
        <v>0</v>
      </c>
      <c r="BW64" s="110">
        <f t="shared" si="3"/>
        <v>0</v>
      </c>
      <c r="BX64" s="110">
        <f t="shared" si="3"/>
        <v>0</v>
      </c>
      <c r="BY64" s="110">
        <f t="shared" si="3"/>
        <v>0</v>
      </c>
      <c r="BZ64" s="110">
        <f t="shared" si="3"/>
        <v>0</v>
      </c>
      <c r="CA64" s="110">
        <f t="shared" si="3"/>
        <v>0</v>
      </c>
      <c r="CB64" s="110">
        <f t="shared" si="3"/>
        <v>0</v>
      </c>
      <c r="CC64" s="110">
        <f t="shared" si="3"/>
        <v>0</v>
      </c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</row>
    <row r="65" spans="27:97" s="165" customFormat="1" x14ac:dyDescent="0.2">
      <c r="AA65" s="186"/>
      <c r="AB65" s="186"/>
      <c r="AD65" s="186"/>
      <c r="AE65" s="186"/>
      <c r="AG65" s="187"/>
      <c r="AH65" s="187"/>
      <c r="AJ65" s="187"/>
      <c r="AK65" s="187"/>
      <c r="AS65" s="184"/>
      <c r="AT65" s="184"/>
      <c r="AV65" s="184"/>
      <c r="AW65" s="184"/>
      <c r="AY65" s="187"/>
      <c r="AZ65" s="187"/>
      <c r="BB65" s="187"/>
      <c r="BC65" s="187"/>
      <c r="BK65" s="104"/>
      <c r="BL65" s="90"/>
      <c r="BM65" s="89" t="s">
        <v>29</v>
      </c>
      <c r="BN65" s="90">
        <f>MAX(BN36:BN54)</f>
        <v>98.36</v>
      </c>
      <c r="BO65" s="90">
        <f t="shared" ref="BO65:CC65" si="4">MAX(BO36:BO54)</f>
        <v>142.80000000000001</v>
      </c>
      <c r="BP65" s="90">
        <f t="shared" si="4"/>
        <v>112.85</v>
      </c>
      <c r="BQ65" s="90">
        <f t="shared" si="4"/>
        <v>126.76</v>
      </c>
      <c r="BR65" s="90">
        <f t="shared" si="4"/>
        <v>131561.39000000001</v>
      </c>
      <c r="BS65" s="90">
        <f t="shared" si="4"/>
        <v>1580.5</v>
      </c>
      <c r="BT65" s="90">
        <f t="shared" si="4"/>
        <v>78.53</v>
      </c>
      <c r="BU65" s="90">
        <f t="shared" si="4"/>
        <v>83.83</v>
      </c>
      <c r="BV65" s="90">
        <f t="shared" si="4"/>
        <v>12.27</v>
      </c>
      <c r="BW65" s="90">
        <f t="shared" si="4"/>
        <v>13.31</v>
      </c>
      <c r="BX65" s="90">
        <f t="shared" si="4"/>
        <v>17</v>
      </c>
      <c r="BY65" s="90">
        <f t="shared" si="4"/>
        <v>18.14</v>
      </c>
      <c r="BZ65" s="90">
        <f t="shared" si="4"/>
        <v>109.32</v>
      </c>
      <c r="CA65" s="90">
        <f t="shared" si="4"/>
        <v>153.06</v>
      </c>
      <c r="CB65" s="90">
        <f t="shared" si="4"/>
        <v>15.99</v>
      </c>
      <c r="CC65" s="90">
        <f t="shared" si="4"/>
        <v>15.95</v>
      </c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</row>
    <row r="66" spans="27:97" s="165" customFormat="1" x14ac:dyDescent="0.2">
      <c r="AA66" s="186"/>
      <c r="AB66" s="186"/>
      <c r="AD66" s="186"/>
      <c r="AE66" s="186"/>
      <c r="AG66" s="187"/>
      <c r="AH66" s="187"/>
      <c r="AJ66" s="187"/>
      <c r="AK66" s="187"/>
      <c r="AS66" s="184"/>
      <c r="AT66" s="184"/>
      <c r="AV66" s="184"/>
      <c r="AW66" s="184"/>
      <c r="AY66" s="187"/>
      <c r="AZ66" s="187"/>
      <c r="BB66" s="187"/>
      <c r="BC66" s="187"/>
      <c r="BK66" s="117"/>
      <c r="BL66" s="89"/>
      <c r="BM66" s="89" t="s">
        <v>30</v>
      </c>
      <c r="BN66" s="90">
        <f>MIN(BN36:BN57)</f>
        <v>95.05</v>
      </c>
      <c r="BO66" s="90">
        <f t="shared" ref="BO66:CC66" si="5">MIN(BO36:BO57)</f>
        <v>140.01</v>
      </c>
      <c r="BP66" s="90">
        <f t="shared" si="5"/>
        <v>111.03</v>
      </c>
      <c r="BQ66" s="90">
        <f t="shared" si="5"/>
        <v>126.22</v>
      </c>
      <c r="BR66" s="90">
        <f t="shared" si="5"/>
        <v>128517.5</v>
      </c>
      <c r="BS66" s="90">
        <f t="shared" si="5"/>
        <v>1528.95</v>
      </c>
      <c r="BT66" s="90">
        <f t="shared" si="5"/>
        <v>77.44</v>
      </c>
      <c r="BU66" s="90">
        <f t="shared" si="5"/>
        <v>82.55</v>
      </c>
      <c r="BV66" s="90">
        <f t="shared" si="5"/>
        <v>11.95</v>
      </c>
      <c r="BW66" s="90">
        <f t="shared" si="5"/>
        <v>12.92</v>
      </c>
      <c r="BX66" s="90">
        <f t="shared" si="5"/>
        <v>16.920000000000002</v>
      </c>
      <c r="BY66" s="90">
        <f t="shared" si="5"/>
        <v>16.39</v>
      </c>
      <c r="BZ66" s="90">
        <f t="shared" si="5"/>
        <v>107.3</v>
      </c>
      <c r="CA66" s="90">
        <f t="shared" si="5"/>
        <v>150.65</v>
      </c>
      <c r="CB66" s="90">
        <f t="shared" si="5"/>
        <v>15.61</v>
      </c>
      <c r="CC66" s="90">
        <f t="shared" si="5"/>
        <v>15.6</v>
      </c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</row>
    <row r="67" spans="27:97" s="165" customFormat="1" x14ac:dyDescent="0.2">
      <c r="AA67" s="186"/>
      <c r="AB67" s="186"/>
      <c r="AD67" s="186"/>
      <c r="AE67" s="186"/>
      <c r="AG67" s="187"/>
      <c r="AH67" s="187"/>
      <c r="AJ67" s="187"/>
      <c r="AK67" s="187"/>
      <c r="AS67" s="184"/>
      <c r="AT67" s="184"/>
      <c r="AV67" s="184"/>
      <c r="AW67" s="184"/>
      <c r="AY67" s="187"/>
      <c r="AZ67" s="187"/>
      <c r="BB67" s="187"/>
      <c r="BC67" s="187"/>
      <c r="BK67" s="117"/>
      <c r="BL67" s="89"/>
      <c r="BM67" s="89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2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</row>
    <row r="68" spans="27:97" s="165" customFormat="1" x14ac:dyDescent="0.2">
      <c r="AA68" s="186"/>
      <c r="AB68" s="186"/>
      <c r="AD68" s="186"/>
      <c r="AE68" s="186"/>
      <c r="AG68" s="187"/>
      <c r="AH68" s="187"/>
      <c r="AJ68" s="187"/>
      <c r="AK68" s="187"/>
      <c r="AS68" s="184"/>
      <c r="AT68" s="184"/>
      <c r="AV68" s="184"/>
      <c r="AW68" s="184"/>
      <c r="AY68" s="187"/>
      <c r="AZ68" s="187"/>
      <c r="BB68" s="187"/>
      <c r="BC68" s="187"/>
      <c r="BK68" s="117"/>
      <c r="BL68" s="89"/>
      <c r="BM68" s="89"/>
      <c r="BN68" s="90">
        <f t="shared" ref="BN68:CC68" si="6">BN65-BN66</f>
        <v>3.3100000000000023</v>
      </c>
      <c r="BO68" s="90">
        <f t="shared" si="6"/>
        <v>2.7900000000000205</v>
      </c>
      <c r="BP68" s="90">
        <f t="shared" si="6"/>
        <v>1.8199999999999932</v>
      </c>
      <c r="BQ68" s="90">
        <f t="shared" si="6"/>
        <v>0.54000000000000625</v>
      </c>
      <c r="BR68" s="90">
        <f t="shared" si="6"/>
        <v>3043.890000000014</v>
      </c>
      <c r="BS68" s="90">
        <f t="shared" si="6"/>
        <v>51.549999999999955</v>
      </c>
      <c r="BT68" s="90">
        <f t="shared" si="6"/>
        <v>1.0900000000000034</v>
      </c>
      <c r="BU68" s="90">
        <f t="shared" si="6"/>
        <v>1.2800000000000011</v>
      </c>
      <c r="BV68" s="90">
        <f t="shared" si="6"/>
        <v>0.32000000000000028</v>
      </c>
      <c r="BW68" s="90">
        <f t="shared" si="6"/>
        <v>0.39000000000000057</v>
      </c>
      <c r="BX68" s="90">
        <f t="shared" si="6"/>
        <v>7.9999999999998295E-2</v>
      </c>
      <c r="BY68" s="90">
        <f t="shared" si="6"/>
        <v>1.75</v>
      </c>
      <c r="BZ68" s="90">
        <f t="shared" si="6"/>
        <v>2.019999999999996</v>
      </c>
      <c r="CA68" s="90">
        <f t="shared" si="6"/>
        <v>2.4099999999999966</v>
      </c>
      <c r="CB68" s="90">
        <f t="shared" si="6"/>
        <v>0.38000000000000078</v>
      </c>
      <c r="CC68" s="90">
        <f t="shared" si="6"/>
        <v>0.34999999999999964</v>
      </c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</row>
    <row r="69" spans="27:97" s="165" customFormat="1" x14ac:dyDescent="0.2">
      <c r="BK69" s="117"/>
      <c r="BL69" s="89"/>
      <c r="BM69" s="89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108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</row>
    <row r="70" spans="27:97" s="165" customFormat="1" x14ac:dyDescent="0.2">
      <c r="BK70" s="117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108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</row>
    <row r="71" spans="27:97" s="165" customFormat="1" ht="25.5" x14ac:dyDescent="0.2">
      <c r="BK71" s="117"/>
      <c r="BL71" s="89" t="s">
        <v>230</v>
      </c>
      <c r="BM71" s="89"/>
      <c r="BN71" s="92" t="s">
        <v>5</v>
      </c>
      <c r="BO71" s="92" t="s">
        <v>6</v>
      </c>
      <c r="BP71" s="92" t="s">
        <v>7</v>
      </c>
      <c r="BQ71" s="92" t="s">
        <v>8</v>
      </c>
      <c r="BR71" s="90" t="s">
        <v>9</v>
      </c>
      <c r="BS71" s="89" t="s">
        <v>10</v>
      </c>
      <c r="BT71" s="89" t="s">
        <v>11</v>
      </c>
      <c r="BU71" s="89" t="s">
        <v>12</v>
      </c>
      <c r="BV71" s="89" t="s">
        <v>13</v>
      </c>
      <c r="BW71" s="89" t="s">
        <v>14</v>
      </c>
      <c r="BX71" s="89" t="s">
        <v>15</v>
      </c>
      <c r="BY71" s="165" t="s">
        <v>158</v>
      </c>
      <c r="BZ71" s="91" t="s">
        <v>17</v>
      </c>
      <c r="CA71" s="90" t="s">
        <v>27</v>
      </c>
      <c r="CB71" s="105" t="s">
        <v>32</v>
      </c>
      <c r="CC71" s="105" t="s">
        <v>33</v>
      </c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</row>
    <row r="72" spans="27:97" s="165" customFormat="1" x14ac:dyDescent="0.2">
      <c r="BK72" s="117"/>
      <c r="BL72" s="154">
        <v>1</v>
      </c>
      <c r="BM72" s="191" t="s">
        <v>252</v>
      </c>
      <c r="BN72" s="75">
        <v>111.02</v>
      </c>
      <c r="BO72" s="75">
        <v>0.77627697562490294</v>
      </c>
      <c r="BP72" s="75">
        <v>0.97020000000000006</v>
      </c>
      <c r="BQ72" s="75">
        <v>0.86184607429113147</v>
      </c>
      <c r="BR72" s="75">
        <v>1201.46</v>
      </c>
      <c r="BS72" s="75">
        <v>14.512</v>
      </c>
      <c r="BT72" s="75">
        <v>1.3873473917869035</v>
      </c>
      <c r="BU72" s="75">
        <v>1.3051000000000001</v>
      </c>
      <c r="BV72" s="75">
        <v>9.1045999999999996</v>
      </c>
      <c r="BW72" s="75">
        <v>8.3596000000000004</v>
      </c>
      <c r="BX72" s="75">
        <v>6.4238</v>
      </c>
      <c r="BY72" s="75">
        <v>6.6129000000000007</v>
      </c>
      <c r="BZ72" s="75">
        <v>1</v>
      </c>
      <c r="CA72" s="75">
        <v>0.71357723403192552</v>
      </c>
      <c r="CB72" s="75">
        <v>6.8218000000000005</v>
      </c>
      <c r="CC72" s="75">
        <v>6.8349000000000002</v>
      </c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</row>
    <row r="73" spans="27:97" s="165" customFormat="1" x14ac:dyDescent="0.2">
      <c r="BK73" s="117"/>
      <c r="BL73" s="154">
        <v>2</v>
      </c>
      <c r="BM73" s="191" t="s">
        <v>253</v>
      </c>
      <c r="BN73" s="75">
        <v>111.38</v>
      </c>
      <c r="BO73" s="75">
        <v>0.78009205086200173</v>
      </c>
      <c r="BP73" s="75">
        <v>0.97340000000000004</v>
      </c>
      <c r="BQ73" s="75">
        <v>0.86475268073331024</v>
      </c>
      <c r="BR73" s="157">
        <v>1196.0601000000001</v>
      </c>
      <c r="BS73" s="75">
        <v>14.286000000000001</v>
      </c>
      <c r="BT73" s="75">
        <v>1.3939224979091163</v>
      </c>
      <c r="BU73" s="75">
        <v>1.3145</v>
      </c>
      <c r="BV73" s="75">
        <v>9.1412000000000013</v>
      </c>
      <c r="BW73" s="75">
        <v>8.4029000000000007</v>
      </c>
      <c r="BX73" s="75">
        <v>6.4462999999999999</v>
      </c>
      <c r="BY73" s="75">
        <v>6.6640000000000006</v>
      </c>
      <c r="BZ73" s="75">
        <v>1</v>
      </c>
      <c r="CA73" s="75">
        <v>0.71357723403192552</v>
      </c>
      <c r="CB73" s="75">
        <v>6.8305000000000007</v>
      </c>
      <c r="CC73" s="75">
        <v>6.8470000000000004</v>
      </c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</row>
    <row r="74" spans="27:97" s="165" customFormat="1" x14ac:dyDescent="0.2">
      <c r="BK74" s="117"/>
      <c r="BL74" s="154">
        <v>3</v>
      </c>
      <c r="BM74" s="191" t="s">
        <v>254</v>
      </c>
      <c r="BN74" s="75">
        <v>111.3</v>
      </c>
      <c r="BO74" s="75">
        <v>0.77333539556105479</v>
      </c>
      <c r="BP74" s="75">
        <v>0.9698</v>
      </c>
      <c r="BQ74" s="75">
        <v>0.86058519793459543</v>
      </c>
      <c r="BR74" s="75">
        <v>1203.25</v>
      </c>
      <c r="BS74" s="75">
        <v>14.271000000000001</v>
      </c>
      <c r="BT74" s="75">
        <v>1.3921759710427397</v>
      </c>
      <c r="BU74" s="75">
        <v>1.3171000000000002</v>
      </c>
      <c r="BV74" s="75">
        <v>9.0948000000000011</v>
      </c>
      <c r="BW74" s="75">
        <v>8.3958000000000013</v>
      </c>
      <c r="BX74" s="75">
        <v>6.4165000000000001</v>
      </c>
      <c r="BY74" s="75">
        <v>6.5626000000000007</v>
      </c>
      <c r="BZ74" s="75">
        <v>1</v>
      </c>
      <c r="CA74" s="75">
        <v>0.71615795579873098</v>
      </c>
      <c r="CB74" s="75">
        <v>6.8326000000000002</v>
      </c>
      <c r="CC74" s="75">
        <v>6.8421000000000003</v>
      </c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</row>
    <row r="75" spans="27:97" s="165" customFormat="1" x14ac:dyDescent="0.2">
      <c r="BK75" s="117"/>
      <c r="BL75" s="154">
        <v>4</v>
      </c>
      <c r="BM75" s="191" t="s">
        <v>255</v>
      </c>
      <c r="BN75" s="75">
        <v>110.73</v>
      </c>
      <c r="BO75" s="75">
        <v>0.77202192542268189</v>
      </c>
      <c r="BP75" s="75">
        <v>0.96510000000000007</v>
      </c>
      <c r="BQ75" s="75">
        <v>0.85903272914698037</v>
      </c>
      <c r="BR75" s="75">
        <v>1199.6100000000001</v>
      </c>
      <c r="BS75" s="75">
        <v>14.09</v>
      </c>
      <c r="BT75" s="75">
        <v>1.3976240391334731</v>
      </c>
      <c r="BU75" s="75">
        <v>1.3134000000000001</v>
      </c>
      <c r="BV75" s="75">
        <v>9.0827000000000009</v>
      </c>
      <c r="BW75" s="75">
        <v>8.4116</v>
      </c>
      <c r="BX75" s="75">
        <v>6.4050000000000002</v>
      </c>
      <c r="BY75" s="75">
        <v>6.4498000000000006</v>
      </c>
      <c r="BZ75" s="75">
        <v>1</v>
      </c>
      <c r="CA75" s="75">
        <v>0.71478606453088589</v>
      </c>
      <c r="CB75" s="75">
        <v>6.8399000000000001</v>
      </c>
      <c r="CC75" s="75">
        <v>6.8481000000000005</v>
      </c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27:97" s="165" customFormat="1" x14ac:dyDescent="0.2">
      <c r="BK76" s="117"/>
      <c r="BL76" s="154">
        <v>5</v>
      </c>
      <c r="BM76" s="191" t="s">
        <v>256</v>
      </c>
      <c r="BN76" s="75">
        <v>111.14</v>
      </c>
      <c r="BO76" s="75">
        <v>0.77279752704791338</v>
      </c>
      <c r="BP76" s="75">
        <v>0.97330000000000005</v>
      </c>
      <c r="BQ76" s="75">
        <v>0.86393088552915764</v>
      </c>
      <c r="BR76" s="75">
        <v>1194.01</v>
      </c>
      <c r="BS76" s="75">
        <v>14.21</v>
      </c>
      <c r="BT76" s="75">
        <v>1.4046916701783956</v>
      </c>
      <c r="BU76" s="75">
        <v>1.3173000000000001</v>
      </c>
      <c r="BV76" s="75">
        <v>9.0407000000000011</v>
      </c>
      <c r="BW76" s="75">
        <v>8.3802000000000003</v>
      </c>
      <c r="BX76" s="75">
        <v>6.4418000000000006</v>
      </c>
      <c r="BY76" s="75">
        <v>6.4343000000000004</v>
      </c>
      <c r="BZ76" s="75">
        <v>1</v>
      </c>
      <c r="CA76" s="75">
        <v>0.71429591851312157</v>
      </c>
      <c r="CB76" s="75">
        <v>6.8596000000000004</v>
      </c>
      <c r="CC76" s="75">
        <v>6.8714000000000004</v>
      </c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</row>
    <row r="77" spans="27:97" s="165" customFormat="1" x14ac:dyDescent="0.2">
      <c r="BK77" s="117"/>
      <c r="BL77" s="154">
        <v>6</v>
      </c>
      <c r="BM77" s="191" t="s">
        <v>257</v>
      </c>
      <c r="BN77" s="75">
        <v>111.33</v>
      </c>
      <c r="BO77" s="75">
        <v>0.76722418290624517</v>
      </c>
      <c r="BP77" s="75">
        <v>0.97450000000000003</v>
      </c>
      <c r="BQ77" s="75">
        <v>0.86184607429113147</v>
      </c>
      <c r="BR77" s="157">
        <v>1193.7</v>
      </c>
      <c r="BS77" s="75">
        <v>14.100000000000001</v>
      </c>
      <c r="BT77" s="75">
        <v>1.4072614691809737</v>
      </c>
      <c r="BU77" s="75">
        <v>1.3157000000000001</v>
      </c>
      <c r="BV77" s="75">
        <v>9.0513000000000012</v>
      </c>
      <c r="BW77" s="75">
        <v>8.3629999999999995</v>
      </c>
      <c r="BX77" s="75">
        <v>6.4270000000000005</v>
      </c>
      <c r="BY77" s="75">
        <v>6.4690000000000003</v>
      </c>
      <c r="BZ77" s="75">
        <v>1</v>
      </c>
      <c r="CA77" s="75">
        <v>0.71606564889869107</v>
      </c>
      <c r="CB77" s="75">
        <v>6.8653000000000004</v>
      </c>
      <c r="CC77" s="75">
        <v>6.8807</v>
      </c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</row>
    <row r="78" spans="27:97" s="165" customFormat="1" x14ac:dyDescent="0.2">
      <c r="BK78" s="117"/>
      <c r="BL78" s="154">
        <v>7</v>
      </c>
      <c r="BM78" s="191" t="s">
        <v>258</v>
      </c>
      <c r="BN78" s="75">
        <v>111.44</v>
      </c>
      <c r="BO78" s="75">
        <v>0.76740081344486222</v>
      </c>
      <c r="BP78" s="75">
        <v>0.97300000000000009</v>
      </c>
      <c r="BQ78" s="75">
        <v>0.86244070720137989</v>
      </c>
      <c r="BR78" s="157">
        <v>1196.8300000000002</v>
      </c>
      <c r="BS78" s="75">
        <v>14.177000000000001</v>
      </c>
      <c r="BT78" s="75">
        <v>1.4048890137679124</v>
      </c>
      <c r="BU78" s="75">
        <v>1.3054000000000001</v>
      </c>
      <c r="BV78" s="75">
        <v>9.0351999999999997</v>
      </c>
      <c r="BW78" s="75">
        <v>8.3070000000000004</v>
      </c>
      <c r="BX78" s="75">
        <v>6.4324000000000003</v>
      </c>
      <c r="BY78" s="75">
        <v>6.3889000000000005</v>
      </c>
      <c r="BZ78" s="75">
        <v>1</v>
      </c>
      <c r="CA78" s="75">
        <v>0.71580936564974018</v>
      </c>
      <c r="CB78" s="75">
        <v>6.8656000000000006</v>
      </c>
      <c r="CC78" s="75">
        <v>6.8731</v>
      </c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</row>
    <row r="79" spans="27:97" s="165" customFormat="1" x14ac:dyDescent="0.2">
      <c r="BK79" s="158"/>
      <c r="BL79" s="154">
        <v>8</v>
      </c>
      <c r="BM79" s="191" t="s">
        <v>259</v>
      </c>
      <c r="BN79" s="75">
        <v>111.43</v>
      </c>
      <c r="BO79" s="75">
        <v>0.76645972254158046</v>
      </c>
      <c r="BP79" s="75">
        <v>0.9699000000000001</v>
      </c>
      <c r="BQ79" s="75">
        <v>0.8608815426997245</v>
      </c>
      <c r="BR79" s="75">
        <v>1206.1000000000001</v>
      </c>
      <c r="BS79" s="75">
        <v>14.22</v>
      </c>
      <c r="BT79" s="75">
        <v>1.3929516645772393</v>
      </c>
      <c r="BU79" s="75">
        <v>1.3012000000000001</v>
      </c>
      <c r="BV79" s="75">
        <v>8.9821000000000009</v>
      </c>
      <c r="BW79" s="75">
        <v>8.254900000000001</v>
      </c>
      <c r="BX79" s="75">
        <v>6.4209000000000005</v>
      </c>
      <c r="BY79" s="75">
        <v>6.5100000000000007</v>
      </c>
      <c r="BZ79" s="75">
        <v>1</v>
      </c>
      <c r="CA79" s="75">
        <v>0.71601437756870157</v>
      </c>
      <c r="CB79" s="75">
        <v>6.8456000000000001</v>
      </c>
      <c r="CC79" s="75">
        <v>6.8463000000000003</v>
      </c>
      <c r="CD79" s="120"/>
      <c r="CE79" s="120"/>
      <c r="CF79" s="120"/>
      <c r="CG79" s="120"/>
      <c r="CH79" s="120"/>
      <c r="CI79" s="120"/>
      <c r="CJ79" s="120"/>
      <c r="CK79" s="117"/>
      <c r="CL79" s="117"/>
      <c r="CM79" s="117"/>
      <c r="CN79" s="117"/>
      <c r="CO79" s="117"/>
      <c r="CP79" s="117"/>
      <c r="CQ79" s="117"/>
      <c r="CR79" s="117"/>
      <c r="CS79" s="117"/>
    </row>
    <row r="80" spans="27:97" s="165" customFormat="1" x14ac:dyDescent="0.2">
      <c r="BK80" s="117"/>
      <c r="BL80" s="154">
        <v>9</v>
      </c>
      <c r="BM80" s="191" t="s">
        <v>260</v>
      </c>
      <c r="BN80" s="75">
        <v>111.8</v>
      </c>
      <c r="BO80" s="75">
        <v>0.76213703223839646</v>
      </c>
      <c r="BP80" s="75">
        <v>0.96350000000000002</v>
      </c>
      <c r="BQ80" s="75">
        <v>0.85440874914559117</v>
      </c>
      <c r="BR80" s="75">
        <v>1206.53</v>
      </c>
      <c r="BS80" s="75">
        <v>14.200000000000001</v>
      </c>
      <c r="BT80" s="75">
        <v>1.3888888888888886</v>
      </c>
      <c r="BU80" s="75">
        <v>1.3002</v>
      </c>
      <c r="BV80" s="75">
        <v>8.9876000000000005</v>
      </c>
      <c r="BW80" s="75">
        <v>8.2158999999999995</v>
      </c>
      <c r="BX80" s="75">
        <v>6.3719999999999999</v>
      </c>
      <c r="BY80" s="75">
        <v>6.0674999999999999</v>
      </c>
      <c r="BZ80" s="75">
        <v>1</v>
      </c>
      <c r="CA80" s="75">
        <v>0.71439287321669687</v>
      </c>
      <c r="CB80" s="75">
        <v>6.8532000000000002</v>
      </c>
      <c r="CC80" s="75">
        <v>6.8493000000000004</v>
      </c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</row>
    <row r="81" spans="63:97" s="165" customFormat="1" x14ac:dyDescent="0.2">
      <c r="BK81" s="117"/>
      <c r="BL81" s="154">
        <v>10</v>
      </c>
      <c r="BM81" s="191" t="s">
        <v>261</v>
      </c>
      <c r="BN81" s="75">
        <v>111.94</v>
      </c>
      <c r="BO81" s="75">
        <v>0.76376689834262579</v>
      </c>
      <c r="BP81" s="75">
        <v>0.96479999999999999</v>
      </c>
      <c r="BQ81" s="75">
        <v>0.85829542528538316</v>
      </c>
      <c r="BR81" s="75">
        <v>1196.56</v>
      </c>
      <c r="BS81" s="75">
        <v>14.158000000000001</v>
      </c>
      <c r="BT81" s="75">
        <v>1.3948946854512485</v>
      </c>
      <c r="BU81" s="75">
        <v>1.3029000000000002</v>
      </c>
      <c r="BV81" s="75">
        <v>8.9838000000000005</v>
      </c>
      <c r="BW81" s="75">
        <v>8.2164999999999999</v>
      </c>
      <c r="BX81" s="75">
        <v>6.4015000000000004</v>
      </c>
      <c r="BY81" s="75">
        <v>6.2421000000000006</v>
      </c>
      <c r="BZ81" s="75">
        <v>1</v>
      </c>
      <c r="CA81" s="75">
        <v>0.71291081485706143</v>
      </c>
      <c r="CB81" s="75">
        <v>6.8694000000000006</v>
      </c>
      <c r="CC81" s="75">
        <v>6.8754</v>
      </c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</row>
    <row r="82" spans="63:97" s="165" customFormat="1" x14ac:dyDescent="0.2">
      <c r="BK82" s="117"/>
      <c r="BL82" s="154">
        <v>11</v>
      </c>
      <c r="BM82" s="191" t="s">
        <v>262</v>
      </c>
      <c r="BN82" s="75">
        <v>111.92</v>
      </c>
      <c r="BO82" s="75">
        <v>0.76173065204143819</v>
      </c>
      <c r="BP82" s="75">
        <v>0.96100000000000008</v>
      </c>
      <c r="BQ82" s="75">
        <v>0.85631101215961636</v>
      </c>
      <c r="BR82" s="75">
        <v>1198.76</v>
      </c>
      <c r="BS82" s="75">
        <v>14.14</v>
      </c>
      <c r="BT82" s="75">
        <v>1.3875398917718884</v>
      </c>
      <c r="BU82" s="75">
        <v>1.3015000000000001</v>
      </c>
      <c r="BV82" s="75">
        <v>8.9021000000000008</v>
      </c>
      <c r="BW82" s="75">
        <v>8.1661999999999999</v>
      </c>
      <c r="BX82" s="75">
        <v>6.3872</v>
      </c>
      <c r="BY82" s="75">
        <v>6.3632</v>
      </c>
      <c r="BZ82" s="75">
        <v>1</v>
      </c>
      <c r="CA82" s="75">
        <v>0.71403070332024288</v>
      </c>
      <c r="CB82" s="75">
        <v>6.8657000000000004</v>
      </c>
      <c r="CC82" s="75">
        <v>6.8738999999999999</v>
      </c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</row>
    <row r="83" spans="63:97" s="165" customFormat="1" x14ac:dyDescent="0.2">
      <c r="BK83" s="117"/>
      <c r="BL83" s="154">
        <v>12</v>
      </c>
      <c r="BM83" s="191" t="s">
        <v>263</v>
      </c>
      <c r="BN83" s="75">
        <v>112.3</v>
      </c>
      <c r="BO83" s="75">
        <v>0.7582650894752806</v>
      </c>
      <c r="BP83" s="75">
        <v>0.96550000000000002</v>
      </c>
      <c r="BQ83" s="75">
        <v>0.85484698239015222</v>
      </c>
      <c r="BR83" s="75">
        <v>1202.95</v>
      </c>
      <c r="BS83" s="75">
        <v>14.179</v>
      </c>
      <c r="BT83" s="75">
        <v>1.3791201213625706</v>
      </c>
      <c r="BU83" s="75">
        <v>1.2944</v>
      </c>
      <c r="BV83" s="75">
        <v>8.8806000000000012</v>
      </c>
      <c r="BW83" s="75">
        <v>8.1612000000000009</v>
      </c>
      <c r="BX83" s="75">
        <v>6.3767000000000005</v>
      </c>
      <c r="BY83" s="75">
        <v>6.2850999999999999</v>
      </c>
      <c r="BZ83" s="75">
        <v>1</v>
      </c>
      <c r="CA83" s="75">
        <v>0.71362815691255921</v>
      </c>
      <c r="CB83" s="75">
        <v>6.8507000000000007</v>
      </c>
      <c r="CC83" s="75">
        <v>6.8517999999999999</v>
      </c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</row>
    <row r="84" spans="63:97" s="165" customFormat="1" x14ac:dyDescent="0.2">
      <c r="BK84" s="117"/>
      <c r="BL84" s="154">
        <v>13</v>
      </c>
      <c r="BM84" s="191" t="s">
        <v>264</v>
      </c>
      <c r="BN84" s="75">
        <v>112.24000000000001</v>
      </c>
      <c r="BO84" s="75">
        <v>0.75694497010067363</v>
      </c>
      <c r="BP84" s="75">
        <v>0.96579999999999999</v>
      </c>
      <c r="BQ84" s="75">
        <v>0.8544817568144919</v>
      </c>
      <c r="BR84" s="75">
        <v>1202.99</v>
      </c>
      <c r="BS84" s="75">
        <v>14.22</v>
      </c>
      <c r="BT84" s="75">
        <v>1.3764624913971093</v>
      </c>
      <c r="BU84" s="75">
        <v>1.2905</v>
      </c>
      <c r="BV84" s="75">
        <v>8.8574000000000002</v>
      </c>
      <c r="BW84" s="75">
        <v>8.206900000000001</v>
      </c>
      <c r="BX84" s="75">
        <v>6.3727</v>
      </c>
      <c r="BY84" s="75">
        <v>6.2021000000000006</v>
      </c>
      <c r="BZ84" s="75">
        <v>1</v>
      </c>
      <c r="CA84" s="75">
        <v>0.71315485444509419</v>
      </c>
      <c r="CB84" s="75">
        <v>6.8549000000000007</v>
      </c>
      <c r="CC84" s="75">
        <v>6.8561000000000005</v>
      </c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</row>
    <row r="85" spans="63:97" s="165" customFormat="1" x14ac:dyDescent="0.2">
      <c r="BK85" s="117"/>
      <c r="BL85" s="154">
        <v>14</v>
      </c>
      <c r="BM85" s="191" t="s">
        <v>265</v>
      </c>
      <c r="BN85" s="75">
        <v>112.72</v>
      </c>
      <c r="BO85" s="75">
        <v>0.7582650894752806</v>
      </c>
      <c r="BP85" s="75">
        <v>0.9556</v>
      </c>
      <c r="BQ85" s="75">
        <v>0.84925690021231426</v>
      </c>
      <c r="BR85" s="75">
        <v>1207.6200000000001</v>
      </c>
      <c r="BS85" s="75">
        <v>14.373000000000001</v>
      </c>
      <c r="BT85" s="75">
        <v>1.372872048325096</v>
      </c>
      <c r="BU85" s="75">
        <v>1.2909000000000002</v>
      </c>
      <c r="BV85" s="75">
        <v>8.7899000000000012</v>
      </c>
      <c r="BW85" s="75">
        <v>8.1413000000000011</v>
      </c>
      <c r="BX85" s="75">
        <v>6.3327</v>
      </c>
      <c r="BY85" s="75">
        <v>6.2655000000000003</v>
      </c>
      <c r="BZ85" s="75">
        <v>1</v>
      </c>
      <c r="CA85" s="75">
        <v>0.71220505808032253</v>
      </c>
      <c r="CB85" s="75">
        <v>6.8438000000000008</v>
      </c>
      <c r="CC85" s="75">
        <v>6.8372999999999999</v>
      </c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</row>
    <row r="86" spans="63:97" s="165" customFormat="1" x14ac:dyDescent="0.2">
      <c r="BK86" s="117"/>
      <c r="BL86" s="154">
        <v>15</v>
      </c>
      <c r="BM86" s="191" t="s">
        <v>266</v>
      </c>
      <c r="BN86" s="75">
        <v>112.66</v>
      </c>
      <c r="BO86" s="75">
        <v>0.76225322051985667</v>
      </c>
      <c r="BP86" s="75">
        <v>0.95860000000000001</v>
      </c>
      <c r="BQ86" s="75">
        <v>0.84976206662134601</v>
      </c>
      <c r="BR86" s="75">
        <v>1198.27</v>
      </c>
      <c r="BS86" s="75">
        <v>14.290000000000001</v>
      </c>
      <c r="BT86" s="75">
        <v>1.3753266400770181</v>
      </c>
      <c r="BU86" s="75">
        <v>1.2938000000000001</v>
      </c>
      <c r="BV86" s="75">
        <v>8.7588000000000008</v>
      </c>
      <c r="BW86" s="75">
        <v>8.123800000000001</v>
      </c>
      <c r="BX86" s="75">
        <v>6.3382000000000005</v>
      </c>
      <c r="BY86" s="75">
        <v>6.2054</v>
      </c>
      <c r="BZ86" s="75">
        <v>1</v>
      </c>
      <c r="CA86" s="75">
        <v>0.71166779347400644</v>
      </c>
      <c r="CB86" s="75">
        <v>6.8559000000000001</v>
      </c>
      <c r="CC86" s="75">
        <v>6.8651</v>
      </c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</row>
    <row r="87" spans="63:97" s="165" customFormat="1" x14ac:dyDescent="0.2">
      <c r="BK87" s="117"/>
      <c r="BL87" s="154">
        <v>16</v>
      </c>
      <c r="BM87" s="191" t="s">
        <v>267</v>
      </c>
      <c r="BN87" s="75">
        <v>112.84</v>
      </c>
      <c r="BO87" s="75">
        <v>0.76039844878716434</v>
      </c>
      <c r="BP87" s="75">
        <v>0.96640000000000004</v>
      </c>
      <c r="BQ87" s="75">
        <v>0.85005100306018355</v>
      </c>
      <c r="BR87" s="75">
        <v>1199.99</v>
      </c>
      <c r="BS87" s="75">
        <v>14.24</v>
      </c>
      <c r="BT87" s="75">
        <v>1.3804527885146327</v>
      </c>
      <c r="BU87" s="75">
        <v>1.2954000000000001</v>
      </c>
      <c r="BV87" s="75">
        <v>8.7780000000000005</v>
      </c>
      <c r="BW87" s="75">
        <v>8.1274999999999995</v>
      </c>
      <c r="BX87" s="75">
        <v>6.3395999999999999</v>
      </c>
      <c r="BY87" s="75">
        <v>6.1335000000000006</v>
      </c>
      <c r="BZ87" s="75">
        <v>1</v>
      </c>
      <c r="CA87" s="75">
        <v>0.71209855443993453</v>
      </c>
      <c r="CB87" s="75">
        <v>6.8748000000000005</v>
      </c>
      <c r="CC87" s="75">
        <v>6.8694000000000006</v>
      </c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</row>
    <row r="88" spans="63:97" s="165" customFormat="1" x14ac:dyDescent="0.2">
      <c r="BK88" s="117"/>
      <c r="BL88" s="154">
        <v>17</v>
      </c>
      <c r="BM88" s="191" t="s">
        <v>269</v>
      </c>
      <c r="BN88" s="75">
        <v>112.89</v>
      </c>
      <c r="BO88" s="75">
        <v>0.75993616536210951</v>
      </c>
      <c r="BP88" s="75">
        <v>0.96640000000000004</v>
      </c>
      <c r="BQ88" s="75">
        <v>0.85019554497534422</v>
      </c>
      <c r="BR88" s="157">
        <v>1197.74</v>
      </c>
      <c r="BS88" s="75">
        <v>14.458</v>
      </c>
      <c r="BT88" s="75">
        <v>1.3787398317937405</v>
      </c>
      <c r="BU88" s="75">
        <v>1.2950000000000002</v>
      </c>
      <c r="BV88" s="75">
        <v>8.8183000000000007</v>
      </c>
      <c r="BW88" s="75">
        <v>8.1143999999999998</v>
      </c>
      <c r="BX88" s="75">
        <v>6.3395999999999999</v>
      </c>
      <c r="BY88" s="75">
        <v>6.1261000000000001</v>
      </c>
      <c r="BZ88" s="75">
        <v>1</v>
      </c>
      <c r="CA88" s="75">
        <v>0.71226593160822527</v>
      </c>
      <c r="CB88" s="75">
        <v>6.8729000000000005</v>
      </c>
      <c r="CC88" s="75">
        <v>6.8763000000000005</v>
      </c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</row>
    <row r="89" spans="63:97" s="165" customFormat="1" x14ac:dyDescent="0.2">
      <c r="BK89" s="117"/>
      <c r="BL89" s="154">
        <v>18</v>
      </c>
      <c r="BM89" s="191" t="s">
        <v>268</v>
      </c>
      <c r="BN89" s="75">
        <v>112.75</v>
      </c>
      <c r="BO89" s="75">
        <v>0.76178867982021792</v>
      </c>
      <c r="BP89" s="75">
        <v>0.96870000000000001</v>
      </c>
      <c r="BQ89" s="75">
        <v>0.85382513661202186</v>
      </c>
      <c r="BR89" s="75">
        <v>1195.51</v>
      </c>
      <c r="BS89" s="75">
        <v>14.423</v>
      </c>
      <c r="BT89" s="75">
        <v>1.3829345871940255</v>
      </c>
      <c r="BU89" s="75">
        <v>1.3056000000000001</v>
      </c>
      <c r="BV89" s="75">
        <v>8.8315999999999999</v>
      </c>
      <c r="BW89" s="75">
        <v>8.1296999999999997</v>
      </c>
      <c r="BX89" s="75">
        <v>6.3671000000000006</v>
      </c>
      <c r="BY89" s="75">
        <v>6.0832000000000006</v>
      </c>
      <c r="BZ89" s="75">
        <v>1</v>
      </c>
      <c r="CA89" s="75">
        <v>0.71267202120911932</v>
      </c>
      <c r="CB89" s="75">
        <v>6.8797000000000006</v>
      </c>
      <c r="CC89" s="75">
        <v>6.8768000000000002</v>
      </c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</row>
    <row r="90" spans="63:97" s="165" customFormat="1" ht="13.5" thickBot="1" x14ac:dyDescent="0.25">
      <c r="BK90" s="117"/>
      <c r="BL90" s="154">
        <v>19</v>
      </c>
      <c r="BM90" s="191" t="s">
        <v>270</v>
      </c>
      <c r="BN90" s="92">
        <v>113.48</v>
      </c>
      <c r="BO90" s="92">
        <v>0.76593137254901955</v>
      </c>
      <c r="BP90" s="92">
        <v>0.9759000000000001</v>
      </c>
      <c r="BQ90" s="92">
        <v>0.86214328821450115</v>
      </c>
      <c r="BR90" s="92">
        <v>1183.54</v>
      </c>
      <c r="BS90" s="92">
        <v>14.290000000000001</v>
      </c>
      <c r="BT90" s="92">
        <v>1.3856172925038104</v>
      </c>
      <c r="BU90" s="92">
        <v>1.3013000000000001</v>
      </c>
      <c r="BV90" s="92">
        <v>8.879900000000001</v>
      </c>
      <c r="BW90" s="92">
        <v>8.1688000000000009</v>
      </c>
      <c r="BX90" s="159">
        <v>6.4278000000000004</v>
      </c>
      <c r="BY90" s="159">
        <v>5.9960000000000004</v>
      </c>
      <c r="BZ90" s="159">
        <v>1</v>
      </c>
      <c r="CA90" s="160">
        <v>0.71324132520238226</v>
      </c>
      <c r="CB90" s="159">
        <v>6.8835000000000006</v>
      </c>
      <c r="CC90" s="192">
        <v>6.8807</v>
      </c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</row>
    <row r="91" spans="63:97" s="165" customFormat="1" ht="13.5" thickTop="1" x14ac:dyDescent="0.2">
      <c r="BK91" s="117"/>
      <c r="BL91" s="89"/>
      <c r="BM91" s="154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</row>
    <row r="92" spans="63:97" s="165" customFormat="1" x14ac:dyDescent="0.2">
      <c r="BK92" s="117"/>
      <c r="BL92" s="89"/>
      <c r="BM92" s="154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</row>
    <row r="93" spans="63:97" s="165" customFormat="1" x14ac:dyDescent="0.2">
      <c r="BK93" s="104"/>
      <c r="BL93" s="90"/>
      <c r="BM93" s="154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</row>
    <row r="94" spans="63:97" s="165" customFormat="1" x14ac:dyDescent="0.2">
      <c r="BK94" s="104"/>
      <c r="BL94" s="90"/>
      <c r="BM94" s="106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115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</row>
    <row r="95" spans="63:97" s="165" customFormat="1" x14ac:dyDescent="0.2">
      <c r="BK95" s="117"/>
      <c r="BL95" s="89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</row>
    <row r="96" spans="63:97" s="165" customFormat="1" x14ac:dyDescent="0.2">
      <c r="BK96" s="117"/>
      <c r="BL96" s="89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</row>
    <row r="97" spans="63:97" s="165" customFormat="1" x14ac:dyDescent="0.2">
      <c r="BK97" s="117"/>
      <c r="BL97" s="89"/>
      <c r="BM97" s="89"/>
      <c r="BN97" s="89"/>
      <c r="BO97" s="89"/>
      <c r="BP97" s="89"/>
      <c r="BQ97" s="90"/>
      <c r="BR97" s="89"/>
      <c r="BS97" s="89"/>
      <c r="BT97" s="89"/>
      <c r="BU97" s="89"/>
      <c r="BV97" s="89"/>
      <c r="BW97" s="89"/>
      <c r="BX97" s="89"/>
      <c r="BY97" s="91"/>
      <c r="BZ97" s="90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</row>
    <row r="98" spans="63:97" s="165" customFormat="1" x14ac:dyDescent="0.2">
      <c r="BK98" s="117"/>
      <c r="BL98" s="89"/>
      <c r="BM98" s="98"/>
      <c r="BN98" s="113">
        <f>AVERAGE(BN72:BN90)</f>
        <v>111.96368421052634</v>
      </c>
      <c r="BO98" s="113">
        <f t="shared" ref="BO98:CC98" si="7">AVERAGE(BO72:BO90)</f>
        <v>0.76563295853280555</v>
      </c>
      <c r="BP98" s="113">
        <f t="shared" si="7"/>
        <v>0.96744210526315788</v>
      </c>
      <c r="BQ98" s="113">
        <f t="shared" si="7"/>
        <v>0.85731019775359785</v>
      </c>
      <c r="BR98" s="113">
        <f t="shared" si="7"/>
        <v>1199.0252684210529</v>
      </c>
      <c r="BS98" s="113">
        <f t="shared" si="7"/>
        <v>14.254578947368421</v>
      </c>
      <c r="BT98" s="113">
        <f t="shared" si="7"/>
        <v>1.3886164728871988</v>
      </c>
      <c r="BU98" s="113">
        <f t="shared" si="7"/>
        <v>1.3032210526315793</v>
      </c>
      <c r="BV98" s="113">
        <f t="shared" si="7"/>
        <v>8.9474000000000018</v>
      </c>
      <c r="BW98" s="113">
        <f t="shared" si="7"/>
        <v>8.2445894736842114</v>
      </c>
      <c r="BX98" s="113">
        <f t="shared" si="7"/>
        <v>6.3930947368421052</v>
      </c>
      <c r="BY98" s="113">
        <f t="shared" si="7"/>
        <v>6.3190105263157905</v>
      </c>
      <c r="BZ98" s="113">
        <f t="shared" si="7"/>
        <v>1</v>
      </c>
      <c r="CA98" s="113">
        <f t="shared" si="7"/>
        <v>0.71381852030470361</v>
      </c>
      <c r="CB98" s="113">
        <f t="shared" si="7"/>
        <v>6.8560736842105259</v>
      </c>
      <c r="CC98" s="113">
        <f t="shared" si="7"/>
        <v>6.860826315789474</v>
      </c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63:97" s="165" customFormat="1" x14ac:dyDescent="0.2">
      <c r="BK99" s="117"/>
      <c r="BL99" s="89"/>
      <c r="BM99" s="98"/>
      <c r="BN99" s="115">
        <v>111.96368421052634</v>
      </c>
      <c r="BO99" s="115">
        <v>0.76563295853280555</v>
      </c>
      <c r="BP99" s="115">
        <v>0.96744210526315788</v>
      </c>
      <c r="BQ99" s="115">
        <v>0.85731019775359785</v>
      </c>
      <c r="BR99" s="115">
        <v>1199.0252684210529</v>
      </c>
      <c r="BS99" s="115">
        <v>14.254578947368421</v>
      </c>
      <c r="BT99" s="115">
        <v>1.3886164728871988</v>
      </c>
      <c r="BU99" s="115">
        <v>1.3032210526315793</v>
      </c>
      <c r="BV99" s="115">
        <v>8.9474000000000018</v>
      </c>
      <c r="BW99" s="115">
        <v>8.2445894736842114</v>
      </c>
      <c r="BX99" s="115">
        <v>6.3930947368421052</v>
      </c>
      <c r="BY99" s="115">
        <v>6.3190105263157905</v>
      </c>
      <c r="BZ99" s="115">
        <v>1</v>
      </c>
      <c r="CA99" s="115">
        <v>0.71381852030470361</v>
      </c>
      <c r="CB99" s="115">
        <v>6.8560736842105259</v>
      </c>
      <c r="CC99" s="115">
        <v>6.860826315789474</v>
      </c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63:97" s="165" customFormat="1" x14ac:dyDescent="0.2">
      <c r="BK100" s="117"/>
      <c r="BL100" s="89"/>
      <c r="BM100" s="115"/>
      <c r="BN100" s="110">
        <f t="shared" ref="BN100:CC100" si="8">BN99-BN98</f>
        <v>0</v>
      </c>
      <c r="BO100" s="110">
        <f t="shared" si="8"/>
        <v>0</v>
      </c>
      <c r="BP100" s="110">
        <f t="shared" si="8"/>
        <v>0</v>
      </c>
      <c r="BQ100" s="110">
        <f t="shared" si="8"/>
        <v>0</v>
      </c>
      <c r="BR100" s="110">
        <f t="shared" si="8"/>
        <v>0</v>
      </c>
      <c r="BS100" s="110">
        <f t="shared" si="8"/>
        <v>0</v>
      </c>
      <c r="BT100" s="110">
        <f t="shared" si="8"/>
        <v>0</v>
      </c>
      <c r="BU100" s="110">
        <f t="shared" si="8"/>
        <v>0</v>
      </c>
      <c r="BV100" s="110">
        <f t="shared" si="8"/>
        <v>0</v>
      </c>
      <c r="BW100" s="110">
        <f t="shared" si="8"/>
        <v>0</v>
      </c>
      <c r="BX100" s="110">
        <f t="shared" si="8"/>
        <v>0</v>
      </c>
      <c r="BY100" s="110">
        <f t="shared" si="8"/>
        <v>0</v>
      </c>
      <c r="BZ100" s="110">
        <f t="shared" si="8"/>
        <v>0</v>
      </c>
      <c r="CA100" s="110">
        <f t="shared" si="8"/>
        <v>0</v>
      </c>
      <c r="CB100" s="110">
        <f t="shared" si="8"/>
        <v>0</v>
      </c>
      <c r="CC100" s="110">
        <f t="shared" si="8"/>
        <v>0</v>
      </c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63:97" s="165" customFormat="1" x14ac:dyDescent="0.2">
      <c r="BK101" s="117"/>
      <c r="BL101" s="89"/>
      <c r="BM101" s="90" t="s">
        <v>29</v>
      </c>
      <c r="BN101" s="113">
        <f>MAX(BN72:BN90)</f>
        <v>113.48</v>
      </c>
      <c r="BO101" s="113">
        <f t="shared" ref="BO101:CC101" si="9">MAX(BO72:BO93)</f>
        <v>0.78009205086200173</v>
      </c>
      <c r="BP101" s="113">
        <f t="shared" si="9"/>
        <v>0.9759000000000001</v>
      </c>
      <c r="BQ101" s="113">
        <f t="shared" si="9"/>
        <v>0.86475268073331024</v>
      </c>
      <c r="BR101" s="113">
        <f t="shared" si="9"/>
        <v>1207.6200000000001</v>
      </c>
      <c r="BS101" s="113">
        <f t="shared" si="9"/>
        <v>14.512</v>
      </c>
      <c r="BT101" s="113">
        <f t="shared" si="9"/>
        <v>1.4072614691809737</v>
      </c>
      <c r="BU101" s="113">
        <f t="shared" si="9"/>
        <v>1.3173000000000001</v>
      </c>
      <c r="BV101" s="113">
        <f t="shared" si="9"/>
        <v>9.1412000000000013</v>
      </c>
      <c r="BW101" s="113">
        <f t="shared" si="9"/>
        <v>8.4116</v>
      </c>
      <c r="BX101" s="113">
        <f t="shared" si="9"/>
        <v>6.4462999999999999</v>
      </c>
      <c r="BY101" s="113">
        <f t="shared" si="9"/>
        <v>6.6640000000000006</v>
      </c>
      <c r="BZ101" s="113">
        <f t="shared" si="9"/>
        <v>1</v>
      </c>
      <c r="CA101" s="113">
        <f t="shared" si="9"/>
        <v>0.71615795579873098</v>
      </c>
      <c r="CB101" s="113">
        <f t="shared" si="9"/>
        <v>6.8835000000000006</v>
      </c>
      <c r="CC101" s="113">
        <f t="shared" si="9"/>
        <v>6.8807</v>
      </c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</row>
    <row r="102" spans="63:97" s="165" customFormat="1" x14ac:dyDescent="0.2">
      <c r="BK102" s="117"/>
      <c r="BL102" s="89"/>
      <c r="BM102" s="90" t="s">
        <v>30</v>
      </c>
      <c r="BN102" s="113">
        <f>MIN(BN72:BN93)</f>
        <v>110.73</v>
      </c>
      <c r="BO102" s="113">
        <f t="shared" ref="BO102:CC102" si="10">MIN(BO72:BO93)</f>
        <v>0.75694497010067363</v>
      </c>
      <c r="BP102" s="113">
        <f t="shared" si="10"/>
        <v>0.9556</v>
      </c>
      <c r="BQ102" s="113">
        <f t="shared" si="10"/>
        <v>0.84925690021231426</v>
      </c>
      <c r="BR102" s="113">
        <f t="shared" si="10"/>
        <v>1183.54</v>
      </c>
      <c r="BS102" s="113">
        <f t="shared" si="10"/>
        <v>14.09</v>
      </c>
      <c r="BT102" s="113">
        <f t="shared" si="10"/>
        <v>1.372872048325096</v>
      </c>
      <c r="BU102" s="113">
        <f t="shared" si="10"/>
        <v>1.2905</v>
      </c>
      <c r="BV102" s="113">
        <f t="shared" si="10"/>
        <v>8.7588000000000008</v>
      </c>
      <c r="BW102" s="113">
        <f t="shared" si="10"/>
        <v>8.1143999999999998</v>
      </c>
      <c r="BX102" s="113">
        <f t="shared" si="10"/>
        <v>6.3327</v>
      </c>
      <c r="BY102" s="113">
        <f t="shared" si="10"/>
        <v>5.9960000000000004</v>
      </c>
      <c r="BZ102" s="113">
        <f t="shared" si="10"/>
        <v>1</v>
      </c>
      <c r="CA102" s="113">
        <f t="shared" si="10"/>
        <v>0.71166779347400644</v>
      </c>
      <c r="CB102" s="113">
        <f t="shared" si="10"/>
        <v>6.8218000000000005</v>
      </c>
      <c r="CC102" s="113">
        <f t="shared" si="10"/>
        <v>6.8349000000000002</v>
      </c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</row>
    <row r="103" spans="63:97" s="165" customFormat="1" x14ac:dyDescent="0.2">
      <c r="BK103" s="117"/>
      <c r="BL103" s="89"/>
      <c r="BM103" s="89"/>
      <c r="BN103" s="89"/>
      <c r="BO103" s="89"/>
      <c r="BP103" s="89"/>
      <c r="BQ103" s="90"/>
      <c r="BR103" s="89"/>
      <c r="BS103" s="89"/>
      <c r="BT103" s="89"/>
      <c r="BU103" s="89"/>
      <c r="BV103" s="89"/>
      <c r="BW103" s="89"/>
      <c r="BX103" s="89"/>
      <c r="BY103" s="91"/>
      <c r="BZ103" s="90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</row>
    <row r="104" spans="63:97" s="165" customFormat="1" x14ac:dyDescent="0.2">
      <c r="BK104" s="117"/>
      <c r="BL104" s="89"/>
      <c r="BM104" s="89"/>
      <c r="BN104" s="113">
        <f>BN101-BN102</f>
        <v>2.75</v>
      </c>
      <c r="BO104" s="113">
        <f t="shared" ref="BO104:CC104" si="11">BO101-BO102</f>
        <v>2.3147080761328098E-2</v>
      </c>
      <c r="BP104" s="113">
        <f t="shared" si="11"/>
        <v>2.0300000000000096E-2</v>
      </c>
      <c r="BQ104" s="113">
        <f t="shared" si="11"/>
        <v>1.5495780520995983E-2</v>
      </c>
      <c r="BR104" s="113">
        <f t="shared" si="11"/>
        <v>24.080000000000155</v>
      </c>
      <c r="BS104" s="113">
        <f t="shared" si="11"/>
        <v>0.4220000000000006</v>
      </c>
      <c r="BT104" s="113">
        <f t="shared" si="11"/>
        <v>3.4389420855877706E-2</v>
      </c>
      <c r="BU104" s="113">
        <f t="shared" si="11"/>
        <v>2.6800000000000157E-2</v>
      </c>
      <c r="BV104" s="113">
        <f t="shared" si="11"/>
        <v>0.38240000000000052</v>
      </c>
      <c r="BW104" s="113">
        <f t="shared" si="11"/>
        <v>0.29720000000000013</v>
      </c>
      <c r="BX104" s="113">
        <f t="shared" si="11"/>
        <v>0.11359999999999992</v>
      </c>
      <c r="BY104" s="113">
        <f t="shared" si="11"/>
        <v>0.66800000000000015</v>
      </c>
      <c r="BZ104" s="113">
        <f t="shared" si="11"/>
        <v>0</v>
      </c>
      <c r="CA104" s="113">
        <f t="shared" si="11"/>
        <v>4.4901623247245448E-3</v>
      </c>
      <c r="CB104" s="113">
        <f t="shared" si="11"/>
        <v>6.1700000000000088E-2</v>
      </c>
      <c r="CC104" s="113">
        <f t="shared" si="11"/>
        <v>4.5799999999999841E-2</v>
      </c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</row>
    <row r="105" spans="63:97" s="165" customFormat="1" x14ac:dyDescent="0.2">
      <c r="BK105" s="117"/>
      <c r="BL105" s="89"/>
      <c r="BM105" s="89"/>
      <c r="BN105" s="89"/>
      <c r="BO105" s="89"/>
      <c r="BP105" s="89"/>
      <c r="BQ105" s="90"/>
      <c r="BR105" s="89"/>
      <c r="BS105" s="89"/>
      <c r="BT105" s="89"/>
      <c r="BU105" s="89"/>
      <c r="BV105" s="89"/>
      <c r="BW105" s="89"/>
      <c r="BX105" s="89"/>
      <c r="BY105" s="91"/>
      <c r="BZ105" s="90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</row>
    <row r="106" spans="63:97" s="165" customFormat="1" x14ac:dyDescent="0.2">
      <c r="BK106" s="117"/>
      <c r="BL106" s="89"/>
      <c r="BM106" s="89"/>
      <c r="BN106" s="89"/>
      <c r="BO106" s="89"/>
      <c r="BP106" s="89"/>
      <c r="BQ106" s="90"/>
      <c r="BR106" s="89"/>
      <c r="BS106" s="89"/>
      <c r="BT106" s="89"/>
      <c r="BU106" s="89"/>
      <c r="BV106" s="89"/>
      <c r="BW106" s="89"/>
      <c r="BX106" s="89"/>
      <c r="BY106" s="91"/>
      <c r="BZ106" s="90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</row>
    <row r="107" spans="63:97" s="165" customFormat="1" x14ac:dyDescent="0.2">
      <c r="BK107" s="117"/>
      <c r="BL107" s="89"/>
      <c r="BM107" s="89"/>
      <c r="BN107" s="89"/>
      <c r="BO107" s="89"/>
      <c r="BP107" s="89"/>
      <c r="BQ107" s="90"/>
      <c r="BR107" s="89"/>
      <c r="BS107" s="89"/>
      <c r="BT107" s="89"/>
      <c r="BU107" s="89"/>
      <c r="BV107" s="89"/>
      <c r="BW107" s="89"/>
      <c r="BX107" s="89"/>
      <c r="BY107" s="91"/>
      <c r="BZ107" s="90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</row>
    <row r="108" spans="63:97" s="165" customFormat="1" x14ac:dyDescent="0.2">
      <c r="BK108" s="117"/>
      <c r="BL108" s="89"/>
      <c r="BM108" s="89"/>
      <c r="BN108" s="89"/>
      <c r="BO108" s="89"/>
      <c r="BP108" s="89"/>
      <c r="BQ108" s="90"/>
      <c r="BR108" s="89"/>
      <c r="BS108" s="89"/>
      <c r="BT108" s="89"/>
      <c r="BU108" s="89"/>
      <c r="BV108" s="89"/>
      <c r="BW108" s="89"/>
      <c r="BX108" s="89"/>
      <c r="BY108" s="91"/>
      <c r="BZ108" s="90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</row>
    <row r="109" spans="63:97" s="165" customFormat="1" x14ac:dyDescent="0.2">
      <c r="BK109" s="117"/>
      <c r="BL109" s="89"/>
      <c r="BM109" s="89"/>
      <c r="BN109" s="89"/>
      <c r="BO109" s="89"/>
      <c r="BP109" s="89"/>
      <c r="BQ109" s="90"/>
      <c r="BR109" s="89"/>
      <c r="BS109" s="89"/>
      <c r="BT109" s="89"/>
      <c r="BU109" s="89"/>
      <c r="BV109" s="89"/>
      <c r="BW109" s="89"/>
      <c r="BX109" s="89"/>
      <c r="BY109" s="91"/>
      <c r="BZ109" s="90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</row>
    <row r="110" spans="63:97" s="165" customFormat="1" x14ac:dyDescent="0.2">
      <c r="BK110" s="117"/>
      <c r="BL110" s="106"/>
      <c r="BM110" s="89"/>
      <c r="BN110" s="89"/>
      <c r="BO110" s="89"/>
      <c r="BP110" s="89"/>
      <c r="BQ110" s="90"/>
      <c r="BR110" s="89"/>
      <c r="BS110" s="89"/>
      <c r="BT110" s="89"/>
      <c r="BU110" s="89"/>
      <c r="BV110" s="89"/>
      <c r="BW110" s="89"/>
      <c r="BX110" s="89"/>
      <c r="BY110" s="91"/>
      <c r="BZ110" s="90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</row>
    <row r="111" spans="63:97" s="165" customFormat="1" x14ac:dyDescent="0.2">
      <c r="BK111" s="117"/>
      <c r="BL111" s="106"/>
      <c r="BM111" s="89"/>
      <c r="BN111" s="89"/>
      <c r="BO111" s="89"/>
      <c r="BP111" s="89"/>
      <c r="BQ111" s="90"/>
      <c r="BR111" s="89"/>
      <c r="BS111" s="89"/>
      <c r="BT111" s="89"/>
      <c r="BU111" s="89"/>
      <c r="BV111" s="89"/>
      <c r="BW111" s="89"/>
      <c r="BX111" s="89"/>
      <c r="BY111" s="91"/>
      <c r="BZ111" s="90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</row>
    <row r="112" spans="63:97" s="165" customFormat="1" x14ac:dyDescent="0.2">
      <c r="BK112" s="117"/>
      <c r="BL112" s="106"/>
      <c r="BM112" s="89"/>
      <c r="BN112" s="89"/>
      <c r="BO112" s="89"/>
      <c r="BP112" s="89"/>
      <c r="BQ112" s="90"/>
      <c r="BR112" s="89"/>
      <c r="BS112" s="89"/>
      <c r="BT112" s="89"/>
      <c r="BU112" s="89"/>
      <c r="BV112" s="89"/>
      <c r="BW112" s="89"/>
      <c r="BX112" s="89"/>
      <c r="BY112" s="91"/>
      <c r="BZ112" s="90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</row>
    <row r="113" spans="63:97" s="165" customFormat="1" x14ac:dyDescent="0.2">
      <c r="BK113" s="117"/>
      <c r="BL113" s="106"/>
      <c r="BM113" s="102"/>
      <c r="BN113" s="89"/>
      <c r="BO113" s="89"/>
      <c r="BP113" s="89"/>
      <c r="BQ113" s="90"/>
      <c r="BR113" s="89"/>
      <c r="BS113" s="89"/>
      <c r="BT113" s="89"/>
      <c r="BU113" s="89"/>
      <c r="BV113" s="89"/>
      <c r="BW113" s="89"/>
      <c r="BX113" s="89"/>
      <c r="BY113" s="91"/>
      <c r="BZ113" s="90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</row>
    <row r="114" spans="63:97" s="165" customFormat="1" x14ac:dyDescent="0.2">
      <c r="BK114" s="117"/>
      <c r="BL114" s="106"/>
      <c r="BM114" s="102"/>
      <c r="BN114" s="89"/>
      <c r="BO114" s="89"/>
      <c r="BP114" s="89"/>
      <c r="BQ114" s="90"/>
      <c r="BR114" s="89"/>
      <c r="BS114" s="89"/>
      <c r="BT114" s="89"/>
      <c r="BU114" s="89"/>
      <c r="BV114" s="89"/>
      <c r="BW114" s="89"/>
      <c r="BX114" s="89"/>
      <c r="BY114" s="91"/>
      <c r="BZ114" s="90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</row>
    <row r="115" spans="63:97" s="165" customFormat="1" x14ac:dyDescent="0.2">
      <c r="BK115" s="117"/>
      <c r="BL115" s="106"/>
      <c r="BM115" s="102"/>
      <c r="BN115" s="89"/>
      <c r="BO115" s="89"/>
      <c r="BP115" s="89"/>
      <c r="BQ115" s="90"/>
      <c r="BR115" s="89"/>
      <c r="BS115" s="89"/>
      <c r="BT115" s="89"/>
      <c r="BU115" s="89"/>
      <c r="BV115" s="89"/>
      <c r="BW115" s="89"/>
      <c r="BX115" s="89"/>
      <c r="BY115" s="91"/>
      <c r="BZ115" s="90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</row>
    <row r="116" spans="63:97" s="165" customFormat="1" x14ac:dyDescent="0.2">
      <c r="BK116" s="117"/>
      <c r="BL116" s="106"/>
      <c r="BM116" s="102"/>
      <c r="BN116" s="89"/>
      <c r="BO116" s="89"/>
      <c r="BP116" s="89"/>
      <c r="BQ116" s="90"/>
      <c r="BR116" s="89"/>
      <c r="BS116" s="89"/>
      <c r="BT116" s="89"/>
      <c r="BU116" s="89"/>
      <c r="BV116" s="89"/>
      <c r="BW116" s="89"/>
      <c r="BX116" s="89"/>
      <c r="BY116" s="91"/>
      <c r="BZ116" s="90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</row>
    <row r="117" spans="63:97" s="165" customFormat="1" x14ac:dyDescent="0.2">
      <c r="BK117" s="117"/>
      <c r="BL117" s="106"/>
      <c r="BM117" s="102"/>
      <c r="BN117" s="89"/>
      <c r="BO117" s="89"/>
      <c r="BP117" s="89"/>
      <c r="BQ117" s="90"/>
      <c r="BR117" s="89"/>
      <c r="BS117" s="89"/>
      <c r="BT117" s="89"/>
      <c r="BU117" s="89"/>
      <c r="BV117" s="89"/>
      <c r="BW117" s="89"/>
      <c r="BX117" s="89"/>
      <c r="BY117" s="91"/>
      <c r="BZ117" s="90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</row>
    <row r="118" spans="63:97" s="165" customFormat="1" x14ac:dyDescent="0.2">
      <c r="BK118" s="117"/>
      <c r="BL118" s="106"/>
      <c r="BM118" s="102"/>
      <c r="BN118" s="89"/>
      <c r="BO118" s="89"/>
      <c r="BP118" s="89"/>
      <c r="BQ118" s="90"/>
      <c r="BR118" s="89"/>
      <c r="BS118" s="89"/>
      <c r="BT118" s="89"/>
      <c r="BU118" s="89"/>
      <c r="BV118" s="89"/>
      <c r="BW118" s="89"/>
      <c r="BX118" s="89"/>
      <c r="BY118" s="91"/>
      <c r="BZ118" s="90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</row>
    <row r="119" spans="63:97" s="165" customFormat="1" x14ac:dyDescent="0.2">
      <c r="BK119" s="117"/>
      <c r="BL119" s="106"/>
      <c r="BM119" s="102"/>
      <c r="BN119" s="89"/>
      <c r="BO119" s="89"/>
      <c r="BP119" s="89"/>
      <c r="BQ119" s="90"/>
      <c r="BR119" s="89"/>
      <c r="BS119" s="89"/>
      <c r="BT119" s="89"/>
      <c r="BU119" s="89"/>
      <c r="BV119" s="89"/>
      <c r="BW119" s="89"/>
      <c r="BX119" s="89"/>
      <c r="BY119" s="91"/>
      <c r="BZ119" s="90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</row>
    <row r="120" spans="63:97" s="165" customFormat="1" x14ac:dyDescent="0.2">
      <c r="BK120" s="117"/>
      <c r="BL120" s="106"/>
      <c r="BM120" s="102"/>
      <c r="BN120" s="89"/>
      <c r="BO120" s="89"/>
      <c r="BP120" s="89"/>
      <c r="BQ120" s="90"/>
      <c r="BR120" s="89"/>
      <c r="BS120" s="89"/>
      <c r="BT120" s="89"/>
      <c r="BU120" s="89"/>
      <c r="BV120" s="89"/>
      <c r="BW120" s="89"/>
      <c r="BX120" s="89"/>
      <c r="BY120" s="91"/>
      <c r="BZ120" s="90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</row>
    <row r="121" spans="63:97" s="165" customFormat="1" x14ac:dyDescent="0.2">
      <c r="BK121" s="117"/>
      <c r="BL121" s="106"/>
      <c r="BM121" s="102"/>
      <c r="BN121" s="89"/>
      <c r="BO121" s="89"/>
      <c r="BP121" s="89"/>
      <c r="BQ121" s="90"/>
      <c r="BR121" s="89"/>
      <c r="BS121" s="89"/>
      <c r="BT121" s="89"/>
      <c r="BU121" s="89"/>
      <c r="BV121" s="89"/>
      <c r="BW121" s="89"/>
      <c r="BX121" s="89"/>
      <c r="BY121" s="91"/>
      <c r="BZ121" s="90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</row>
    <row r="122" spans="63:97" s="165" customFormat="1" x14ac:dyDescent="0.2">
      <c r="BK122" s="117"/>
      <c r="BL122" s="106"/>
      <c r="BM122" s="102"/>
      <c r="BN122" s="89"/>
      <c r="BO122" s="89"/>
      <c r="BP122" s="89"/>
      <c r="BQ122" s="90"/>
      <c r="BR122" s="89"/>
      <c r="BS122" s="89"/>
      <c r="BT122" s="89"/>
      <c r="BU122" s="89"/>
      <c r="BV122" s="89"/>
      <c r="BW122" s="89"/>
      <c r="BX122" s="89"/>
      <c r="BY122" s="91"/>
      <c r="BZ122" s="90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</row>
    <row r="123" spans="63:97" s="165" customFormat="1" x14ac:dyDescent="0.2">
      <c r="BK123" s="117"/>
      <c r="BL123" s="106"/>
      <c r="BM123" s="102"/>
      <c r="BN123" s="89"/>
      <c r="BO123" s="89"/>
      <c r="BP123" s="89"/>
      <c r="BQ123" s="90"/>
      <c r="BR123" s="89"/>
      <c r="BS123" s="89"/>
      <c r="BT123" s="89"/>
      <c r="BU123" s="89"/>
      <c r="BV123" s="89"/>
      <c r="BW123" s="89"/>
      <c r="BX123" s="89"/>
      <c r="BY123" s="91"/>
      <c r="BZ123" s="90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</row>
    <row r="124" spans="63:97" s="165" customFormat="1" x14ac:dyDescent="0.2">
      <c r="BK124" s="117"/>
      <c r="BL124" s="106"/>
      <c r="BM124" s="102"/>
      <c r="BN124" s="89"/>
      <c r="BO124" s="89"/>
      <c r="BP124" s="89"/>
      <c r="BQ124" s="90"/>
      <c r="BR124" s="89"/>
      <c r="BS124" s="89"/>
      <c r="BT124" s="89"/>
      <c r="BU124" s="89"/>
      <c r="BV124" s="89"/>
      <c r="BW124" s="89"/>
      <c r="BX124" s="89"/>
      <c r="BY124" s="91"/>
      <c r="BZ124" s="90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</row>
    <row r="125" spans="63:97" s="165" customFormat="1" x14ac:dyDescent="0.2">
      <c r="BK125" s="117"/>
      <c r="BL125" s="106"/>
      <c r="BM125" s="102"/>
      <c r="BN125" s="89"/>
      <c r="BO125" s="89"/>
      <c r="BP125" s="89"/>
      <c r="BQ125" s="90"/>
      <c r="BR125" s="89"/>
      <c r="BS125" s="89"/>
      <c r="BT125" s="89"/>
      <c r="BU125" s="89"/>
      <c r="BV125" s="89"/>
      <c r="BW125" s="89"/>
      <c r="BX125" s="89"/>
      <c r="BY125" s="91"/>
      <c r="BZ125" s="90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</row>
    <row r="126" spans="63:97" s="165" customFormat="1" x14ac:dyDescent="0.2">
      <c r="BK126" s="117"/>
      <c r="BL126" s="106"/>
      <c r="BM126" s="102"/>
      <c r="BN126" s="89"/>
      <c r="BO126" s="89"/>
      <c r="BP126" s="89"/>
      <c r="BQ126" s="90"/>
      <c r="BR126" s="89"/>
      <c r="BS126" s="89"/>
      <c r="BT126" s="89"/>
      <c r="BU126" s="89"/>
      <c r="BV126" s="89"/>
      <c r="BW126" s="89"/>
      <c r="BX126" s="89"/>
      <c r="BY126" s="91"/>
      <c r="BZ126" s="90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</row>
    <row r="127" spans="63:97" s="165" customFormat="1" x14ac:dyDescent="0.2">
      <c r="BK127" s="117"/>
      <c r="BL127" s="106"/>
      <c r="BM127" s="102"/>
      <c r="BN127" s="89"/>
      <c r="BO127" s="89"/>
      <c r="BP127" s="89"/>
      <c r="BQ127" s="90"/>
      <c r="BR127" s="89"/>
      <c r="BS127" s="89"/>
      <c r="BT127" s="89"/>
      <c r="BU127" s="89"/>
      <c r="BV127" s="89"/>
      <c r="BW127" s="89"/>
      <c r="BX127" s="89"/>
      <c r="BY127" s="91"/>
      <c r="BZ127" s="90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</row>
    <row r="128" spans="63:97" s="165" customFormat="1" x14ac:dyDescent="0.2">
      <c r="BK128" s="117"/>
      <c r="BL128" s="106"/>
      <c r="BM128" s="102"/>
      <c r="BN128" s="89"/>
      <c r="BO128" s="89"/>
      <c r="BP128" s="89"/>
      <c r="BQ128" s="90"/>
      <c r="BR128" s="89"/>
      <c r="BS128" s="89"/>
      <c r="BT128" s="89"/>
      <c r="BU128" s="89"/>
      <c r="BV128" s="89"/>
      <c r="BW128" s="89"/>
      <c r="BX128" s="89"/>
      <c r="BY128" s="91"/>
      <c r="BZ128" s="90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</row>
    <row r="129" spans="63:97" s="165" customFormat="1" x14ac:dyDescent="0.2">
      <c r="BK129" s="117"/>
      <c r="BL129" s="89"/>
      <c r="BM129" s="102"/>
      <c r="BN129" s="89"/>
      <c r="BO129" s="89"/>
      <c r="BP129" s="89"/>
      <c r="BQ129" s="90"/>
      <c r="BR129" s="89"/>
      <c r="BS129" s="89"/>
      <c r="BT129" s="89"/>
      <c r="BU129" s="89"/>
      <c r="BV129" s="89"/>
      <c r="BW129" s="89"/>
      <c r="BX129" s="89"/>
      <c r="BY129" s="91"/>
      <c r="BZ129" s="90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</row>
    <row r="130" spans="63:97" s="165" customFormat="1" x14ac:dyDescent="0.2">
      <c r="BK130" s="117"/>
      <c r="BL130" s="89"/>
      <c r="BM130" s="102"/>
      <c r="BN130" s="89"/>
      <c r="BO130" s="89"/>
      <c r="BP130" s="89"/>
      <c r="BQ130" s="90"/>
      <c r="BR130" s="89"/>
      <c r="BS130" s="89"/>
      <c r="BT130" s="89"/>
      <c r="BU130" s="89"/>
      <c r="BV130" s="89"/>
      <c r="BW130" s="89"/>
      <c r="BX130" s="89"/>
      <c r="BY130" s="91"/>
      <c r="BZ130" s="90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</row>
    <row r="131" spans="63:97" s="165" customFormat="1" x14ac:dyDescent="0.2">
      <c r="BK131" s="117"/>
      <c r="BL131" s="89"/>
      <c r="BM131" s="102"/>
      <c r="BN131" s="89"/>
      <c r="BO131" s="89"/>
      <c r="BP131" s="89"/>
      <c r="BQ131" s="90"/>
      <c r="BR131" s="89"/>
      <c r="BS131" s="89"/>
      <c r="BT131" s="89"/>
      <c r="BU131" s="89"/>
      <c r="BV131" s="89"/>
      <c r="BW131" s="89"/>
      <c r="BX131" s="89"/>
      <c r="BY131" s="91"/>
      <c r="BZ131" s="90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</row>
    <row r="132" spans="63:97" s="165" customFormat="1" x14ac:dyDescent="0.2">
      <c r="BK132" s="117"/>
      <c r="BL132" s="89"/>
      <c r="BM132" s="89"/>
      <c r="BN132" s="89"/>
      <c r="BO132" s="89"/>
      <c r="BP132" s="89"/>
      <c r="BQ132" s="90"/>
      <c r="BR132" s="89"/>
      <c r="BS132" s="89"/>
      <c r="BT132" s="89"/>
      <c r="BU132" s="89"/>
      <c r="BV132" s="89"/>
      <c r="BW132" s="89"/>
      <c r="BX132" s="89"/>
      <c r="BY132" s="91"/>
      <c r="BZ132" s="90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</row>
    <row r="133" spans="63:97" s="165" customFormat="1" x14ac:dyDescent="0.2">
      <c r="BK133" s="117"/>
      <c r="BL133" s="89"/>
      <c r="BM133" s="89"/>
      <c r="BN133" s="89"/>
      <c r="BO133" s="89"/>
      <c r="BP133" s="89"/>
      <c r="BQ133" s="90"/>
      <c r="BR133" s="89"/>
      <c r="BS133" s="89"/>
      <c r="BT133" s="89"/>
      <c r="BU133" s="89"/>
      <c r="BV133" s="89"/>
      <c r="BW133" s="89"/>
      <c r="BX133" s="89"/>
      <c r="BY133" s="91"/>
      <c r="BZ133" s="90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</row>
    <row r="134" spans="63:97" s="165" customFormat="1" x14ac:dyDescent="0.2">
      <c r="BK134" s="117"/>
      <c r="BL134" s="89"/>
      <c r="BM134" s="101"/>
      <c r="BN134" s="101"/>
      <c r="BO134" s="101"/>
      <c r="BP134" s="101"/>
      <c r="BQ134" s="101"/>
      <c r="BR134" s="101"/>
      <c r="BS134" s="102"/>
      <c r="BT134" s="102"/>
      <c r="BU134" s="102"/>
      <c r="BV134" s="102"/>
      <c r="BW134" s="102"/>
      <c r="BX134" s="102"/>
      <c r="BY134" s="103"/>
      <c r="BZ134" s="104"/>
      <c r="CA134" s="92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</row>
    <row r="135" spans="63:97" s="165" customFormat="1" x14ac:dyDescent="0.2">
      <c r="BK135" s="117"/>
      <c r="BL135" s="89"/>
      <c r="BM135" s="101"/>
      <c r="BN135" s="101"/>
      <c r="BO135" s="101"/>
      <c r="BP135" s="101"/>
      <c r="BQ135" s="101"/>
      <c r="BR135" s="101"/>
      <c r="BS135" s="102"/>
      <c r="BT135" s="102"/>
      <c r="BU135" s="102"/>
      <c r="BV135" s="102"/>
      <c r="BW135" s="102"/>
      <c r="BX135" s="102"/>
      <c r="BY135" s="103"/>
      <c r="BZ135" s="104"/>
      <c r="CA135" s="92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</row>
    <row r="136" spans="63:97" s="165" customFormat="1" x14ac:dyDescent="0.2">
      <c r="BK136" s="117"/>
      <c r="BL136" s="89"/>
      <c r="BM136" s="101"/>
      <c r="BN136" s="92"/>
      <c r="BO136" s="92"/>
      <c r="BP136" s="92"/>
      <c r="BQ136" s="92"/>
      <c r="BR136" s="90"/>
      <c r="BS136" s="89"/>
      <c r="BT136" s="89"/>
      <c r="BU136" s="89"/>
      <c r="BV136" s="89"/>
      <c r="BW136" s="89"/>
      <c r="BX136" s="89"/>
      <c r="BY136" s="91"/>
      <c r="BZ136" s="90"/>
      <c r="CA136" s="92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</row>
    <row r="137" spans="63:97" s="165" customFormat="1" x14ac:dyDescent="0.2">
      <c r="BK137" s="117"/>
      <c r="BL137" s="89"/>
      <c r="BM137" s="106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8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</row>
    <row r="138" spans="63:97" s="165" customFormat="1" x14ac:dyDescent="0.2">
      <c r="BK138" s="117"/>
      <c r="BL138" s="89"/>
      <c r="BM138" s="106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8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</row>
    <row r="139" spans="63:97" s="165" customFormat="1" x14ac:dyDescent="0.2">
      <c r="BK139" s="117"/>
      <c r="BL139" s="89"/>
      <c r="BM139" s="106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8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</row>
    <row r="140" spans="63:97" s="165" customFormat="1" x14ac:dyDescent="0.2">
      <c r="BK140" s="117"/>
      <c r="BL140" s="89"/>
      <c r="BM140" s="106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8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</row>
    <row r="141" spans="63:97" s="165" customFormat="1" x14ac:dyDescent="0.2">
      <c r="BK141" s="117"/>
      <c r="BL141" s="89"/>
      <c r="BM141" s="106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8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</row>
    <row r="142" spans="63:97" s="165" customFormat="1" x14ac:dyDescent="0.2">
      <c r="BK142" s="117"/>
      <c r="BL142" s="89"/>
      <c r="BM142" s="106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8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</row>
    <row r="143" spans="63:97" s="165" customFormat="1" x14ac:dyDescent="0.2">
      <c r="BK143" s="117"/>
      <c r="BL143" s="89"/>
      <c r="BM143" s="106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8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</row>
    <row r="144" spans="63:97" s="168" customFormat="1" x14ac:dyDescent="0.2">
      <c r="BK144" s="174"/>
      <c r="BL144" s="170"/>
      <c r="BM144" s="181"/>
      <c r="BN144" s="182"/>
      <c r="BO144" s="182"/>
      <c r="BP144" s="182"/>
      <c r="BQ144" s="182"/>
      <c r="BR144" s="182"/>
      <c r="BS144" s="182"/>
      <c r="BT144" s="182"/>
      <c r="BU144" s="182"/>
      <c r="BV144" s="182"/>
      <c r="BW144" s="182"/>
      <c r="BX144" s="182"/>
      <c r="BY144" s="182"/>
      <c r="BZ144" s="182"/>
      <c r="CA144" s="18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</row>
    <row r="145" spans="63:97" s="168" customFormat="1" x14ac:dyDescent="0.2">
      <c r="BK145" s="174"/>
      <c r="BL145" s="170"/>
      <c r="BM145" s="181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2"/>
      <c r="BZ145" s="182"/>
      <c r="CA145" s="18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</row>
    <row r="146" spans="63:97" s="168" customFormat="1" x14ac:dyDescent="0.2">
      <c r="BK146" s="174"/>
      <c r="BL146" s="170"/>
      <c r="BM146" s="181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</row>
    <row r="147" spans="63:97" s="168" customFormat="1" x14ac:dyDescent="0.2">
      <c r="BK147" s="174"/>
      <c r="BL147" s="170"/>
      <c r="BM147" s="181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</row>
    <row r="148" spans="63:97" x14ac:dyDescent="0.2">
      <c r="BM148" s="106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8"/>
    </row>
    <row r="149" spans="63:97" x14ac:dyDescent="0.2">
      <c r="BM149" s="106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8"/>
    </row>
    <row r="150" spans="63:97" x14ac:dyDescent="0.2">
      <c r="BM150" s="106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8"/>
    </row>
    <row r="151" spans="63:97" x14ac:dyDescent="0.2">
      <c r="BM151" s="106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8"/>
    </row>
    <row r="152" spans="63:97" x14ac:dyDescent="0.2">
      <c r="BM152" s="106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8"/>
    </row>
    <row r="153" spans="63:97" x14ac:dyDescent="0.2">
      <c r="BM153" s="106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8"/>
    </row>
    <row r="154" spans="63:97" x14ac:dyDescent="0.2">
      <c r="BM154" s="106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8"/>
    </row>
    <row r="155" spans="63:97" x14ac:dyDescent="0.2">
      <c r="BM155" s="106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8"/>
    </row>
  </sheetData>
  <mergeCells count="20">
    <mergeCell ref="BE6:BF6"/>
    <mergeCell ref="BH6:BI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 </vt:lpstr>
      <vt:lpstr>Nentor</vt:lpstr>
      <vt:lpstr>Dhjetor </vt:lpstr>
    </vt:vector>
  </TitlesOfParts>
  <Company>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Çezar Kajo</cp:lastModifiedBy>
  <cp:lastPrinted>2018-12-31T11:04:57Z</cp:lastPrinted>
  <dcterms:created xsi:type="dcterms:W3CDTF">2009-01-05T07:46:50Z</dcterms:created>
  <dcterms:modified xsi:type="dcterms:W3CDTF">2018-12-31T11:16:38Z</dcterms:modified>
</cp:coreProperties>
</file>