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guxho\Desktop\Audit_ndryshime\IPE\"/>
    </mc:Choice>
  </mc:AlternateContent>
  <bookViews>
    <workbookView xWindow="0" yWindow="0" windowWidth="28800" windowHeight="10035" tabRatio="823" activeTab="23"/>
  </bookViews>
  <sheets>
    <sheet name="Përmbajtja" sheetId="17" r:id="rId1"/>
    <sheet name="F1" sheetId="44" r:id="rId2"/>
    <sheet name="F2" sheetId="45" r:id="rId3"/>
    <sheet name="F3" sheetId="11" r:id="rId4"/>
    <sheet name="F4" sheetId="12" r:id="rId5"/>
    <sheet name="F5" sheetId="1" r:id="rId6"/>
    <sheet name="F6" sheetId="2" r:id="rId7"/>
    <sheet name="F7.1,7.2" sheetId="40" r:id="rId8"/>
    <sheet name="F8" sheetId="3" r:id="rId9"/>
    <sheet name="F9" sheetId="13" r:id="rId10"/>
    <sheet name="F10, 10.1, 10.2, 10.3" sheetId="41" r:id="rId11"/>
    <sheet name="F11" sheetId="54" r:id="rId12"/>
    <sheet name="F11.1" sheetId="55" r:id="rId13"/>
    <sheet name="F12" sheetId="49" r:id="rId14"/>
    <sheet name="F13, 13.1, 13.2" sheetId="52" r:id="rId15"/>
    <sheet name="F14" sheetId="53" r:id="rId16"/>
    <sheet name="F15" sheetId="24" r:id="rId17"/>
    <sheet name="F16" sheetId="14" r:id="rId18"/>
    <sheet name="F17" sheetId="15" r:id="rId19"/>
    <sheet name="F18" sheetId="38" r:id="rId20"/>
    <sheet name="F20" sheetId="46" r:id="rId21"/>
    <sheet name="F23" sheetId="62" r:id="rId22"/>
    <sheet name="F24" sheetId="63" r:id="rId23"/>
    <sheet name="F25" sheetId="61"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27">'[3]Table 39_'!#REF!</definedName>
    <definedName name="_ftnref1_50_28">'[3]Table 39_'!#REF!</definedName>
    <definedName name="_ftnref1_50_4">'[2]Table 39_'!#REF!</definedName>
    <definedName name="_ftnref1_50_5">'[2]Table 39_'!#REF!</definedName>
    <definedName name="_ftnref1_50_9">'[3]Table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#REF!</definedName>
    <definedName name="AccDigits">#REF!</definedName>
    <definedName name="AccDigitsForAssets">#REF!</definedName>
    <definedName name="AccDigitsForLiabilities">#REF!</definedName>
    <definedName name="AccDigitsForOffBalance">#REF!</definedName>
    <definedName name="AccDigitsForPL">#REF!</definedName>
    <definedName name="Administrim_aktivesh">#REF!</definedName>
    <definedName name="afatet">'[4]Data Types'!$C$158:$C$159</definedName>
    <definedName name="Aktivitete_këshilluese">#REF!</definedName>
    <definedName name="Amortising_Schedule">#REF!</definedName>
    <definedName name="App">[5]Lists!$A$27:$A$29</definedName>
    <definedName name="average_vol">'[6]Monte Carlo Simulation'!$K$22</definedName>
    <definedName name="average_week_1">'[6]Monte Carlo Simulation'!$K$15</definedName>
    <definedName name="average_week_2">'[6]Monte Carlo Simulation'!$K$16</definedName>
    <definedName name="average_week_3">'[6]Monte Carlo Simulation'!$K$17</definedName>
    <definedName name="average_week_4">'[6]Monte Carlo Simulation'!$K$18</definedName>
    <definedName name="average_week_52">'[6]Monte Carlo Simulation'!$K$19</definedName>
    <definedName name="avverage_week_1">'[6]Monte Carlo Simulation'!$K$15</definedName>
    <definedName name="BankName">#REF!</definedName>
    <definedName name="benny">#REF!</definedName>
    <definedName name="BranchName">#REF!</definedName>
    <definedName name="BusDayRule">#REF!</definedName>
    <definedName name="Carlos">#REF!</definedName>
    <definedName name="class_of_instrument">[7]Sheet1!$B$9:$B$11</definedName>
    <definedName name="Counter">#REF!</definedName>
    <definedName name="Country_codes">[7]Sheet1!$E$2:$E$244</definedName>
    <definedName name="Currency_codes">[7]Sheet1!$H$2:$H$13</definedName>
    <definedName name="currency_list">#REF!</definedName>
    <definedName name="DatabasePath">[8]General!$F$13</definedName>
    <definedName name="DatabasePathe">[8]General!$F$13</definedName>
    <definedName name="DBPATH">#REF!</definedName>
    <definedName name="Dëmtime_fizike_të_aktiveve">#REF!</definedName>
    <definedName name="Dështim_i_proceseve">#REF!</definedName>
    <definedName name="Destinacioni">'[4]Data Types'!$C$75:$C$78</definedName>
    <definedName name="Diversiteti_dhe_diskriminimi">#REF!</definedName>
    <definedName name="dsa">#REF!</definedName>
    <definedName name="Efekti_Financiar">[9]Referencat!$B$57:$B$62</definedName>
    <definedName name="Ekzekutimi_shpërndarja_dhe_administrimi_i_proceseve">#REF!</definedName>
    <definedName name="elapsed">#REF!</definedName>
    <definedName name="ExternalData">#REF!</definedName>
    <definedName name="F100Level">[8]General!#REF!</definedName>
    <definedName name="F5.2" localSheetId="11">[10]General!#REF!</definedName>
    <definedName name="F5.2">[10]General!#REF!</definedName>
    <definedName name="FACTOR">#REF!</definedName>
    <definedName name="Faktorë_të_jashtëm">#REF!</definedName>
    <definedName name="Faya">'[4]Data Types'!$C$136:$C$155</definedName>
    <definedName name="fdsg">'[1]Table 39_'!#REF!</definedName>
    <definedName name="fgf">'[3]Table 39_'!#REF!</definedName>
    <definedName name="Financat_e_korporatave">#REF!</definedName>
    <definedName name="Financial_Effect">'[9]Referencat anglisht'!$B$47:$B$52</definedName>
    <definedName name="Forma">[7]Udhëzues!$A$79:$A$89</definedName>
    <definedName name="Forma_Rist">'[4]Data Types'!$C$96:$C$106</definedName>
    <definedName name="Forma_ristruktu">#REF!</definedName>
    <definedName name="Frequency">[5]Lists!$A$21:$A$25</definedName>
    <definedName name="hhhhh">#REF!</definedName>
    <definedName name="ho">#REF!</definedName>
    <definedName name="incident_code" localSheetId="11">[10]General!#REF!</definedName>
    <definedName name="incident_code" localSheetId="7">[10]General!#REF!</definedName>
    <definedName name="incident_code">[10]General!#REF!</definedName>
    <definedName name="initial_price">#REF!</definedName>
    <definedName name="Instrument_type">[7]Sheet1!$B$2:$B$6</definedName>
    <definedName name="InstVol">[11]CapColFlr!#REF!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unk">#REF!</definedName>
    <definedName name="kk">'[12]List details'!$C$5:$C$8</definedName>
    <definedName name="Klas_pas">'[4]Data Types'!$C$116:$C$122</definedName>
    <definedName name="Klasa">'[13]Data Types'!$C$96:$C$99</definedName>
    <definedName name="klasifikimi">[7]Udhëzues!$A$93:$A$97</definedName>
    <definedName name="klasifikimi_para">#REF!</definedName>
    <definedName name="Klientët_produktet_dhe_praktika_të_veprimtarive">#REF!</definedName>
    <definedName name="Kodi_Monedha">'[14]Data Types'!$B$111:$B$130</definedName>
    <definedName name="Kodi_Shteti">'[13]Data Types'!$B$132:$B$368</definedName>
    <definedName name="kredimarresi">[7]Udhëzues!$A$27:$A$31</definedName>
    <definedName name="Listimi_i_titujve_në_bursë" comment="I listuar">#REF!</definedName>
    <definedName name="ll">'[12]List details'!$C$5:$C$8</definedName>
    <definedName name="lloji">'[13]Data Types'!$C$35:$C$42</definedName>
    <definedName name="Lloji_Produktit2">#REF!</definedName>
    <definedName name="Mangësitë_e_produktit">#REF!</definedName>
    <definedName name="Marrëdhëniet_me_punonjësit">#REF!</definedName>
    <definedName name="Mashtrimi_i_brendshëm">#REF!</definedName>
    <definedName name="Mashtrimi_i_jashtëm">#REF!</definedName>
    <definedName name="MaxOblastTabulky">#REF!</definedName>
    <definedName name="MaxOblastTabulky_11">#REF!</definedName>
    <definedName name="MaxOblastTabulky_2">#REF!</definedName>
    <definedName name="MaxOblastTabulky_28">#REF!</definedName>
    <definedName name="mean">#REF!</definedName>
    <definedName name="Menaxhimi_i_llogarive_të_klientëve">#REF!</definedName>
    <definedName name="Mjedis_i_sigurt">#REF!</definedName>
    <definedName name="monedha">[7]Udhëzues!$A$53:$A$56</definedName>
    <definedName name="Monedha1">'[4]Data Types'!#REF!</definedName>
    <definedName name="Monitorimi_dhe_raportimi">#REF!</definedName>
    <definedName name="Ndërmjetësim_me_pakicë">#REF!</definedName>
    <definedName name="Ndërprerja_e_aktivitetit_dhe_dështimi_i_sistemeve">#REF!</definedName>
    <definedName name="Ngjarje_katastrofike_dhe_të_tjera">#REF!</definedName>
    <definedName name="Nisja_Rist">'[4]Data Types'!$C$81:$C$82</definedName>
    <definedName name="Njerëzit_punonjësit">#REF!</definedName>
    <definedName name="Njohja_ekzekutimi_dhe_mirëmbajtja_e_transaksioneve">#REF!</definedName>
    <definedName name="no_of_simulations">'[6]Monte Carlo Simulation'!$C$4</definedName>
    <definedName name="Nr_Kesteve">'[4]Data Types'!$C$84:$C$94</definedName>
    <definedName name="Nr_prod">'[4]Data Types'!$C$176:$C$182</definedName>
    <definedName name="Nr_produktit">#REF!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bligacione_dhe_dëftesa">'[15]F8.1'!#REF!</definedName>
    <definedName name="output">#REF!</definedName>
    <definedName name="Pagesat_dhe_shlyerjet">#REF!</definedName>
    <definedName name="Palët_e_treta_tregtare">#REF!</definedName>
    <definedName name="Përshtatshmëria_publikimi_dhe_mirëbesimi">#REF!</definedName>
    <definedName name="Praktika_të_papërshtatshme_biznesi_dhe_tregu">#REF!</definedName>
    <definedName name="Praktikat_e_punësimit_dhe_të_sigurisë_në_punë">#REF!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cesi">[7]Udhëzues!$A$72:$A$73</definedName>
    <definedName name="Prod_desc_2">'[16]Data Types'!$C$20:$C$28</definedName>
    <definedName name="Prod_description_1">'[16]Data Types'!$C$9:$C$19</definedName>
    <definedName name="produkti_para">[7]Udhëzues!$A$59:$A$62</definedName>
    <definedName name="Regjistrimi_i_klientëve_dhe_dokumentimi">#REF!</definedName>
    <definedName name="ReportDate">[8]General!$F$9</definedName>
    <definedName name="ReportedBy">[8]General!$F$11</definedName>
    <definedName name="residence">[7]Sheet1!$B$27:$B$28</definedName>
    <definedName name="ReturnRequired">#REF!</definedName>
    <definedName name="Rezidenca">'[13]Data Types'!$C$102:$C$103</definedName>
    <definedName name="rfgf">'[1]Table 39_'!#REF!</definedName>
    <definedName name="ROUND">#REF!</definedName>
    <definedName name="runs">#REF!</definedName>
    <definedName name="sbenny">#REF!</definedName>
    <definedName name="sector_of_the_issuer">[7]Sheet1!$B$14:$B$24</definedName>
    <definedName name="Sektori">'[4]Data Types'!$C$50:$C$66</definedName>
    <definedName name="Sektori_emetues">'[13]Data Types'!$C$75:$C$90</definedName>
    <definedName name="Sektori2">#REF!</definedName>
    <definedName name="Seleksionimi_sponsorizimi_financimi_dhe_ekspozimi">#REF!</definedName>
    <definedName name="Shërbime_si_agjent">#REF!</definedName>
    <definedName name="Sherbimi">'[4]Data Types'!$C$131:$C$133</definedName>
    <definedName name="Shitësit_dhe_furnitorët">#REF!</definedName>
    <definedName name="sigma">#REF!</definedName>
    <definedName name="Siguria_e_sistemit__mashtrim_i_jashtëm">#REF!</definedName>
    <definedName name="Siguria_e_sistemit_mashtrim_i_jashtëm">#REF!</definedName>
    <definedName name="Sisteme">#REF!</definedName>
    <definedName name="Sisteme_IT">#REF!</definedName>
    <definedName name="Sistemet">#REF!</definedName>
    <definedName name="starttime">#REF!</definedName>
    <definedName name="Statusi">[7]Udhëzues!$A$23:$A$24</definedName>
    <definedName name="Statusi_exekutimit">#REF!</definedName>
    <definedName name="Statusi2">'[4]Data Types'!$C$125:$C$128</definedName>
    <definedName name="stoptime">#REF!</definedName>
    <definedName name="Subjekti">'[4]Data Types'!$C$44:$C$48</definedName>
    <definedName name="Subjekti2">#REF!</definedName>
    <definedName name="TBData">#REF!</definedName>
    <definedName name="Types_of_int_rate">[7]Sheet1!$H$16:$H$17</definedName>
    <definedName name="UE">'[4]Data Types'!$C$169:$C$173</definedName>
    <definedName name="Unit">[17]BalanceSheet!$K$5</definedName>
    <definedName name="Urdhri">#REF!</definedName>
    <definedName name="Valid1">#REF!</definedName>
    <definedName name="Valid2">#REF!</definedName>
    <definedName name="Valid3">#REF!</definedName>
    <definedName name="Valid4">#REF!</definedName>
    <definedName name="Valid5">#REF!</definedName>
    <definedName name="Veprime_me_thesarin">#REF!</definedName>
    <definedName name="Veprime_të_paautorizuara">#REF!</definedName>
    <definedName name="Veprimtari_bankare_e_financiare">#REF!</definedName>
    <definedName name="Veprimtari_bankare_me_pakicë__retail">#REF!</definedName>
    <definedName name="Veprimtari_bankare_me_pakicë_retail">#REF!</definedName>
    <definedName name="version">[11]Graph!$J$2:$J$3</definedName>
    <definedName name="Vjedhje_dhe_mashtrim__i_brendshëm">#REF!</definedName>
    <definedName name="Vjedhje_dhe_mashtrim__i_jashtëm">#REF!</definedName>
    <definedName name="Vjedhje_dhe_mashtrim_i_brendshëm">#REF!</definedName>
    <definedName name="Vjedhje_dhe_mashtrim_i_jashtëm">#REF!</definedName>
    <definedName name="vol">'[6]Monte Carlo Simulation'!$H$21</definedName>
    <definedName name="week_1">'[6]Monte Carlo Simulation'!$H$15</definedName>
    <definedName name="week_2">'[6]Monte Carlo Simulation'!$H$16</definedName>
    <definedName name="week_3">'[6]Monte Carlo Simulation'!$H$17</definedName>
    <definedName name="week_4">'[6]Monte Carlo Simulation'!$H$18</definedName>
    <definedName name="week_52">'[6]Monte Carlo Simulation'!$H$19</definedName>
    <definedName name="wewew">#REF!</definedName>
    <definedName name="XBRL">[5]Lists!$A$17:$A$19</definedName>
    <definedName name="zxasdafsd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53" l="1"/>
  <c r="C12" i="24"/>
  <c r="H65" i="52"/>
  <c r="C87" i="2" l="1"/>
  <c r="C16" i="2" l="1"/>
  <c r="C9" i="2"/>
  <c r="C23" i="1" l="1"/>
  <c r="D36" i="44"/>
  <c r="C36" i="44"/>
  <c r="C35" i="44"/>
  <c r="H34" i="44"/>
  <c r="H67" i="52" l="1"/>
  <c r="C48" i="52"/>
  <c r="D46" i="11" l="1"/>
  <c r="C46" i="11"/>
  <c r="C41" i="11"/>
  <c r="D41" i="11"/>
  <c r="D34" i="11"/>
  <c r="C34" i="11"/>
  <c r="D30" i="11"/>
  <c r="C30" i="11"/>
  <c r="D24" i="11"/>
  <c r="C24" i="11"/>
  <c r="D14" i="11"/>
  <c r="C14" i="11"/>
  <c r="D9" i="11"/>
  <c r="C9" i="11"/>
  <c r="G161" i="44" l="1"/>
  <c r="F161" i="44"/>
  <c r="E161" i="44"/>
  <c r="H161" i="44" s="1"/>
  <c r="D161" i="44"/>
  <c r="C161" i="44"/>
  <c r="E31" i="11" l="1"/>
  <c r="E32" i="11"/>
  <c r="E33" i="11"/>
  <c r="E34" i="11"/>
  <c r="E35" i="11"/>
  <c r="E36" i="11"/>
  <c r="E37" i="11"/>
  <c r="E38" i="11"/>
  <c r="E39" i="11"/>
  <c r="E40" i="11"/>
  <c r="E41" i="11"/>
  <c r="E42" i="11"/>
  <c r="E43" i="11"/>
  <c r="E44" i="11"/>
  <c r="E45" i="11"/>
  <c r="E46" i="11"/>
  <c r="E47" i="11"/>
  <c r="E48" i="11"/>
  <c r="E49" i="11"/>
  <c r="E50" i="11"/>
  <c r="E51" i="11"/>
  <c r="E30" i="11"/>
  <c r="E10" i="11"/>
  <c r="E11" i="11"/>
  <c r="E12" i="11"/>
  <c r="E13" i="11"/>
  <c r="E14" i="11"/>
  <c r="E15" i="11"/>
  <c r="E16" i="11"/>
  <c r="E17" i="11"/>
  <c r="E18" i="11"/>
  <c r="E19" i="11"/>
  <c r="E20" i="11"/>
  <c r="E21" i="11"/>
  <c r="E22" i="11"/>
  <c r="E23" i="11"/>
  <c r="E24" i="11"/>
  <c r="E25" i="11"/>
  <c r="E26" i="11"/>
  <c r="E27" i="11"/>
  <c r="E28" i="11"/>
  <c r="E9" i="11"/>
  <c r="L163" i="54"/>
  <c r="K168" i="54"/>
  <c r="L169" i="54"/>
  <c r="K169" i="54"/>
  <c r="L168" i="54"/>
  <c r="L167" i="54"/>
  <c r="K167" i="54"/>
  <c r="L166" i="54"/>
  <c r="K166" i="54"/>
  <c r="L165" i="54"/>
  <c r="K165" i="54"/>
  <c r="L164" i="54"/>
  <c r="K164" i="54"/>
  <c r="K163" i="54"/>
  <c r="L161" i="54"/>
  <c r="K161" i="54"/>
  <c r="L160" i="54"/>
  <c r="K160" i="54"/>
  <c r="L159" i="54"/>
  <c r="K159" i="54"/>
  <c r="L158" i="54"/>
  <c r="K158" i="54"/>
  <c r="L157" i="54"/>
  <c r="K157" i="54"/>
  <c r="L156" i="54"/>
  <c r="K156" i="54"/>
  <c r="L155" i="54"/>
  <c r="K155" i="54"/>
  <c r="L189" i="54"/>
  <c r="K189" i="54"/>
  <c r="L188" i="54"/>
  <c r="K188" i="54"/>
  <c r="L187" i="54"/>
  <c r="K187" i="54"/>
  <c r="L186" i="54"/>
  <c r="K186" i="54"/>
  <c r="L185" i="54"/>
  <c r="K185" i="54"/>
  <c r="L184" i="54"/>
  <c r="K184" i="54"/>
  <c r="L183" i="54"/>
  <c r="K183" i="54"/>
  <c r="L182" i="54"/>
  <c r="K182" i="54"/>
  <c r="L180" i="54"/>
  <c r="K180" i="54"/>
  <c r="L179" i="54"/>
  <c r="K179" i="54"/>
  <c r="L178" i="54"/>
  <c r="K178" i="54"/>
  <c r="L177" i="54"/>
  <c r="K177" i="54"/>
  <c r="L176" i="54"/>
  <c r="K176" i="54"/>
  <c r="L175" i="54"/>
  <c r="K175" i="54"/>
  <c r="L174" i="54"/>
  <c r="K174" i="54"/>
  <c r="D94" i="55"/>
  <c r="E94" i="55"/>
  <c r="F94" i="55"/>
  <c r="G94" i="55"/>
  <c r="H94" i="55"/>
  <c r="I94" i="55"/>
  <c r="J94" i="55"/>
  <c r="L96" i="55"/>
  <c r="K96" i="55"/>
  <c r="L95" i="55"/>
  <c r="K95" i="55"/>
  <c r="L93" i="55"/>
  <c r="K93" i="55"/>
  <c r="L92" i="55"/>
  <c r="K92" i="55"/>
  <c r="D91" i="55"/>
  <c r="E91" i="55"/>
  <c r="F91" i="55"/>
  <c r="G91" i="55"/>
  <c r="H91" i="55"/>
  <c r="I91" i="55"/>
  <c r="J91" i="55"/>
  <c r="C94" i="55"/>
  <c r="C91" i="55"/>
  <c r="C90" i="55"/>
  <c r="J90" i="55"/>
  <c r="I90" i="55"/>
  <c r="H90" i="55"/>
  <c r="G90" i="55"/>
  <c r="F90" i="55"/>
  <c r="E90" i="55"/>
  <c r="D90" i="55"/>
  <c r="K87" i="55"/>
  <c r="L87" i="55"/>
  <c r="D84" i="55"/>
  <c r="E84" i="55"/>
  <c r="F84" i="55"/>
  <c r="G84" i="55"/>
  <c r="H84" i="55"/>
  <c r="I84" i="55"/>
  <c r="J84" i="55"/>
  <c r="C84" i="55"/>
  <c r="K79" i="55"/>
  <c r="L79" i="55"/>
  <c r="K80" i="55"/>
  <c r="L80" i="55"/>
  <c r="K81" i="55"/>
  <c r="L81" i="55"/>
  <c r="K82" i="55"/>
  <c r="L82" i="55"/>
  <c r="D75" i="55"/>
  <c r="E75" i="55"/>
  <c r="F75" i="55"/>
  <c r="G75" i="55"/>
  <c r="H75" i="55"/>
  <c r="I75" i="55"/>
  <c r="J75" i="55"/>
  <c r="C75" i="55"/>
  <c r="L89" i="55"/>
  <c r="K89" i="55"/>
  <c r="L88" i="55"/>
  <c r="K88" i="55"/>
  <c r="L86" i="55"/>
  <c r="K86" i="55"/>
  <c r="L85" i="55"/>
  <c r="K85" i="55"/>
  <c r="L83" i="55"/>
  <c r="K83" i="55"/>
  <c r="L78" i="55"/>
  <c r="K78" i="55"/>
  <c r="L77" i="55"/>
  <c r="K77" i="55"/>
  <c r="L76" i="55"/>
  <c r="K76" i="55"/>
  <c r="F73" i="55"/>
  <c r="F68" i="55" s="1"/>
  <c r="E73" i="55"/>
  <c r="E68" i="55" s="1"/>
  <c r="L72" i="55"/>
  <c r="K72" i="55"/>
  <c r="L71" i="55"/>
  <c r="K71" i="55"/>
  <c r="J70" i="55"/>
  <c r="I70" i="55"/>
  <c r="H70" i="55"/>
  <c r="G70" i="55"/>
  <c r="F70" i="55"/>
  <c r="E70" i="55"/>
  <c r="D70" i="55"/>
  <c r="C70" i="55"/>
  <c r="D57" i="55"/>
  <c r="E57" i="55"/>
  <c r="F57" i="55"/>
  <c r="G57" i="55"/>
  <c r="H57" i="55"/>
  <c r="I57" i="55"/>
  <c r="J57" i="55"/>
  <c r="C57" i="55"/>
  <c r="K64" i="55"/>
  <c r="D63" i="55"/>
  <c r="E63" i="55"/>
  <c r="F63" i="55"/>
  <c r="G63" i="55"/>
  <c r="H63" i="55"/>
  <c r="I63" i="55"/>
  <c r="J63" i="55"/>
  <c r="C63" i="55"/>
  <c r="C52" i="55"/>
  <c r="L67" i="55"/>
  <c r="K67" i="55"/>
  <c r="L66" i="55"/>
  <c r="K66" i="55"/>
  <c r="L65" i="55"/>
  <c r="K65" i="55"/>
  <c r="L64" i="55"/>
  <c r="L62" i="55"/>
  <c r="K62" i="55"/>
  <c r="L61" i="55"/>
  <c r="K61" i="55"/>
  <c r="L60" i="55"/>
  <c r="K60" i="55"/>
  <c r="L59" i="55"/>
  <c r="K59" i="55"/>
  <c r="L58" i="55"/>
  <c r="K58" i="55"/>
  <c r="L54" i="55"/>
  <c r="K54" i="55"/>
  <c r="L53" i="55"/>
  <c r="K53" i="55"/>
  <c r="J52" i="55"/>
  <c r="I52" i="55"/>
  <c r="H52" i="55"/>
  <c r="G52" i="55"/>
  <c r="F52" i="55"/>
  <c r="E52" i="55"/>
  <c r="D52" i="55"/>
  <c r="C44" i="55"/>
  <c r="D36" i="55"/>
  <c r="E36" i="55"/>
  <c r="F36" i="55"/>
  <c r="G36" i="55"/>
  <c r="H36" i="55"/>
  <c r="I36" i="55"/>
  <c r="J36" i="55"/>
  <c r="C36" i="55"/>
  <c r="J31" i="55"/>
  <c r="C31" i="55"/>
  <c r="I31" i="55"/>
  <c r="H31" i="55"/>
  <c r="G31" i="55"/>
  <c r="F31" i="55"/>
  <c r="E31" i="55"/>
  <c r="D31" i="55"/>
  <c r="L33" i="55"/>
  <c r="K33" i="55"/>
  <c r="L32" i="55"/>
  <c r="K32" i="55"/>
  <c r="D11" i="55"/>
  <c r="E11" i="55"/>
  <c r="F11" i="55"/>
  <c r="G11" i="55"/>
  <c r="H11" i="55"/>
  <c r="I11" i="55"/>
  <c r="J11" i="55"/>
  <c r="C11" i="55"/>
  <c r="K12" i="55"/>
  <c r="L12" i="55"/>
  <c r="K13" i="55"/>
  <c r="L13" i="55"/>
  <c r="L49" i="55"/>
  <c r="K49" i="55"/>
  <c r="L48" i="55"/>
  <c r="K48" i="55"/>
  <c r="L47" i="55"/>
  <c r="K47" i="55"/>
  <c r="L46" i="55"/>
  <c r="K46" i="55"/>
  <c r="L45" i="55"/>
  <c r="K45" i="55"/>
  <c r="J44" i="55"/>
  <c r="J34" i="55" s="1"/>
  <c r="J29" i="55" s="1"/>
  <c r="I44" i="55"/>
  <c r="H44" i="55"/>
  <c r="G44" i="55"/>
  <c r="F44" i="55"/>
  <c r="E44" i="55"/>
  <c r="D44" i="55"/>
  <c r="L42" i="55"/>
  <c r="K42" i="55"/>
  <c r="L41" i="55"/>
  <c r="K41" i="55"/>
  <c r="L40" i="55"/>
  <c r="K40" i="55"/>
  <c r="L39" i="55"/>
  <c r="K39" i="55"/>
  <c r="L38" i="55"/>
  <c r="K38" i="55"/>
  <c r="L37" i="55"/>
  <c r="K37" i="55"/>
  <c r="K19" i="55"/>
  <c r="L28" i="55"/>
  <c r="K28" i="55"/>
  <c r="L27" i="55"/>
  <c r="K27" i="55"/>
  <c r="L26" i="55"/>
  <c r="K26" i="55"/>
  <c r="L25" i="55"/>
  <c r="K25" i="55"/>
  <c r="L24" i="55"/>
  <c r="K24" i="55"/>
  <c r="L22" i="55"/>
  <c r="K22" i="55"/>
  <c r="L21" i="55"/>
  <c r="K21" i="55"/>
  <c r="L20" i="55"/>
  <c r="K20" i="55"/>
  <c r="L19" i="55"/>
  <c r="L18" i="55"/>
  <c r="K18" i="55"/>
  <c r="L17" i="55"/>
  <c r="K17" i="55"/>
  <c r="D23" i="55"/>
  <c r="E23" i="55"/>
  <c r="F23" i="55"/>
  <c r="G23" i="55"/>
  <c r="H23" i="55"/>
  <c r="I23" i="55"/>
  <c r="J23" i="55"/>
  <c r="C23" i="55"/>
  <c r="D16" i="55"/>
  <c r="E16" i="55"/>
  <c r="F16" i="55"/>
  <c r="G16" i="55"/>
  <c r="H16" i="55"/>
  <c r="I16" i="55"/>
  <c r="J16" i="55"/>
  <c r="C16" i="55"/>
  <c r="H34" i="55" l="1"/>
  <c r="K91" i="55"/>
  <c r="K70" i="55"/>
  <c r="L91" i="55"/>
  <c r="H29" i="55"/>
  <c r="L70" i="55"/>
  <c r="G73" i="55"/>
  <c r="G68" i="55" s="1"/>
  <c r="I34" i="55"/>
  <c r="I29" i="55" s="1"/>
  <c r="K90" i="55"/>
  <c r="L94" i="55"/>
  <c r="J73" i="55"/>
  <c r="J68" i="55" s="1"/>
  <c r="I73" i="55"/>
  <c r="I68" i="55" s="1"/>
  <c r="K94" i="55"/>
  <c r="K84" i="55"/>
  <c r="L90" i="55"/>
  <c r="K75" i="55"/>
  <c r="L84" i="55"/>
  <c r="H73" i="55"/>
  <c r="H68" i="55" s="1"/>
  <c r="L75" i="55"/>
  <c r="C73" i="55"/>
  <c r="C68" i="55" s="1"/>
  <c r="D73" i="55"/>
  <c r="K16" i="55"/>
  <c r="E14" i="55"/>
  <c r="E9" i="55" s="1"/>
  <c r="K36" i="55"/>
  <c r="L16" i="55"/>
  <c r="J14" i="55"/>
  <c r="J9" i="55" s="1"/>
  <c r="D14" i="55"/>
  <c r="D9" i="55" s="1"/>
  <c r="L44" i="55"/>
  <c r="K31" i="55"/>
  <c r="H55" i="55"/>
  <c r="H50" i="55" s="1"/>
  <c r="G55" i="55"/>
  <c r="G50" i="55" s="1"/>
  <c r="C34" i="55"/>
  <c r="C14" i="55"/>
  <c r="C9" i="55" s="1"/>
  <c r="L31" i="55"/>
  <c r="F14" i="55"/>
  <c r="F9" i="55" s="1"/>
  <c r="L11" i="55"/>
  <c r="G34" i="55"/>
  <c r="G29" i="55" s="1"/>
  <c r="K52" i="55"/>
  <c r="I14" i="55"/>
  <c r="I9" i="55" s="1"/>
  <c r="F55" i="55"/>
  <c r="F50" i="55" s="1"/>
  <c r="K44" i="55"/>
  <c r="L52" i="55"/>
  <c r="L57" i="55"/>
  <c r="D34" i="55"/>
  <c r="D29" i="55" s="1"/>
  <c r="E34" i="55"/>
  <c r="E29" i="55" s="1"/>
  <c r="F34" i="55"/>
  <c r="E55" i="55"/>
  <c r="E50" i="55" s="1"/>
  <c r="K63" i="55"/>
  <c r="I55" i="55"/>
  <c r="I50" i="55" s="1"/>
  <c r="C55" i="55"/>
  <c r="C50" i="55" s="1"/>
  <c r="L63" i="55"/>
  <c r="J55" i="55"/>
  <c r="J50" i="55" s="1"/>
  <c r="K57" i="55"/>
  <c r="D55" i="55"/>
  <c r="D50" i="55" s="1"/>
  <c r="L36" i="55"/>
  <c r="K11" i="55"/>
  <c r="H14" i="55"/>
  <c r="H9" i="55" s="1"/>
  <c r="G14" i="55"/>
  <c r="G9" i="55" s="1"/>
  <c r="L23" i="55"/>
  <c r="K23" i="55"/>
  <c r="K50" i="55" l="1"/>
  <c r="K34" i="55"/>
  <c r="C29" i="55"/>
  <c r="K29" i="55" s="1"/>
  <c r="L50" i="55"/>
  <c r="L34" i="55"/>
  <c r="F29" i="55"/>
  <c r="L29" i="55" s="1"/>
  <c r="L73" i="55"/>
  <c r="D68" i="55"/>
  <c r="L68" i="55" s="1"/>
  <c r="K73" i="55"/>
  <c r="K68" i="55"/>
  <c r="K55" i="55"/>
  <c r="K9" i="55"/>
  <c r="L55" i="55"/>
  <c r="L9" i="55"/>
  <c r="K14" i="55"/>
  <c r="L14" i="55"/>
  <c r="C27" i="53"/>
  <c r="C24" i="53"/>
  <c r="C148" i="54"/>
  <c r="C145" i="54"/>
  <c r="C142" i="54"/>
  <c r="J142" i="54"/>
  <c r="I142" i="54"/>
  <c r="H142" i="54"/>
  <c r="G142" i="54"/>
  <c r="F142" i="54"/>
  <c r="E142" i="54"/>
  <c r="D142" i="54"/>
  <c r="H139" i="54"/>
  <c r="J139" i="54"/>
  <c r="I139" i="54"/>
  <c r="G139" i="54"/>
  <c r="F139" i="54"/>
  <c r="E139" i="54"/>
  <c r="D139" i="54"/>
  <c r="C139" i="54"/>
  <c r="H130" i="54"/>
  <c r="J130" i="54"/>
  <c r="I130" i="54"/>
  <c r="G130" i="54"/>
  <c r="F130" i="54"/>
  <c r="E130" i="54"/>
  <c r="D130" i="54"/>
  <c r="C130" i="54"/>
  <c r="J127" i="54"/>
  <c r="I127" i="54"/>
  <c r="H127" i="54"/>
  <c r="G127" i="54"/>
  <c r="F127" i="54"/>
  <c r="E127" i="54"/>
  <c r="D127" i="54"/>
  <c r="C127" i="54"/>
  <c r="J124" i="54"/>
  <c r="I124" i="54"/>
  <c r="H124" i="54"/>
  <c r="G124" i="54"/>
  <c r="F124" i="54"/>
  <c r="E124" i="54"/>
  <c r="D124" i="54"/>
  <c r="C124" i="54"/>
  <c r="D121" i="54"/>
  <c r="E121" i="54"/>
  <c r="F121" i="54"/>
  <c r="G121" i="54"/>
  <c r="H121" i="54"/>
  <c r="I121" i="54"/>
  <c r="J121" i="54"/>
  <c r="C121" i="54"/>
  <c r="C116" i="54"/>
  <c r="H109" i="54"/>
  <c r="C112" i="54"/>
  <c r="C99" i="54"/>
  <c r="C96" i="54"/>
  <c r="J96" i="54"/>
  <c r="I96" i="54"/>
  <c r="H96" i="54"/>
  <c r="G96" i="54"/>
  <c r="F96" i="54"/>
  <c r="E96" i="54"/>
  <c r="D96" i="54"/>
  <c r="C102" i="54"/>
  <c r="D99" i="54"/>
  <c r="E99" i="54"/>
  <c r="F99" i="54"/>
  <c r="G99" i="54"/>
  <c r="H99" i="54"/>
  <c r="I99" i="54"/>
  <c r="J99" i="54"/>
  <c r="C91" i="54"/>
  <c r="J102" i="54"/>
  <c r="I102" i="54"/>
  <c r="H102" i="54"/>
  <c r="G102" i="54"/>
  <c r="F102" i="54"/>
  <c r="E102" i="54"/>
  <c r="D102" i="54"/>
  <c r="J91" i="54"/>
  <c r="I91" i="54"/>
  <c r="H91" i="54"/>
  <c r="G91" i="54"/>
  <c r="F91" i="54"/>
  <c r="E91" i="54"/>
  <c r="D91" i="54"/>
  <c r="C106" i="54"/>
  <c r="D106" i="54"/>
  <c r="E106" i="54"/>
  <c r="F106" i="54"/>
  <c r="G106" i="54"/>
  <c r="H106" i="54"/>
  <c r="I106" i="54"/>
  <c r="J106" i="54"/>
  <c r="C42" i="54"/>
  <c r="J42" i="54"/>
  <c r="I42" i="54"/>
  <c r="H42" i="54"/>
  <c r="G42" i="54"/>
  <c r="F42" i="54"/>
  <c r="E42" i="54"/>
  <c r="D42" i="54"/>
  <c r="C76" i="54"/>
  <c r="C72" i="54"/>
  <c r="J86" i="54"/>
  <c r="I86" i="54"/>
  <c r="H86" i="54"/>
  <c r="G86" i="54"/>
  <c r="F86" i="54"/>
  <c r="E86" i="54"/>
  <c r="D86" i="54"/>
  <c r="C86" i="54"/>
  <c r="J83" i="54"/>
  <c r="I83" i="54"/>
  <c r="H83" i="54"/>
  <c r="G83" i="54"/>
  <c r="F83" i="54"/>
  <c r="E83" i="54"/>
  <c r="D83" i="54"/>
  <c r="C83" i="54"/>
  <c r="J79" i="54"/>
  <c r="I79" i="54"/>
  <c r="H79" i="54"/>
  <c r="G79" i="54"/>
  <c r="F79" i="54"/>
  <c r="E79" i="54"/>
  <c r="D79" i="54"/>
  <c r="C79" i="54"/>
  <c r="J76" i="54"/>
  <c r="I76" i="54"/>
  <c r="H76" i="54"/>
  <c r="G76" i="54"/>
  <c r="F76" i="54"/>
  <c r="E76" i="54"/>
  <c r="D76" i="54"/>
  <c r="J72" i="54"/>
  <c r="I72" i="54"/>
  <c r="H72" i="54"/>
  <c r="G72" i="54"/>
  <c r="F72" i="54"/>
  <c r="E72" i="54"/>
  <c r="D72" i="54"/>
  <c r="J69" i="54"/>
  <c r="I69" i="54"/>
  <c r="H69" i="54"/>
  <c r="G69" i="54"/>
  <c r="F69" i="54"/>
  <c r="E69" i="54"/>
  <c r="D69" i="54"/>
  <c r="C69" i="54"/>
  <c r="D64" i="54"/>
  <c r="E64" i="54"/>
  <c r="F64" i="54"/>
  <c r="G64" i="54"/>
  <c r="H64" i="54"/>
  <c r="I64" i="54"/>
  <c r="J64" i="54"/>
  <c r="C64" i="54"/>
  <c r="D61" i="54"/>
  <c r="E61" i="54"/>
  <c r="F61" i="54"/>
  <c r="G61" i="54"/>
  <c r="H61" i="54"/>
  <c r="I61" i="54"/>
  <c r="J61" i="54"/>
  <c r="C61" i="54"/>
  <c r="D57" i="54"/>
  <c r="E57" i="54"/>
  <c r="F57" i="54"/>
  <c r="G57" i="54"/>
  <c r="H57" i="54"/>
  <c r="I57" i="54"/>
  <c r="J57" i="54"/>
  <c r="C57" i="54"/>
  <c r="H54" i="54"/>
  <c r="D54" i="54"/>
  <c r="E54" i="54"/>
  <c r="F54" i="54"/>
  <c r="G54" i="54"/>
  <c r="I54" i="54"/>
  <c r="J54" i="54"/>
  <c r="C54" i="54"/>
  <c r="C50" i="54"/>
  <c r="C47" i="54"/>
  <c r="J50" i="54"/>
  <c r="I50" i="54"/>
  <c r="H50" i="54"/>
  <c r="G50" i="54"/>
  <c r="F50" i="54"/>
  <c r="E50" i="54"/>
  <c r="D50" i="54"/>
  <c r="D47" i="54"/>
  <c r="E47" i="54"/>
  <c r="F47" i="54"/>
  <c r="G47" i="54"/>
  <c r="H47" i="54"/>
  <c r="I47" i="54"/>
  <c r="J47" i="54"/>
  <c r="C119" i="54" l="1"/>
  <c r="K142" i="54"/>
  <c r="I119" i="54"/>
  <c r="K139" i="54"/>
  <c r="J119" i="54"/>
  <c r="L139" i="54"/>
  <c r="L142" i="54"/>
  <c r="E119" i="54"/>
  <c r="K127" i="54"/>
  <c r="C46" i="54"/>
  <c r="G119" i="54"/>
  <c r="K121" i="54"/>
  <c r="D119" i="54"/>
  <c r="H119" i="54"/>
  <c r="L127" i="54"/>
  <c r="L106" i="54"/>
  <c r="L130" i="54"/>
  <c r="K106" i="54"/>
  <c r="K130" i="54"/>
  <c r="E94" i="54"/>
  <c r="E89" i="54" s="1"/>
  <c r="L124" i="54"/>
  <c r="F119" i="54"/>
  <c r="K124" i="54"/>
  <c r="L121" i="54"/>
  <c r="F82" i="54"/>
  <c r="L50" i="54"/>
  <c r="D68" i="54"/>
  <c r="J68" i="54"/>
  <c r="K72" i="54"/>
  <c r="K102" i="54"/>
  <c r="K42" i="54"/>
  <c r="D94" i="54"/>
  <c r="D89" i="54" s="1"/>
  <c r="K99" i="54"/>
  <c r="K91" i="54"/>
  <c r="K96" i="54"/>
  <c r="L96" i="54"/>
  <c r="L102" i="54"/>
  <c r="C94" i="54"/>
  <c r="C89" i="54" s="1"/>
  <c r="J94" i="54"/>
  <c r="J89" i="54" s="1"/>
  <c r="K83" i="54"/>
  <c r="L72" i="54"/>
  <c r="F94" i="54"/>
  <c r="F89" i="54" s="1"/>
  <c r="K50" i="54"/>
  <c r="L86" i="54"/>
  <c r="G94" i="54"/>
  <c r="G89" i="54" s="1"/>
  <c r="L47" i="54"/>
  <c r="K54" i="54"/>
  <c r="L54" i="54"/>
  <c r="K61" i="54"/>
  <c r="F68" i="54"/>
  <c r="E75" i="54"/>
  <c r="K79" i="54"/>
  <c r="E82" i="54"/>
  <c r="L91" i="54"/>
  <c r="K69" i="54"/>
  <c r="L42" i="54"/>
  <c r="L76" i="54"/>
  <c r="L79" i="54"/>
  <c r="I94" i="54"/>
  <c r="I89" i="54" s="1"/>
  <c r="L57" i="54"/>
  <c r="L83" i="54"/>
  <c r="K76" i="54"/>
  <c r="K86" i="54"/>
  <c r="E68" i="54"/>
  <c r="L69" i="54"/>
  <c r="H94" i="54"/>
  <c r="H89" i="54" s="1"/>
  <c r="K64" i="54"/>
  <c r="K47" i="54"/>
  <c r="L61" i="54"/>
  <c r="L64" i="54"/>
  <c r="F75" i="54"/>
  <c r="G82" i="54"/>
  <c r="K57" i="54"/>
  <c r="C68" i="54"/>
  <c r="I68" i="54"/>
  <c r="H82" i="54"/>
  <c r="F46" i="54"/>
  <c r="G75" i="54"/>
  <c r="C82" i="54"/>
  <c r="I82" i="54"/>
  <c r="H75" i="54"/>
  <c r="D82" i="54"/>
  <c r="J82" i="54"/>
  <c r="I46" i="54"/>
  <c r="C53" i="54"/>
  <c r="G68" i="54"/>
  <c r="C75" i="54"/>
  <c r="I75" i="54"/>
  <c r="H46" i="54"/>
  <c r="H68" i="54"/>
  <c r="D75" i="54"/>
  <c r="J75" i="54"/>
  <c r="C60" i="54"/>
  <c r="G46" i="54"/>
  <c r="E46" i="54"/>
  <c r="J46" i="54"/>
  <c r="D46" i="54"/>
  <c r="K119" i="54" l="1"/>
  <c r="L119" i="54"/>
  <c r="L94" i="54"/>
  <c r="K89" i="54"/>
  <c r="L89" i="54"/>
  <c r="F67" i="54"/>
  <c r="L68" i="54"/>
  <c r="C45" i="54"/>
  <c r="L75" i="54"/>
  <c r="J67" i="54"/>
  <c r="E67" i="54"/>
  <c r="H67" i="54"/>
  <c r="K68" i="54"/>
  <c r="C67" i="54"/>
  <c r="G67" i="54"/>
  <c r="K75" i="54"/>
  <c r="L99" i="54"/>
  <c r="K46" i="54"/>
  <c r="D67" i="54"/>
  <c r="L82" i="54"/>
  <c r="I67" i="54"/>
  <c r="K82" i="54"/>
  <c r="L46" i="54"/>
  <c r="L67" i="54" l="1"/>
  <c r="K67" i="54"/>
  <c r="K94" i="54"/>
  <c r="C26" i="54"/>
  <c r="C30" i="54"/>
  <c r="C39" i="54" l="1"/>
  <c r="C10" i="52" l="1"/>
  <c r="D32" i="52" l="1"/>
  <c r="C32" i="52"/>
  <c r="D28" i="52"/>
  <c r="C28" i="52"/>
  <c r="D23" i="52"/>
  <c r="C23" i="52"/>
  <c r="D19" i="52"/>
  <c r="C19" i="52"/>
  <c r="D14" i="52"/>
  <c r="C14" i="52"/>
  <c r="D10" i="52"/>
  <c r="C18" i="54" l="1"/>
  <c r="C15" i="54"/>
  <c r="C11" i="54"/>
  <c r="J148" i="54" l="1"/>
  <c r="I148" i="54"/>
  <c r="H148" i="54"/>
  <c r="G148" i="54"/>
  <c r="F148" i="54"/>
  <c r="E148" i="54"/>
  <c r="D148" i="54"/>
  <c r="J136" i="54"/>
  <c r="I136" i="54"/>
  <c r="H136" i="54"/>
  <c r="H170" i="54" s="1"/>
  <c r="G136" i="54"/>
  <c r="G170" i="54" s="1"/>
  <c r="F136" i="54"/>
  <c r="E136" i="54"/>
  <c r="D136" i="54"/>
  <c r="C136" i="54"/>
  <c r="C170" i="54" s="1"/>
  <c r="J112" i="54"/>
  <c r="I112" i="54"/>
  <c r="H112" i="54"/>
  <c r="G112" i="54"/>
  <c r="F112" i="54"/>
  <c r="E112" i="54"/>
  <c r="D112" i="54"/>
  <c r="J109" i="54"/>
  <c r="I109" i="54"/>
  <c r="G109" i="54"/>
  <c r="F109" i="54"/>
  <c r="E109" i="54"/>
  <c r="D109" i="54"/>
  <c r="C109" i="54"/>
  <c r="C105" i="54" s="1"/>
  <c r="J60" i="54"/>
  <c r="I60" i="54"/>
  <c r="H60" i="54"/>
  <c r="G60" i="54"/>
  <c r="F60" i="54"/>
  <c r="E60" i="54"/>
  <c r="D60" i="54"/>
  <c r="J53" i="54"/>
  <c r="I53" i="54"/>
  <c r="H53" i="54"/>
  <c r="G53" i="54"/>
  <c r="F53" i="54"/>
  <c r="E53" i="54"/>
  <c r="D53" i="54"/>
  <c r="D170" i="54" l="1"/>
  <c r="I170" i="54"/>
  <c r="E170" i="54"/>
  <c r="J170" i="54"/>
  <c r="F170" i="54"/>
  <c r="L148" i="54"/>
  <c r="K136" i="54"/>
  <c r="L136" i="54"/>
  <c r="L112" i="54"/>
  <c r="K112" i="54"/>
  <c r="J105" i="54"/>
  <c r="L109" i="54"/>
  <c r="K109" i="54"/>
  <c r="G105" i="54"/>
  <c r="E105" i="54"/>
  <c r="F105" i="54"/>
  <c r="D105" i="54"/>
  <c r="K60" i="54"/>
  <c r="I105" i="54"/>
  <c r="K53" i="54"/>
  <c r="L60" i="54"/>
  <c r="H105" i="54"/>
  <c r="L53" i="54"/>
  <c r="D45" i="54"/>
  <c r="F45" i="54"/>
  <c r="J45" i="54"/>
  <c r="E45" i="54"/>
  <c r="H45" i="54"/>
  <c r="I45" i="54"/>
  <c r="K148" i="54"/>
  <c r="G45" i="54"/>
  <c r="J145" i="54"/>
  <c r="I145" i="54"/>
  <c r="H145" i="54"/>
  <c r="G145" i="54"/>
  <c r="F145" i="54"/>
  <c r="E145" i="54"/>
  <c r="D145" i="54"/>
  <c r="J133" i="54"/>
  <c r="I133" i="54"/>
  <c r="H133" i="54"/>
  <c r="G133" i="54"/>
  <c r="F133" i="54"/>
  <c r="E133" i="54"/>
  <c r="D133" i="54"/>
  <c r="C133" i="54"/>
  <c r="J116" i="54"/>
  <c r="J115" i="54" s="1"/>
  <c r="I116" i="54"/>
  <c r="H116" i="54"/>
  <c r="G116" i="54"/>
  <c r="F116" i="54"/>
  <c r="E116" i="54"/>
  <c r="D116" i="54"/>
  <c r="J39" i="54"/>
  <c r="I39" i="54"/>
  <c r="H39" i="54"/>
  <c r="G39" i="54"/>
  <c r="F39" i="54"/>
  <c r="E39" i="54"/>
  <c r="D39" i="54"/>
  <c r="J36" i="54"/>
  <c r="I36" i="54"/>
  <c r="H36" i="54"/>
  <c r="G36" i="54"/>
  <c r="F36" i="54"/>
  <c r="E36" i="54"/>
  <c r="D36" i="54"/>
  <c r="C36" i="54"/>
  <c r="J33" i="54"/>
  <c r="I33" i="54"/>
  <c r="H33" i="54"/>
  <c r="G33" i="54"/>
  <c r="F33" i="54"/>
  <c r="E33" i="54"/>
  <c r="D33" i="54"/>
  <c r="C33" i="54"/>
  <c r="J30" i="54"/>
  <c r="I30" i="54"/>
  <c r="H30" i="54"/>
  <c r="G30" i="54"/>
  <c r="F30" i="54"/>
  <c r="E30" i="54"/>
  <c r="D30" i="54"/>
  <c r="J26" i="54"/>
  <c r="I26" i="54"/>
  <c r="H26" i="54"/>
  <c r="G26" i="54"/>
  <c r="F26" i="54"/>
  <c r="E26" i="54"/>
  <c r="D26" i="54"/>
  <c r="J18" i="54"/>
  <c r="I18" i="54"/>
  <c r="H18" i="54"/>
  <c r="G18" i="54"/>
  <c r="F18" i="54"/>
  <c r="E18" i="54"/>
  <c r="D18" i="54"/>
  <c r="J15" i="54"/>
  <c r="I15" i="54"/>
  <c r="H15" i="54"/>
  <c r="G15" i="54"/>
  <c r="F15" i="54"/>
  <c r="E15" i="54"/>
  <c r="D15" i="54"/>
  <c r="J11" i="54"/>
  <c r="I11" i="54"/>
  <c r="H11" i="54"/>
  <c r="G11" i="54"/>
  <c r="F11" i="54"/>
  <c r="E11" i="54"/>
  <c r="D11" i="54"/>
  <c r="K170" i="54" l="1"/>
  <c r="L170" i="54"/>
  <c r="L145" i="54"/>
  <c r="K116" i="54"/>
  <c r="K133" i="54"/>
  <c r="L133" i="54"/>
  <c r="L116" i="54"/>
  <c r="C115" i="54"/>
  <c r="L105" i="54"/>
  <c r="K105" i="54"/>
  <c r="K18" i="54"/>
  <c r="L26" i="54"/>
  <c r="L39" i="54"/>
  <c r="K26" i="54"/>
  <c r="L30" i="54"/>
  <c r="K39" i="54"/>
  <c r="K33" i="54"/>
  <c r="C24" i="54"/>
  <c r="C21" i="54" s="1"/>
  <c r="C9" i="54" s="1"/>
  <c r="K15" i="54"/>
  <c r="L18" i="54"/>
  <c r="L36" i="54"/>
  <c r="K30" i="54"/>
  <c r="L11" i="54"/>
  <c r="L33" i="54"/>
  <c r="K45" i="54"/>
  <c r="K11" i="54"/>
  <c r="L15" i="54"/>
  <c r="K36" i="54"/>
  <c r="L45" i="54"/>
  <c r="G24" i="54"/>
  <c r="G21" i="54" s="1"/>
  <c r="G9" i="54" s="1"/>
  <c r="H24" i="54"/>
  <c r="H21" i="54" s="1"/>
  <c r="H9" i="54" s="1"/>
  <c r="I24" i="54"/>
  <c r="I21" i="54" s="1"/>
  <c r="I9" i="54" s="1"/>
  <c r="D24" i="54"/>
  <c r="J24" i="54"/>
  <c r="J21" i="54" s="1"/>
  <c r="J9" i="54" s="1"/>
  <c r="J151" i="54" s="1"/>
  <c r="E24" i="54"/>
  <c r="G115" i="54"/>
  <c r="F24" i="54"/>
  <c r="F21" i="54" s="1"/>
  <c r="F9" i="54" s="1"/>
  <c r="E115" i="54"/>
  <c r="F115" i="54"/>
  <c r="H115" i="54"/>
  <c r="I115" i="54"/>
  <c r="K145" i="54"/>
  <c r="D115" i="54"/>
  <c r="I151" i="54" l="1"/>
  <c r="F151" i="54"/>
  <c r="H151" i="54"/>
  <c r="G151" i="54"/>
  <c r="C151" i="54"/>
  <c r="K115" i="54"/>
  <c r="L115" i="54"/>
  <c r="D21" i="54"/>
  <c r="L24" i="54"/>
  <c r="E21" i="54"/>
  <c r="K24" i="54"/>
  <c r="E9" i="54" l="1"/>
  <c r="E151" i="54" s="1"/>
  <c r="K151" i="54" s="1"/>
  <c r="K21" i="54"/>
  <c r="L21" i="54"/>
  <c r="D9" i="54"/>
  <c r="D151" i="54" s="1"/>
  <c r="L151" i="54" s="1"/>
  <c r="K9" i="54" l="1"/>
  <c r="L9" i="54"/>
  <c r="F24" i="53"/>
  <c r="C13" i="53"/>
  <c r="C10" i="53"/>
  <c r="C9" i="53" l="1"/>
  <c r="D27" i="53"/>
  <c r="G24" i="53"/>
  <c r="E24" i="53"/>
  <c r="D24" i="53"/>
  <c r="C23" i="53"/>
  <c r="G27" i="53"/>
  <c r="F27" i="53"/>
  <c r="E27" i="53"/>
  <c r="G20" i="53"/>
  <c r="F20" i="53"/>
  <c r="E20" i="53"/>
  <c r="D20" i="53"/>
  <c r="C20" i="53"/>
  <c r="G17" i="53"/>
  <c r="F17" i="53"/>
  <c r="E17" i="53"/>
  <c r="D17" i="53"/>
  <c r="C17" i="53"/>
  <c r="G13" i="53"/>
  <c r="F13" i="53"/>
  <c r="E13" i="53"/>
  <c r="D13" i="53"/>
  <c r="G10" i="53"/>
  <c r="F10" i="53"/>
  <c r="E10" i="53"/>
  <c r="D10" i="53"/>
  <c r="C10" i="49"/>
  <c r="C9" i="49" s="1"/>
  <c r="J22" i="49"/>
  <c r="J21" i="49" s="1"/>
  <c r="I22" i="49"/>
  <c r="I21" i="49" s="1"/>
  <c r="H22" i="49"/>
  <c r="H21" i="49" s="1"/>
  <c r="G22" i="49"/>
  <c r="G21" i="49" s="1"/>
  <c r="F22" i="49"/>
  <c r="F21" i="49" s="1"/>
  <c r="E22" i="49"/>
  <c r="D22" i="49"/>
  <c r="C22" i="49"/>
  <c r="E21" i="49"/>
  <c r="J10" i="49"/>
  <c r="J9" i="49" s="1"/>
  <c r="I10" i="49"/>
  <c r="I9" i="49" s="1"/>
  <c r="H10" i="49"/>
  <c r="H9" i="49" s="1"/>
  <c r="G10" i="49"/>
  <c r="G9" i="49" s="1"/>
  <c r="F10" i="49"/>
  <c r="F9" i="49" s="1"/>
  <c r="E10" i="49"/>
  <c r="E9" i="49" s="1"/>
  <c r="D10" i="49"/>
  <c r="D9" i="53" l="1"/>
  <c r="K22" i="49"/>
  <c r="L10" i="49"/>
  <c r="L22" i="49"/>
  <c r="K10" i="49"/>
  <c r="D21" i="49"/>
  <c r="L21" i="49" s="1"/>
  <c r="K9" i="49"/>
  <c r="D9" i="49"/>
  <c r="L9" i="49" s="1"/>
  <c r="C21" i="49"/>
  <c r="K21" i="49" s="1"/>
  <c r="E9" i="53"/>
  <c r="F9" i="53"/>
  <c r="D23" i="53"/>
  <c r="G9" i="53"/>
  <c r="C16" i="53"/>
  <c r="E23" i="53"/>
  <c r="G23" i="53"/>
  <c r="G16" i="53"/>
  <c r="D16" i="53"/>
  <c r="E16" i="53"/>
  <c r="F16" i="53"/>
  <c r="F23" i="53"/>
  <c r="C15" i="13"/>
  <c r="B15" i="13"/>
  <c r="G41" i="45" l="1"/>
  <c r="G40" i="45"/>
  <c r="G39" i="45"/>
  <c r="C39" i="45"/>
  <c r="C10" i="45"/>
  <c r="D149" i="44"/>
  <c r="E149" i="44"/>
  <c r="F149" i="44"/>
  <c r="G149" i="44"/>
  <c r="H149" i="44" s="1"/>
  <c r="C149" i="44"/>
  <c r="H150" i="44"/>
  <c r="H151" i="44"/>
  <c r="H152" i="44"/>
  <c r="H148" i="44"/>
  <c r="H143" i="44"/>
  <c r="H142" i="44"/>
  <c r="G142" i="44"/>
  <c r="D142" i="44"/>
  <c r="E142" i="44"/>
  <c r="F142" i="44"/>
  <c r="C142" i="44"/>
  <c r="C24" i="44"/>
  <c r="C10" i="44"/>
  <c r="D39" i="45"/>
  <c r="E39" i="45"/>
  <c r="F39" i="45"/>
  <c r="G42" i="45"/>
  <c r="G38" i="45"/>
  <c r="C36" i="45"/>
  <c r="G50" i="45"/>
  <c r="G49" i="45"/>
  <c r="G48" i="45"/>
  <c r="G47" i="45"/>
  <c r="G46" i="45"/>
  <c r="G45" i="45"/>
  <c r="G44" i="45"/>
  <c r="F43" i="45"/>
  <c r="E43" i="45"/>
  <c r="D43" i="45"/>
  <c r="G43" i="45" s="1"/>
  <c r="C43" i="45"/>
  <c r="G37" i="45"/>
  <c r="F36" i="45"/>
  <c r="G36" i="45" s="1"/>
  <c r="E36" i="45"/>
  <c r="D36" i="45"/>
  <c r="G35" i="45"/>
  <c r="G34" i="45"/>
  <c r="G33" i="45"/>
  <c r="F32" i="45"/>
  <c r="E32" i="45"/>
  <c r="D32" i="45"/>
  <c r="C32" i="45"/>
  <c r="G32" i="45" s="1"/>
  <c r="G31" i="45"/>
  <c r="G30" i="45"/>
  <c r="F29" i="45"/>
  <c r="E29" i="45"/>
  <c r="D29" i="45"/>
  <c r="C29" i="45"/>
  <c r="G29" i="45" s="1"/>
  <c r="G28" i="45"/>
  <c r="G27" i="45"/>
  <c r="F26" i="45"/>
  <c r="E26" i="45"/>
  <c r="D26" i="45"/>
  <c r="G26" i="45" s="1"/>
  <c r="C26" i="45"/>
  <c r="G25" i="45"/>
  <c r="G24" i="45"/>
  <c r="F23" i="45"/>
  <c r="E23" i="45"/>
  <c r="G23" i="45" s="1"/>
  <c r="D23" i="45"/>
  <c r="C23" i="45"/>
  <c r="G22" i="45"/>
  <c r="G21" i="45"/>
  <c r="G20" i="45"/>
  <c r="F20" i="45"/>
  <c r="E20" i="45"/>
  <c r="D20" i="45"/>
  <c r="C20" i="45"/>
  <c r="G19" i="45"/>
  <c r="G18" i="45"/>
  <c r="G17" i="45"/>
  <c r="F17" i="45"/>
  <c r="E17" i="45"/>
  <c r="E16" i="45" s="1"/>
  <c r="D17" i="45"/>
  <c r="C17" i="45"/>
  <c r="C16" i="45" s="1"/>
  <c r="F16" i="45"/>
  <c r="G15" i="45"/>
  <c r="G14" i="45"/>
  <c r="G13" i="45"/>
  <c r="G12" i="45"/>
  <c r="G11" i="45"/>
  <c r="F10" i="45"/>
  <c r="F51" i="45" s="1"/>
  <c r="E10" i="45"/>
  <c r="E51" i="45" s="1"/>
  <c r="D10" i="45"/>
  <c r="H160" i="44"/>
  <c r="H159" i="44"/>
  <c r="H158" i="44"/>
  <c r="G157" i="44"/>
  <c r="F157" i="44"/>
  <c r="E157" i="44"/>
  <c r="D157" i="44"/>
  <c r="C157" i="44"/>
  <c r="C153" i="44" s="1"/>
  <c r="H156" i="44"/>
  <c r="H155" i="44"/>
  <c r="G154" i="44"/>
  <c r="G153" i="44" s="1"/>
  <c r="F154" i="44"/>
  <c r="E154" i="44"/>
  <c r="E153" i="44" s="1"/>
  <c r="D154" i="44"/>
  <c r="D153" i="44" s="1"/>
  <c r="C154" i="44"/>
  <c r="F153" i="44"/>
  <c r="H147" i="44"/>
  <c r="H146" i="44"/>
  <c r="H145" i="44"/>
  <c r="H144" i="44"/>
  <c r="H141" i="44"/>
  <c r="H140" i="44"/>
  <c r="C139" i="44"/>
  <c r="H139" i="44" s="1"/>
  <c r="H138" i="44"/>
  <c r="H137" i="44"/>
  <c r="G136" i="44"/>
  <c r="F136" i="44"/>
  <c r="E136" i="44"/>
  <c r="D136" i="44"/>
  <c r="H135" i="44"/>
  <c r="H134" i="44"/>
  <c r="G133" i="44"/>
  <c r="F133" i="44"/>
  <c r="E133" i="44"/>
  <c r="H133" i="44" s="1"/>
  <c r="D133" i="44"/>
  <c r="H132" i="44"/>
  <c r="H131" i="44"/>
  <c r="G130" i="44"/>
  <c r="F130" i="44"/>
  <c r="E130" i="44"/>
  <c r="H130" i="44" s="1"/>
  <c r="D130" i="44"/>
  <c r="H129" i="44"/>
  <c r="H128" i="44"/>
  <c r="G127" i="44"/>
  <c r="F127" i="44"/>
  <c r="E127" i="44"/>
  <c r="D127" i="44"/>
  <c r="H126" i="44"/>
  <c r="H125" i="44"/>
  <c r="G124" i="44"/>
  <c r="F124" i="44"/>
  <c r="H124" i="44" s="1"/>
  <c r="E124" i="44"/>
  <c r="D124" i="44"/>
  <c r="H123" i="44"/>
  <c r="H122" i="44"/>
  <c r="G121" i="44"/>
  <c r="F121" i="44"/>
  <c r="F120" i="44" s="1"/>
  <c r="E121" i="44"/>
  <c r="D121" i="44"/>
  <c r="D120" i="44" s="1"/>
  <c r="C120" i="44"/>
  <c r="H119" i="44"/>
  <c r="H118" i="44"/>
  <c r="C117" i="44"/>
  <c r="H117" i="44" s="1"/>
  <c r="H116" i="44"/>
  <c r="H115" i="44"/>
  <c r="G114" i="44"/>
  <c r="F114" i="44"/>
  <c r="E114" i="44"/>
  <c r="H114" i="44" s="1"/>
  <c r="D114" i="44"/>
  <c r="H113" i="44"/>
  <c r="H112" i="44"/>
  <c r="G111" i="44"/>
  <c r="F111" i="44"/>
  <c r="E111" i="44"/>
  <c r="D111" i="44"/>
  <c r="H110" i="44"/>
  <c r="H109" i="44"/>
  <c r="G108" i="44"/>
  <c r="F108" i="44"/>
  <c r="E108" i="44"/>
  <c r="D108" i="44"/>
  <c r="H107" i="44"/>
  <c r="H106" i="44"/>
  <c r="G105" i="44"/>
  <c r="F105" i="44"/>
  <c r="E105" i="44"/>
  <c r="D105" i="44"/>
  <c r="H104" i="44"/>
  <c r="H103" i="44"/>
  <c r="G102" i="44"/>
  <c r="F102" i="44"/>
  <c r="E102" i="44"/>
  <c r="H102" i="44" s="1"/>
  <c r="D102" i="44"/>
  <c r="H101" i="44"/>
  <c r="H100" i="44"/>
  <c r="G99" i="44"/>
  <c r="G98" i="44" s="1"/>
  <c r="F99" i="44"/>
  <c r="F98" i="44" s="1"/>
  <c r="E99" i="44"/>
  <c r="D99" i="44"/>
  <c r="H97" i="44"/>
  <c r="H96" i="44"/>
  <c r="H95" i="44"/>
  <c r="C95" i="44"/>
  <c r="H94" i="44"/>
  <c r="H93" i="44"/>
  <c r="G92" i="44"/>
  <c r="F92" i="44"/>
  <c r="E92" i="44"/>
  <c r="H92" i="44" s="1"/>
  <c r="D92" i="44"/>
  <c r="H91" i="44"/>
  <c r="H90" i="44"/>
  <c r="G89" i="44"/>
  <c r="F89" i="44"/>
  <c r="E89" i="44"/>
  <c r="D89" i="44"/>
  <c r="H88" i="44"/>
  <c r="H87" i="44"/>
  <c r="G86" i="44"/>
  <c r="F86" i="44"/>
  <c r="H86" i="44" s="1"/>
  <c r="E86" i="44"/>
  <c r="D86" i="44"/>
  <c r="H85" i="44"/>
  <c r="H84" i="44"/>
  <c r="G83" i="44"/>
  <c r="F83" i="44"/>
  <c r="E83" i="44"/>
  <c r="D83" i="44"/>
  <c r="H82" i="44"/>
  <c r="H81" i="44"/>
  <c r="G80" i="44"/>
  <c r="F80" i="44"/>
  <c r="E80" i="44"/>
  <c r="D80" i="44"/>
  <c r="H79" i="44"/>
  <c r="H78" i="44"/>
  <c r="G77" i="44"/>
  <c r="F77" i="44"/>
  <c r="E77" i="44"/>
  <c r="D77" i="44"/>
  <c r="C76" i="44"/>
  <c r="H75" i="44"/>
  <c r="H74" i="44"/>
  <c r="H73" i="44"/>
  <c r="G72" i="44"/>
  <c r="F72" i="44"/>
  <c r="E72" i="44"/>
  <c r="D72" i="44"/>
  <c r="H72" i="44" s="1"/>
  <c r="H71" i="44"/>
  <c r="H70" i="44"/>
  <c r="G69" i="44"/>
  <c r="F69" i="44"/>
  <c r="E69" i="44"/>
  <c r="D69" i="44"/>
  <c r="H69" i="44" s="1"/>
  <c r="H68" i="44"/>
  <c r="H67" i="44"/>
  <c r="G66" i="44"/>
  <c r="F66" i="44"/>
  <c r="E66" i="44"/>
  <c r="D66" i="44"/>
  <c r="H66" i="44" s="1"/>
  <c r="H65" i="44"/>
  <c r="H64" i="44"/>
  <c r="G63" i="44"/>
  <c r="F63" i="44"/>
  <c r="E63" i="44"/>
  <c r="D63" i="44"/>
  <c r="H62" i="44"/>
  <c r="H61" i="44"/>
  <c r="G60" i="44"/>
  <c r="F60" i="44"/>
  <c r="E60" i="44"/>
  <c r="D60" i="44"/>
  <c r="H59" i="44"/>
  <c r="H58" i="44"/>
  <c r="G57" i="44"/>
  <c r="G56" i="44" s="1"/>
  <c r="F57" i="44"/>
  <c r="E57" i="44"/>
  <c r="D57" i="44"/>
  <c r="E56" i="44"/>
  <c r="C56" i="44"/>
  <c r="H55" i="44"/>
  <c r="H54" i="44"/>
  <c r="H53" i="44"/>
  <c r="G52" i="44"/>
  <c r="H52" i="44" s="1"/>
  <c r="F52" i="44"/>
  <c r="E52" i="44"/>
  <c r="D52" i="44"/>
  <c r="H51" i="44"/>
  <c r="H50" i="44"/>
  <c r="G49" i="44"/>
  <c r="F49" i="44"/>
  <c r="E49" i="44"/>
  <c r="D49" i="44"/>
  <c r="H48" i="44"/>
  <c r="H47" i="44"/>
  <c r="G46" i="44"/>
  <c r="F46" i="44"/>
  <c r="E46" i="44"/>
  <c r="D46" i="44"/>
  <c r="H45" i="44"/>
  <c r="H44" i="44"/>
  <c r="G43" i="44"/>
  <c r="F43" i="44"/>
  <c r="E43" i="44"/>
  <c r="D43" i="44"/>
  <c r="H42" i="44"/>
  <c r="H41" i="44"/>
  <c r="G40" i="44"/>
  <c r="F40" i="44"/>
  <c r="E40" i="44"/>
  <c r="D40" i="44"/>
  <c r="H39" i="44"/>
  <c r="H38" i="44"/>
  <c r="G37" i="44"/>
  <c r="G36" i="44" s="1"/>
  <c r="F37" i="44"/>
  <c r="E37" i="44"/>
  <c r="D37" i="44"/>
  <c r="F36" i="44"/>
  <c r="H33" i="44"/>
  <c r="H32" i="44"/>
  <c r="H31" i="44"/>
  <c r="H30" i="44"/>
  <c r="H29" i="44"/>
  <c r="H28" i="44"/>
  <c r="H27" i="44"/>
  <c r="G26" i="44"/>
  <c r="G25" i="44" s="1"/>
  <c r="G24" i="44" s="1"/>
  <c r="F26" i="44"/>
  <c r="F25" i="44" s="1"/>
  <c r="F24" i="44" s="1"/>
  <c r="E26" i="44"/>
  <c r="E25" i="44" s="1"/>
  <c r="E24" i="44" s="1"/>
  <c r="D26" i="44"/>
  <c r="C26" i="44"/>
  <c r="C25" i="44" s="1"/>
  <c r="H23" i="44"/>
  <c r="H22" i="44"/>
  <c r="G21" i="44"/>
  <c r="F21" i="44"/>
  <c r="E21" i="44"/>
  <c r="D21" i="44"/>
  <c r="C21" i="44"/>
  <c r="H20" i="44"/>
  <c r="H19" i="44"/>
  <c r="G18" i="44"/>
  <c r="F18" i="44"/>
  <c r="E18" i="44"/>
  <c r="D18" i="44"/>
  <c r="C18" i="44"/>
  <c r="H17" i="44"/>
  <c r="H16" i="44"/>
  <c r="G15" i="44"/>
  <c r="F15" i="44"/>
  <c r="E15" i="44"/>
  <c r="D15" i="44"/>
  <c r="C15" i="44"/>
  <c r="H14" i="44"/>
  <c r="H13" i="44"/>
  <c r="G12" i="44"/>
  <c r="F12" i="44"/>
  <c r="E12" i="44"/>
  <c r="D12" i="44"/>
  <c r="D10" i="44" s="1"/>
  <c r="C12" i="44"/>
  <c r="H12" i="44" s="1"/>
  <c r="H11" i="44"/>
  <c r="G10" i="45" l="1"/>
  <c r="D56" i="44"/>
  <c r="G76" i="44"/>
  <c r="H15" i="44"/>
  <c r="H57" i="44"/>
  <c r="G120" i="44"/>
  <c r="G35" i="44" s="1"/>
  <c r="H153" i="44"/>
  <c r="F10" i="44"/>
  <c r="F76" i="44"/>
  <c r="E98" i="44"/>
  <c r="H26" i="44"/>
  <c r="H21" i="44"/>
  <c r="D25" i="44"/>
  <c r="H37" i="44"/>
  <c r="H49" i="44"/>
  <c r="E10" i="44"/>
  <c r="H40" i="44"/>
  <c r="E36" i="44"/>
  <c r="D76" i="44"/>
  <c r="H83" i="44"/>
  <c r="H60" i="44"/>
  <c r="H46" i="44"/>
  <c r="F56" i="44"/>
  <c r="F35" i="44" s="1"/>
  <c r="C98" i="44"/>
  <c r="G10" i="44"/>
  <c r="E76" i="44"/>
  <c r="H89" i="44"/>
  <c r="H99" i="44"/>
  <c r="H108" i="44"/>
  <c r="H111" i="44"/>
  <c r="H127" i="44"/>
  <c r="H136" i="44"/>
  <c r="H154" i="44"/>
  <c r="H157" i="44"/>
  <c r="C51" i="45"/>
  <c r="D16" i="45"/>
  <c r="G16" i="45" s="1"/>
  <c r="D51" i="45"/>
  <c r="H76" i="44"/>
  <c r="H98" i="44"/>
  <c r="H18" i="44"/>
  <c r="H43" i="44"/>
  <c r="H77" i="44"/>
  <c r="H105" i="44"/>
  <c r="E120" i="44"/>
  <c r="D35" i="44"/>
  <c r="H63" i="44"/>
  <c r="H80" i="44"/>
  <c r="D98" i="44"/>
  <c r="H121" i="44"/>
  <c r="C73" i="2"/>
  <c r="C69" i="2"/>
  <c r="C68" i="2"/>
  <c r="C56" i="2"/>
  <c r="C52" i="2"/>
  <c r="C51" i="2" s="1"/>
  <c r="C41" i="2"/>
  <c r="C37" i="2"/>
  <c r="C33" i="2"/>
  <c r="C27" i="2"/>
  <c r="E35" i="44" l="1"/>
  <c r="H25" i="44"/>
  <c r="D24" i="44"/>
  <c r="H24" i="44" s="1"/>
  <c r="H56" i="44"/>
  <c r="G51" i="45"/>
  <c r="H120" i="44"/>
  <c r="H10" i="44"/>
  <c r="H36" i="44"/>
  <c r="C21" i="2"/>
  <c r="C12" i="2"/>
  <c r="C11" i="2" s="1"/>
  <c r="C10" i="2" s="1"/>
  <c r="D38" i="40" l="1"/>
  <c r="H35" i="44"/>
  <c r="C15" i="1"/>
  <c r="P76" i="41"/>
  <c r="P59" i="41"/>
  <c r="O80" i="41" l="1"/>
  <c r="H107" i="41" s="1"/>
  <c r="N80" i="41"/>
  <c r="H106" i="41" s="1"/>
  <c r="M80" i="41"/>
  <c r="H105" i="41" s="1"/>
  <c r="L80" i="41"/>
  <c r="L81" i="41" s="1"/>
  <c r="K80" i="41"/>
  <c r="K81" i="41" s="1"/>
  <c r="J80" i="41"/>
  <c r="J81" i="41" s="1"/>
  <c r="I80" i="41"/>
  <c r="H101" i="41" s="1"/>
  <c r="H80" i="41"/>
  <c r="H100" i="41" s="1"/>
  <c r="G80" i="41"/>
  <c r="H99" i="41" s="1"/>
  <c r="F80" i="41"/>
  <c r="F81" i="41" s="1"/>
  <c r="E80" i="41"/>
  <c r="E81" i="41" s="1"/>
  <c r="D80" i="41"/>
  <c r="C80" i="41"/>
  <c r="H95" i="41" s="1"/>
  <c r="P79" i="41"/>
  <c r="P78" i="41"/>
  <c r="P77" i="41"/>
  <c r="O64" i="41"/>
  <c r="O65" i="41" s="1"/>
  <c r="N64" i="41"/>
  <c r="N65" i="41" s="1"/>
  <c r="M64" i="41"/>
  <c r="M65" i="41" s="1"/>
  <c r="L64" i="41"/>
  <c r="F104" i="41" s="1"/>
  <c r="K64" i="41"/>
  <c r="K65" i="41" s="1"/>
  <c r="J64" i="41"/>
  <c r="F102" i="41" s="1"/>
  <c r="I64" i="41"/>
  <c r="I65" i="41" s="1"/>
  <c r="H64" i="41"/>
  <c r="H65" i="41" s="1"/>
  <c r="G64" i="41"/>
  <c r="G65" i="41" s="1"/>
  <c r="F64" i="41"/>
  <c r="F98" i="41" s="1"/>
  <c r="E64" i="41"/>
  <c r="E65" i="41" s="1"/>
  <c r="D64" i="41"/>
  <c r="F96" i="41" s="1"/>
  <c r="C64" i="41"/>
  <c r="P63" i="41"/>
  <c r="P62" i="41"/>
  <c r="P61" i="41"/>
  <c r="P60" i="41"/>
  <c r="O54" i="41"/>
  <c r="O55" i="41" s="1"/>
  <c r="N54" i="41"/>
  <c r="E106" i="41" s="1"/>
  <c r="M54" i="41"/>
  <c r="E105" i="41" s="1"/>
  <c r="L54" i="41"/>
  <c r="E104" i="41" s="1"/>
  <c r="K54" i="41"/>
  <c r="K55" i="41" s="1"/>
  <c r="J54" i="41"/>
  <c r="J55" i="41" s="1"/>
  <c r="I54" i="41"/>
  <c r="I55" i="41" s="1"/>
  <c r="H54" i="41"/>
  <c r="H55" i="41" s="1"/>
  <c r="G54" i="41"/>
  <c r="E99" i="41" s="1"/>
  <c r="F54" i="41"/>
  <c r="E98" i="41" s="1"/>
  <c r="E54" i="41"/>
  <c r="E55" i="41" s="1"/>
  <c r="D54" i="41"/>
  <c r="D55" i="41" s="1"/>
  <c r="C54" i="41"/>
  <c r="P53" i="41"/>
  <c r="P52" i="41"/>
  <c r="P51" i="41"/>
  <c r="P50" i="41"/>
  <c r="P49" i="41"/>
  <c r="P35" i="41"/>
  <c r="O34" i="41"/>
  <c r="O36" i="41" s="1"/>
  <c r="N34" i="41"/>
  <c r="N36" i="41" s="1"/>
  <c r="N37" i="41" s="1"/>
  <c r="M34" i="41"/>
  <c r="M36" i="41" s="1"/>
  <c r="D105" i="41" s="1"/>
  <c r="L34" i="41"/>
  <c r="L36" i="41" s="1"/>
  <c r="L37" i="41" s="1"/>
  <c r="K34" i="41"/>
  <c r="K36" i="41" s="1"/>
  <c r="J34" i="41"/>
  <c r="J36" i="41" s="1"/>
  <c r="I34" i="41"/>
  <c r="I36" i="41" s="1"/>
  <c r="H34" i="41"/>
  <c r="H36" i="41" s="1"/>
  <c r="G34" i="41"/>
  <c r="G36" i="41" s="1"/>
  <c r="D99" i="41" s="1"/>
  <c r="F34" i="41"/>
  <c r="F36" i="41" s="1"/>
  <c r="F37" i="41" s="1"/>
  <c r="E34" i="41"/>
  <c r="E36" i="41" s="1"/>
  <c r="D34" i="41"/>
  <c r="D36" i="41" s="1"/>
  <c r="C34" i="41"/>
  <c r="P33" i="41"/>
  <c r="P32" i="41"/>
  <c r="P31" i="41"/>
  <c r="P30" i="41"/>
  <c r="P29" i="41"/>
  <c r="P28" i="41"/>
  <c r="P22" i="41"/>
  <c r="P20" i="41"/>
  <c r="P19" i="41"/>
  <c r="P18" i="41"/>
  <c r="P17" i="41"/>
  <c r="P16" i="41"/>
  <c r="P15" i="41"/>
  <c r="P14" i="41"/>
  <c r="P13" i="41"/>
  <c r="P12" i="41"/>
  <c r="O11" i="41"/>
  <c r="O21" i="41" s="1"/>
  <c r="O23" i="41" s="1"/>
  <c r="N11" i="41"/>
  <c r="N21" i="41" s="1"/>
  <c r="N23" i="41" s="1"/>
  <c r="M11" i="41"/>
  <c r="M21" i="41" s="1"/>
  <c r="M23" i="41" s="1"/>
  <c r="C105" i="41" s="1"/>
  <c r="L11" i="41"/>
  <c r="L21" i="41" s="1"/>
  <c r="L23" i="41" s="1"/>
  <c r="K11" i="41"/>
  <c r="K21" i="41" s="1"/>
  <c r="K23" i="41" s="1"/>
  <c r="J11" i="41"/>
  <c r="J21" i="41" s="1"/>
  <c r="J23" i="41" s="1"/>
  <c r="I11" i="41"/>
  <c r="I21" i="41" s="1"/>
  <c r="I23" i="41" s="1"/>
  <c r="H11" i="41"/>
  <c r="H21" i="41" s="1"/>
  <c r="H23" i="41" s="1"/>
  <c r="G11" i="41"/>
  <c r="G21" i="41" s="1"/>
  <c r="G23" i="41" s="1"/>
  <c r="C99" i="41" s="1"/>
  <c r="F11" i="41"/>
  <c r="F21" i="41" s="1"/>
  <c r="F23" i="41" s="1"/>
  <c r="E11" i="41"/>
  <c r="E21" i="41" s="1"/>
  <c r="E23" i="41" s="1"/>
  <c r="D11" i="41"/>
  <c r="D21" i="41" s="1"/>
  <c r="D23" i="41" s="1"/>
  <c r="C11" i="41"/>
  <c r="C21" i="41" s="1"/>
  <c r="P10" i="41"/>
  <c r="P9" i="41"/>
  <c r="D15" i="40"/>
  <c r="I81" i="41" l="1"/>
  <c r="O81" i="41"/>
  <c r="F105" i="41"/>
  <c r="G105" i="41" s="1"/>
  <c r="I105" i="41" s="1"/>
  <c r="L105" i="41" s="1"/>
  <c r="N81" i="41"/>
  <c r="P34" i="41"/>
  <c r="F99" i="41"/>
  <c r="G99" i="41" s="1"/>
  <c r="I99" i="41" s="1"/>
  <c r="L99" i="41" s="1"/>
  <c r="H37" i="41"/>
  <c r="D100" i="41"/>
  <c r="N55" i="41"/>
  <c r="P64" i="41"/>
  <c r="F97" i="41"/>
  <c r="F103" i="41"/>
  <c r="D65" i="41"/>
  <c r="G55" i="41"/>
  <c r="J65" i="41"/>
  <c r="F95" i="41"/>
  <c r="E100" i="41"/>
  <c r="C81" i="41"/>
  <c r="F101" i="41"/>
  <c r="F107" i="41"/>
  <c r="P54" i="41"/>
  <c r="D106" i="41"/>
  <c r="P80" i="41"/>
  <c r="M55" i="41"/>
  <c r="H81" i="41"/>
  <c r="C23" i="41"/>
  <c r="P21" i="41"/>
  <c r="I24" i="41"/>
  <c r="C101" i="41"/>
  <c r="O24" i="41"/>
  <c r="C107" i="41"/>
  <c r="D107" i="41"/>
  <c r="O37" i="41"/>
  <c r="K24" i="41"/>
  <c r="C103" i="41"/>
  <c r="D37" i="41"/>
  <c r="D96" i="41"/>
  <c r="J37" i="41"/>
  <c r="D102" i="41"/>
  <c r="C102" i="41"/>
  <c r="J24" i="41"/>
  <c r="D101" i="41"/>
  <c r="I37" i="41"/>
  <c r="C98" i="41"/>
  <c r="F24" i="41"/>
  <c r="C104" i="41"/>
  <c r="L24" i="41"/>
  <c r="D97" i="41"/>
  <c r="E37" i="41"/>
  <c r="D103" i="41"/>
  <c r="K37" i="41"/>
  <c r="C96" i="41"/>
  <c r="D24" i="41"/>
  <c r="C100" i="41"/>
  <c r="H24" i="41"/>
  <c r="N24" i="41"/>
  <c r="C106" i="41"/>
  <c r="E24" i="41"/>
  <c r="C97" i="41"/>
  <c r="P11" i="41"/>
  <c r="D98" i="41"/>
  <c r="F55" i="41"/>
  <c r="L55" i="41"/>
  <c r="C65" i="41"/>
  <c r="G81" i="41"/>
  <c r="M81" i="41"/>
  <c r="E95" i="41"/>
  <c r="H96" i="41"/>
  <c r="E97" i="41"/>
  <c r="H98" i="41"/>
  <c r="E101" i="41"/>
  <c r="H102" i="41"/>
  <c r="E103" i="41"/>
  <c r="H104" i="41"/>
  <c r="E107" i="41"/>
  <c r="D104" i="41"/>
  <c r="G24" i="41"/>
  <c r="M24" i="41"/>
  <c r="C55" i="41"/>
  <c r="F65" i="41"/>
  <c r="L65" i="41"/>
  <c r="D81" i="41"/>
  <c r="E96" i="41"/>
  <c r="H97" i="41"/>
  <c r="E102" i="41"/>
  <c r="H103" i="41"/>
  <c r="C36" i="41"/>
  <c r="G37" i="41"/>
  <c r="M37" i="41"/>
  <c r="F100" i="41"/>
  <c r="F106" i="41"/>
  <c r="G42" i="12"/>
  <c r="G41" i="12"/>
  <c r="F40" i="12"/>
  <c r="E40" i="12"/>
  <c r="D40" i="12"/>
  <c r="C40" i="12"/>
  <c r="G39" i="12"/>
  <c r="G38" i="12"/>
  <c r="F37" i="12"/>
  <c r="E37" i="12"/>
  <c r="D37" i="12"/>
  <c r="C37" i="12"/>
  <c r="G36" i="12"/>
  <c r="G35" i="12"/>
  <c r="G34" i="12"/>
  <c r="G33" i="12"/>
  <c r="G32" i="12"/>
  <c r="F31" i="12"/>
  <c r="E31" i="12"/>
  <c r="D31" i="12"/>
  <c r="C31" i="12"/>
  <c r="G30" i="12"/>
  <c r="G29" i="12"/>
  <c r="G28" i="12"/>
  <c r="G27" i="12"/>
  <c r="G26" i="12"/>
  <c r="G25" i="12"/>
  <c r="F24" i="12"/>
  <c r="E24" i="12"/>
  <c r="D24" i="12"/>
  <c r="C24" i="12"/>
  <c r="G23" i="12"/>
  <c r="G22" i="12"/>
  <c r="F21" i="12"/>
  <c r="E21" i="12"/>
  <c r="D21" i="12"/>
  <c r="C21" i="12"/>
  <c r="G20" i="12"/>
  <c r="G19" i="12"/>
  <c r="F18" i="12"/>
  <c r="F17" i="12" s="1"/>
  <c r="E18" i="12"/>
  <c r="E17" i="12" s="1"/>
  <c r="D18" i="12"/>
  <c r="D17" i="12" s="1"/>
  <c r="C18" i="12"/>
  <c r="G16" i="12"/>
  <c r="G15" i="12"/>
  <c r="F14" i="12"/>
  <c r="E14" i="12"/>
  <c r="D14" i="12"/>
  <c r="C14" i="12"/>
  <c r="G13" i="12"/>
  <c r="G12" i="12"/>
  <c r="F11" i="12"/>
  <c r="E11" i="12"/>
  <c r="D11" i="12"/>
  <c r="D10" i="12" s="1"/>
  <c r="C11" i="12"/>
  <c r="E10" i="12"/>
  <c r="G103" i="41" l="1"/>
  <c r="I103" i="41" s="1"/>
  <c r="L103" i="41" s="1"/>
  <c r="G96" i="41"/>
  <c r="G102" i="41"/>
  <c r="I102" i="41" s="1"/>
  <c r="L102" i="41" s="1"/>
  <c r="G101" i="41"/>
  <c r="I101" i="41" s="1"/>
  <c r="L101" i="41" s="1"/>
  <c r="G106" i="41"/>
  <c r="I106" i="41" s="1"/>
  <c r="L106" i="41" s="1"/>
  <c r="G37" i="12"/>
  <c r="G40" i="12"/>
  <c r="G21" i="12"/>
  <c r="F10" i="12"/>
  <c r="F43" i="12" s="1"/>
  <c r="G31" i="12"/>
  <c r="E43" i="12"/>
  <c r="G11" i="12"/>
  <c r="G14" i="12"/>
  <c r="G24" i="12"/>
  <c r="D43" i="12"/>
  <c r="G18" i="12"/>
  <c r="P81" i="41"/>
  <c r="G104" i="41"/>
  <c r="I104" i="41" s="1"/>
  <c r="L104" i="41" s="1"/>
  <c r="D95" i="41"/>
  <c r="P36" i="41"/>
  <c r="C37" i="41"/>
  <c r="P37" i="41" s="1"/>
  <c r="P65" i="41"/>
  <c r="G97" i="41"/>
  <c r="I97" i="41" s="1"/>
  <c r="L97" i="41" s="1"/>
  <c r="G107" i="41"/>
  <c r="I107" i="41" s="1"/>
  <c r="L107" i="41" s="1"/>
  <c r="P55" i="41"/>
  <c r="I96" i="41"/>
  <c r="L96" i="41" s="1"/>
  <c r="G98" i="41"/>
  <c r="I98" i="41" s="1"/>
  <c r="L98" i="41" s="1"/>
  <c r="G100" i="41"/>
  <c r="I100" i="41" s="1"/>
  <c r="L100" i="41" s="1"/>
  <c r="C24" i="41"/>
  <c r="P24" i="41" s="1"/>
  <c r="C95" i="41"/>
  <c r="P23" i="41"/>
  <c r="C10" i="12"/>
  <c r="C17" i="12"/>
  <c r="G17" i="12" s="1"/>
  <c r="G95" i="41" l="1"/>
  <c r="I95" i="41" s="1"/>
  <c r="L95" i="41" s="1"/>
  <c r="M109" i="41"/>
  <c r="M108" i="41"/>
  <c r="M110" i="41" s="1"/>
  <c r="M111" i="41" s="1"/>
  <c r="M112" i="41" s="1"/>
  <c r="G10" i="12"/>
  <c r="C43" i="12"/>
  <c r="G43" i="12" s="1"/>
  <c r="M100" i="41" l="1"/>
  <c r="M102" i="41"/>
  <c r="M99" i="41"/>
  <c r="M101" i="41"/>
  <c r="M105" i="41"/>
  <c r="M106" i="41"/>
  <c r="M103" i="41"/>
  <c r="M96" i="41"/>
  <c r="M107" i="41"/>
  <c r="M95" i="41"/>
  <c r="M104" i="41"/>
  <c r="M98" i="41"/>
  <c r="M97" i="41"/>
  <c r="C22" i="1" l="1"/>
  <c r="C19" i="1"/>
  <c r="C20" i="1" s="1"/>
  <c r="C31" i="40" s="1"/>
  <c r="C17" i="1"/>
  <c r="C9" i="1"/>
  <c r="C9" i="40" l="1"/>
  <c r="C32" i="40"/>
  <c r="C24" i="1"/>
  <c r="C26" i="1" s="1"/>
  <c r="C33" i="40"/>
  <c r="C10" i="40"/>
  <c r="C12" i="40" l="1"/>
  <c r="C35" i="40"/>
  <c r="C37" i="40" s="1"/>
  <c r="D39" i="40" s="1"/>
  <c r="C14" i="40"/>
  <c r="D16" i="40" s="1"/>
</calcChain>
</file>

<file path=xl/sharedStrings.xml><?xml version="1.0" encoding="utf-8"?>
<sst xmlns="http://schemas.openxmlformats.org/spreadsheetml/2006/main" count="2189" uniqueCount="1218">
  <si>
    <t>MONEDHA E RAPORTIMIT:</t>
  </si>
  <si>
    <t>ALL</t>
  </si>
  <si>
    <t>NJËSIA:</t>
  </si>
  <si>
    <t>Njësi monetare</t>
  </si>
  <si>
    <t xml:space="preserve">Kodi
</t>
  </si>
  <si>
    <t>1</t>
  </si>
  <si>
    <t>2</t>
  </si>
  <si>
    <t>3</t>
  </si>
  <si>
    <t xml:space="preserve">KAPITALI RREGULLATOR </t>
  </si>
  <si>
    <t>Nr.</t>
  </si>
  <si>
    <t>Zëri</t>
  </si>
  <si>
    <t>Shuma</t>
  </si>
  <si>
    <t>KAPITALI RREGULLATOR</t>
  </si>
  <si>
    <t>1.1</t>
  </si>
  <si>
    <t>1.1.1</t>
  </si>
  <si>
    <t>1.1.1.1</t>
  </si>
  <si>
    <t xml:space="preserve"> Instrumenta të kapitalit të njohura si Kapital Bazë i Nivelit të Parë (KBN1)</t>
  </si>
  <si>
    <t>1.1.1.1.1</t>
  </si>
  <si>
    <t>Kapitali i paguar</t>
  </si>
  <si>
    <t>1.1.1.1.3</t>
  </si>
  <si>
    <t>Primet e aksioneve</t>
  </si>
  <si>
    <t>(-) Instrumenta të veta të Kapitalit Bazë të Nivelit të Parë</t>
  </si>
  <si>
    <t>(-) Detyrime aktuale ose të mundshme për të blerë instrumenta të veta të Kapitalit Bazë të Nivelit të Parë</t>
  </si>
  <si>
    <t>1.1.1.2</t>
  </si>
  <si>
    <t>Fitimet e pashpërndara</t>
  </si>
  <si>
    <t>1.1.1.2.1</t>
  </si>
  <si>
    <t>Fitimet e pashpërndara dhe humbjet e mbartura nga periudhat e mëparshme</t>
  </si>
  <si>
    <t>1.1.1.2.2</t>
  </si>
  <si>
    <t>Fitimi ushtrimor i fundit të vitit</t>
  </si>
  <si>
    <t>1.1.1.2.3</t>
  </si>
  <si>
    <t xml:space="preserve">   Fitimi ushtrimor i periudhës raportuese</t>
  </si>
  <si>
    <t>1.1.1.5</t>
  </si>
  <si>
    <t>Rregullime të KBN1 lidhur me filtrat prudencialë</t>
  </si>
  <si>
    <t>1.1.1.5.1</t>
  </si>
  <si>
    <t>(-) Rritjet në kapital që burojnë nga aktivet e titullzuara</t>
  </si>
  <si>
    <t>1.1.1.5.2</t>
  </si>
  <si>
    <t>Rezerva e mbrojtjes nëpërmjet flukseve të parasë</t>
  </si>
  <si>
    <t>1.1.1.5.3</t>
  </si>
  <si>
    <t>1.1.1.5.4</t>
  </si>
  <si>
    <t>Fitime dhe humbje me vlerën e drejtë që burojnë nga rreziku i kredisë së vetë institucionit lidhur me detyrimet derivative</t>
  </si>
  <si>
    <t>1.1.1.5.5</t>
  </si>
  <si>
    <t>(-) Rregullime të vlerës sipas kërkesave për vlerësimin prudent</t>
  </si>
  <si>
    <t>1.1.1.6</t>
  </si>
  <si>
    <t>(-) Emri i mirë</t>
  </si>
  <si>
    <t>1.1.1.6.1</t>
  </si>
  <si>
    <t>(-) Emri i mirë i klasifikuar si aktiv i patrupëzuar</t>
  </si>
  <si>
    <t>1.1.1.6.2</t>
  </si>
  <si>
    <t>(-) Emri i mirë i përfshirë në vlerësimin e investimeve të rëndësishme</t>
  </si>
  <si>
    <t>1.1.1.6.3</t>
  </si>
  <si>
    <t>Detyrimet tatimore të shtyra të lidhura me emrin e mirë</t>
  </si>
  <si>
    <t>1.1.1.7</t>
  </si>
  <si>
    <t>(-) Aktive të tjera të patrupëzuara</t>
  </si>
  <si>
    <t>1.1.1.7.1</t>
  </si>
  <si>
    <t>(-) Shuma bruto e aktiveve të tjera të patrupëzuara</t>
  </si>
  <si>
    <t>1.1.1.7.2</t>
  </si>
  <si>
    <t>Detyrimet tatimore të shtyra të lidhura me aktivet e tjera të patrupëzuara</t>
  </si>
  <si>
    <t>1.1.1.8</t>
  </si>
  <si>
    <t>1.1.1.9</t>
  </si>
  <si>
    <t>(-) Aktivet e fondeve të pensionit me përfitim të përcaktuar</t>
  </si>
  <si>
    <t>1.1.1.9.1</t>
  </si>
  <si>
    <t>(-) Shuma bruto e aktiveve të fondeve të pensionit me përfitim të përcaktuar</t>
  </si>
  <si>
    <t>1.1.1.9.2</t>
  </si>
  <si>
    <t>Detyrimet e shtyra tatimore të lidhura me aktivet e fondeve të pensionit me përfitim të përcaktuar</t>
  </si>
  <si>
    <t>1.1.1.9.3</t>
  </si>
  <si>
    <t>Aktive të fondeve të pensionit me përfitim të përcaktuar, të cilat institucioni ka aftësi të pakufizuar për t'i përdorur</t>
  </si>
  <si>
    <t>1.1.1.10</t>
  </si>
  <si>
    <t>(-) Pjesëmarrje reciproke të kryqëzuara në KBN1</t>
  </si>
  <si>
    <t>1.1.1.11</t>
  </si>
  <si>
    <t>(-) Teprica e zbritjeve nga zërat e Kapitalit Shtesë të Nivelit të Parë që tejkalojnë Kapitalin Bazë të Nivelit të Parë</t>
  </si>
  <si>
    <t>1.1.1.12</t>
  </si>
  <si>
    <t>1.1.1.13</t>
  </si>
  <si>
    <t>1.1.1.14</t>
  </si>
  <si>
    <t>1.1.1.15</t>
  </si>
  <si>
    <t>(-) Aktive tatimore të shtyra të zbritshme që varen nga përfitueshmëria e ardhshme dhe burojnë nga diferencat e përkohshme</t>
  </si>
  <si>
    <t>(-) Shuma që tejkalon kufirin prej 17.65%</t>
  </si>
  <si>
    <t>1.1.2</t>
  </si>
  <si>
    <t>1.1.2.1</t>
  </si>
  <si>
    <t>Instrumentat e kapitalit të njohura si Kapital Shtesë i Nivelit të Parë</t>
  </si>
  <si>
    <t>1.1.2.1.1</t>
  </si>
  <si>
    <t>Instrumenta kapitali të paguara</t>
  </si>
  <si>
    <t>1.1.2.1.2</t>
  </si>
  <si>
    <t>1.1.2.1.3</t>
  </si>
  <si>
    <t>Primet e emetimit të lidhura me instrumentat</t>
  </si>
  <si>
    <t>1.1.2.1.4</t>
  </si>
  <si>
    <t>(-) Instrumentat e veta të Kapitalit Shtesë të Nivelit të Parë</t>
  </si>
  <si>
    <t>1.1.2.1.4.1</t>
  </si>
  <si>
    <t>(-) Pjesëmarrjet e drejtpërdrejta në instrumenta të Kapitalit Shtesë të Nivelit të Parë</t>
  </si>
  <si>
    <t>1.1.2.1.4.2</t>
  </si>
  <si>
    <t>1.1.2.1.4.3</t>
  </si>
  <si>
    <t>(-) Pjesëmarrjet sintetike në instrumenta të Kapitalit Shtesë të Nivelit të Parë</t>
  </si>
  <si>
    <t>1.1.2.1.5</t>
  </si>
  <si>
    <t>(-) Detyrime aktuale ose të mundshme për të blerë instrumenta të veta të Kapitalit Shtesë të Nivelit të Parë</t>
  </si>
  <si>
    <t>1.1.2.2</t>
  </si>
  <si>
    <t>1.1.2.3</t>
  </si>
  <si>
    <t>1.1.2.4</t>
  </si>
  <si>
    <t>1.1.2.5</t>
  </si>
  <si>
    <t>1.1.2.6</t>
  </si>
  <si>
    <t>1.1.2.7</t>
  </si>
  <si>
    <t>1.1.2.8</t>
  </si>
  <si>
    <t>1.2</t>
  </si>
  <si>
    <t>1.2.1</t>
  </si>
  <si>
    <t>Instrumentat e kapitalit dhe borxhi i varur të njohur si kapital i nivelit të dytë</t>
  </si>
  <si>
    <t>1.2.1.1</t>
  </si>
  <si>
    <t>Instrumenta të kapitalit të paguara plotësisht dhe borxhi i varur</t>
  </si>
  <si>
    <t>1.2.1.2</t>
  </si>
  <si>
    <t>Zëra memorandumi: Instrumentat e kapitalit dhe borxhi i varur jo i njohur</t>
  </si>
  <si>
    <t>1.2.1.3</t>
  </si>
  <si>
    <t>1.2.1.4</t>
  </si>
  <si>
    <t>(-) Instrumentat e veta të kapitalit të nivelit të dytë (T2)</t>
  </si>
  <si>
    <t>1.2.1.4.1</t>
  </si>
  <si>
    <t>(-) Pjesëmarrjet e drejtpërdrejta të instrumentave të kapitalit të nivelit të dytë (T2)</t>
  </si>
  <si>
    <t>1.2.1.4.2</t>
  </si>
  <si>
    <t>(-) Pjesëmarrjet e tërthorta të instrumentave të kapitalit të nivelit të dytë (T2)</t>
  </si>
  <si>
    <t>1.2.1.4.3</t>
  </si>
  <si>
    <t>(-) Pjesëmarrjet sintetike të instrumentave të kapitalit të nivelit të dytë (T2)</t>
  </si>
  <si>
    <t>1.2.1.5</t>
  </si>
  <si>
    <t>(-) Detyrim aktual apo i mundshëm për të blerë instrumentat e veta të kapitalit të nivelit të dytë (T2)</t>
  </si>
  <si>
    <t>1.2.2</t>
  </si>
  <si>
    <t>1.2.3</t>
  </si>
  <si>
    <t>1.2.4</t>
  </si>
  <si>
    <t>1.2.5</t>
  </si>
  <si>
    <t>Llogaritë kapitale</t>
  </si>
  <si>
    <t>(në njësi monetare)</t>
  </si>
  <si>
    <t>Kodi</t>
  </si>
  <si>
    <t>Vlera</t>
  </si>
  <si>
    <t>1.2.3.</t>
  </si>
  <si>
    <t>1.2.4.</t>
  </si>
  <si>
    <t>1.2.1.</t>
  </si>
  <si>
    <t>1.2.2.</t>
  </si>
  <si>
    <t>1.2.5.</t>
  </si>
  <si>
    <t>AKTIVET</t>
  </si>
  <si>
    <t>Fondi i</t>
  </si>
  <si>
    <t>LEKË</t>
  </si>
  <si>
    <t>VALUTË</t>
  </si>
  <si>
    <t>TOTALI</t>
  </si>
  <si>
    <t>Amortiz. &amp;</t>
  </si>
  <si>
    <t>Provigj. (-A)</t>
  </si>
  <si>
    <t>Rezident</t>
  </si>
  <si>
    <t>Jorezident</t>
  </si>
  <si>
    <t>Arka, depozitat dhe llogaritë</t>
  </si>
  <si>
    <t>Arka dhe vlera të tjera arke</t>
  </si>
  <si>
    <t>Llogari rrjedhëse në korporatat depozituese</t>
  </si>
  <si>
    <t>Interesi i përllogaritur</t>
  </si>
  <si>
    <t>1.3</t>
  </si>
  <si>
    <t>1.3.1</t>
  </si>
  <si>
    <t>1.3.2</t>
  </si>
  <si>
    <t xml:space="preserve">Depozitat me afat dhe çertifikatat e depozitave në korporatat depozituese </t>
  </si>
  <si>
    <t>1.4.1</t>
  </si>
  <si>
    <t>1.4.2</t>
  </si>
  <si>
    <t>1.5.1</t>
  </si>
  <si>
    <t>1.5.2</t>
  </si>
  <si>
    <t>Letra me vlerë me të ardhura fikse</t>
  </si>
  <si>
    <t>2.1</t>
  </si>
  <si>
    <t>2.1.1</t>
  </si>
  <si>
    <t xml:space="preserve">Bono thesari </t>
  </si>
  <si>
    <t>2.1.1.1</t>
  </si>
  <si>
    <t>2.1.1.2</t>
  </si>
  <si>
    <t>Skontoja e bonove të thesarit</t>
  </si>
  <si>
    <t>2.1.2</t>
  </si>
  <si>
    <t>2.2</t>
  </si>
  <si>
    <t>Letra me vlerë të korporatave depozituese</t>
  </si>
  <si>
    <t>2.3</t>
  </si>
  <si>
    <t>2.4</t>
  </si>
  <si>
    <t>Letra me vlerë të korporatave jofinanciare publike</t>
  </si>
  <si>
    <t>2.5</t>
  </si>
  <si>
    <t>Letra me vlerë të korporatave të tjera jofinanciare</t>
  </si>
  <si>
    <t>Veprimet me klientët</t>
  </si>
  <si>
    <t>3.1.1</t>
  </si>
  <si>
    <t>3.1.2.1</t>
  </si>
  <si>
    <t>3.2.1</t>
  </si>
  <si>
    <t>3.3.1</t>
  </si>
  <si>
    <t>4</t>
  </si>
  <si>
    <t>Letra me vlerë me të ardhura të ndryshueshme</t>
  </si>
  <si>
    <t>Aksione dhe instrumente të tjerë të kapitalit në institucionet e tjera financiare</t>
  </si>
  <si>
    <t>Aksione dhe instrumente të tjerë të kapitalit në korporatat jofinanciare publike</t>
  </si>
  <si>
    <t>Aksione dhe instrumente të tjerë të kapitalit në korporatat e tjera jofinanciare</t>
  </si>
  <si>
    <t>Aksione dhe instrumente të tjerë të kapitalit në sektorë të tjerë rezidentë</t>
  </si>
  <si>
    <t>5</t>
  </si>
  <si>
    <t>Të tjera të arkëtueshme</t>
  </si>
  <si>
    <t>6</t>
  </si>
  <si>
    <t>Mjete jofinanciare</t>
  </si>
  <si>
    <t>6.1</t>
  </si>
  <si>
    <t>Aktive të qëndrueshme të trupëzuara (neto)</t>
  </si>
  <si>
    <t xml:space="preserve">Aktive të qëndrueshme të trupëzuara </t>
  </si>
  <si>
    <t>(-) Zhvlerësimi i akumuluar i aktiveve të qëndrueshme të trupëzuara</t>
  </si>
  <si>
    <t>6.2</t>
  </si>
  <si>
    <t>Aktive të qëndrueshme të patrupëzuara (neto)</t>
  </si>
  <si>
    <t xml:space="preserve">Aktive të qëndrueshme të patrupëzuara </t>
  </si>
  <si>
    <t>(-) Amortizimi i akumuluar i aktiveve të qëndrueshme të patrupëzuara</t>
  </si>
  <si>
    <t>6.3</t>
  </si>
  <si>
    <t>Mjete të tjera jofinanciare</t>
  </si>
  <si>
    <t>Totali</t>
  </si>
  <si>
    <t>2.2.1</t>
  </si>
  <si>
    <t>2.2.2</t>
  </si>
  <si>
    <t>2.3.1</t>
  </si>
  <si>
    <t>2.3.2</t>
  </si>
  <si>
    <t>2.4.1</t>
  </si>
  <si>
    <t>2.4.2</t>
  </si>
  <si>
    <t>2.5.1</t>
  </si>
  <si>
    <t>2.5.2</t>
  </si>
  <si>
    <t>Fitim humbja e vitit ushtrimor</t>
  </si>
  <si>
    <t>Diferenca rivlerësimi</t>
  </si>
  <si>
    <t>Rezervat</t>
  </si>
  <si>
    <t>Të tjera të pagueshme</t>
  </si>
  <si>
    <t xml:space="preserve">Pjesa e grumbulluar e ndihmave kaluar në të ardhura </t>
  </si>
  <si>
    <t>Ndihma të marra</t>
  </si>
  <si>
    <t xml:space="preserve">Ndihmat </t>
  </si>
  <si>
    <t>2.6.2</t>
  </si>
  <si>
    <t>Kredi të marra nga sektorë të tjerë rezidentë</t>
  </si>
  <si>
    <t>2.6.1</t>
  </si>
  <si>
    <t>Kredi të marra nga korporatat e tjera jofinanciare</t>
  </si>
  <si>
    <t>Kredi të marra nga korporatat jofinanciare publike</t>
  </si>
  <si>
    <t>Kredi të marra nga institucionet e tjera financiare</t>
  </si>
  <si>
    <t>Kredi të marra nga korporatat depozituese</t>
  </si>
  <si>
    <t xml:space="preserve">Kredi të marra </t>
  </si>
  <si>
    <t>PASIVET</t>
  </si>
  <si>
    <t>3.1.2</t>
  </si>
  <si>
    <t>3.1.1.1</t>
  </si>
  <si>
    <t>7</t>
  </si>
  <si>
    <t>LLOGARIA FITIM - HUMBJE</t>
  </si>
  <si>
    <t>Nga depozitat dhe llogaritë rrjedhëse në korporatat depozituese</t>
  </si>
  <si>
    <t>Të tjera</t>
  </si>
  <si>
    <t>Të ardhura nga komisionet</t>
  </si>
  <si>
    <t>Nga aksionet dhe instrumente të tjerë të kapitalit</t>
  </si>
  <si>
    <t>Të ardhura të tjera nga letrat me vlerë dhe veprimtaritë e tjera financiare</t>
  </si>
  <si>
    <t>Të ardhura të tjera të veprimtarisë</t>
  </si>
  <si>
    <t>Fitime nga veprimet me valutat</t>
  </si>
  <si>
    <t>Transferime nga fondet rezervë për zhvlerësimin e llogarive për t'u arkëtuar</t>
  </si>
  <si>
    <t>8</t>
  </si>
  <si>
    <t>Të ardhura të jashtëzakonshme</t>
  </si>
  <si>
    <t>9</t>
  </si>
  <si>
    <t>Humbja e vitit në vazhdim</t>
  </si>
  <si>
    <t>TOTALI I TË ARDHURAVE</t>
  </si>
  <si>
    <t>Shpenzime për interesa</t>
  </si>
  <si>
    <t>Për llogaritë e tjera</t>
  </si>
  <si>
    <t>Për kreditë e marra</t>
  </si>
  <si>
    <t>Shpenzime për komisione</t>
  </si>
  <si>
    <t>Humbje nga veprimet me letrat me vlerë dhe veprimtaritë e tjera financiare</t>
  </si>
  <si>
    <t>Shpenzime të tjera të veprimtarisë</t>
  </si>
  <si>
    <t>Humbje nga veprimet me valutat</t>
  </si>
  <si>
    <t>Shpenzimet e përgjithshme të veprimtarisë</t>
  </si>
  <si>
    <t>Kosto e personelit</t>
  </si>
  <si>
    <t>Shpenzime të tjera administrative</t>
  </si>
  <si>
    <t>Shpenzime të jashtëzakonshme</t>
  </si>
  <si>
    <t>10</t>
  </si>
  <si>
    <t>Taksa mbi të ardhurat</t>
  </si>
  <si>
    <t>11</t>
  </si>
  <si>
    <t>Fitimi i vitit në vazhdim</t>
  </si>
  <si>
    <t>TOTALI I SHPENZIMEVE</t>
  </si>
  <si>
    <t>Periodiciteti</t>
  </si>
  <si>
    <t>Aktivet</t>
  </si>
  <si>
    <t>Pasivet</t>
  </si>
  <si>
    <t>Llogaria fitim-humbje</t>
  </si>
  <si>
    <t>Zërat jashtë bilancit</t>
  </si>
  <si>
    <t>Kapitali rregullator</t>
  </si>
  <si>
    <t>Mbrojtja e fondeve</t>
  </si>
  <si>
    <t>Informacion mbi ofruesit e shërbimit të inicimit të pagesës</t>
  </si>
  <si>
    <t xml:space="preserve">Të pagueshme ndaj agjentëve </t>
  </si>
  <si>
    <t>Vëllimi total i transaksioneve të pagesave të ekzekutuara vitin e mëparshëm</t>
  </si>
  <si>
    <t>Faktori i përshkallëzuar</t>
  </si>
  <si>
    <t xml:space="preserve">Kërkesa për kapital rregullator (6% e tepricës së kredive të disbursuara) </t>
  </si>
  <si>
    <t>Metoda e përdorur për mbrojtjen e fondeve</t>
  </si>
  <si>
    <r>
      <rPr>
        <sz val="9"/>
        <color rgb="FF231F20"/>
        <rFont val="Arial"/>
        <family val="2"/>
        <charset val="238"/>
      </rPr>
      <t>1</t>
    </r>
  </si>
  <si>
    <t xml:space="preserve">Teprica/(-) mungesa e kapitalit rregullator </t>
  </si>
  <si>
    <t>Mbulimi nga kapitali rregullator</t>
  </si>
  <si>
    <t>Shuma minimale e kërkuar e kapitalit</t>
  </si>
  <si>
    <t>NR. I FORMULARIT:</t>
  </si>
  <si>
    <t>EMRI I FORMULARIT:</t>
  </si>
  <si>
    <t>PERIODICITETI:</t>
  </si>
  <si>
    <t>Tremujor</t>
  </si>
  <si>
    <t>Pozicioni spot në valutë</t>
  </si>
  <si>
    <t>POZICIONI SPOT NË VALUTË</t>
  </si>
  <si>
    <t>A.  A k t i v i</t>
  </si>
  <si>
    <t>USD</t>
  </si>
  <si>
    <t>EUR</t>
  </si>
  <si>
    <t>GBP</t>
  </si>
  <si>
    <t>CHF</t>
  </si>
  <si>
    <t>CAD</t>
  </si>
  <si>
    <t>SEK</t>
  </si>
  <si>
    <t>AUD</t>
  </si>
  <si>
    <t>YPY</t>
  </si>
  <si>
    <t>DKK</t>
  </si>
  <si>
    <t>NOK</t>
  </si>
  <si>
    <t>TRY</t>
  </si>
  <si>
    <t>XAU</t>
  </si>
  <si>
    <t>CNY</t>
  </si>
  <si>
    <t>A</t>
  </si>
  <si>
    <t>T o t a l i   i   A k t i v i t</t>
  </si>
  <si>
    <t>Transaksione valutore- blerje valute spot</t>
  </si>
  <si>
    <t>B</t>
  </si>
  <si>
    <t>Pozicioni Spot në A k t i v (Totali i aktivit dhe i transaksioneve valutore -blerje valute spot)</t>
  </si>
  <si>
    <t>C</t>
  </si>
  <si>
    <t>Pozicioni Spot në A k t i v  (kundërvlera në lekë)</t>
  </si>
  <si>
    <t>B. Pasivi</t>
  </si>
  <si>
    <t>Kredimarrje nëpërmjet letrave me vlerë</t>
  </si>
  <si>
    <t>Pozicionet e hapura valutore</t>
  </si>
  <si>
    <t>POZICIONET E HAPURA VALUTORE</t>
  </si>
  <si>
    <t xml:space="preserve">Ekuivalenti në mijë Lek i pozicionit neto të hapur valutor </t>
  </si>
  <si>
    <t>Pozicioni neto i hapur valutor në mijë Lek / Kapitalit rregullator</t>
  </si>
  <si>
    <t>Monedha</t>
  </si>
  <si>
    <t>Mjetet</t>
  </si>
  <si>
    <t>Detyrimet</t>
  </si>
  <si>
    <t>(1)</t>
  </si>
  <si>
    <t>(2)</t>
  </si>
  <si>
    <t>(3)</t>
  </si>
  <si>
    <t>(7)</t>
  </si>
  <si>
    <t>JPY</t>
  </si>
  <si>
    <t xml:space="preserve">Pozicioni total neto i hapur valutor në blerje </t>
  </si>
  <si>
    <t xml:space="preserve">Pozicioni total neto i hapur valutor në shitje </t>
  </si>
  <si>
    <t>Pozicioni total neto i hapur valutor (15) / (16)*100</t>
  </si>
  <si>
    <t>Norma e miratuar për një monedhë</t>
  </si>
  <si>
    <t>Norma e miratuar për të gjitha monedhat së bashku</t>
  </si>
  <si>
    <t>Numri</t>
  </si>
  <si>
    <t>Numri i rretheve ku operon subjekti</t>
  </si>
  <si>
    <t>NUMRI I RRETHEVE KU OPERON SUBJEKTI</t>
  </si>
  <si>
    <t>Numri i rretheve në fillim të periudhës raportuese:</t>
  </si>
  <si>
    <t>Numri i rretheve në fund të periudhës raportuese:</t>
  </si>
  <si>
    <t>Informacion mbi ofruesit e shërbimit të informimit të llogarisë</t>
  </si>
  <si>
    <t xml:space="preserve">Gabime të palëve të treta </t>
  </si>
  <si>
    <t xml:space="preserve">Të tjera </t>
  </si>
  <si>
    <t>1.1.1.1.2</t>
  </si>
  <si>
    <t>1.1.1.1.4</t>
  </si>
  <si>
    <t>1.1.1.1.3.1</t>
  </si>
  <si>
    <t>1.1.1.1.3.2</t>
  </si>
  <si>
    <t>1.1.1.1.3.3</t>
  </si>
  <si>
    <t>1.1.1.3</t>
  </si>
  <si>
    <t>1.1.1.4</t>
  </si>
  <si>
    <t>Nr</t>
  </si>
  <si>
    <t>Kufijtë e kapitalit rregullator</t>
  </si>
  <si>
    <t xml:space="preserve">Gabime njerëzore (gabime, veprime të paligjshme nga punonjësit) </t>
  </si>
  <si>
    <t>Aksione dhe instrumente të tjerë të kapitalit në korporatat depozituese</t>
  </si>
  <si>
    <t>Të arkëtueshme nga agjentët</t>
  </si>
  <si>
    <t>Borxhi i varur</t>
  </si>
  <si>
    <t>Të arkëtueshme nga ofrues të shërbimeve të pagesave dhe/ose emetues të parasë elektronike</t>
  </si>
  <si>
    <r>
      <t xml:space="preserve">Nga letrat me vlerë të </t>
    </r>
    <r>
      <rPr>
        <sz val="9"/>
        <color rgb="FFFF0000"/>
        <rFont val="Arial"/>
        <family val="2"/>
      </rPr>
      <t>borxhit</t>
    </r>
    <r>
      <rPr>
        <sz val="9"/>
        <color indexed="63"/>
        <rFont val="Arial"/>
        <family val="2"/>
      </rPr>
      <t xml:space="preserve"> (përveç aksioneve)  </t>
    </r>
  </si>
  <si>
    <t>Nga veprimet me klientët (përdoruesit e shërbimeve të pagesave dhe/ose mbajtësit e parasë elektronike)</t>
  </si>
  <si>
    <r>
      <t>Nga letrat me vlerë</t>
    </r>
    <r>
      <rPr>
        <sz val="9"/>
        <color rgb="FFFF0000"/>
        <rFont val="Arial"/>
        <family val="2"/>
      </rPr>
      <t xml:space="preserve"> të borxhit </t>
    </r>
    <r>
      <rPr>
        <sz val="9"/>
        <color indexed="63"/>
        <rFont val="Arial"/>
        <family val="2"/>
      </rPr>
      <t xml:space="preserve">(përveç aksioneve)  </t>
    </r>
  </si>
  <si>
    <t>Transferime nga fondet rezervë për zhvlerësimin e mjeteve të qëndrueshme</t>
  </si>
  <si>
    <t>Taksa përveç taksave mbi të ardhurat</t>
  </si>
  <si>
    <t>Të ardhura nga interesat</t>
  </si>
  <si>
    <t>Teprica mesatare e parasë elektronike</t>
  </si>
  <si>
    <t>Kërkesa për kapital rregullator (2% e tepricës mesatare të parasë elektronike)</t>
  </si>
  <si>
    <t>Vëllimi mesatar mujor i pagesave (VP)</t>
  </si>
  <si>
    <t xml:space="preserve">4% e pjesës së VP deri në vlerën ekuivalente në lekë të shumës 5 milion € </t>
  </si>
  <si>
    <t>2.5% e pjesës së VP mbi vlerën ekuivalente në lekë të shumës 5 milion € deri në 10 milion €</t>
  </si>
  <si>
    <t>1% e pjesës së VP mbi  vlerën ekuivalente në lekë të shumës 10 milion € deri në 100 milion €</t>
  </si>
  <si>
    <t>0.5% e pjesës së VP mbi vlerën ekuivalente në lekë të shumës 100 milion € deri në 250 milion €</t>
  </si>
  <si>
    <t>0.25% e pjesës së VP mbi vlerën ekuivalente në lekë të shumës 250 milion €</t>
  </si>
  <si>
    <t>Llogaritja e kërkesës për kapital rregullator</t>
  </si>
  <si>
    <t>Totali i zërave (3) deri në (7)</t>
  </si>
  <si>
    <t>KËRKESA PËR KAPITAL RREGULLATOR (OFRIMI I SHËRBIMEVE TË PAGESAVE)</t>
  </si>
  <si>
    <t>KËRKESA PËR KAPITAL RREGULLATOR (EMETIMI I PARASË ELEKTRONIKE)</t>
  </si>
  <si>
    <t>KËRKESA PËR KAPITAL RREGULLATOR (DHËNIA E KREDIVE E LIDHUR ME SHËRBIMET E PAGESAVE)</t>
  </si>
  <si>
    <t>Faktori i përshkallëzuar merr vlerën 0.5 nëse Institucioni i Pagesave dhe Institucioni i Parasë Elektronike ofrojnë vetëm shërbimin e pagesave të parashikuar në pikën 6 të aneksit 1 të ligjit "Për shërbimet e pagesave"; dhe vlerën 1 nëse Institucioni i Pagesave dhe Institucioni i Parasë Elektronike ofrojnë secilin prej shërbimeve të pagesave të parashikuara në pikat 1-5 të aneksit 1 të ligjit "Për shërbimet e pagesave".</t>
  </si>
  <si>
    <t>SHËNIME:</t>
  </si>
  <si>
    <t>Kodi "9"</t>
  </si>
  <si>
    <t>Kodi "10"</t>
  </si>
  <si>
    <t xml:space="preserve">Ky zë plotësohet nga institucionet e pagesave dhe institucionet e parasë elektronike që ofrojnë shërbime pagesash që nuk lidhen me emetimin e parasë elektronike. </t>
  </si>
  <si>
    <t>Kodi "13"</t>
  </si>
  <si>
    <t xml:space="preserve">Ky zë plotësohet vetëm nga institucionet e parasë elektronike. </t>
  </si>
  <si>
    <t xml:space="preserve">Ky zë plotësohet vetëm nga institucionet e pagesave dhe institucionet e parasë elektronike që japin kredi të lidhura me shërbimet e pagesave. </t>
  </si>
  <si>
    <t>Kodi "16"</t>
  </si>
  <si>
    <t xml:space="preserve"> KAPITALI BAZË I NIVELIT TË PARË</t>
  </si>
  <si>
    <t>KAPITALI SHTESË I NIVELIT TË PARË</t>
  </si>
  <si>
    <t>KAPITALI I NIVELIT TË DYTË</t>
  </si>
  <si>
    <t>KAPITALI I NIVELIT TË PARË</t>
  </si>
  <si>
    <t xml:space="preserve">         (-) Pjesëmarrjet e drejtpërdrejta në instrumenta të Kapitalit Bazë të Nivelit të Parë</t>
  </si>
  <si>
    <t xml:space="preserve">          (-) Pjesëmarrjet e tërthorta në instrumenta të Kapitalit Bazë të Nivelit të Parë</t>
  </si>
  <si>
    <t xml:space="preserve">           (-) Pjesëmarrjet sintetike në instrumenta të Kapitalit Bazë të Nivelit të Parë</t>
  </si>
  <si>
    <t>Rezervat (përveç rezervave të rivlerësimit)</t>
  </si>
  <si>
    <t>Diferenca rivlerësimi kreditore</t>
  </si>
  <si>
    <r>
      <t>Fitimet dhe humbjet e parealizuara që burojnë nga detyrimet e matura me vlerën e drejtë, si rezultat i ndryshimeve në rrezikun e kredisë të vetë</t>
    </r>
    <r>
      <rPr>
        <b/>
        <u val="singleAccounting"/>
        <sz val="9"/>
        <rFont val="Arial"/>
        <family val="2"/>
      </rPr>
      <t xml:space="preserve"> </t>
    </r>
    <r>
      <rPr>
        <sz val="9"/>
        <rFont val="Arial"/>
        <family val="2"/>
      </rPr>
      <t>institucionit</t>
    </r>
  </si>
  <si>
    <t>(-) Instrumenta të KBN1 të subjekteve të sektorit financiar ku institucioni ka investime të rëndësishme</t>
  </si>
  <si>
    <t>(-) Pjesëmarrjet reciproke (të kryqëzuara) në kapitalin shtesë të nivelit të parë (AT1)</t>
  </si>
  <si>
    <t>(-) Instrumentat e kapitalit shtesë të nivelit të parë (AT1) të subjekteve të sektorit financiar, ku institucioni nuk ka investime të rëndësishme</t>
  </si>
  <si>
    <t>(-) Instrumenta të KBN1 të subjekteve të sektorit financiar ku institucioni nuk ka investime të rëndësishme</t>
  </si>
  <si>
    <t>(-) Instrumentat e kapitalit shtesë të nivelit të parë  (AT1) të subjekteve të sektorit financiar, ku institucioni ka investime të rëndësishme</t>
  </si>
  <si>
    <t>(-) Tepricat e zbritjeve nga zërat e kapitalit të nivelit të dytë (T2) që tejkalojnë kapitalin e nivelit të dytë (T2)</t>
  </si>
  <si>
    <t>Tepricat e zbritjeve nga zërat e kapitalit shtesë të nivelit të parë (AT1) që tejkalojnë kapitalin shtesë të nivelit të parë  (AT1) (të zbritura në kapitalin bazë të nivelit të parë KBN1)</t>
  </si>
  <si>
    <t xml:space="preserve">(-) Zbritjet shtesë të kapitalit shtesë të nivelit të parë (AT1) </t>
  </si>
  <si>
    <t>Elemente të kapitalit shtesë të nivelit të parë (AT1) ose zbritje - të tjera</t>
  </si>
  <si>
    <t>Kapitali i nivelit të dytë (T2&lt;= 1/3 e kapitalit të nivelit të parë)</t>
  </si>
  <si>
    <t>Kreditë e dhëna të lidhura me shërbimet e pagesave</t>
  </si>
  <si>
    <t xml:space="preserve">Numri i kredive të dhëna </t>
  </si>
  <si>
    <t>Teprica e kredive të dhëna</t>
  </si>
  <si>
    <t xml:space="preserve">Mbulimi i kërkesës për shumën minimale të kapitalit rregullator të kërkuar </t>
  </si>
  <si>
    <t>Mbulimi i kërkesës për shumën minimale të kapitalit rregullator të kërkuar për institucionet e pagesave</t>
  </si>
  <si>
    <t>Mbulimi i kërkesës për shumën minimale të kapitalit rregullator të kërkuar për institucionet e parasë elektronike</t>
  </si>
  <si>
    <t xml:space="preserve">Totali i kapitalit rregullator  </t>
  </si>
  <si>
    <t>Kërkesa minimale për kapital rregullator për dhënien e kredive të lidhura me shërbimet e pagesave</t>
  </si>
  <si>
    <t xml:space="preserve">Kërkesa minimale totale për kapitalin rregullator </t>
  </si>
  <si>
    <t xml:space="preserve">Kërkesa minimale për kapital rregullator për ofrimin e shërbimeve të pagesave </t>
  </si>
  <si>
    <t>Kërkesa minimale për kapital rregullator për ofrimin e shërbimeve të pagesave jo të lidhura me paranë elektronike</t>
  </si>
  <si>
    <t>Kërkesa minimale për kapital rregullator për emetimin e parasë elektronike</t>
  </si>
  <si>
    <t>Kapitali fillestar minimal i kërkuar për institucionin e parasë elektronike</t>
  </si>
  <si>
    <t>Shuma e fondeve të pranuara në këmbim të emetimit të parasë elektronike</t>
  </si>
  <si>
    <t xml:space="preserve">Shënim: Ky formular plotësohet nga institucionet e pagesave dhe institucionet e parasë elektronike, për metodat e mbrojtjes së fondeve të klientëve.  </t>
  </si>
  <si>
    <t>Depozituar në një llogari të veçantë në bankë/banka</t>
  </si>
  <si>
    <t>Mbuluar me një policë sigurimi nga një shoqëri sigurimi</t>
  </si>
  <si>
    <t>Mbuluar me një garanci nga një shoqëri sigurimi</t>
  </si>
  <si>
    <t>Mbuluar me një garanci bankare</t>
  </si>
  <si>
    <t>Rrethet e reja gjatë periudhës raportuese(+)</t>
  </si>
  <si>
    <t>Rrethet nga është larguar gjatë periudhës raportuese</t>
  </si>
  <si>
    <t xml:space="preserve">Transferime nga fondet rezervë të krijuara për letrat me vlerë </t>
  </si>
  <si>
    <t xml:space="preserve">Të tjera transferime nga fondet rezervë të krijuara  </t>
  </si>
  <si>
    <t>Shpenzime për fonde rezervë të krijuara për letrat me vlerë</t>
  </si>
  <si>
    <t>Të tjera shpenzime për fonde rezervë të krijuara</t>
  </si>
  <si>
    <t xml:space="preserve">Humbje nga llogaritë për t’u arkëtuar </t>
  </si>
  <si>
    <t>Amortizimi dhe fondet rezervë për zhvlerësimin e mjeteve të qëndrueshme</t>
  </si>
  <si>
    <t>Shuma e fondeve të përdoruesve të shërbimeve të pagesave që nuk lidhen me emetimin e parasë elektronike</t>
  </si>
  <si>
    <t>Kërkesa shtesë për kapital e përcaktuar nga Banka e Shqipërisë *</t>
  </si>
  <si>
    <t>* Shënim: Subjektet raportojnë në këtë qelizë, kërkesën shtesë për kapital të përcaktuar nga Banka e Shqipërisë, në referencë të nenit 12, pika 5 të rregullores “Për ushtrimin e veprimtarisë dhe mbikëqyrjen e institucioneve të pagesave”.</t>
  </si>
  <si>
    <t>* Shënim: Subjektet raportojnë në këtë qelizë, kërkesën shtesë për kapital të përcaktuar nga Banka e Shqipërisë, në referencë të nenit 12, pika 5 të rregullores “Për ushtrimin e veprimtarisë dhe mbikëqyrjen e institucioneve të parasë elektronike”.</t>
  </si>
  <si>
    <t>Kërkesa totale për kapital rregullator</t>
  </si>
  <si>
    <t>Kapitali fillestar minimal sipas shërbimeve të pagesave që ofron institucioni i pagesave</t>
  </si>
  <si>
    <t>KËRKESA SHTESË PËR KAPITAL E PËRCAKTUAR NGA BANKA E SHQIPËRISË</t>
  </si>
  <si>
    <t xml:space="preserve">KËRKESA TOTALE PËR KAPITAL </t>
  </si>
  <si>
    <t>Kodi "18"</t>
  </si>
  <si>
    <t>Ky zë plotësohet vetëm nga institucionet e pagesave dhe institucionet e parasë elektronike për të cilat Banka e Shqipërisë ka kërkuar shtesë kapitali, deri në 20%, në referencë të nenit 12, pika 5 të rregullores “Për ushtrimin e veprimtarisë dhe mbikëqyrjen e institucioneve të pagesave” dhe të nenit 12, pika 5 të rregullores “Për ushtrimin e veprimtarisë dhe mbikëqyrjen e institucioneve të parasë elektronike".</t>
  </si>
  <si>
    <t>mbi 12 muaj (për pagesat e bëra me kartë krediti)</t>
  </si>
  <si>
    <t>KËRKESA TOTALE PËR KAPITAL RREGULLATOR (Shërbime pagesash+Para elektronike+Kredidhënie)</t>
  </si>
  <si>
    <t>ZËRAT JASHTË BILANCIT</t>
  </si>
  <si>
    <t>ANGAZHIME FINANCIMI</t>
  </si>
  <si>
    <t xml:space="preserve">     Angazhime të dhëna</t>
  </si>
  <si>
    <t xml:space="preserve">          Institucioneve të kreditit</t>
  </si>
  <si>
    <t xml:space="preserve">          Klientëve</t>
  </si>
  <si>
    <t xml:space="preserve">     Angazhime të marra</t>
  </si>
  <si>
    <t>GARANCITË</t>
  </si>
  <si>
    <t xml:space="preserve">     Garanci të dhëna</t>
  </si>
  <si>
    <t xml:space="preserve">     Garanci të marra</t>
  </si>
  <si>
    <t>ANGAZHIME PËR LETRAT ME VLERË</t>
  </si>
  <si>
    <t xml:space="preserve">     Letra me vlerë për t’u dhënë</t>
  </si>
  <si>
    <t xml:space="preserve">     Letra me vlerë për t’u marrë</t>
  </si>
  <si>
    <t xml:space="preserve">     Letra me vlerë të marra si garanci për kredi ose rifinancim</t>
  </si>
  <si>
    <t xml:space="preserve">     Letra me vlerë të dhëna si garanci për kredi ose rifinancim</t>
  </si>
  <si>
    <t xml:space="preserve">     Letra me vlerë të marra hua</t>
  </si>
  <si>
    <t xml:space="preserve">     Letra me vlerë të dhëna hua</t>
  </si>
  <si>
    <t>TRANSAKSIONE NË VALUTË</t>
  </si>
  <si>
    <t xml:space="preserve">     Valutë e blerë me afat</t>
  </si>
  <si>
    <t xml:space="preserve">     Valutë e shitur me afat</t>
  </si>
  <si>
    <t xml:space="preserve">     Lek për t’u marrë</t>
  </si>
  <si>
    <t xml:space="preserve">     Lek për t’u dhënë</t>
  </si>
  <si>
    <t xml:space="preserve">     Llogari rivlerësimi e operacioneve me afat në valutë</t>
  </si>
  <si>
    <t>ANGAZHIME TË TJERA</t>
  </si>
  <si>
    <t xml:space="preserve">     Angazhime të dyshimta </t>
  </si>
  <si>
    <t xml:space="preserve">     Të tjera</t>
  </si>
  <si>
    <t>ANGAZHIME PËR INSTRUMENTET FINANCIARE</t>
  </si>
  <si>
    <t xml:space="preserve">     Të marra</t>
  </si>
  <si>
    <t xml:space="preserve">     Të dhëna</t>
  </si>
  <si>
    <t>Zëra memorandumi: Instrumenta kapitali jo të njohura</t>
  </si>
  <si>
    <t>(-) Aktivet tatimore të shtyra që varen nga përfitueshmëria e ardhshme dhe nuk burojnë nga diferencat e përkohshme, të netuara me detyrimet tatimore të lidhura</t>
  </si>
  <si>
    <t>Neni 11, paragrafi 1, shkronja "c", neni 13 dhe neni 20, paragrafi 1, shkronja "a": Pjesa e aktiveve tatimore të shtyra që varen nga përfitueshmëria e ardhshme dhe burojnë nga diferencat e përkohshme (neto nga pjesa e detyrimeve tatimore shoqëruese që i alokohen aktiveve tatimore të shtyra që burojnë nga diferencat e përkohshme, në përputhje me nenin 13, paragrafi 4, shkronja “b”) që duhet të zbritet, duke zbatuar kufirin prej 10% të specifikuar në nenin 20, paragrafi 1, shkronja “a”.</t>
  </si>
  <si>
    <t>Neni 21</t>
  </si>
  <si>
    <t xml:space="preserve">Neni 22, paragrafi 1, shkronja "b"; neni 25, shkronja "a" dhe neni 26. </t>
  </si>
  <si>
    <t>Neni 22, paragrafi 1, shkronja "b" pika "ii"; neni 25, shkronja "a" dhe neni 26.</t>
  </si>
  <si>
    <t>Neni 22, paragrafi 1, shkronja "b"; neni 25, shkronja "a" dhe neni 26.</t>
  </si>
  <si>
    <t>Neni 30</t>
  </si>
  <si>
    <t>Neni 30, paragrafi 1, shkronja "a"; neni 31; neni 33, shkronja "a" dhe neni 34.</t>
  </si>
  <si>
    <t>Neni 30, paragrafi 1, shkronja "a"; neni 31.  Shuma që do raportohet nuk do të përfshijë primet e emetimit të lidhura me instrumentat.</t>
  </si>
  <si>
    <t xml:space="preserve">Neni 31, shkronja "b"; neni 33, shkronja "a" dhe neni 34.  </t>
  </si>
  <si>
    <t xml:space="preserve">Neni 33, shkronja "a" dhe neni 34.  </t>
  </si>
  <si>
    <t>Neni 33, shkronja "b" dhe neni 35.</t>
  </si>
  <si>
    <t>Neni 33, shkronja "c"; neni 35; neni 36; neni 37 dhe neni 40.</t>
  </si>
  <si>
    <t>Neni 33, shkronja "d"; neni 35; neni 36 dhe neni 40.</t>
  </si>
  <si>
    <t>(-) Pjesëmarrje të kryqëzuara (reciproke) në kapitalin e nivelit të dytë (T2)</t>
  </si>
  <si>
    <t xml:space="preserve">(-) Zbritjet shtesë të kapitalit të nivelit të dytë (T2) </t>
  </si>
  <si>
    <t>Elemente të kapitalit të dytë (T2) ose zbritje - të tjera</t>
  </si>
  <si>
    <t>Zë memorandumi: Instrumenta kapitali jo të njohura</t>
  </si>
  <si>
    <t>(-) Pjesëmarrjet e tërthorta në instrumenta të Kapitalit Shtesë të Nivelit të Parë</t>
  </si>
  <si>
    <t>1.2.6</t>
  </si>
  <si>
    <t>1.2.7</t>
  </si>
  <si>
    <t>Kapitali bazë i nivelit të parë (KBN1 &gt;= 75% e kapitalit të nivelit të parë)</t>
  </si>
  <si>
    <t>1.1 + 1.2</t>
  </si>
  <si>
    <t>Neni 5:  Kapitali rregullator llogaritet si shumë e kapitalit të nivelit të parë dhe kapitalit të nivelit të dytë</t>
  </si>
  <si>
    <t>1.1.1 + 1.1.2</t>
  </si>
  <si>
    <t>Neni 6: Kapitali i nivelit të parë llogaritet si shumë e kapitalit bazë të nivelit të parë dhe kapitalit shtesë të nivelit të parë</t>
  </si>
  <si>
    <t>Neni 6</t>
  </si>
  <si>
    <t>1.1.1.2.1 + 1.1.1.2.2 + 1.1.1.2.3</t>
  </si>
  <si>
    <t>Neni 6, paragrafi 2, shkronja "f"</t>
  </si>
  <si>
    <t>Neni 6, paragrafi 2, shkronja "g"</t>
  </si>
  <si>
    <t>1.1.1.5.1 + 1.1.1.5.2 + 1.1.1.5.3 + 1.1.1.5.4 + 1.1.1.5.5</t>
  </si>
  <si>
    <t>Nenet 7-10</t>
  </si>
  <si>
    <t>1.1.1.6.1 + 1.1.1.6.2 + 1.1.1.6.3</t>
  </si>
  <si>
    <t xml:space="preserve">Neni 11, paragrafi 1, shkronja "b" dhe neni 12 </t>
  </si>
  <si>
    <t>Neni 11, paragrafi 1, shkronja "b": Emri i mirë këtu do të ketë të njëjtin kuptim me përkufizimin sipas standardeve kontabël. Shuma që do të raportohet do të jetë e njëjtë me atë të paraqitur në bilanc.</t>
  </si>
  <si>
    <t xml:space="preserve">Neni 12, paragrafi 2, shkronja "b" </t>
  </si>
  <si>
    <t>Neni 12, paragrafi 2, pika "a": Shuma e detyrimeve tatimore të shtyra që do të fshiheshin nëse emri i mirë do të zhvlerësohej ose fshihej sipas standardeve kontabël.</t>
  </si>
  <si>
    <t>1.1.1.7.1 + 1.1.1.7.2</t>
  </si>
  <si>
    <t>Neni 11, paragrafi 1, shkronja "b", dhe neni 12, paragrafi 2, pika "a": Aktivet e tjera të patrupëzuara janë aktivet e patrupëzuara sipas standardeve kontabël, minus emrin e mirë, po sipas standardeve kontabël.</t>
  </si>
  <si>
    <t>Neni 11, paragrafi 1, shkronja "b": Aktivet e tjera të patrupëzuara janë aktivet e patrupëzuara sipas standardeve kontabël, minus emrin e mirë, po sipas standardeve kontabël. Shuma që duhet të raportohet këtu do të korrespondojë me shumën e raportuar në bilanc të aktiveve të patrupëzuara të ndryshme nga emri i mirë.</t>
  </si>
  <si>
    <t>Neni 12, paragrafi 2, pika "a": Shuma e detyrimeve tatimore të shtyra që do të fshihej nëse aktivet e patrupëzuara të ndryshme nga emri i mirë do të zhvlerësoheshin ose fshiheshin sipas standardeve kontabël.</t>
  </si>
  <si>
    <t>Neni 11, paragrafi 1, shkronja "c" dhe neni 13</t>
  </si>
  <si>
    <t>1.1.1.9.1 + 1.1.1.9.2 + 1.1.1.9.3</t>
  </si>
  <si>
    <t>Neni 11, paragrafi 1, shkronja "d", dhe neni 15</t>
  </si>
  <si>
    <t>Neni 15, paragrafi 2, shkronja "a": Shuma e detyrimeve tatimore të shtyra që do të fshihej nëse aktivet e fondit të pensionit me përfitim të përcaktuar do të zhvlerësoheshin ose fshiheshin sipas standardeve kontabël.</t>
  </si>
  <si>
    <t>(-1.1.2.6)</t>
  </si>
  <si>
    <t xml:space="preserve">1.1.2.1 + 1.1.2.2 + 1.1.2.3 + 1.1.2.4 + 1.1.2.5 + 1.1.2.6 + 1.1.2.7 + 1.1.2.8 </t>
  </si>
  <si>
    <t xml:space="preserve">1.1.2.1.1 + 1.1.2.1.3 + 1.1.2.1.4 + 1.1.2.1.5 </t>
  </si>
  <si>
    <t>1.1.2.1.4.1 + 1.1.2.1.4.2 + 1.1.2.1.4.3</t>
  </si>
  <si>
    <t>(-1.2.6)</t>
  </si>
  <si>
    <t>1.2.1.1 + 1.2.1.3 + 1.2.1.4 + 1.2.1.5</t>
  </si>
  <si>
    <t>1.2.1.4.1 + 1.2.1.4.2 + 1.2.1.4.3</t>
  </si>
  <si>
    <t xml:space="preserve">1.1.1.1 + 1.1.1.2 + 1.1.1.3 + 1.1.1.4 + 1.1.1.5 + 1.1.1.6 + 1.1.1.7 + 1.1.1.8 + 1.1.1.9 + 1.1.1.10 + 1.1.1.11 + 1.1.1.12 + 1.1.1.13 + 1.1.1.14 + 1.1.1.15 </t>
  </si>
  <si>
    <t xml:space="preserve">Neni 7: Shuma që do të raportohet është rritja në vlerën e kapitalit të institucionit që rezulton nga aktivet e titullzuara në përputhje me standardet kontabël. Për shembull, ky zë përfshin të ardhurat e ardhshme nga marzhi që rezultojnë nga një fitim nga shitja për institucionin, ose për origjinuesin fitimet neto që burojnë nga kapitalizimi i të ardhurave të ardhshme nga aktivet e titullzuara që mundësojnë përmirësim të cilësisë së kredisë për pozicionet në titullzim.  </t>
  </si>
  <si>
    <t>Neni 8, paragrafi 1, shkronja "c" dhe paragrafi 2:  c. Fitimet ose humbjet e vlerës së drejtë që burojnë nga rreziku i kredisë së vetë institucionit lidhur me detyrimet derivative. Shuma që do të raportohet mund të jetë pozitive ose negative. Do të jetë pozitive nëse ka humbje si rezultat i ndryshimeve në rrezikun e vet të kredisë dhe anasjellas. Pra, shenja e raportuar do të jetë e kundërta e asaj që përdoret në pasqyrat kontabël. Fitimet e paaudituara nuk do të përfshihen në këtë zë.</t>
  </si>
  <si>
    <t>Neni 11, paragrafi 1, shkronja "g" dhe neni 18: Pjesa e pjesëmarrjeve të institucionit në instrumenta kapitali të subjekteve të sektorit financiar ku institucioni nuk ka investime të rëndësishme, që duhet zbritur nga Kapitali Bazë i Nivelit të Parë.</t>
  </si>
  <si>
    <t>Neni 20, paragrafi 1: Pjesa e aktiveve tatimore të shtyra që varen nga përfitueshmëria e ardhshme dhe burojnë nga diferencat e përkohshme, dhe pjesëmarrjet e drejtpërdrejta dhe të tërthorta të institucionit në instrumentat e Kapitalit Bazë të Nivelit të Parë të subjekteve të sektorit financiar ku institucioni ka investime të rëndësishme që duhet të zbritet, duke zbatuar kufirin prej 17.65% të specifikuar në nenin 20, paragrafi 1.</t>
  </si>
  <si>
    <t>Neni 25, shkronja "b" dhe neni 27. Pjesëmarrje në instrumenta të kapitalit shtesë të nivelit të parë të subjekteve të sektorit financiar kur ka pjesëmarrje reciproke (të kryqëzuara) me institucionin, të cilat Banka e Shqipërisë vlerëson se janë krijuar për të rritur artificialisht kapitalin e institucionit.</t>
  </si>
  <si>
    <t>Neni 25, shkronja "c"; neni 28; neni 29; neni 40. Pjesëmarrje në instrumenta të subjekteve të sektorit financiar, ku institucioni nuk ka investime të rëndësishme të cilat duhet të zbriten nga kapitali shtesë i nivelit të parë (AT1).</t>
  </si>
  <si>
    <t>Kjo rregullore nuk pengon institucionet për të mbajtur më tepër kapital rregullator apo të aplikojë masa më të rrepta nga sa parashikohen në këtë rregullore.</t>
  </si>
  <si>
    <t>(-) Instrumentat e kapitalit të nivelit të dytë T2 të subjekteve të sektorit financiar, ku institucioni nuk ka investime të rëndësishme</t>
  </si>
  <si>
    <t>(-) Instrumentat e kapitalit të nivelit të dytë T2 të subjekteve të sektorit financiar, ku institucioni ka investime të rëndësishme</t>
  </si>
  <si>
    <t>Referencat e neneve të rregullores "Për kapitalin rregullator të bankës"</t>
  </si>
  <si>
    <t>Neni 22, paragrafi 1, shkronja "c", "e" dhe "f".  Kushtet në këto pika pasqyrojnë situata të ndryshme të kapitalit, të cilat janë të kthyeshme, ndaj shuma e raportuar këtu mund të njihet në periudhat pasuese. Shuma që do raportohet nuk do të përfshijë primet e emetimit të lidhura me instrumentat.</t>
  </si>
  <si>
    <t xml:space="preserve">Neni 22, paragrafi 1, shkronja "b"; neni 25, shkronja "a" dhe neni 26. Shuma që do të raportohet do të përfshijë primet e emetimit të lidhura me instrumentat që lidhen me instrumentat e veta. </t>
  </si>
  <si>
    <t xml:space="preserve">Neni 25, shkronja "d"; neni 28; neni 40. Pjesëmarrjet në instrumentat e kapitalit shtesë të nivelit të parë (AT1) të subjekteve të sektorit financiar, ku institucioni ka investime të rëndësishme, zbriten plotësisht. </t>
  </si>
  <si>
    <t>Neni 25, shkronja "e". Shuma që do raportohet do merret direkt në zërin "Tepricat e zbritjeve nga zërat e kapitalit të nivelit të dytë (T2) që tejkalojnë kapitalin e nivelit të dytë (T2)" (e zbritur në AT1)</t>
  </si>
  <si>
    <t xml:space="preserve">Tepricat e zbritjeve nga zërat e kapitalit të nivelit të dytë (T2) që tejkalojnë kapitalin e nivelit të dytë (T2) </t>
  </si>
  <si>
    <t>Neni 30, paragrafi 1, shkronja "b". Primet e emetimit të lidhura me instrumentat kanë të njëjtin kuptim sipas standardeve kontabël. Shuma që do të raportohet do të jetë pjesë e lidhur me instrumenta kapitali të paguara.</t>
  </si>
  <si>
    <t>Neni 6, paragrafi 2, shkronja "e", neni 11, paragrafi 1, shkronja "a"</t>
  </si>
  <si>
    <t>Neni 6, neni 11 dhe neni 16</t>
  </si>
  <si>
    <t>Neni 6, paragrafi 2, shkronja "a", neni 11. Shuma që do raportohet nuk do të përfshijë primet e emetimit të lidhura me instrumentat</t>
  </si>
  <si>
    <t>Neni 6.  Shuma që do të raportohet do të jetë pjesë e lidhur me kapitalin e paguar</t>
  </si>
  <si>
    <t>Neni 6, paragrafi 2, shkronja "d"</t>
  </si>
  <si>
    <t>Neni 6 paragrafi 2, shkronja "c"</t>
  </si>
  <si>
    <t>Neni 6, paragrafi 2, shkronja "c", neni 6, paragrafi 8</t>
  </si>
  <si>
    <t>Neni 11, shkronja "e", neni 16</t>
  </si>
  <si>
    <t>Neni 11, shkronja "e", neni 16. Shuma që do raportohet do të përfshijë primet e aksioneve që lidhen me aksionet e veta</t>
  </si>
  <si>
    <t>Neni 8, paragrafi 1, shkronja "a": Shuma që do të raportohet mund të jetë pozitive ose negative. Do të jetë pozitive nëse mbrojtjet nëpërmjet flukseve të parasë rezultojnë në humbje (duke reduktuar kështu kapitalin) dhe anasjellas. Pra shenja e raportuar do të jetë e kundërta e asaj që përdoret në pasqyrat kontabël. Shuma do të jetë neto nga çdo tatim i parashikueshëm në momentin e përllogaritjes.</t>
  </si>
  <si>
    <t>Neni 8, paragrafi 1, shkronja "b": Fitimet ose humbjet nga detyrimet e institucionit që vlerësohen me vlerë të drejtë, që rezultojnë nga ndryshimet në vlerësimin e kredisë (credit rating) të vetë institucionit. Shuma që do të raportohet mund të jetë pozitive ose negative. Do të jetë pozitive nëse ka humbje si rezultat i ndryshimeve në rrezikun e vet të kredisë (duke reduktuar kështu kapitalin) dhe anasjelltas. Pra, shenja e raportuar do të jetë e kundërta e asaj që përdoret në pasqyrat kontabël. Fitimet e paaudituara nuk do të përfshihen në këtë zë.</t>
  </si>
  <si>
    <t>Neni 11, paragrafi 1, shkronja "d": Aktivet e fondeve të pensionit me përfitim të përcaktuar përkufizohen si "aktivet e një fondi ose plani pensionesh me përfitim të përcaktuar, të përllogaritura pasi janë zvogëluar me shumën e detyrimeve nën të njëjtin fond ose plan". Shuma që do të raportohet këtu do t’i korrespondojë shumës së raportuar në bilanc (nëse në bilanc raportohet në mënyrë të veçantë).</t>
  </si>
  <si>
    <t>Neni 11, paragrafi 1, shkronja "f" dhe neni 17: Pjesëmarrjet në instrumenta financiare të KBN1 të subjekteve të sektorit financiar ku ka një pjesëmarrje reciproke të kryqëzuar, të cilën Banka e Shqipërisë e konsideron si të krijuar për të fryrë artificialisht kapitalin rregullator të institucionit.
Shuma që do të raportohet do të përllogaritet në bazë të pozicioneve bruto në blerje dhe do të përfshijë zërat e sigurimit (insurance items) të kapitalit bazë.</t>
  </si>
  <si>
    <t>Neni 11, paragrafi 1, shkronja "h", neni 19, neni 20, paragrafi 1, shkronja "b".  Pjesa e pjesëmarrjeve të institucionit në instrumenta të Kapitalit Bazë të Nivelit të Parë të subjekteve të sektorit financiar ku institucioni ka investime të rëndësishme që duhet të zbritet, duke zbatuar kufirin prej 10% të specifikuar në nenin 20, paragrafi 1, shkronja “b”.</t>
  </si>
  <si>
    <t>Neni 21, paragrafi 1, shkronja "a"; neni 21, paragrafi 2; nenet 22-24; neni 25, shkronja "a" dhe neni 26</t>
  </si>
  <si>
    <t>Neni 21, paragrafi 1, shkronja "a"; neni 21, paragrafi 2; nenet 22-24; Shuma që do raportohet nuk do të përfshijë Primet e emetimit të lidhura me instrumentat.</t>
  </si>
  <si>
    <t>Neni 21, paragrafi 1, shkronja "b". Primet e emetimit të lidhura me instrumentat kanë të njëjtin kuptim sipas standardeve kontabël. Shuma që do të raportohet do të jetë pjesë e lidhur me instrumenta kapitali të paguara.</t>
  </si>
  <si>
    <t>Neni 25, shkronja "a" dhe neni 26. Sipas nenit 25, shkronja "a", "instrumenta të veta të kapitalit shtesë të nivelit të parë, të cilat institucioni është i detyruar t'i blejë si rezultat i një detyrimi kontraktual", duhet të zbriten.</t>
  </si>
  <si>
    <t>Neni 11, shkronja "i". Kapitali shtesë i nivelit të parë (AT1) nuk mund të jetë negativ, por është e mundur që zbritjet nga AT1 të jenë më të mëdha se kapitali i AT1 plus Primet e emetimit të lidhura me instrumentat që lidhen me to. Në rastet kur ndodh kjo, atëherë AT1 duhet të barazohet me zero, dhe tepricat e zbritjeve nga AT1 duhet të zbriten nga KBN1.</t>
  </si>
  <si>
    <t>Ky rresht është vendosur për të siguruar fleksibilitet dhe për qëllime raportimi. Rreshti do të plotësohet vetëm në raste të rralla nëse elementet e kapitalit shtesë të nivelit të parë (AT1) apo zbritje të elementeve të kapitalit shtesë të nivelit të parë (AT1) nuk do të caktoheshin në rreshtat nga 1.1.2 (kapitali shtesë i nivelit të parë) deri tek rreshti 1.1.2.7 (Zbritjet shtesë të kapitalit shtesë të nivelit të parë (AT1))</t>
  </si>
  <si>
    <t>Neni 31, paragrafi 1, shkronja "c", "e" dhe "f".  Kushtet në këto pika pasqyrojnë situata të ndryshme të kapitalit, të cilat janë të kthyeshme, ndaj shuma e raportuar këtu mund të njihet në periudhat pasuese. Shuma që do raportohet nuk do të përfshijë primet e emetimit të lidhura me instrumentat.</t>
  </si>
  <si>
    <t>Neni 31, shkronja "b", pika (i); neni 33, shkronja "a" dhe neni 34.  Shuma që do të raportohet në këtë rresht do përfshijë primet e emetimit të lidhura me instrumentat që lidhen me instrumentat e veta.</t>
  </si>
  <si>
    <t>1.2.1 + 1.2.2 + 1.2.3 + 1.2.4 + 1.2.5 + 1.2.6 + 1.2.7</t>
  </si>
  <si>
    <t>Neni 25, shkronja "e". Kapitali i nivelit të dytë (T2) nuk mund të jetë negativ, por është e mundur që zbritjet nga T2 të jenë më të mëdha se kapitali i T2 plus primet e emetimit të lidhura me instrumentat që lidhen me to. Në rastet kur ndodh kjo, atëherë T2 duhet të barazohet me zero, dhe tepricat e zbritjeve nga T2 duhet të zbriten nga AT1.</t>
  </si>
  <si>
    <t>Ky rresht është vendosur për të siguruar fleksibilitet dhe për qëllime raportimi. Rreshti do të plotësohet vetëm në raste të rralla nëse nuk ka një vendimmarrje finale në raportimin e zërave/zbritjeve specifike të kapitalit. Rreshti do të plotësohet vetëm nëse elementet e kapitalit të nivelit të dytë (T2) apo zbritje të elementeve të kapitalit të nivelit të dytë (T2) nuk do te caktoheshin në rreshtat nga 1.2 (kapitali i nivelit të dytë) deri tek rreshti 1.2.6 (Zbritjet shtesë të kapitalit të nivelit të dytë (T2))</t>
  </si>
  <si>
    <t>titujt e borxhit të emetuar nga institucionet e mbikëqyrura, të cilëve u caktohet shkalla e cilësisë së kredisë “1” ose “2”, ose titujt e borxhit të emetuar nga institucionet e mbikëqyrura, të cilave u caktohet shkalla e cilësisë së kredisë “3”, por që trajtohen sipas kërkesave të nenit 17/2, pika 3 të rregullores “Për raportin e mjaftueshmërisë së kapitalit”</t>
  </si>
  <si>
    <t>titujt e borxhit të emetuar ose të garantuar nga qeveria shqiptare, qeveritë qendrore dhe bankat qendrore, nga organizatat ndërkombëtare, nga bankat shumëpalëshe të zhvillimit, ose nga qeveritë rajonale ose autoritetet lokale, të cilëve u caktohet shkalla e cilësisë së kredisë “2” ose “3”, në përputhje me rregulloren “Për raportin e mjaftueshmërisë së kapitalit”</t>
  </si>
  <si>
    <t>titujve të borxhit të emetuar ose të garantuar nga qeveria shqiptare, qeveritë qendrore dhe bankat qendrore, nga organizatat ndërkombëtare, nga bankat shumëpalëshe të zhvillimit, ose nga qeveritë rajonale ose autoritetet lokale, të cilëve u caktohet shkalla e cilësisë së kredisë “1” ose që ponderohen me peshën e rrezikut 0%, në përputhje me rregulloren “Për raportin e mjaftueshmërisë së kapitalit”</t>
  </si>
  <si>
    <t>titujt e borxhit të emetuar nga shoqëritë tregtare, të cilëve u caktohet shkalla e cilësisë së kredisë “1” ose “2”, në përputhje me rregulloren “Për raportin e mjaftueshmërisë së kapitalit”</t>
  </si>
  <si>
    <t>kuotat në sipërmarrjet e investimeve kolektive në tituj të transferueshëm (SIKTT), të cilat investojnë vetëm në titujt e parashikuar në zërat “1.2.1” deri në “1.2.4”</t>
  </si>
  <si>
    <t>Shënim: Ky formular plotësohet vetëm nga institucionet e pagesave dhe institucionet e parasë elektronike që ofrojnë shërbimin e inicimit të pagesës (SHIP).</t>
  </si>
  <si>
    <t>Shënim: Ky formular plotësohet vetëm nga institucionet e pagesave dhe institucionet e parasë elektronike që ofrojnë shërbimin e informimit të llogarisë (SHILL).</t>
  </si>
  <si>
    <t xml:space="preserve">Lloji i produktit ose shërbimit </t>
  </si>
  <si>
    <t>Numri i ankesave të zgjidhura</t>
  </si>
  <si>
    <t xml:space="preserve">Numri i ankesave të marra sipas arsyes së tyre  </t>
  </si>
  <si>
    <t xml:space="preserve">Gabime teknike ose të programit </t>
  </si>
  <si>
    <t>Publikim ose reklamim i papërshtatshëm i informacionit</t>
  </si>
  <si>
    <t>Përllogaritja e zërave</t>
  </si>
  <si>
    <t>Neni 15, paragrafi 2, shkronja "b": Ky zë do të plotësohet vetëm nëse është marrë miratimi paraprak nga Banka e Shqipërisë për të zvogëluar shumën e aktiveve të fondit të pensionit me përfitim të përcaktuar.</t>
  </si>
  <si>
    <t>Neni 11, paragrafi 1, shkronja "i": Shuma që do të raportohet në këtë rresht merret drejtpërdrejt nga zëri 1.1.2.6. Shuma duhet të zbritet nga KBN1.</t>
  </si>
  <si>
    <t>Kapitali rregullator i institucionit të pagesave (institucionit të parasë elektronike) (1.1+1.2)</t>
  </si>
  <si>
    <t>1.1+1.2</t>
  </si>
  <si>
    <t>Emri i institucionit financiar/kundërpartisë</t>
  </si>
  <si>
    <t>Hua standarde dhe paradhënie të papaguara në afat për klientët</t>
  </si>
  <si>
    <t>Kredi dhe paradhënie në ndjekje</t>
  </si>
  <si>
    <t xml:space="preserve">Hua nënstandard </t>
  </si>
  <si>
    <t>Hua të dyshimta</t>
  </si>
  <si>
    <t>Hua të humbura</t>
  </si>
  <si>
    <t>minus provigjonet për kreditë</t>
  </si>
  <si>
    <t>Pozicioni forward në valutë</t>
  </si>
  <si>
    <t>POZICIONI FORWARD NË VALUTË</t>
  </si>
  <si>
    <t>C.  Pozicioni në blerje (LONG)</t>
  </si>
  <si>
    <t>Transaksione valutore - blerje valute  forward</t>
  </si>
  <si>
    <t>Transaksione valutore - blerje valute future</t>
  </si>
  <si>
    <t>Transaksione valutore - kryegjëja sipas marrëveshjeve swap (pjesa e papërfshirë në pozicionin spot)</t>
  </si>
  <si>
    <t>Garancitë</t>
  </si>
  <si>
    <t>Letër kreditë</t>
  </si>
  <si>
    <t xml:space="preserve"> Pozicioni forward në blerje (LONG)</t>
  </si>
  <si>
    <t xml:space="preserve"> Pozicioni forward në blerje (LONG) (kundërvlera në lekë)</t>
  </si>
  <si>
    <t>D.  Pozicioni ne shitje  (SHORT)</t>
  </si>
  <si>
    <t>Transaksione valutore - shitje valute  forward</t>
  </si>
  <si>
    <t>Transaksione valutore - shitje valute future</t>
  </si>
  <si>
    <t xml:space="preserve">Garancitë </t>
  </si>
  <si>
    <t xml:space="preserve">Letër kreditë </t>
  </si>
  <si>
    <t xml:space="preserve"> Pozicioni forward në shitje (SHORT)</t>
  </si>
  <si>
    <t xml:space="preserve"> Pozicioni forward në shitje (SHORT) (kundërvlera në lekë)</t>
  </si>
  <si>
    <t>Pozicioni neto i opsioneve</t>
  </si>
  <si>
    <t>POZICIONI  NETO  I  OPSIONEVE</t>
  </si>
  <si>
    <t>Blerje opsioni CALL</t>
  </si>
  <si>
    <t>Shitje opsioni PUT</t>
  </si>
  <si>
    <t>Shitje opsioni CALL</t>
  </si>
  <si>
    <t>Blerje opsioni PUT</t>
  </si>
  <si>
    <t>Pozicioni neto i opsioneve (1+2) - (3+4)</t>
  </si>
  <si>
    <t>Pozicioni neto i opsioneve (kundërvlera në mije lekë)</t>
  </si>
  <si>
    <t>Pozicioni FORWARD</t>
  </si>
  <si>
    <t>Pozicioni neto i hapur valutor (pa përfshirë OPSIONET)</t>
  </si>
  <si>
    <t>Pozicioni neto i OPSIONEVE</t>
  </si>
  <si>
    <t>Pozicioni neto i hapur valutor (duke përfshirë OPSIONET)</t>
  </si>
  <si>
    <t xml:space="preserve">Elemente të pozicionit strukturor </t>
  </si>
  <si>
    <t>Kursi i këmbimit</t>
  </si>
  <si>
    <t>Pozicioni në blerje (LONG)</t>
  </si>
  <si>
    <t>Pozicioni në shitje (SHORT)</t>
  </si>
  <si>
    <t>(4)</t>
  </si>
  <si>
    <t>(5)</t>
  </si>
  <si>
    <t>(6)= (2)-(3)+(4)-(5)</t>
  </si>
  <si>
    <t>(8)= (6)+(7)</t>
  </si>
  <si>
    <t>(9)</t>
  </si>
  <si>
    <t>(10)</t>
  </si>
  <si>
    <t>[(11)=(8)-(9)]*(10)</t>
  </si>
  <si>
    <t>(12)=(11)/(16)*100</t>
  </si>
  <si>
    <t>Pozicioni total neto i hapur valutor = (13) nqs (13)&gt;(14); ose (14) nqs (14)&gt;(13)</t>
  </si>
  <si>
    <t>Kapitali rregullator i subjektit (në mijë lekë)</t>
  </si>
  <si>
    <t xml:space="preserve">Zërat jashtë bilancit </t>
  </si>
  <si>
    <t>Nga veprimet me klientët</t>
  </si>
  <si>
    <t xml:space="preserve">          Institucione të kreditit/financiare</t>
  </si>
  <si>
    <t>Neni 9.</t>
  </si>
  <si>
    <t>Investuar në aktive të sigurta, me rrezik të ulët e likuide, në formën e:</t>
  </si>
  <si>
    <t>Kolona (1) plotësohet vetëm nga institucionet e parasë elektronike.</t>
  </si>
  <si>
    <t>Kolona (2) plotësohet vetëm nga institucionet e pagesave dhe nga institucionet e parasë elektronike që ofrojnë edhe shërbime pagesash që nuk lidhen me emetimin e parasë elektronike.</t>
  </si>
  <si>
    <t>Maturiteti fillestar i kredive të dhëna</t>
  </si>
  <si>
    <t>deri në 7 ditë</t>
  </si>
  <si>
    <t>7 ditë deri në 1 muaj</t>
  </si>
  <si>
    <t xml:space="preserve">1 deri në 3 muaj </t>
  </si>
  <si>
    <t xml:space="preserve"> 3 deri në 6 muaj </t>
  </si>
  <si>
    <t xml:space="preserve"> 6 deri në 9 muaj </t>
  </si>
  <si>
    <t xml:space="preserve">9 deri në 12 muaj </t>
  </si>
  <si>
    <t>Numri i klientëve që kanë përdorur shërbimet e informimit të llogarisë së institucionit në periudhën raportuese</t>
  </si>
  <si>
    <t>Shuma minimale monetare e siguracionit  të dëmshpërblimit profesional (ose garancive të krahasueshme), e llogaritur në përputhje me udhëzimin 1/2022 "Për kriteret për përcaktimin e shumës monetare minimale të siguracionit të dëmshpërblimit profesional ose të garancive të tjera të krahasueshme"</t>
  </si>
  <si>
    <t xml:space="preserve">Emri i ofruesit të siguracionit ose ofruesit të garancisë </t>
  </si>
  <si>
    <t>Informacion mbi shërbimin e informimit të llogarisë</t>
  </si>
  <si>
    <t>Vlera e mbulimit të siguracionit  të dëmshpërblimit profesional (ose garancive të krahasueshme)</t>
  </si>
  <si>
    <t>Numri/Vlera</t>
  </si>
  <si>
    <t>Informacion mbi shërbimin e inicimit të pagesës</t>
  </si>
  <si>
    <t>1.1.1.1.1 + 1.1.1.1.2 + 1.1.1.1.3 + 1.1.1.1.4</t>
  </si>
  <si>
    <t>1.1.1.1.3.1 + 1.1.1.1.3.2 + 1.1.1.1.3.3</t>
  </si>
  <si>
    <t xml:space="preserve">Raportim mbi ankesat e marra </t>
  </si>
  <si>
    <t>Llogari pagesash</t>
  </si>
  <si>
    <t>Numri i ankesave të marra</t>
  </si>
  <si>
    <t xml:space="preserve">Shërbimet e pagesave </t>
  </si>
  <si>
    <t xml:space="preserve">Shërbimet e lidhura me instrumentat e pagesave (psh. kartat) </t>
  </si>
  <si>
    <t xml:space="preserve">Transaksionet në para fizike (cash)   </t>
  </si>
  <si>
    <t xml:space="preserve">Emetimi dhe ripagimi i parasë elektronike </t>
  </si>
  <si>
    <t>Treguesi</t>
  </si>
  <si>
    <t>Komente</t>
  </si>
  <si>
    <t xml:space="preserve">Depozitat pa afat në korporatat  depozituese </t>
  </si>
  <si>
    <t>Depozitat pa afat në korporatat depozituese</t>
  </si>
  <si>
    <t xml:space="preserve">Llogari të tjera dhe llogari garancie </t>
  </si>
  <si>
    <t>Llogari të tjera dhe llogari garancie në banka</t>
  </si>
  <si>
    <t>Llogari të tjera dhe llogari garancie në institucionet e tjera financiare</t>
  </si>
  <si>
    <t>Letra me vlerë të qeverisë qëndrore</t>
  </si>
  <si>
    <t>Bono thesari</t>
  </si>
  <si>
    <t>Letra me vlerë të tjera  të qeverisë</t>
  </si>
  <si>
    <t>Letra me vlerë të institucioneve të tjera financiare</t>
  </si>
  <si>
    <t>Kredi dhënë korporatave depozituese (borxh i varur)</t>
  </si>
  <si>
    <t xml:space="preserve">Kredi dhënë korporatave depozituese    </t>
  </si>
  <si>
    <t>3.1.1.2</t>
  </si>
  <si>
    <t>Kredi dhënë institucioneve të tjera financiare</t>
  </si>
  <si>
    <t xml:space="preserve">Kredi dhënë institucioneve të tjera financiare </t>
  </si>
  <si>
    <t>3.1.2.2</t>
  </si>
  <si>
    <t>Kredi dhënë qeverisë lokale</t>
  </si>
  <si>
    <t>Kredi dhënë korporatave jofinanciare publike</t>
  </si>
  <si>
    <t>Kredi dhënë korporatave të tjera jofinanciare</t>
  </si>
  <si>
    <t>Kredi dhënë sektorëve të tjerë rezidentë</t>
  </si>
  <si>
    <t>Fonde rezervë për huatë standarde</t>
  </si>
  <si>
    <t>Kredi dhënë korporatave depozituese</t>
  </si>
  <si>
    <t>3.2.1.1</t>
  </si>
  <si>
    <t>3.2.1.2</t>
  </si>
  <si>
    <t>3.2.2</t>
  </si>
  <si>
    <t>3.2.2.1</t>
  </si>
  <si>
    <t>3.2.2.2</t>
  </si>
  <si>
    <t>Kredi dhënë qeverise lokale</t>
  </si>
  <si>
    <t>Kredi dhënë korpoaratave jofinanciare publike</t>
  </si>
  <si>
    <t>Fonde rezervë për huatë në ndjekje</t>
  </si>
  <si>
    <t>Hua nënstandard</t>
  </si>
  <si>
    <t>3.3.1.1</t>
  </si>
  <si>
    <t>3.3.1.2</t>
  </si>
  <si>
    <t>3.3.2</t>
  </si>
  <si>
    <t>3.3.2.1</t>
  </si>
  <si>
    <t>3.3.2.2</t>
  </si>
  <si>
    <t>Fonde rezervë për huatë nënstandard</t>
  </si>
  <si>
    <t>Për kryegjënë</t>
  </si>
  <si>
    <t>Për interesin e përllogaritur</t>
  </si>
  <si>
    <t>Fonde rezervë për huatë e dyshimta</t>
  </si>
  <si>
    <t>Fonde rezervë për huatë e humbura</t>
  </si>
  <si>
    <t>Kuota në sipërmarrjet e investimeve kolektive në tituj të transferueshëm (SIKTT)</t>
  </si>
  <si>
    <t>Kredi të marra nga qeveria qëndrore</t>
  </si>
  <si>
    <t>Llogari pagese/llogari e parasë elektronike</t>
  </si>
  <si>
    <t>Llogari pagese/llogari e parasë elektronike të korporatave depozituese</t>
  </si>
  <si>
    <t>Llogari pagese/llogari e parasë elektronike të institucioneve të tjera financiare</t>
  </si>
  <si>
    <t>Llogari pagese/llogari e parasë elektronike të korporatave jofinanciare publike</t>
  </si>
  <si>
    <t>Llogari pagese/llogari e parasë elektronike të korporatave të tjera jofinanciare</t>
  </si>
  <si>
    <t xml:space="preserve">Llogari pagese/llogari e parasë elektronike të sektorëve të tjerë rezidentë </t>
  </si>
  <si>
    <t>Të pagueshme ndaj ofruesve të shërbimeve të pagesave dhe/ose emetuesve të parasë elektronike</t>
  </si>
  <si>
    <t xml:space="preserve">Shënime: </t>
  </si>
  <si>
    <t>Në zërin 2.1 "Letra me vlerë të qeverisë qëndrore", përfshihen edhe letrat me vlerë të qeverive rajonale dhe të autoriteteve lokale.</t>
  </si>
  <si>
    <t>Në zërin 2.3 "Letra me vlerë të institucioneve të tjera financiare", përfshihen edhe letrat me vlerë të organizatave ndërkombëtare dhe të bankave shumëpalëshe të zhvillimit.</t>
  </si>
  <si>
    <t xml:space="preserve">Kodi ISIN </t>
  </si>
  <si>
    <t>Tipi i instrumentit</t>
  </si>
  <si>
    <t>Klasa e instrumentit</t>
  </si>
  <si>
    <t>Data e emetimit</t>
  </si>
  <si>
    <t>Data e blerjes</t>
  </si>
  <si>
    <t>Data e maturimit</t>
  </si>
  <si>
    <t>Emri i emetuesit</t>
  </si>
  <si>
    <t>Sektori i emetuesit</t>
  </si>
  <si>
    <t>Rezidenca e emetuesit</t>
  </si>
  <si>
    <t>Kodi i vendit të emetuesit</t>
  </si>
  <si>
    <t>Transaksioni (+/-) gjatë periudhës (në vlerë tregu)</t>
  </si>
  <si>
    <t>Vlera e tregut në fund të periudhës</t>
  </si>
  <si>
    <t>Vlera kontabile në fund të periudhës</t>
  </si>
  <si>
    <t>Interesi i përllogaritur në fund të periudhës</t>
  </si>
  <si>
    <t>Maturiteti</t>
  </si>
  <si>
    <t>Listimi në bursë</t>
  </si>
  <si>
    <t>Databaza e titujve të mbajtur nga IP/IPE dhe të emetuar nga sektorët rezidentë dhe jorezidentë</t>
  </si>
  <si>
    <t>Çmimi i blerjes</t>
  </si>
  <si>
    <t>Nr. i ankandit</t>
  </si>
  <si>
    <t xml:space="preserve">Emri i titullit të blerë </t>
  </si>
  <si>
    <t>Pagesa në ALL</t>
  </si>
  <si>
    <t>Pagesa në EUR</t>
  </si>
  <si>
    <t>Pagesa në USD</t>
  </si>
  <si>
    <t>Pagesa në valuta të tjera</t>
  </si>
  <si>
    <t xml:space="preserve">Numër </t>
  </si>
  <si>
    <t>I</t>
  </si>
  <si>
    <t>Për individët</t>
  </si>
  <si>
    <t>Për bizneset</t>
  </si>
  <si>
    <t>II</t>
  </si>
  <si>
    <t>III</t>
  </si>
  <si>
    <t xml:space="preserve">Pagesa me para elektronike </t>
  </si>
  <si>
    <t>BIZNESET</t>
  </si>
  <si>
    <t xml:space="preserve">Përshkrimi </t>
  </si>
  <si>
    <t xml:space="preserve">Transaksionet në ALL </t>
  </si>
  <si>
    <t>Transaksionet në EUR</t>
  </si>
  <si>
    <t>Transaksionet në USD</t>
  </si>
  <si>
    <t xml:space="preserve">Transaksionet në valuta të tjera </t>
  </si>
  <si>
    <t>Në llogarinë e vetë</t>
  </si>
  <si>
    <t xml:space="preserve">            -   Ndërmjet llogarive të të njëjtit subjekt</t>
  </si>
  <si>
    <t xml:space="preserve">           -   Transferta midis subjekteve brenda vendit</t>
  </si>
  <si>
    <t>Në një llogari tjetër brenda subjektit</t>
  </si>
  <si>
    <t xml:space="preserve">Në një llogari tjetër brenda subjektit </t>
  </si>
  <si>
    <t xml:space="preserve">Totali </t>
  </si>
  <si>
    <t>Vlera (mln lekë)</t>
  </si>
  <si>
    <t xml:space="preserve">                                                          Numër</t>
  </si>
  <si>
    <t>Llogaritë në ALL</t>
  </si>
  <si>
    <t>Llogaritë në EUR</t>
  </si>
  <si>
    <t>Llogaritë në USD</t>
  </si>
  <si>
    <t xml:space="preserve">Valuta të tjera </t>
  </si>
  <si>
    <r>
      <t xml:space="preserve">Depozitime </t>
    </r>
    <r>
      <rPr>
        <i/>
        <sz val="9"/>
        <rFont val="Arial"/>
        <family val="2"/>
      </rPr>
      <t>cash</t>
    </r>
    <r>
      <rPr>
        <sz val="9"/>
        <rFont val="Arial"/>
        <family val="2"/>
      </rPr>
      <t xml:space="preserve"> në arkë</t>
    </r>
  </si>
  <si>
    <r>
      <t xml:space="preserve">Depozitime </t>
    </r>
    <r>
      <rPr>
        <i/>
        <sz val="9"/>
        <rFont val="Arial"/>
        <family val="2"/>
      </rPr>
      <t xml:space="preserve">cash </t>
    </r>
    <r>
      <rPr>
        <sz val="9"/>
        <rFont val="Arial"/>
        <family val="2"/>
      </rPr>
      <t>në arkë</t>
    </r>
  </si>
  <si>
    <r>
      <t xml:space="preserve">Tërheqje </t>
    </r>
    <r>
      <rPr>
        <i/>
        <sz val="9"/>
        <rFont val="Arial"/>
        <family val="2"/>
      </rPr>
      <t>cash</t>
    </r>
    <r>
      <rPr>
        <sz val="9"/>
        <rFont val="Arial"/>
        <family val="2"/>
      </rPr>
      <t xml:space="preserve"> në arkë (në llogarinë e vetë)</t>
    </r>
  </si>
  <si>
    <t>Transferta krediti të dërguara</t>
  </si>
  <si>
    <t xml:space="preserve">       prej të cilave:</t>
  </si>
  <si>
    <t>Transferta krediti të marra</t>
  </si>
  <si>
    <t xml:space="preserve">Tërheqje cash me instrumente pagesash të bazuara në karta (me përjashtim të transaksioneve me para elektronike) </t>
  </si>
  <si>
    <t>Pagesa me para elektronike (të marra)</t>
  </si>
  <si>
    <t>Çeqet (të marra)</t>
  </si>
  <si>
    <t>Shërbime të inicimit të pagesës (shërbimi 7 sipas aneksit 1 të ligjit "Për shërbimet e pagesave"</t>
  </si>
  <si>
    <t>INDIVIDËT</t>
  </si>
  <si>
    <t>Transaksione në arkë</t>
  </si>
  <si>
    <t xml:space="preserve">Numri i llogarive dhe numri i klientëve të shërbimeve të pagesave dhe të parasë elektronike </t>
  </si>
  <si>
    <t xml:space="preserve">Evidenca e transaksioneve të pagesave në cash  </t>
  </si>
  <si>
    <t xml:space="preserve">Transaksionet </t>
  </si>
  <si>
    <t xml:space="preserve">nga të cilat: </t>
  </si>
  <si>
    <t>Transaksionet sipas terminaleve</t>
  </si>
  <si>
    <t>Transaksione në terminalet e instaluara në vend, me para elektronike të emetuar nga institucioni raportues</t>
  </si>
  <si>
    <t>Shënim: Ky formular plotësohet nga institucionet e parasë elektronike.</t>
  </si>
  <si>
    <t xml:space="preserve">Transaksione në terminalet e instaluara jashtë vendit, me para elektronike të emetuara nga institucioni raportues </t>
  </si>
  <si>
    <t>Numër</t>
  </si>
  <si>
    <t>Terminale për përdorimin e parasë elektronike (1+2)</t>
  </si>
  <si>
    <t xml:space="preserve">Prej të cilave: </t>
  </si>
  <si>
    <t xml:space="preserve">Numri i terminaleve për paranë elektronike </t>
  </si>
  <si>
    <t>Njësi</t>
  </si>
  <si>
    <t>Tërheqje cash në arkë (në llogarinë e vetë)</t>
  </si>
  <si>
    <t>Kërkesa për kapital rregullator</t>
  </si>
  <si>
    <t xml:space="preserve">      terminale për kryerjen e pagesave me para elektronike</t>
  </si>
  <si>
    <t>Numri total i klientëve të shërbimeve të pagesave dhe klientëve mbajtës të parasë elektronike</t>
  </si>
  <si>
    <t>Numri i llogarive të parasë elektronike (1+2)</t>
  </si>
  <si>
    <t xml:space="preserve">        individë</t>
  </si>
  <si>
    <t xml:space="preserve">        biznese</t>
  </si>
  <si>
    <t>Rezidentë</t>
  </si>
  <si>
    <t xml:space="preserve">Jorezidentë </t>
  </si>
  <si>
    <t>Llogari të jorezidentëve</t>
  </si>
  <si>
    <t xml:space="preserve">Llogari të rezidentëve </t>
  </si>
  <si>
    <t xml:space="preserve">Nga të cilat: numri i llogarive të klientëve të aksesueshme nga interneti </t>
  </si>
  <si>
    <t>Transfertat e kreditit (përfshirë edhe debitimet direkte)</t>
  </si>
  <si>
    <t xml:space="preserve">       me karta </t>
  </si>
  <si>
    <t xml:space="preserve">       me software </t>
  </si>
  <si>
    <t xml:space="preserve">Transaksione për mbushjen, rimbushjen ose tërheqjen/ripagimin e vlerës së mbetur të parasë elektronike </t>
  </si>
  <si>
    <t xml:space="preserve">Transaksione në terminalet e instaluara nga institucioni raportues, me  para elektronike të emetuara nga institucione jashtë vendit </t>
  </si>
  <si>
    <t>Transferta krediti të iniciuara në formë letër</t>
  </si>
  <si>
    <t>Transferta krediti të iniciuara në formë jo-letër (elektronikisht)</t>
  </si>
  <si>
    <t xml:space="preserve"> Të tjera</t>
  </si>
  <si>
    <t>Nëpërmjet internetit (online)</t>
  </si>
  <si>
    <t>Nëpërmjet ATM ose terminaleve të tjerë të ofruesit të shërbimeve të pagesave</t>
  </si>
  <si>
    <t>Të ndara sipas kanalit të inicimit të pagesës</t>
  </si>
  <si>
    <t>Të ndara në bazë të inicimit të pagesës në grup transaksionesh ose në një pagesë të vetme</t>
  </si>
  <si>
    <t>Të iniciuara në grup transaksionesh</t>
  </si>
  <si>
    <t>Të iniciuara si një pagesë e vetme</t>
  </si>
  <si>
    <t>1.2.2.1</t>
  </si>
  <si>
    <t>1.2.2.1.1</t>
  </si>
  <si>
    <t>1.2.2.2</t>
  </si>
  <si>
    <t xml:space="preserve">           Pagesa për E-commerce</t>
  </si>
  <si>
    <t>1.2.2.3</t>
  </si>
  <si>
    <t xml:space="preserve">Transaksione pagesash me karta të emetuara nga ofrues të shërbimeve të pagesave rezidentë (me përjashtim të kartave me funksion të parasë elektronike) - të dërguara </t>
  </si>
  <si>
    <t>Transaksione pagesash me karta të pranuara nga ofrues të shërbimeve të pagesave rezidentë (me përjashtim të kartave me funksion të parasë elektronike) - të marra</t>
  </si>
  <si>
    <t>pagesa në distancë</t>
  </si>
  <si>
    <t>pagesa në POS</t>
  </si>
  <si>
    <t xml:space="preserve">Pagesa me karta funksion debiti </t>
  </si>
  <si>
    <t>Pagesa me karta funksion krediti</t>
  </si>
  <si>
    <t xml:space="preserve">Pagesa me kartë debiti të vonuar (delayed debit card) </t>
  </si>
  <si>
    <t xml:space="preserve">          Për individët</t>
  </si>
  <si>
    <t xml:space="preserve">          Për bizneset</t>
  </si>
  <si>
    <t>4.1.1</t>
  </si>
  <si>
    <t>4.1.1.1</t>
  </si>
  <si>
    <t>4.1.1.2</t>
  </si>
  <si>
    <t>4.1.2</t>
  </si>
  <si>
    <t>4.1.2.1</t>
  </si>
  <si>
    <t>4.1.2.2</t>
  </si>
  <si>
    <t>4.2.1</t>
  </si>
  <si>
    <t>4.2.1.1</t>
  </si>
  <si>
    <t>4.2.1.2</t>
  </si>
  <si>
    <t>4.2.2</t>
  </si>
  <si>
    <t>4.2.2.1</t>
  </si>
  <si>
    <t>4.2.2.2</t>
  </si>
  <si>
    <t>4.3.1</t>
  </si>
  <si>
    <t>4.3.1.1</t>
  </si>
  <si>
    <t>4.3.1.2</t>
  </si>
  <si>
    <t>4.3.2</t>
  </si>
  <si>
    <t>4.3.2.1</t>
  </si>
  <si>
    <t>4.3.2.2</t>
  </si>
  <si>
    <t>Debitime direkte (të dërguara)</t>
  </si>
  <si>
    <t>Debitime direkte të iniciuara në formë jo-letër (elektronikisht)</t>
  </si>
  <si>
    <t>Debitime direkte të iniciuara në formë letër</t>
  </si>
  <si>
    <t xml:space="preserve">Të ndara në bazë të formës së inicimit të pagesës </t>
  </si>
  <si>
    <t>5.2.1</t>
  </si>
  <si>
    <t>5.2.1.1</t>
  </si>
  <si>
    <t>5.2.1.2</t>
  </si>
  <si>
    <t>5.2.2</t>
  </si>
  <si>
    <t>5.2.2.1</t>
  </si>
  <si>
    <t>5.2.2.2</t>
  </si>
  <si>
    <t>Debitime direkte të marra</t>
  </si>
  <si>
    <t xml:space="preserve"> Nëpërmjet telefonit Mobile </t>
  </si>
  <si>
    <t xml:space="preserve">Me karta funksion debiti </t>
  </si>
  <si>
    <t>Me karta funksion krediti</t>
  </si>
  <si>
    <t xml:space="preserve">Me kartë debiti të vonuar (delayed debit card) </t>
  </si>
  <si>
    <t>7.1.1</t>
  </si>
  <si>
    <t>7.1.2</t>
  </si>
  <si>
    <t>7.2.1</t>
  </si>
  <si>
    <t>7.2.2</t>
  </si>
  <si>
    <t>7.3.1</t>
  </si>
  <si>
    <t>7.3.2</t>
  </si>
  <si>
    <t>Pagesa me para elektronike të emetuara nga ofrues të shërbimeve të pagesave rezidentë - të dërguara</t>
  </si>
  <si>
    <t>Pagesat me para elektronike nëpërmjet një karte</t>
  </si>
  <si>
    <t>Pagesat me llogari të parasë elektronike</t>
  </si>
  <si>
    <t>Të aksesueshme nëpërmjet një karte</t>
  </si>
  <si>
    <t>8.2.1</t>
  </si>
  <si>
    <t>8.2.2</t>
  </si>
  <si>
    <t>8.2.3</t>
  </si>
  <si>
    <t>8.2.1.1</t>
  </si>
  <si>
    <t>8.2.1.2</t>
  </si>
  <si>
    <t>8.2.2.1</t>
  </si>
  <si>
    <t>8.2.2.2</t>
  </si>
  <si>
    <t>8.2.3.1</t>
  </si>
  <si>
    <t>8.2.3.2</t>
  </si>
  <si>
    <t>Çeqet (të dërguara)</t>
  </si>
  <si>
    <t>Dërgesat e parave (remitanca) - të marra</t>
  </si>
  <si>
    <t>Pagesa me instrumente të tjera/shërbime të tjera pagesash (të dërguara)</t>
  </si>
  <si>
    <t>Pagesa me instrumente të tjera/shërbime të tjera pagesash (të marra)</t>
  </si>
  <si>
    <t>Përshkrimi i pagesës sipas instrumentit të pagesës/shërbimit të pagesës</t>
  </si>
  <si>
    <t>Për individët - në formën e:</t>
  </si>
  <si>
    <t>Transfertave të kreditit</t>
  </si>
  <si>
    <t>Debitimit direkt</t>
  </si>
  <si>
    <t>Pagesave me para elektronike</t>
  </si>
  <si>
    <t>Pagesave me karta</t>
  </si>
  <si>
    <t xml:space="preserve">Dërgesave të parave (remitanca) </t>
  </si>
  <si>
    <t>Çeqeve</t>
  </si>
  <si>
    <t>Shërbimeve të tjera të pagesave</t>
  </si>
  <si>
    <t>Për bizneset - në formën e:</t>
  </si>
  <si>
    <t>Transferta/pagesa ndërkombëtare të iniciuara nga klientët (të dërguara)</t>
  </si>
  <si>
    <t>Për shërbime të ndryshme pagesash, zbatohen këto rregulla:</t>
  </si>
  <si>
    <t>(a) transfertat e kreditit llogariten në krahun e përfituesit;</t>
  </si>
  <si>
    <t>(b) debitimet direkte llogariten nga krahu i paguesit;</t>
  </si>
  <si>
    <t>(c) çeqet llogariten nga krahu i paguesit;</t>
  </si>
  <si>
    <t>(d) transaksionet me kartë llogariten në krahun e përfituesit, pra në krahun e pranuesit të kartës;</t>
  </si>
  <si>
    <t>(a) transfertat e kreditit llogariten në krahun e paguesit;</t>
  </si>
  <si>
    <t>(b) debitimet direkte llogariten nga krahu i përfituesit;</t>
  </si>
  <si>
    <t>(c) çeqet llogariten nga krahu i përfituesit;</t>
  </si>
  <si>
    <t>(d) transaksionet me kartë llogariten në krahun e paguesit, pra në krahun e emetuesit të kartës;</t>
  </si>
  <si>
    <t>Transferta/pagesa ndërkombëtare të mbërritura në llogarinë e klientëve (të marra)</t>
  </si>
  <si>
    <t>Numri i llogarive të pagesave (1+2)</t>
  </si>
  <si>
    <t>Të ndara sipas llojit të autentifikimit</t>
  </si>
  <si>
    <t>Transaksionet e pagesave sipas llojit të autentifikimit të përdorur</t>
  </si>
  <si>
    <t>Përshkrimi i pagesës sipas llojit të autentifikimit të përdorur</t>
  </si>
  <si>
    <t>Të autentifikuara sipas autentifikimit të thelluar të klientit (SCA)</t>
  </si>
  <si>
    <t>Të autentifikuara jo sipas autentifikimit të thelluar të klientit (jo-SCA)</t>
  </si>
  <si>
    <t xml:space="preserve">Të ndara në bazë të arsyes së përjashtimit nga autentifikimi i thelluar i klientit </t>
  </si>
  <si>
    <t>Për transfertat e kreditit në distancë (remote)</t>
  </si>
  <si>
    <t>Transaksionet me vlerë të ulët</t>
  </si>
  <si>
    <t>Për transfertat e kreditit në distancë (remote):</t>
  </si>
  <si>
    <t>Për transfertat e kreditit jo në distancë (non-remote):</t>
  </si>
  <si>
    <t>Transaksione ndërmjet llogarive të mbajtura nga i njëjti person fizik ose juridik</t>
  </si>
  <si>
    <t>Transaksione me përfitues të besuar</t>
  </si>
  <si>
    <t>Transaksione të përsëritura</t>
  </si>
  <si>
    <t>Transaksione që përdorin proceset dhe protokollet e sigurta të pagesave të kompanive</t>
  </si>
  <si>
    <t>Sipas analizës së rrezikut të transaksionit</t>
  </si>
  <si>
    <t>Pagesat pa kontakt në pikën e shitjes</t>
  </si>
  <si>
    <t>Transaksionet në terminalet e pambikëqyrura për pagesat e transportit dhe tarifat e parkimit</t>
  </si>
  <si>
    <t>Për transaksionet në distancë (remote)</t>
  </si>
  <si>
    <t>Për transaksionet jo në distancë (non-remote):</t>
  </si>
  <si>
    <t xml:space="preserve">Transaksione të iniciuara nga tregtarët </t>
  </si>
  <si>
    <t>1.2.1.6</t>
  </si>
  <si>
    <t>1.2.2.4</t>
  </si>
  <si>
    <t>1.2.2.5</t>
  </si>
  <si>
    <t>2.2.1.1</t>
  </si>
  <si>
    <t>2.2.1.2</t>
  </si>
  <si>
    <t>2.2.1.3</t>
  </si>
  <si>
    <t>2.2.1.4</t>
  </si>
  <si>
    <t>2.2.1.5</t>
  </si>
  <si>
    <t>2.2.1.6</t>
  </si>
  <si>
    <t>2.2.1.7</t>
  </si>
  <si>
    <t>2.2.2.1</t>
  </si>
  <si>
    <t>2.2.2.2</t>
  </si>
  <si>
    <t>2.2.2.3</t>
  </si>
  <si>
    <t>2.2.2.4</t>
  </si>
  <si>
    <t>2.2.2.5</t>
  </si>
  <si>
    <t>3.2.1.3</t>
  </si>
  <si>
    <t>3.2.1.4</t>
  </si>
  <si>
    <t>3.2.1.5</t>
  </si>
  <si>
    <t>3.2.2.3</t>
  </si>
  <si>
    <t>3.2.2.4</t>
  </si>
  <si>
    <t>3.2.2.5</t>
  </si>
  <si>
    <t>4.2.1.3</t>
  </si>
  <si>
    <t>4.2.1.4</t>
  </si>
  <si>
    <t>4.2.1.5</t>
  </si>
  <si>
    <t>4.2.1.6</t>
  </si>
  <si>
    <t>4.2.1.7</t>
  </si>
  <si>
    <t>4.2.1.8</t>
  </si>
  <si>
    <t>4.2.2.3</t>
  </si>
  <si>
    <t>4.2.2.4</t>
  </si>
  <si>
    <t>4.2.2.5</t>
  </si>
  <si>
    <t>5.1.1</t>
  </si>
  <si>
    <t>5.1.2</t>
  </si>
  <si>
    <t>a)</t>
  </si>
  <si>
    <t>b)</t>
  </si>
  <si>
    <t>c)</t>
  </si>
  <si>
    <t>d)</t>
  </si>
  <si>
    <t>e)</t>
  </si>
  <si>
    <t>f)</t>
  </si>
  <si>
    <t>g)</t>
  </si>
  <si>
    <t>h)</t>
  </si>
  <si>
    <t>Transaksionet me vlerë të ulët - transaksionet e përjashtuara nga SCA, sipas nenit 20 të rregullores 29/2022</t>
  </si>
  <si>
    <t>Transaksione me përfitues të besuar - transaksionet e përjashtuara nga SCA, sipas nenit 17 të rregullores 29/2022</t>
  </si>
  <si>
    <t>Transaksione të përsëritura - transaksionet e përjashtuara nga SCA, sipas nenit 18 të rregullores 29/2022</t>
  </si>
  <si>
    <t>Transaksione ndërmjet llogarive të mbajtura nga i njëjti person fizik ose juridik - transaksionet e përjashtuara nga SCA, sipas nenit 19 të rregullores 29/2022</t>
  </si>
  <si>
    <t>Transaksione që përdorin proceset dhe protokollet e sigurta të pagesave të kompanive - transaksionet e përjashtuara nga SCA, sipas nenit 21 të rregullores 29/2022</t>
  </si>
  <si>
    <t>Sipas analizës së rrezikut të transaksionit - transaksionet e përjashtuara nga SCA, sipas nenit 22 të rregullores 29/2022</t>
  </si>
  <si>
    <t>Pagesat pa kontakt në pikën e shitjes - transaksionet e përjashtuara nga SCA, sipas nenit 15 të rregullores 29/2022</t>
  </si>
  <si>
    <t>Transaksionet në terminalet e pambikëqyrura për pagesat e transportit dhe tarifat e parkimit - transaksionet e përjashtuara nga SCA, sipas nenit 16 të rregullores 29/2022</t>
  </si>
  <si>
    <t>Për arsyet e ndryshme të përjashtimit nga autentifikimi i thelluar i klientit (SCA) për transaksionet e pagesave, referojuni rregullores 29/2022 “Për autentifikimin e thelluar të klientit dhe standardet e përbashkëta, të hapura dhe të sigurta të komunikimit”, më konkretisht:</t>
  </si>
  <si>
    <r>
      <t>Dërgesat e parave (remitanca)</t>
    </r>
    <r>
      <rPr>
        <b/>
        <vertAlign val="superscript"/>
        <sz val="9"/>
        <rFont val="Arial "/>
      </rPr>
      <t>1</t>
    </r>
    <r>
      <rPr>
        <b/>
        <sz val="9"/>
        <rFont val="Arial "/>
      </rPr>
      <t xml:space="preserve"> - të dërguara</t>
    </r>
  </si>
  <si>
    <r>
      <rPr>
        <i/>
        <vertAlign val="superscript"/>
        <sz val="9"/>
        <color theme="1"/>
        <rFont val="Arial"/>
        <family val="2"/>
      </rPr>
      <t>1</t>
    </r>
    <r>
      <rPr>
        <i/>
        <sz val="9"/>
        <color theme="1"/>
        <rFont val="Arial"/>
        <family val="2"/>
      </rPr>
      <t>- Dërgesat e parave (remitancat), kanë të njëjtin kuptim si në pikën 8 të nenit 5 të ligjit "Për shërbimet e pagesave".</t>
    </r>
  </si>
  <si>
    <r>
      <t xml:space="preserve">  Pozicioni </t>
    </r>
    <r>
      <rPr>
        <b/>
        <i/>
        <sz val="9"/>
        <rFont val="Arial"/>
        <family val="2"/>
      </rPr>
      <t>SPOT</t>
    </r>
  </si>
  <si>
    <t xml:space="preserve">      terminale për rimbushjen apo ripagimin e parasë elektronike </t>
  </si>
  <si>
    <t>Teprica e kredive të disbursuara të lidhura me shërbimet e pagesave</t>
  </si>
  <si>
    <t>Transaksione valutore - shitje valute spot</t>
  </si>
  <si>
    <t>(e) transaksionet e pagesave me para elektronike llogariten ose në krahun e paguesit ose në krahun e përfituesit, në varësi të kanalit të inicimit të pagesës. Nëse llogaritet në krahun e paguesit (të përfituesit) në kategorinë e "transaksioneve të marra", transaksioni duhet të llogaritet në anën e përfituesit (paguesit) në kategorinë e "transaksioneve të dërguara".</t>
  </si>
  <si>
    <t>(e) transaksionet e pagesave me para elektronike llogariten ose në krahun e paguesit ose në krahun e përfituesit, në varësi të kanalit të inicimit të pagesës. Nëse llogaritet në krahun e paguesit (të përfituesit) në kategorinë e "transaksioneve të dërguara", transaksioni duhet të llogaritet në anën e përfituesit (paguesit) në kategorinë e "transaksioneve të marra".</t>
  </si>
  <si>
    <t>Transaksione të pagesave të dërguara</t>
  </si>
  <si>
    <t>Transaksione të pagesave të marra</t>
  </si>
  <si>
    <t xml:space="preserve">Totali i transaksioneve të pagesave të marra (2+4+6+9+11+13+15) </t>
  </si>
  <si>
    <t xml:space="preserve">Totali i transaksioneve të pagesave të dërguara (1+3+5+7+8+10+12+14) </t>
  </si>
  <si>
    <t>Numri i llogarive të ndryshme të pagesave që janë aksesuar nga institucioni në periudhën e raportimit, për qëllime të ofrimit të shërbimit të inicimit të pagesës (SHIP)</t>
  </si>
  <si>
    <t>Numri i transaksioneve të pagesave që ka iniciuar institucioni në periudhën raportuese</t>
  </si>
  <si>
    <t>Vlera totale e të gjitha transaksioneve të pagesave të iniciuara nga institucioni gjatë periudhës raportuese</t>
  </si>
  <si>
    <t>Numri i llogarive të ndryshme të pagesave që janë aksesuar nga institucioni në periudhën e raportimit për qëllime të ofrimit të shërbimit të informimit të llogarisë (SHILL)</t>
  </si>
  <si>
    <t>Kodi "1"</t>
  </si>
  <si>
    <t xml:space="preserve">Vëllimi total i transaksioneve të pagesave të ekzekutuara vitin e mëparshëm, do të llogaritet si vëllimi total i transaksioneve të pagesave të ekzekutuara gjatë 12 muajve paraardhës të momentit (muajit) kur llogaritet treguesi. Për shembull, nëse treguesi llogaritet në datë 30 qershor 2023, periudha 12 mujore përfshin muajt qershor 2022-maj 2023. </t>
  </si>
  <si>
    <t>Kredi të dhëna të lidhura me shërbimet e pagesave</t>
  </si>
  <si>
    <t>4.1.3</t>
  </si>
  <si>
    <t>4.1.3.1</t>
  </si>
  <si>
    <t>4.1.3.2</t>
  </si>
  <si>
    <t>4.1.4</t>
  </si>
  <si>
    <t>4.1.4.1</t>
  </si>
  <si>
    <t>4.1.4.2</t>
  </si>
  <si>
    <t>4.1.5</t>
  </si>
  <si>
    <t>4.1.5.1</t>
  </si>
  <si>
    <t>4.1.5.2</t>
  </si>
  <si>
    <t>4.1.6</t>
  </si>
  <si>
    <t>4.1.6.1</t>
  </si>
  <si>
    <t>4.1.6.2</t>
  </si>
  <si>
    <t>4.1.7</t>
  </si>
  <si>
    <t>4.2.3</t>
  </si>
  <si>
    <t>4.2.3.1</t>
  </si>
  <si>
    <t>4.2.3.2</t>
  </si>
  <si>
    <t>4.2.4</t>
  </si>
  <si>
    <t>4.2.4.1</t>
  </si>
  <si>
    <t>4.2.4.2</t>
  </si>
  <si>
    <t>4.2.5</t>
  </si>
  <si>
    <t>4.2.5.1</t>
  </si>
  <si>
    <t>4.2.5.2</t>
  </si>
  <si>
    <t>4.2.6</t>
  </si>
  <si>
    <t>4.2.6.1</t>
  </si>
  <si>
    <t>4.2.6.2</t>
  </si>
  <si>
    <t>4.2.7</t>
  </si>
  <si>
    <t>4.3.3</t>
  </si>
  <si>
    <t>4.3.3.1</t>
  </si>
  <si>
    <t>4.3.3.2</t>
  </si>
  <si>
    <t>4.3.4</t>
  </si>
  <si>
    <t>4.3.4.1</t>
  </si>
  <si>
    <t>4.3.4.2</t>
  </si>
  <si>
    <t>4.3.5</t>
  </si>
  <si>
    <t>4.3.5.1</t>
  </si>
  <si>
    <t>4.3.5.2</t>
  </si>
  <si>
    <t>4.3.6</t>
  </si>
  <si>
    <t>4.3.6.1</t>
  </si>
  <si>
    <t>4.3.6.2</t>
  </si>
  <si>
    <t>4.3.7</t>
  </si>
  <si>
    <t>4.3.7.1</t>
  </si>
  <si>
    <t>4.3.7.2</t>
  </si>
  <si>
    <t>4.4.1</t>
  </si>
  <si>
    <t>4.4.1.1</t>
  </si>
  <si>
    <t>4.4.1.2</t>
  </si>
  <si>
    <t>4.4.2</t>
  </si>
  <si>
    <t>4.4.2.1</t>
  </si>
  <si>
    <t>4.4.2.2</t>
  </si>
  <si>
    <t>4.4.3</t>
  </si>
  <si>
    <t>4.4.3.1</t>
  </si>
  <si>
    <t>4.4.3.2</t>
  </si>
  <si>
    <t>4.4.4</t>
  </si>
  <si>
    <t>4.4.4.1</t>
  </si>
  <si>
    <t>4.4.4.2</t>
  </si>
  <si>
    <t>4.4.5</t>
  </si>
  <si>
    <t>4.4.5.1</t>
  </si>
  <si>
    <t>4.4.5.2</t>
  </si>
  <si>
    <t>4.4.6</t>
  </si>
  <si>
    <t>4.4.6.1</t>
  </si>
  <si>
    <t>4.4.6.2</t>
  </si>
  <si>
    <t>4.4.7</t>
  </si>
  <si>
    <t>4.4.7.1</t>
  </si>
  <si>
    <t>4.4.7.2</t>
  </si>
  <si>
    <t>4.5.1</t>
  </si>
  <si>
    <t>4.5.1.1</t>
  </si>
  <si>
    <t>4.5.1.2</t>
  </si>
  <si>
    <t>4.5.2</t>
  </si>
  <si>
    <t>4.5.2.1</t>
  </si>
  <si>
    <t>4.5.2.2</t>
  </si>
  <si>
    <t>4.5.3</t>
  </si>
  <si>
    <t>4.5.3.1</t>
  </si>
  <si>
    <t>4.5.3.2</t>
  </si>
  <si>
    <t>4.5.4</t>
  </si>
  <si>
    <t>4.5.4.1</t>
  </si>
  <si>
    <t>4.5.4.2</t>
  </si>
  <si>
    <t>4.5.5</t>
  </si>
  <si>
    <t>4.5.5.1</t>
  </si>
  <si>
    <t>4.5.5.2</t>
  </si>
  <si>
    <t>4.5.6</t>
  </si>
  <si>
    <t>4.5.6.1</t>
  </si>
  <si>
    <t>4.5.6.2</t>
  </si>
  <si>
    <t>4.5.7</t>
  </si>
  <si>
    <t>4.5.7.1</t>
  </si>
  <si>
    <t>4.5.7.2</t>
  </si>
  <si>
    <t>7.1.9</t>
  </si>
  <si>
    <t>7.2.9</t>
  </si>
  <si>
    <t xml:space="preserve">Në zërin 3 "Kredi të dhëna të lidhura me shërbimet e pagesave", plotësohet teprica e kredive të dhëna nga institucioni i pagesave ose institucioni i parasë elektronike, të lidhura me shërbimet e pagesave, siç parashikohet në nenin 19, pika 4 të ligjit "Për shërbimet e pagesave". </t>
  </si>
  <si>
    <t xml:space="preserve">Në zërin 4 "Veprimet me klientët", plotësohet vetëm nga ato institucione që kryejnë veprimtari mikse (përveç shërbimeve të pagesave kryejnë edhe veprimtarinë e kredidhënies), bazuar në licencën e marrë para hyrjes në fuqi të ligjit "Për shërbimet e pagesave". </t>
  </si>
  <si>
    <t>Vlerë (mln lekë)</t>
  </si>
  <si>
    <t>7_1</t>
  </si>
  <si>
    <t>F1</t>
  </si>
  <si>
    <t>F2</t>
  </si>
  <si>
    <t>F3</t>
  </si>
  <si>
    <t>F4</t>
  </si>
  <si>
    <t>F5</t>
  </si>
  <si>
    <t>F6</t>
  </si>
  <si>
    <t>F7.1</t>
  </si>
  <si>
    <t>F7.2</t>
  </si>
  <si>
    <t>7_2</t>
  </si>
  <si>
    <t>F8</t>
  </si>
  <si>
    <t>F9</t>
  </si>
  <si>
    <t>10_1</t>
  </si>
  <si>
    <t>10_2</t>
  </si>
  <si>
    <t>10_3</t>
  </si>
  <si>
    <t>F10</t>
  </si>
  <si>
    <t>F10.1</t>
  </si>
  <si>
    <t>F10.2</t>
  </si>
  <si>
    <t>F10.3</t>
  </si>
  <si>
    <t>F11</t>
  </si>
  <si>
    <t>11_1</t>
  </si>
  <si>
    <t>F11.1</t>
  </si>
  <si>
    <t>F12</t>
  </si>
  <si>
    <t>F13</t>
  </si>
  <si>
    <t>13_1</t>
  </si>
  <si>
    <t>F13.1</t>
  </si>
  <si>
    <t>F14</t>
  </si>
  <si>
    <t>F15</t>
  </si>
  <si>
    <t>Njësi (monetare)</t>
  </si>
  <si>
    <t>F16</t>
  </si>
  <si>
    <t>F17</t>
  </si>
  <si>
    <t xml:space="preserve">Njësi </t>
  </si>
  <si>
    <t>F18</t>
  </si>
  <si>
    <t>F20</t>
  </si>
  <si>
    <t>VISA</t>
  </si>
  <si>
    <t>MasterCard</t>
  </si>
  <si>
    <t xml:space="preserve">Karta me funksion para elektronike </t>
  </si>
  <si>
    <t>prej të cilave:</t>
  </si>
  <si>
    <t xml:space="preserve"> - Karta me funksion para elektronike me rimbushje të paktën një herë</t>
  </si>
  <si>
    <t>13_2</t>
  </si>
  <si>
    <t xml:space="preserve">Numri i kartave të parasë elektronike </t>
  </si>
  <si>
    <t>Kartë lokale</t>
  </si>
  <si>
    <t>American Express</t>
  </si>
  <si>
    <t>Të tjera*</t>
  </si>
  <si>
    <t>Numri i kartave sipas funksioneve/operatorëve</t>
  </si>
  <si>
    <t>F13.2</t>
  </si>
  <si>
    <t>SRU_Institucionet e Pagesave (IP) dhe Institucionet e Parasë Elektronike (IPE)</t>
  </si>
  <si>
    <t xml:space="preserve">Evidenca e transaksioneve të pagesave sipas instrumenteve/shërbimeve të pagesave </t>
  </si>
  <si>
    <t>Pozicioni Spot në Pasiv (Totali i pasivit dhe i transaksioneve valutore -shitje valute spot)</t>
  </si>
  <si>
    <t>Pozicioni spot në Pasiv  (kundërvlera në lekë)</t>
  </si>
  <si>
    <t>T o t a l i  i  Pa s i v i t</t>
  </si>
  <si>
    <t xml:space="preserve">Lloji i ngjarjes (Niveli 1)
</t>
  </si>
  <si>
    <t>Lloji i ngjarjes (Niveli 2)</t>
  </si>
  <si>
    <t>Lloji i ngjarjes (Niveli 3)</t>
  </si>
  <si>
    <t>Linja e biznesit (Niveli 1)</t>
  </si>
  <si>
    <t>Linja e biznesit (Niveli 2)</t>
  </si>
  <si>
    <t>Efekti financiar </t>
  </si>
  <si>
    <t>Shkaku (Niveli 1)</t>
  </si>
  <si>
    <t>Shkaku (Niveli 2)</t>
  </si>
  <si>
    <t xml:space="preserve">Ngjarje kufitare </t>
  </si>
  <si>
    <t>NR. I FORMULARIT</t>
  </si>
  <si>
    <t>EMRI I FORMULARIT</t>
  </si>
  <si>
    <t>PERIODICITETI</t>
  </si>
  <si>
    <t>Të dhënat identifikuese të individit (pronar përfitues)</t>
  </si>
  <si>
    <t>Datëlindja e individit/ Data e themelimit të personit fizik, personit juridik 2*</t>
  </si>
  <si>
    <t>Numri i identifikimit të individit / NUIS i personit fizik, personit juridik 2*</t>
  </si>
  <si>
    <t>Datëlindja e individit</t>
  </si>
  <si>
    <t>Numri i identifikimit të individit</t>
  </si>
  <si>
    <t xml:space="preserve"> </t>
  </si>
  <si>
    <t>Treguesit e paralajmërimit të hershëm</t>
  </si>
  <si>
    <t>Numri i çështjeve të reja ligjore</t>
  </si>
  <si>
    <t>Kostoja e çështjeve ligjore</t>
  </si>
  <si>
    <t xml:space="preserve">Ankesat e reja të klientëve </t>
  </si>
  <si>
    <t xml:space="preserve">Ankesat e hapura të klientëve </t>
  </si>
  <si>
    <t xml:space="preserve">Numri i gjobave nga autoritetet </t>
  </si>
  <si>
    <t xml:space="preserve">Vlera e gjobave nga autoritetet </t>
  </si>
  <si>
    <t xml:space="preserve">Qarkullimi i punonjësve </t>
  </si>
  <si>
    <r>
      <t>Avari/Ndërprerje të programit bazë (</t>
    </r>
    <r>
      <rPr>
        <i/>
        <sz val="9"/>
        <color theme="1"/>
        <rFont val="Times New Roman"/>
        <family val="1"/>
      </rPr>
      <t>core system</t>
    </r>
    <r>
      <rPr>
        <sz val="9"/>
        <color theme="1"/>
        <rFont val="Times New Roman"/>
        <family val="1"/>
      </rPr>
      <t xml:space="preserve">) </t>
    </r>
  </si>
  <si>
    <r>
      <t xml:space="preserve">Numri i tentativave për </t>
    </r>
    <r>
      <rPr>
        <b/>
        <i/>
        <sz val="9"/>
        <color theme="1"/>
        <rFont val="Times New Roman"/>
        <family val="1"/>
      </rPr>
      <t>hacking/</t>
    </r>
    <r>
      <rPr>
        <b/>
        <sz val="9"/>
        <color theme="1"/>
        <rFont val="Times New Roman"/>
        <family val="1"/>
      </rPr>
      <t xml:space="preserve"> incidenteve kibernetike</t>
    </r>
  </si>
  <si>
    <t>Niveli 1 i detajimit</t>
  </si>
  <si>
    <t>Niveli 2 i detajimit</t>
  </si>
  <si>
    <r>
      <rPr>
        <i/>
        <sz val="9"/>
        <color rgb="FF000000"/>
        <rFont val="Times New Roman"/>
        <family val="1"/>
      </rPr>
      <t>Software/program</t>
    </r>
    <r>
      <rPr>
        <sz val="9"/>
        <color rgb="FF000000"/>
        <rFont val="Times New Roman"/>
        <family val="1"/>
      </rPr>
      <t xml:space="preserve"> i dëmshëm </t>
    </r>
    <r>
      <rPr>
        <i/>
        <sz val="9"/>
        <color rgb="FF000000"/>
        <rFont val="Times New Roman"/>
        <family val="1"/>
      </rPr>
      <t>(Malware)</t>
    </r>
  </si>
  <si>
    <t>Ransomware</t>
  </si>
  <si>
    <r>
      <t>Trojan horse</t>
    </r>
    <r>
      <rPr>
        <i/>
        <sz val="9"/>
        <color rgb="FF1F497D"/>
        <rFont val="Times New Roman"/>
        <family val="1"/>
      </rPr>
      <t xml:space="preserve"> </t>
    </r>
  </si>
  <si>
    <t>Virus</t>
  </si>
  <si>
    <t>Worm</t>
  </si>
  <si>
    <t>Spyware/Adware</t>
  </si>
  <si>
    <t>Mobile malware</t>
  </si>
  <si>
    <r>
      <t>Sulmet e inxhinierisë sociale (</t>
    </r>
    <r>
      <rPr>
        <i/>
        <sz val="9"/>
        <color rgb="FF000000"/>
        <rFont val="Times New Roman"/>
        <family val="1"/>
      </rPr>
      <t>Social Engineering</t>
    </r>
    <r>
      <rPr>
        <sz val="9"/>
        <color rgb="FF000000"/>
        <rFont val="Times New Roman"/>
        <family val="1"/>
      </rPr>
      <t>)</t>
    </r>
  </si>
  <si>
    <t>Phishing</t>
  </si>
  <si>
    <t>Spear Phishing</t>
  </si>
  <si>
    <t xml:space="preserve">Pretexting </t>
  </si>
  <si>
    <t>Cyber squatting</t>
  </si>
  <si>
    <r>
      <t>Sulme nga punonjës ose palë të treta që aksidentalisht dhe/ose qëllimisht keqpërdorin të drejtat e aksesit
(</t>
    </r>
    <r>
      <rPr>
        <i/>
        <sz val="9"/>
        <color rgb="FF000000"/>
        <rFont val="Times New Roman"/>
        <family val="1"/>
      </rPr>
      <t>Insider/Third Party Provider Event and/or
Misuses of access rights</t>
    </r>
    <r>
      <rPr>
        <sz val="9"/>
        <color rgb="FF000000"/>
        <rFont val="Times New Roman"/>
        <family val="1"/>
      </rPr>
      <t xml:space="preserve">)
</t>
    </r>
  </si>
  <si>
    <t>Accidental misuse of access rights</t>
  </si>
  <si>
    <t>Intentional misuse of access rights by service provider</t>
  </si>
  <si>
    <t>Intentional misuse of access rights by insider</t>
  </si>
  <si>
    <t>Policy violation (Insider/ TPP)</t>
  </si>
  <si>
    <r>
      <t>Akses i paautorizuar i qëllimshëm (</t>
    </r>
    <r>
      <rPr>
        <i/>
        <sz val="9"/>
        <color rgb="FF000000"/>
        <rFont val="Times New Roman"/>
        <family val="1"/>
      </rPr>
      <t>Unauthorised access intentional</t>
    </r>
    <r>
      <rPr>
        <sz val="9"/>
        <color rgb="FF000000"/>
        <rFont val="Times New Roman"/>
        <family val="1"/>
      </rPr>
      <t>)</t>
    </r>
  </si>
  <si>
    <t>Brute force attack</t>
  </si>
  <si>
    <t>Malicious script injection and/or OS commanding</t>
  </si>
  <si>
    <t>SQL Injection</t>
  </si>
  <si>
    <t>Other exploited vulnerability</t>
  </si>
  <si>
    <t>Information exposure</t>
  </si>
  <si>
    <r>
      <t>Sulm me shërbim të refuzuar/mohim shërbimi (</t>
    </r>
    <r>
      <rPr>
        <i/>
        <sz val="9"/>
        <color rgb="FF000000"/>
        <rFont val="Times New Roman"/>
        <family val="1"/>
      </rPr>
      <t>Denial of Service Attack</t>
    </r>
    <r>
      <rPr>
        <sz val="9"/>
        <color rgb="FF000000"/>
        <rFont val="Times New Roman"/>
        <family val="1"/>
      </rPr>
      <t>)</t>
    </r>
  </si>
  <si>
    <t>DoS attack</t>
  </si>
  <si>
    <t>DDoS attack</t>
  </si>
  <si>
    <r>
      <t>Ngjarje të tjera të sigurisë kibernetike (</t>
    </r>
    <r>
      <rPr>
        <i/>
        <sz val="9"/>
        <color rgb="FF000000"/>
        <rFont val="Times New Roman"/>
        <family val="1"/>
      </rPr>
      <t>Other Cyber Security Event</t>
    </r>
    <r>
      <rPr>
        <sz val="9"/>
        <color rgb="FF000000"/>
        <rFont val="Times New Roman"/>
        <family val="1"/>
      </rPr>
      <t>)</t>
    </r>
  </si>
  <si>
    <t>Defacement</t>
  </si>
  <si>
    <t>Brand Abuse on Mass and Social Media</t>
  </si>
  <si>
    <t>Libel of persons on Mass and Social Media</t>
  </si>
  <si>
    <t>Vulnerability Scan</t>
  </si>
  <si>
    <r>
      <t xml:space="preserve">Numri i tentativave të suksesshme për incidente me natyrë kibernetike të </t>
    </r>
    <r>
      <rPr>
        <b/>
        <i/>
        <sz val="9"/>
        <color theme="1"/>
        <rFont val="Times New Roman"/>
        <family val="1"/>
      </rPr>
      <t>hacking</t>
    </r>
    <r>
      <rPr>
        <b/>
        <sz val="9"/>
        <color theme="1"/>
        <rFont val="Times New Roman"/>
        <family val="1"/>
      </rPr>
      <t xml:space="preserve">/incidenteve kibernetike </t>
    </r>
  </si>
  <si>
    <r>
      <t>Disponueshmëria e ATM-ve (</t>
    </r>
    <r>
      <rPr>
        <i/>
        <sz val="9"/>
        <color theme="1"/>
        <rFont val="Times New Roman"/>
        <family val="1"/>
      </rPr>
      <t>uptime ratio</t>
    </r>
    <r>
      <rPr>
        <sz val="9"/>
        <color theme="1"/>
        <rFont val="Times New Roman"/>
        <family val="1"/>
      </rPr>
      <t>)</t>
    </r>
  </si>
  <si>
    <t>Karta nën investigim</t>
  </si>
  <si>
    <t>Rekomandimet e kontrollit të brendshëm të pa përmbushura brenda afatit</t>
  </si>
  <si>
    <t>Procedura, politika dhe rregullore të pa përditësuara</t>
  </si>
  <si>
    <t xml:space="preserve">Projekte që nuk janë mbyllur brenda afatit të përcaktuar nga subjekti </t>
  </si>
  <si>
    <t>Numri i rasteve të identifikuara si mashtrim</t>
  </si>
  <si>
    <r>
      <t xml:space="preserve">Thyerja e limiteve të brendshme të mbajtjes së </t>
    </r>
    <r>
      <rPr>
        <i/>
        <sz val="9"/>
        <color theme="1"/>
        <rFont val="Times New Roman"/>
        <family val="1"/>
      </rPr>
      <t>cash</t>
    </r>
    <r>
      <rPr>
        <sz val="9"/>
        <color theme="1"/>
        <rFont val="Times New Roman"/>
        <family val="1"/>
      </rPr>
      <t>-it në degë</t>
    </r>
  </si>
  <si>
    <r>
      <t xml:space="preserve">Numri i transfertave të gabuara në nisje </t>
    </r>
    <r>
      <rPr>
        <i/>
        <sz val="9"/>
        <color theme="1"/>
        <rFont val="Times New Roman"/>
        <family val="1"/>
      </rPr>
      <t>(outgoing)</t>
    </r>
  </si>
  <si>
    <t>Numri i kolateraleve hipotekore të regjistruar të cilëve iu ka mbaruar afati i sigurimit</t>
  </si>
  <si>
    <t>Kredi të reja me probleme</t>
  </si>
  <si>
    <r>
      <rPr>
        <i/>
        <sz val="9"/>
        <color theme="1"/>
        <rFont val="Times New Roman"/>
        <family val="1"/>
      </rPr>
      <t>Outsourcing</t>
    </r>
    <r>
      <rPr>
        <sz val="9"/>
        <color theme="1"/>
        <rFont val="Times New Roman"/>
        <family val="1"/>
      </rPr>
      <t xml:space="preserve"> kritik pa kryer vlerësim vjetor të rrezikut të sigurisë së informacionit dhe vazhdimësisë së biznesit</t>
    </r>
  </si>
  <si>
    <t>Numri i ngjarjeve kur mbulimi i fondeve të klientëve bie nën nivelin 100%*</t>
  </si>
  <si>
    <r>
      <t xml:space="preserve">Vlera maksimale e shumës së fondeve të klientëve, e pa mbrojtur </t>
    </r>
    <r>
      <rPr>
        <i/>
        <sz val="9"/>
        <color theme="1"/>
        <rFont val="Times New Roman"/>
        <family val="1"/>
      </rPr>
      <t>(safeguarding)</t>
    </r>
    <r>
      <rPr>
        <sz val="9"/>
        <color theme="1"/>
        <rFont val="Times New Roman"/>
        <family val="1"/>
      </rPr>
      <t xml:space="preserve"> sipas kërkesave ligjore e rregullative*</t>
    </r>
  </si>
  <si>
    <t>Shënim:</t>
  </si>
  <si>
    <t>* Kjo kërkesë nuk plotësohet nga bankat, pasi është e aplikueshme vetëm për institucionet e pagesave dhe institucionet e parasë elektronike.</t>
  </si>
  <si>
    <t xml:space="preserve">Regjistri i ngjarjeve të rrezikut operacional </t>
  </si>
  <si>
    <t>Numri i identifikimit</t>
  </si>
  <si>
    <t>Përshkrimi</t>
  </si>
  <si>
    <t>Njësia raportuese</t>
  </si>
  <si>
    <t xml:space="preserve">Data e ndodhjes
(d.m.v)
</t>
  </si>
  <si>
    <t xml:space="preserve">Data e identifikimit
(d.m.v)
</t>
  </si>
  <si>
    <t xml:space="preserve">Data e kontabilizimit
(d.m.v)
</t>
  </si>
  <si>
    <t>Vlera e humbjes bruto/fillestare (lekë)</t>
  </si>
  <si>
    <t>Data e rikuperimit</t>
  </si>
  <si>
    <t>Vlera e rikuperuar</t>
  </si>
  <si>
    <t>F23</t>
  </si>
  <si>
    <t>F24</t>
  </si>
  <si>
    <t>F25</t>
  </si>
  <si>
    <t xml:space="preserve"> Përqindja e pjesëmarrjes së drejtpërdrejtë që zotëron në subjektin raportues.</t>
  </si>
  <si>
    <t>Përqindja e të drejtave të votës që zotëron në subjektin raportues.</t>
  </si>
  <si>
    <t xml:space="preserve">Të dhënat identifikuese të aksionerit/ortakut </t>
  </si>
  <si>
    <t>Adresa e përhershme e banimit të individit. Adresa e regjistruar e personit fizik, personit juridik 3*.</t>
  </si>
  <si>
    <t>Shtetësia e individit, Vendi i regjistrimit të personit fizik, personit juridik.</t>
  </si>
  <si>
    <t>Emri dhe mbiemri i individit, personit fizik, emri tregtar i personit juridik, që ka pjesëmarrje të tërthortë 4* në kapitalin e subjektit raportues në një vlerë  jo më të vogël se 5 për qind.</t>
  </si>
  <si>
    <t>Përqindja e pjesëmarrjes së tërthortë që zotëron në subjektin raportues.</t>
  </si>
  <si>
    <t xml:space="preserve">Emri dhe mbiemri i individit (pronar përfitues) që ka pjesëmarrje të tërthortë 5* në kapitalin e subjektit raportues </t>
  </si>
  <si>
    <t xml:space="preserve">Adresa e përhershme e banimit të individit. </t>
  </si>
  <si>
    <t>Shtetësia e individit.</t>
  </si>
  <si>
    <t>Informacion mbi strukturën e aksionerëve/ortakëve në kapitalin e subjektit raportues</t>
  </si>
  <si>
    <r>
      <t>Emri dhe mbiemri i individit, personit fizik, emri tregtar i personit juridik, që ka pjesëmarrje të drejtpërdrejtë 1* në kapitalin e subjektit raportues</t>
    </r>
    <r>
      <rPr>
        <sz val="8"/>
        <rFont val="Times New Roman"/>
        <family val="1"/>
      </rPr>
      <t>.</t>
    </r>
  </si>
  <si>
    <t>Nr.i formularit</t>
  </si>
  <si>
    <t>Emri i formularit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</si>
</sst>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_(* #,##0_);_(* \(#,##0\);_(* &quot;-&quot;_);_(@_)"/>
    <numFmt numFmtId="165" formatCode="_(* #,##0.00_);_(* \(#,##0.00\);_(* &quot;-&quot;??_);_(@_)"/>
    <numFmt numFmtId="166" formatCode="_(* #,##0_);_(* \(#,##0\);_(* &quot;-&quot;??_);_(@_)"/>
    <numFmt numFmtId="167" formatCode="_(* #,##0.0_);_(* \(#,##0.0\);_(* &quot;-&quot;??_);_(@_)"/>
    <numFmt numFmtId="168" formatCode="_-* #,##0\ &quot;€&quot;_-;\-* #,##0\ &quot;€&quot;_-;_-* &quot;-&quot;\ &quot;€&quot;_-;_-@_-"/>
    <numFmt numFmtId="169" formatCode="_-* #,##0\ _€_-;\-* #,##0\ _€_-;_-* &quot;-&quot;\ _€_-;_-@_-"/>
    <numFmt numFmtId="170" formatCode="_-* #,##0.00\ &quot;€&quot;_-;\-* #,##0.00\ &quot;€&quot;_-;_-* &quot;-&quot;??\ &quot;€&quot;_-;_-@_-"/>
    <numFmt numFmtId="171" formatCode="_-* #,##0.00\ _€_-;\-* #,##0.00\ _€_-;_-* &quot;-&quot;??\ _€_-;_-@_-"/>
    <numFmt numFmtId="172" formatCode="_-* #,##0.00_-;\-* #,##0.00_-;_-* \-??_-;_-@_-"/>
    <numFmt numFmtId="173" formatCode="0.0_)"/>
    <numFmt numFmtId="174" formatCode="#,##0.0_);\(#,##0.0\)"/>
    <numFmt numFmtId="175" formatCode="_-* #,##0.00_L_e_k_-;\-* #,##0.00_L_e_k_-;_-* &quot;-&quot;??_L_e_k_-;_-@_-"/>
  </numFmts>
  <fonts count="133">
    <font>
      <sz val="11"/>
      <color theme="1"/>
      <name val="Calibri"/>
      <family val="2"/>
      <scheme val="minor"/>
    </font>
    <font>
      <sz val="10"/>
      <name val="Tahoma"/>
      <family val="2"/>
    </font>
    <font>
      <sz val="9"/>
      <color indexed="54"/>
      <name val="Arial"/>
      <family val="2"/>
    </font>
    <font>
      <b/>
      <sz val="9"/>
      <color indexed="63"/>
      <name val="Arial"/>
      <family val="2"/>
    </font>
    <font>
      <sz val="9"/>
      <color indexed="63"/>
      <name val="Arial"/>
      <family val="2"/>
    </font>
    <font>
      <i/>
      <sz val="8"/>
      <color indexed="63"/>
      <name val="Arial"/>
      <family val="2"/>
    </font>
    <font>
      <b/>
      <sz val="9"/>
      <name val="Arial"/>
      <family val="2"/>
    </font>
    <font>
      <sz val="10"/>
      <name val="Tahoma"/>
      <family val="2"/>
      <charset val="238"/>
    </font>
    <font>
      <b/>
      <sz val="10"/>
      <color indexed="63"/>
      <name val="Arial"/>
      <family val="2"/>
      <charset val="238"/>
    </font>
    <font>
      <b/>
      <sz val="9"/>
      <color indexed="63"/>
      <name val="Arial"/>
      <family val="2"/>
      <charset val="238"/>
    </font>
    <font>
      <sz val="9"/>
      <color indexed="63"/>
      <name val="Arial"/>
      <family val="2"/>
      <charset val="238"/>
    </font>
    <font>
      <sz val="10"/>
      <name val="Tahoma"/>
      <family val="2"/>
    </font>
    <font>
      <sz val="11"/>
      <color theme="1"/>
      <name val="Calibri"/>
      <family val="2"/>
      <scheme val="minor"/>
    </font>
    <font>
      <sz val="9"/>
      <color theme="1"/>
      <name val="Arial"/>
      <family val="2"/>
    </font>
    <font>
      <sz val="9"/>
      <name val="Arial"/>
      <family val="2"/>
    </font>
    <font>
      <sz val="9"/>
      <name val="Arial"/>
      <family val="2"/>
      <charset val="238"/>
    </font>
    <font>
      <sz val="11"/>
      <name val="Calibri"/>
      <family val="2"/>
      <scheme val="minor"/>
    </font>
    <font>
      <i/>
      <sz val="9"/>
      <color theme="1"/>
      <name val="Arial"/>
      <family val="2"/>
    </font>
    <font>
      <sz val="10"/>
      <name val="Arial"/>
      <family val="2"/>
    </font>
    <font>
      <i/>
      <sz val="9"/>
      <color indexed="63"/>
      <name val="Arial"/>
      <family val="2"/>
    </font>
    <font>
      <sz val="9"/>
      <color rgb="FFFF0000"/>
      <name val="Arial"/>
      <family val="2"/>
    </font>
    <font>
      <sz val="10"/>
      <color theme="1"/>
      <name val="Arial"/>
      <family val="2"/>
    </font>
    <font>
      <b/>
      <sz val="10"/>
      <color theme="1"/>
      <name val="Arial"/>
      <family val="2"/>
    </font>
    <font>
      <b/>
      <sz val="14"/>
      <color theme="1"/>
      <name val="Calibri"/>
      <family val="2"/>
      <charset val="238"/>
      <scheme val="minor"/>
    </font>
    <font>
      <u/>
      <sz val="11"/>
      <color theme="10"/>
      <name val="Calibri"/>
      <family val="2"/>
      <scheme val="minor"/>
    </font>
    <font>
      <sz val="11"/>
      <color indexed="8"/>
      <name val="Calibri"/>
      <family val="2"/>
    </font>
    <font>
      <sz val="11"/>
      <color indexed="8"/>
      <name val="Calibri"/>
      <family val="2"/>
      <charset val="238"/>
      <scheme val="minor"/>
    </font>
    <font>
      <sz val="11"/>
      <name val="Calibri"/>
      <family val="2"/>
      <charset val="238"/>
      <scheme val="minor"/>
    </font>
    <font>
      <b/>
      <sz val="9"/>
      <color rgb="FF231F20"/>
      <name val="Arial"/>
      <family val="2"/>
      <charset val="238"/>
    </font>
    <font>
      <sz val="9"/>
      <color rgb="FF231F20"/>
      <name val="Arial"/>
      <family val="2"/>
      <charset val="238"/>
    </font>
    <font>
      <sz val="10"/>
      <name val="Arial"/>
      <family val="2"/>
      <charset val="238"/>
    </font>
    <font>
      <sz val="10"/>
      <name val="Arial"/>
      <family val="2"/>
    </font>
    <font>
      <sz val="11"/>
      <color rgb="FF9C0006"/>
      <name val="Calibri"/>
      <family val="2"/>
      <scheme val="minor"/>
    </font>
    <font>
      <sz val="11"/>
      <color theme="0"/>
      <name val="Calibri"/>
      <family val="2"/>
      <scheme val="minor"/>
    </font>
    <font>
      <b/>
      <u val="singleAccounting"/>
      <sz val="9"/>
      <name val="Arial"/>
      <family val="2"/>
    </font>
    <font>
      <b/>
      <sz val="10"/>
      <color indexed="63"/>
      <name val="Arial"/>
      <family val="2"/>
    </font>
    <font>
      <sz val="11"/>
      <color theme="1"/>
      <name val="Calibri"/>
      <family val="2"/>
      <charset val="186"/>
      <scheme val="minor"/>
    </font>
    <font>
      <sz val="10"/>
      <color indexed="8"/>
      <name val="Arial"/>
      <family val="2"/>
    </font>
    <font>
      <sz val="11"/>
      <color indexed="9"/>
      <name val="Calibri"/>
      <family val="2"/>
    </font>
    <font>
      <sz val="10"/>
      <color indexed="9"/>
      <name val="Arial"/>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1"/>
      <color indexed="20"/>
      <name val="Calibri"/>
      <family val="2"/>
    </font>
    <font>
      <sz val="10"/>
      <color indexed="62"/>
      <name val="Arial"/>
      <family val="2"/>
    </font>
    <font>
      <b/>
      <sz val="11"/>
      <color indexed="63"/>
      <name val="Calibri"/>
      <family val="2"/>
    </font>
    <font>
      <u/>
      <sz val="6.5"/>
      <color indexed="12"/>
      <name val="Arial"/>
      <family val="2"/>
    </font>
    <font>
      <sz val="10"/>
      <color indexed="52"/>
      <name val="Arial"/>
      <family val="2"/>
    </font>
    <font>
      <i/>
      <sz val="11"/>
      <color indexed="23"/>
      <name val="Calibri"/>
      <family val="2"/>
    </font>
    <font>
      <sz val="10"/>
      <name val="Arial"/>
      <family val="2"/>
      <charset val="186"/>
    </font>
    <font>
      <sz val="10"/>
      <color indexed="60"/>
      <name val="Arial"/>
      <family val="2"/>
    </font>
    <font>
      <b/>
      <sz val="11"/>
      <color indexed="8"/>
      <name val="Calibri"/>
      <family val="2"/>
    </font>
    <font>
      <sz val="11"/>
      <color indexed="60"/>
      <name val="Calibri"/>
      <family val="2"/>
    </font>
    <font>
      <b/>
      <sz val="10"/>
      <color indexed="8"/>
      <name val="Arial"/>
      <family val="2"/>
    </font>
    <font>
      <sz val="10"/>
      <color indexed="10"/>
      <name val="Arial"/>
      <family val="2"/>
    </font>
    <font>
      <sz val="11"/>
      <color theme="1"/>
      <name val="Calibri"/>
      <family val="2"/>
      <charset val="238"/>
      <scheme val="minor"/>
    </font>
    <font>
      <b/>
      <i/>
      <u val="singleAccounting"/>
      <sz val="8"/>
      <color indexed="63"/>
      <name val="Arial"/>
      <family val="2"/>
    </font>
    <font>
      <i/>
      <sz val="10"/>
      <name val="Calibri"/>
      <family val="2"/>
      <scheme val="minor"/>
    </font>
    <font>
      <i/>
      <sz val="10"/>
      <color theme="1"/>
      <name val="Calibri"/>
      <family val="2"/>
      <scheme val="minor"/>
    </font>
    <font>
      <sz val="8"/>
      <color theme="1"/>
      <name val="Arial"/>
      <family val="2"/>
    </font>
    <font>
      <sz val="8"/>
      <name val="Arial"/>
      <family val="2"/>
    </font>
    <font>
      <b/>
      <sz val="9"/>
      <name val="Arial"/>
      <family val="2"/>
      <charset val="238"/>
    </font>
    <font>
      <b/>
      <sz val="12"/>
      <color theme="1"/>
      <name val="Times New Roman"/>
      <family val="1"/>
    </font>
    <font>
      <sz val="9"/>
      <color rgb="FF0000FF"/>
      <name val="Arial"/>
      <family val="2"/>
    </font>
    <font>
      <sz val="10"/>
      <name val="Calibri Light"/>
      <family val="1"/>
      <scheme val="major"/>
    </font>
    <font>
      <b/>
      <i/>
      <u/>
      <sz val="11"/>
      <name val="Calibri Light"/>
      <family val="1"/>
      <scheme val="major"/>
    </font>
    <font>
      <sz val="11"/>
      <name val="Calibri Light"/>
      <family val="1"/>
      <scheme val="major"/>
    </font>
    <font>
      <b/>
      <sz val="11"/>
      <name val="Arial"/>
      <family val="2"/>
    </font>
    <font>
      <b/>
      <sz val="11"/>
      <name val="Arial "/>
    </font>
    <font>
      <sz val="9"/>
      <name val="Arial "/>
    </font>
    <font>
      <b/>
      <i/>
      <u/>
      <sz val="9"/>
      <name val="Arial "/>
    </font>
    <font>
      <b/>
      <sz val="9"/>
      <name val="Arial "/>
    </font>
    <font>
      <i/>
      <sz val="9"/>
      <name val="Arial "/>
    </font>
    <font>
      <b/>
      <i/>
      <u/>
      <sz val="9"/>
      <name val="Arial"/>
      <family val="2"/>
    </font>
    <font>
      <i/>
      <sz val="9"/>
      <name val="Arial"/>
      <family val="2"/>
    </font>
    <font>
      <b/>
      <sz val="9"/>
      <color theme="1"/>
      <name val="Arial"/>
      <family val="2"/>
    </font>
    <font>
      <i/>
      <sz val="10"/>
      <name val="Calibri Light"/>
      <family val="1"/>
      <scheme val="major"/>
    </font>
    <font>
      <b/>
      <i/>
      <u/>
      <sz val="12"/>
      <name val="Calibri Light"/>
      <family val="1"/>
      <scheme val="major"/>
    </font>
    <font>
      <b/>
      <sz val="8"/>
      <color theme="1"/>
      <name val="Arial"/>
      <family val="2"/>
    </font>
    <font>
      <b/>
      <i/>
      <sz val="9"/>
      <name val="Arial"/>
      <family val="2"/>
    </font>
    <font>
      <i/>
      <sz val="8"/>
      <color theme="1"/>
      <name val="Arial"/>
      <family val="2"/>
    </font>
    <font>
      <i/>
      <sz val="9"/>
      <color theme="4" tint="-0.249977111117893"/>
      <name val="Arial "/>
    </font>
    <font>
      <u/>
      <sz val="9"/>
      <name val="Arial "/>
    </font>
    <font>
      <b/>
      <vertAlign val="superscript"/>
      <sz val="9"/>
      <name val="Arial "/>
    </font>
    <font>
      <i/>
      <vertAlign val="superscript"/>
      <sz val="9"/>
      <color theme="1"/>
      <name val="Arial"/>
      <family val="2"/>
    </font>
    <font>
      <i/>
      <u/>
      <sz val="9"/>
      <color theme="1"/>
      <name val="Arial"/>
      <family val="2"/>
    </font>
    <font>
      <sz val="9"/>
      <color indexed="8"/>
      <name val="Arial"/>
      <family val="2"/>
    </font>
    <font>
      <b/>
      <sz val="9"/>
      <color indexed="8"/>
      <name val="Arial"/>
      <family val="2"/>
    </font>
    <font>
      <b/>
      <sz val="9"/>
      <color indexed="10"/>
      <name val="Arial"/>
      <family val="2"/>
    </font>
    <font>
      <i/>
      <sz val="9"/>
      <color rgb="FFFF0000"/>
      <name val="Arial"/>
      <family val="2"/>
    </font>
    <font>
      <i/>
      <sz val="8"/>
      <name val="Arial"/>
      <family val="2"/>
    </font>
    <font>
      <b/>
      <sz val="9"/>
      <color rgb="FF000000"/>
      <name val="Arial"/>
      <family val="2"/>
    </font>
    <font>
      <sz val="9"/>
      <color theme="1"/>
      <name val="Calibri"/>
      <family val="2"/>
      <scheme val="minor"/>
    </font>
    <font>
      <i/>
      <sz val="9"/>
      <color theme="1"/>
      <name val="Calibri"/>
      <family val="2"/>
      <scheme val="minor"/>
    </font>
    <font>
      <i/>
      <sz val="9"/>
      <color rgb="FF000000"/>
      <name val="Arial"/>
      <family val="2"/>
    </font>
    <font>
      <sz val="9"/>
      <color rgb="FF000000"/>
      <name val="Arial"/>
      <family val="2"/>
    </font>
    <font>
      <sz val="11"/>
      <color rgb="FFFF0000"/>
      <name val="Calibri"/>
      <family val="2"/>
      <scheme val="minor"/>
    </font>
    <font>
      <sz val="10"/>
      <color theme="1"/>
      <name val="Times New Roman"/>
      <family val="1"/>
    </font>
    <font>
      <b/>
      <sz val="10"/>
      <color indexed="64"/>
      <name val="Arial"/>
      <family val="2"/>
    </font>
    <font>
      <sz val="10"/>
      <name val="Times New Roman"/>
      <family val="1"/>
      <charset val="238"/>
    </font>
    <font>
      <sz val="8"/>
      <name val="Times New Roman"/>
      <family val="1"/>
      <charset val="238"/>
    </font>
    <font>
      <sz val="8"/>
      <name val="Times New Roman"/>
      <family val="1"/>
    </font>
    <font>
      <sz val="9"/>
      <color theme="1"/>
      <name val="Times New Roman"/>
      <family val="1"/>
    </font>
    <font>
      <b/>
      <sz val="9"/>
      <color theme="1"/>
      <name val="Times New Roman"/>
      <family val="1"/>
    </font>
    <font>
      <i/>
      <sz val="9"/>
      <color theme="1"/>
      <name val="Times New Roman"/>
      <family val="1"/>
    </font>
    <font>
      <b/>
      <i/>
      <sz val="9"/>
      <color theme="1"/>
      <name val="Times New Roman"/>
      <family val="1"/>
    </font>
    <font>
      <b/>
      <sz val="9"/>
      <color rgb="FF000000"/>
      <name val="Times New Roman"/>
      <family val="1"/>
    </font>
    <font>
      <sz val="9"/>
      <color rgb="FF000000"/>
      <name val="Times New Roman"/>
      <family val="1"/>
    </font>
    <font>
      <i/>
      <sz val="9"/>
      <color rgb="FF000000"/>
      <name val="Times New Roman"/>
      <family val="1"/>
    </font>
    <font>
      <i/>
      <sz val="9"/>
      <color rgb="FF1F497D"/>
      <name val="Times New Roman"/>
      <family val="1"/>
    </font>
    <font>
      <b/>
      <i/>
      <u/>
      <sz val="9"/>
      <color theme="1"/>
      <name val="Times New Roman"/>
      <family val="1"/>
    </font>
    <font>
      <sz val="10"/>
      <color theme="1"/>
      <name val="Calibri"/>
      <family val="2"/>
      <scheme val="minor"/>
    </font>
    <font>
      <sz val="10"/>
      <color theme="0"/>
      <name val="Arial"/>
      <family val="2"/>
    </font>
    <font>
      <sz val="9"/>
      <color theme="0"/>
      <name val="Arial"/>
      <family val="2"/>
    </font>
    <font>
      <sz val="10"/>
      <name val="Tahoma"/>
      <family val="2"/>
    </font>
    <font>
      <b/>
      <sz val="12"/>
      <color theme="1"/>
      <name val="Times New Roman"/>
      <family val="1"/>
      <charset val="238"/>
    </font>
    <font>
      <b/>
      <sz val="17"/>
      <color theme="3" tint="0.39997558519241921"/>
      <name val="Times New Roman"/>
      <family val="1"/>
      <charset val="238"/>
    </font>
  </fonts>
  <fills count="47">
    <fill>
      <patternFill patternType="none"/>
    </fill>
    <fill>
      <patternFill patternType="gray125"/>
    </fill>
    <fill>
      <patternFill patternType="solid">
        <fgColor rgb="FFF0F4F6"/>
        <bgColor rgb="FFFFFFFF"/>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
      <patternFill patternType="solid">
        <fgColor theme="5"/>
        <bgColor indexed="64"/>
      </patternFill>
    </fill>
    <fill>
      <patternFill patternType="solid">
        <fgColor rgb="FFFFC7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34998626667073579"/>
        <bgColor indexed="64"/>
      </patternFill>
    </fill>
    <fill>
      <patternFill patternType="solid">
        <fgColor rgb="FF00B050"/>
        <bgColor indexed="64"/>
      </patternFill>
    </fill>
    <fill>
      <patternFill patternType="solid">
        <fgColor rgb="FF7030A0"/>
        <bgColor indexed="64"/>
      </patternFill>
    </fill>
    <fill>
      <patternFill patternType="solid">
        <fgColor rgb="FF00B0F0"/>
        <bgColor indexed="64"/>
      </patternFill>
    </fill>
    <fill>
      <patternFill patternType="solid">
        <fgColor theme="0" tint="-0.249977111117893"/>
        <bgColor rgb="FFFFFFFF"/>
      </patternFill>
    </fill>
    <fill>
      <patternFill patternType="solid">
        <fgColor rgb="FFFFFF00"/>
        <bgColor rgb="FFFFFFFF"/>
      </patternFill>
    </fill>
    <fill>
      <patternFill patternType="solid">
        <fgColor theme="0" tint="-4.9989318521683403E-2"/>
        <bgColor rgb="FFFFFFFF"/>
      </patternFill>
    </fill>
    <fill>
      <patternFill patternType="solid">
        <fgColor rgb="FFFFFFFF"/>
        <bgColor rgb="FF000000"/>
      </patternFill>
    </fill>
    <fill>
      <patternFill patternType="solid">
        <fgColor rgb="FFF2F2F2"/>
        <bgColor indexed="64"/>
      </patternFill>
    </fill>
    <fill>
      <patternFill patternType="solid">
        <fgColor theme="4" tint="0.79998168889431442"/>
        <bgColor indexed="64"/>
      </patternFill>
    </fill>
  </fills>
  <borders count="113">
    <border>
      <left/>
      <right/>
      <top/>
      <bottom/>
      <diagonal/>
    </border>
    <border>
      <left style="thin">
        <color rgb="FFA0A0A0"/>
      </left>
      <right style="thin">
        <color rgb="FFA0A0A0"/>
      </right>
      <top/>
      <bottom style="thin">
        <color rgb="FFA0A0A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A0A0A0"/>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indexed="64"/>
      </right>
      <top style="medium">
        <color indexed="64"/>
      </top>
      <bottom style="thin">
        <color indexed="64"/>
      </bottom>
      <diagonal/>
    </border>
    <border>
      <left style="medium">
        <color indexed="64"/>
      </left>
      <right style="thin">
        <color rgb="FFA0A0A0"/>
      </right>
      <top style="thin">
        <color rgb="FFA0A0A0"/>
      </top>
      <bottom style="medium">
        <color indexed="64"/>
      </bottom>
      <diagonal/>
    </border>
    <border>
      <left style="thin">
        <color rgb="FFA0A0A0"/>
      </left>
      <right style="medium">
        <color indexed="64"/>
      </right>
      <top style="thin">
        <color rgb="FFA0A0A0"/>
      </top>
      <bottom style="medium">
        <color indexed="64"/>
      </bottom>
      <diagonal/>
    </border>
    <border>
      <left style="thin">
        <color rgb="FFA0A0A0"/>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A0A0A0"/>
      </left>
      <right/>
      <top/>
      <bottom style="thin">
        <color rgb="FFA0A0A0"/>
      </bottom>
      <diagonal/>
    </border>
    <border>
      <left style="thin">
        <color rgb="FFA0A0A0"/>
      </left>
      <right style="thin">
        <color rgb="FFA0A0A0"/>
      </right>
      <top style="thin">
        <color rgb="FFA0A0A0"/>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style="medium">
        <color indexed="64"/>
      </top>
      <bottom style="thin">
        <color rgb="FFA0A0A0"/>
      </bottom>
      <diagonal/>
    </border>
    <border>
      <left/>
      <right style="medium">
        <color indexed="64"/>
      </right>
      <top style="thin">
        <color rgb="FFA0A0A0"/>
      </top>
      <bottom style="thin">
        <color rgb="FFA0A0A0"/>
      </bottom>
      <diagonal/>
    </border>
    <border>
      <left/>
      <right style="medium">
        <color indexed="64"/>
      </right>
      <top style="thin">
        <color rgb="FFA0A0A0"/>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A0A0A0"/>
      </right>
      <top style="medium">
        <color indexed="64"/>
      </top>
      <bottom style="thin">
        <color rgb="FFA0A0A0"/>
      </bottom>
      <diagonal/>
    </border>
    <border>
      <left style="thin">
        <color rgb="FFA0A0A0"/>
      </left>
      <right style="thin">
        <color rgb="FFA0A0A0"/>
      </right>
      <top style="medium">
        <color indexed="64"/>
      </top>
      <bottom style="thin">
        <color rgb="FFA0A0A0"/>
      </bottom>
      <diagonal/>
    </border>
    <border>
      <left style="thin">
        <color rgb="FFA0A0A0"/>
      </left>
      <right style="medium">
        <color indexed="64"/>
      </right>
      <top style="medium">
        <color indexed="64"/>
      </top>
      <bottom style="thin">
        <color rgb="FFA0A0A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rgb="FFA0A0A0"/>
      </right>
      <top/>
      <bottom style="medium">
        <color indexed="64"/>
      </bottom>
      <diagonal/>
    </border>
    <border>
      <left style="thin">
        <color rgb="FFA0A0A0"/>
      </left>
      <right style="thin">
        <color rgb="FFA0A0A0"/>
      </right>
      <top/>
      <bottom style="medium">
        <color indexed="64"/>
      </bottom>
      <diagonal/>
    </border>
    <border>
      <left style="thin">
        <color rgb="FFA0A0A0"/>
      </left>
      <right style="medium">
        <color indexed="64"/>
      </right>
      <top/>
      <bottom style="medium">
        <color indexed="64"/>
      </bottom>
      <diagonal/>
    </border>
    <border>
      <left style="medium">
        <color indexed="64"/>
      </left>
      <right style="thin">
        <color rgb="FFA0A0A0"/>
      </right>
      <top style="medium">
        <color indexed="64"/>
      </top>
      <bottom/>
      <diagonal/>
    </border>
    <border>
      <left style="thin">
        <color rgb="FFA0A0A0"/>
      </left>
      <right style="thin">
        <color rgb="FFA0A0A0"/>
      </right>
      <top style="medium">
        <color indexed="64"/>
      </top>
      <bottom/>
      <diagonal/>
    </border>
    <border>
      <left style="thin">
        <color rgb="FFA0A0A0"/>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A0A0A0"/>
      </left>
      <right style="thin">
        <color rgb="FFA0A0A0"/>
      </right>
      <top style="thin">
        <color rgb="FFA0A0A0"/>
      </top>
      <bottom style="thin">
        <color rgb="FFA0A0A0"/>
      </bottom>
      <diagonal/>
    </border>
    <border>
      <left style="medium">
        <color indexed="64"/>
      </left>
      <right/>
      <top/>
      <bottom style="thin">
        <color indexed="64"/>
      </bottom>
      <diagonal/>
    </border>
    <border>
      <left style="thin">
        <color auto="1"/>
      </left>
      <right style="thin">
        <color auto="1"/>
      </right>
      <top style="thin">
        <color auto="1"/>
      </top>
      <bottom style="thin">
        <color auto="1"/>
      </bottom>
      <diagonal/>
    </border>
  </borders>
  <cellStyleXfs count="220">
    <xf numFmtId="0" fontId="0" fillId="0" borderId="0"/>
    <xf numFmtId="165" fontId="1" fillId="0" borderId="0" applyFont="0" applyFill="0" applyBorder="0" applyAlignment="0" applyProtection="0"/>
    <xf numFmtId="165" fontId="7" fillId="0" borderId="0" applyFont="0" applyFill="0" applyBorder="0" applyAlignment="0" applyProtection="0"/>
    <xf numFmtId="165" fontId="11" fillId="0" borderId="0" applyFont="0" applyFill="0" applyBorder="0" applyAlignment="0" applyProtection="0"/>
    <xf numFmtId="0" fontId="11" fillId="0" borderId="0"/>
    <xf numFmtId="0" fontId="12" fillId="0" borderId="0"/>
    <xf numFmtId="0" fontId="24" fillId="0" borderId="0" applyNumberFormat="0" applyFill="0" applyBorder="0" applyAlignment="0" applyProtection="0"/>
    <xf numFmtId="165" fontId="25" fillId="0" borderId="0" applyFont="0" applyFill="0" applyBorder="0" applyAlignment="0" applyProtection="0"/>
    <xf numFmtId="0" fontId="31" fillId="0" borderId="0"/>
    <xf numFmtId="165" fontId="30" fillId="0" borderId="0" applyFont="0" applyFill="0" applyBorder="0" applyAlignment="0" applyProtection="0"/>
    <xf numFmtId="9" fontId="30" fillId="0" borderId="0" applyFont="0" applyFill="0" applyBorder="0" applyAlignment="0" applyProtection="0"/>
    <xf numFmtId="0" fontId="12" fillId="0" borderId="0"/>
    <xf numFmtId="0" fontId="33" fillId="9" borderId="0" applyNumberFormat="0" applyBorder="0" applyAlignment="0" applyProtection="0"/>
    <xf numFmtId="0" fontId="32" fillId="10" borderId="0" applyNumberFormat="0" applyBorder="0" applyAlignment="0" applyProtection="0"/>
    <xf numFmtId="0" fontId="36" fillId="0" borderId="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38" fillId="21"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9" fillId="21"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8" fillId="21"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8" borderId="0" applyNumberFormat="0" applyBorder="0" applyAlignment="0" applyProtection="0"/>
    <xf numFmtId="0" fontId="40" fillId="12" borderId="0" applyNumberFormat="0" applyBorder="0" applyAlignment="0" applyProtection="0"/>
    <xf numFmtId="0" fontId="41" fillId="16" borderId="55" applyNumberFormat="0" applyAlignment="0" applyProtection="0"/>
    <xf numFmtId="0" fontId="42" fillId="13" borderId="0" applyNumberFormat="0" applyBorder="0" applyAlignment="0" applyProtection="0"/>
    <xf numFmtId="0" fontId="43" fillId="29" borderId="55" applyNumberFormat="0" applyAlignment="0" applyProtection="0"/>
    <xf numFmtId="0" fontId="44" fillId="29" borderId="55" applyNumberFormat="0" applyAlignment="0" applyProtection="0"/>
    <xf numFmtId="0" fontId="45" fillId="30" borderId="56" applyNumberFormat="0" applyAlignment="0" applyProtection="0"/>
    <xf numFmtId="0" fontId="46" fillId="0" borderId="57" applyNumberFormat="0" applyFill="0" applyAlignment="0" applyProtection="0"/>
    <xf numFmtId="0" fontId="47" fillId="30" borderId="56" applyNumberFormat="0" applyAlignment="0" applyProtection="0"/>
    <xf numFmtId="0" fontId="48" fillId="0" borderId="0" applyNumberFormat="0" applyFill="0" applyBorder="0" applyAlignment="0" applyProtection="0"/>
    <xf numFmtId="0" fontId="49" fillId="0" borderId="58" applyNumberFormat="0" applyFill="0" applyAlignment="0" applyProtection="0"/>
    <xf numFmtId="0" fontId="50" fillId="0" borderId="59" applyNumberFormat="0" applyFill="0" applyAlignment="0" applyProtection="0"/>
    <xf numFmtId="0" fontId="51" fillId="0" borderId="60" applyNumberFormat="0" applyFill="0" applyAlignment="0" applyProtection="0"/>
    <xf numFmtId="0" fontId="51" fillId="0" borderId="0" applyNumberFormat="0" applyFill="0" applyBorder="0" applyAlignment="0" applyProtection="0"/>
    <xf numFmtId="0" fontId="45" fillId="30" borderId="56" applyNumberFormat="0" applyAlignment="0" applyProtection="0"/>
    <xf numFmtId="0" fontId="51" fillId="0" borderId="0" applyNumberFormat="0" applyFill="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8" borderId="0" applyNumberFormat="0" applyBorder="0" applyAlignment="0" applyProtection="0"/>
    <xf numFmtId="0" fontId="41" fillId="16" borderId="55"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13" borderId="0" applyNumberFormat="0" applyBorder="0" applyAlignment="0" applyProtection="0"/>
    <xf numFmtId="0" fontId="18" fillId="31" borderId="2" applyNumberFormat="0" applyFont="0" applyBorder="0" applyProtection="0">
      <alignment horizontal="center" vertical="center"/>
    </xf>
    <xf numFmtId="0" fontId="55" fillId="0" borderId="58" applyNumberFormat="0" applyFill="0" applyAlignment="0" applyProtection="0"/>
    <xf numFmtId="0" fontId="56" fillId="0" borderId="59" applyNumberFormat="0" applyFill="0" applyAlignment="0" applyProtection="0"/>
    <xf numFmtId="0" fontId="57" fillId="0" borderId="60" applyNumberFormat="0" applyFill="0" applyAlignment="0" applyProtection="0"/>
    <xf numFmtId="0" fontId="57" fillId="0" borderId="0" applyNumberFormat="0" applyFill="0" applyBorder="0" applyAlignment="0" applyProtection="0"/>
    <xf numFmtId="3" fontId="18" fillId="32" borderId="2" applyFont="0" applyProtection="0">
      <alignment horizontal="right" vertical="center"/>
    </xf>
    <xf numFmtId="0" fontId="18" fillId="32" borderId="9" applyNumberFormat="0" applyFont="0" applyBorder="0" applyProtection="0">
      <alignment horizontal="left" vertical="center"/>
    </xf>
    <xf numFmtId="0" fontId="58" fillId="0" borderId="0" applyNumberFormat="0" applyFill="0" applyBorder="0" applyAlignment="0" applyProtection="0">
      <alignment vertical="top"/>
      <protection locked="0"/>
    </xf>
    <xf numFmtId="0" fontId="46" fillId="0" borderId="57" applyNumberFormat="0" applyFill="0" applyAlignment="0" applyProtection="0"/>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12" borderId="0" applyNumberFormat="0" applyBorder="0" applyAlignment="0" applyProtection="0"/>
    <xf numFmtId="0" fontId="60" fillId="16" borderId="55" applyNumberFormat="0" applyAlignment="0" applyProtection="0"/>
    <xf numFmtId="3" fontId="18" fillId="33" borderId="2" applyFont="0">
      <alignment horizontal="right" vertical="center"/>
      <protection locked="0"/>
    </xf>
    <xf numFmtId="0" fontId="18" fillId="34" borderId="61" applyNumberFormat="0" applyFont="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8" borderId="0" applyNumberFormat="0" applyBorder="0" applyAlignment="0" applyProtection="0"/>
    <xf numFmtId="0" fontId="42" fillId="13" borderId="0" applyNumberFormat="0" applyBorder="0" applyAlignment="0" applyProtection="0"/>
    <xf numFmtId="0" fontId="61" fillId="29" borderId="62" applyNumberFormat="0" applyAlignment="0" applyProtection="0"/>
    <xf numFmtId="0" fontId="5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0" borderId="57" applyNumberFormat="0" applyFill="0" applyAlignment="0" applyProtection="0"/>
    <xf numFmtId="0" fontId="64" fillId="0" borderId="0" applyNumberFormat="0" applyFill="0" applyBorder="0" applyAlignment="0" applyProtection="0"/>
    <xf numFmtId="172" fontId="18" fillId="0" borderId="0" applyFill="0" applyBorder="0" applyAlignment="0" applyProtection="0"/>
    <xf numFmtId="172"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9" fontId="65" fillId="0" borderId="0" applyFont="0" applyFill="0" applyBorder="0" applyAlignment="0" applyProtection="0"/>
    <xf numFmtId="171" fontId="65" fillId="0" borderId="0" applyFont="0" applyFill="0" applyBorder="0" applyAlignment="0" applyProtection="0"/>
    <xf numFmtId="168" fontId="65" fillId="0" borderId="0" applyFont="0" applyFill="0" applyBorder="0" applyAlignment="0" applyProtection="0"/>
    <xf numFmtId="170" fontId="65" fillId="0" borderId="0" applyFont="0" applyFill="0" applyBorder="0" applyAlignment="0" applyProtection="0"/>
    <xf numFmtId="0" fontId="18" fillId="0" borderId="0"/>
    <xf numFmtId="0" fontId="66" fillId="35" borderId="0" applyNumberFormat="0" applyBorder="0" applyAlignment="0" applyProtection="0"/>
    <xf numFmtId="0" fontId="6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2" fillId="0" borderId="0"/>
    <xf numFmtId="0" fontId="18" fillId="0" borderId="0"/>
    <xf numFmtId="0" fontId="36" fillId="0" borderId="0"/>
    <xf numFmtId="0" fontId="18" fillId="0" borderId="0"/>
    <xf numFmtId="0" fontId="18" fillId="0" borderId="0"/>
    <xf numFmtId="0" fontId="25" fillId="0" borderId="0"/>
    <xf numFmtId="0" fontId="18" fillId="0" borderId="0"/>
    <xf numFmtId="0" fontId="18" fillId="0" borderId="0"/>
    <xf numFmtId="0" fontId="12" fillId="0" borderId="0"/>
    <xf numFmtId="0" fontId="18" fillId="0" borderId="0"/>
    <xf numFmtId="0" fontId="25" fillId="0" borderId="0"/>
    <xf numFmtId="0" fontId="21" fillId="0" borderId="0"/>
    <xf numFmtId="0" fontId="18" fillId="0" borderId="0"/>
    <xf numFmtId="0" fontId="18" fillId="0" borderId="0"/>
    <xf numFmtId="0" fontId="71" fillId="0" borderId="0"/>
    <xf numFmtId="0" fontId="18" fillId="0" borderId="0"/>
    <xf numFmtId="0" fontId="18" fillId="34" borderId="61" applyNumberFormat="0" applyFont="0" applyAlignment="0" applyProtection="0"/>
    <xf numFmtId="0" fontId="18" fillId="34" borderId="61" applyNumberFormat="0" applyFont="0" applyAlignment="0" applyProtection="0"/>
    <xf numFmtId="0" fontId="67" fillId="0" borderId="63" applyNumberFormat="0" applyFill="0" applyAlignment="0" applyProtection="0"/>
    <xf numFmtId="0" fontId="35" fillId="29" borderId="62"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59" fillId="12" borderId="0" applyNumberFormat="0" applyBorder="0" applyAlignment="0" applyProtection="0"/>
    <xf numFmtId="0" fontId="61" fillId="29" borderId="62" applyNumberFormat="0" applyAlignment="0" applyProtection="0"/>
    <xf numFmtId="0" fontId="68" fillId="35" borderId="0" applyNumberFormat="0" applyBorder="0" applyAlignment="0" applyProtection="0"/>
    <xf numFmtId="3" fontId="18" fillId="36" borderId="2" applyFont="0">
      <alignment horizontal="right" vertical="center"/>
    </xf>
    <xf numFmtId="0" fontId="18" fillId="0" borderId="0"/>
    <xf numFmtId="0" fontId="18" fillId="0" borderId="0"/>
    <xf numFmtId="0" fontId="25" fillId="0" borderId="0"/>
    <xf numFmtId="0" fontId="18" fillId="0" borderId="0"/>
    <xf numFmtId="0" fontId="25" fillId="0" borderId="0"/>
    <xf numFmtId="0" fontId="44" fillId="29" borderId="55" applyNumberFormat="0" applyAlignment="0" applyProtection="0"/>
    <xf numFmtId="0" fontId="53" fillId="0" borderId="0" applyNumberFormat="0" applyFill="0" applyBorder="0" applyAlignment="0" applyProtection="0"/>
    <xf numFmtId="0" fontId="64"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8" applyNumberFormat="0" applyFill="0" applyAlignment="0" applyProtection="0"/>
    <xf numFmtId="0" fontId="50" fillId="0" borderId="59" applyNumberFormat="0" applyFill="0" applyAlignment="0" applyProtection="0"/>
    <xf numFmtId="0" fontId="51" fillId="0" borderId="60" applyNumberFormat="0" applyFill="0" applyAlignment="0" applyProtection="0"/>
    <xf numFmtId="0" fontId="48" fillId="0" borderId="0" applyNumberFormat="0" applyFill="0" applyBorder="0" applyAlignment="0" applyProtection="0"/>
    <xf numFmtId="0" fontId="69" fillId="0" borderId="63" applyNumberFormat="0" applyFill="0" applyAlignment="0" applyProtection="0"/>
    <xf numFmtId="0" fontId="70" fillId="0" borderId="0" applyNumberFormat="0" applyFill="0" applyBorder="0" applyAlignment="0" applyProtection="0"/>
    <xf numFmtId="0" fontId="65" fillId="0" borderId="0"/>
    <xf numFmtId="0" fontId="65" fillId="0" borderId="0"/>
    <xf numFmtId="0" fontId="65" fillId="0" borderId="0"/>
    <xf numFmtId="0" fontId="1" fillId="0" borderId="0"/>
    <xf numFmtId="0" fontId="31" fillId="0" borderId="0">
      <alignment vertical="top"/>
    </xf>
    <xf numFmtId="175" fontId="12" fillId="0" borderId="0" applyFont="0" applyFill="0" applyBorder="0" applyAlignment="0" applyProtection="0"/>
    <xf numFmtId="43" fontId="25" fillId="0" borderId="0" applyFont="0" applyFill="0" applyBorder="0" applyAlignment="0" applyProtection="0"/>
    <xf numFmtId="0" fontId="71" fillId="0" borderId="0"/>
  </cellStyleXfs>
  <cellXfs count="988">
    <xf numFmtId="0" fontId="0" fillId="0" borderId="0" xfId="0"/>
    <xf numFmtId="165" fontId="0" fillId="0" borderId="0" xfId="1" applyFont="1" applyAlignment="1"/>
    <xf numFmtId="165" fontId="2" fillId="0" borderId="0" xfId="1" applyFont="1" applyBorder="1" applyAlignment="1">
      <alignment horizontal="left"/>
    </xf>
    <xf numFmtId="165" fontId="0" fillId="0" borderId="0" xfId="1" applyFont="1" applyBorder="1" applyAlignment="1">
      <alignment horizontal="left"/>
    </xf>
    <xf numFmtId="165" fontId="6" fillId="0" borderId="2" xfId="1" applyFont="1" applyBorder="1" applyAlignment="1">
      <alignment horizontal="left" vertical="center"/>
    </xf>
    <xf numFmtId="165" fontId="0" fillId="0" borderId="0" xfId="3" applyFont="1" applyAlignment="1"/>
    <xf numFmtId="165" fontId="4" fillId="0" borderId="2" xfId="3" applyFont="1" applyBorder="1" applyAlignment="1">
      <alignment horizontal="left" vertical="center"/>
    </xf>
    <xf numFmtId="165" fontId="4" fillId="0" borderId="2" xfId="3" applyFont="1" applyBorder="1" applyAlignment="1">
      <alignment horizontal="left" vertical="center" wrapText="1"/>
    </xf>
    <xf numFmtId="165" fontId="14" fillId="0" borderId="2" xfId="1" applyFont="1" applyBorder="1" applyAlignment="1">
      <alignment horizontal="left" vertical="center" wrapText="1"/>
    </xf>
    <xf numFmtId="0" fontId="16" fillId="0" borderId="0" xfId="0" applyFont="1"/>
    <xf numFmtId="165" fontId="6" fillId="0" borderId="2" xfId="1" applyFont="1" applyBorder="1" applyAlignment="1">
      <alignment horizontal="left" vertical="center" wrapText="1"/>
    </xf>
    <xf numFmtId="0" fontId="28" fillId="6" borderId="12"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0" borderId="13" xfId="0" applyFont="1" applyBorder="1" applyAlignment="1">
      <alignment vertical="center" wrapText="1"/>
    </xf>
    <xf numFmtId="0" fontId="27" fillId="0" borderId="0" xfId="0" applyFont="1"/>
    <xf numFmtId="0" fontId="31" fillId="0" borderId="0" xfId="8"/>
    <xf numFmtId="165" fontId="6" fillId="0" borderId="0" xfId="1" applyFont="1" applyBorder="1" applyAlignment="1">
      <alignment horizontal="left"/>
    </xf>
    <xf numFmtId="0" fontId="16" fillId="0" borderId="0" xfId="0" applyFont="1" applyFill="1"/>
    <xf numFmtId="0" fontId="12" fillId="0" borderId="0" xfId="0" applyFont="1" applyFill="1"/>
    <xf numFmtId="0" fontId="12" fillId="0" borderId="0" xfId="0" applyFont="1"/>
    <xf numFmtId="165" fontId="0" fillId="0" borderId="0" xfId="3" applyFont="1" applyBorder="1" applyAlignment="1"/>
    <xf numFmtId="165" fontId="5" fillId="0" borderId="0" xfId="1" applyFont="1" applyBorder="1" applyAlignment="1">
      <alignment horizontal="left"/>
    </xf>
    <xf numFmtId="165" fontId="0" fillId="0" borderId="0" xfId="1" applyFont="1" applyAlignment="1">
      <alignment wrapText="1"/>
    </xf>
    <xf numFmtId="165" fontId="74" fillId="0" borderId="0" xfId="1" applyFont="1" applyAlignment="1"/>
    <xf numFmtId="0" fontId="22" fillId="0" borderId="0" xfId="0" applyFont="1" applyBorder="1" applyAlignment="1">
      <alignment horizontal="justify" vertical="center" wrapText="1"/>
    </xf>
    <xf numFmtId="166" fontId="1" fillId="0" borderId="48" xfId="1" applyNumberFormat="1" applyFont="1" applyBorder="1" applyAlignment="1">
      <alignment horizontal="right" vertical="center"/>
    </xf>
    <xf numFmtId="166" fontId="4" fillId="0" borderId="48" xfId="1" applyNumberFormat="1" applyFont="1" applyBorder="1" applyAlignment="1">
      <alignment horizontal="right" vertical="center"/>
    </xf>
    <xf numFmtId="165" fontId="74" fillId="0" borderId="0" xfId="3" applyFont="1" applyAlignment="1"/>
    <xf numFmtId="0" fontId="13" fillId="0" borderId="0" xfId="0" applyFont="1"/>
    <xf numFmtId="0" fontId="14" fillId="0" borderId="48" xfId="0" applyFont="1" applyFill="1" applyBorder="1" applyAlignment="1">
      <alignment horizontal="left" vertical="center" indent="1"/>
    </xf>
    <xf numFmtId="165" fontId="2" fillId="0" borderId="0" xfId="1" applyFont="1" applyBorder="1" applyAlignment="1">
      <alignment horizontal="left" wrapText="1"/>
    </xf>
    <xf numFmtId="0" fontId="0" fillId="0" borderId="0" xfId="0" applyAlignment="1">
      <alignment wrapText="1"/>
    </xf>
    <xf numFmtId="165" fontId="75" fillId="0" borderId="0" xfId="2" applyFont="1" applyBorder="1" applyAlignment="1">
      <alignment horizontal="left"/>
    </xf>
    <xf numFmtId="0" fontId="75" fillId="0" borderId="0" xfId="0" applyFont="1"/>
    <xf numFmtId="165" fontId="10" fillId="0" borderId="2" xfId="2" applyFont="1" applyBorder="1" applyAlignment="1">
      <alignment horizontal="left" wrapText="1"/>
    </xf>
    <xf numFmtId="165" fontId="10" fillId="0" borderId="2" xfId="2" applyFont="1" applyFill="1" applyBorder="1" applyAlignment="1">
      <alignment horizontal="left" wrapText="1"/>
    </xf>
    <xf numFmtId="165" fontId="15" fillId="0" borderId="2" xfId="2" applyFont="1" applyBorder="1" applyAlignment="1">
      <alignment horizontal="left" wrapText="1"/>
    </xf>
    <xf numFmtId="165" fontId="15" fillId="0" borderId="2" xfId="2" applyFont="1" applyFill="1" applyBorder="1" applyAlignment="1">
      <alignment horizontal="left" wrapText="1"/>
    </xf>
    <xf numFmtId="165" fontId="10" fillId="0" borderId="48" xfId="2" applyFont="1" applyBorder="1" applyAlignment="1">
      <alignment horizontal="left"/>
    </xf>
    <xf numFmtId="165" fontId="15" fillId="0" borderId="48" xfId="2" applyFont="1" applyBorder="1" applyAlignment="1">
      <alignment horizontal="left"/>
    </xf>
    <xf numFmtId="0" fontId="29" fillId="0" borderId="13" xfId="0" applyFont="1" applyFill="1" applyBorder="1" applyAlignment="1">
      <alignment vertical="center" wrapText="1"/>
    </xf>
    <xf numFmtId="0" fontId="76" fillId="0" borderId="9" xfId="0" applyFont="1" applyFill="1" applyBorder="1" applyAlignment="1">
      <alignment horizontal="left" vertical="center" wrapText="1"/>
    </xf>
    <xf numFmtId="0" fontId="76" fillId="0" borderId="9" xfId="0" applyFont="1" applyBorder="1"/>
    <xf numFmtId="0" fontId="76" fillId="0" borderId="26" xfId="0" applyFont="1" applyBorder="1"/>
    <xf numFmtId="3" fontId="76" fillId="0" borderId="51" xfId="0" applyNumberFormat="1" applyFont="1" applyFill="1" applyBorder="1" applyAlignment="1">
      <alignment horizontal="left" vertical="center" wrapText="1"/>
    </xf>
    <xf numFmtId="0" fontId="76" fillId="0" borderId="51" xfId="0" applyFont="1" applyFill="1" applyBorder="1" applyAlignment="1">
      <alignment horizontal="left" vertical="center"/>
    </xf>
    <xf numFmtId="3" fontId="76" fillId="0" borderId="51" xfId="0" applyNumberFormat="1" applyFont="1" applyFill="1" applyBorder="1" applyAlignment="1">
      <alignment horizontal="center" vertical="center" wrapText="1"/>
    </xf>
    <xf numFmtId="0" fontId="76" fillId="0" borderId="51" xfId="0" applyFont="1" applyFill="1" applyBorder="1" applyAlignment="1">
      <alignment horizontal="left" vertical="center" wrapText="1" indent="1"/>
    </xf>
    <xf numFmtId="165" fontId="76" fillId="0" borderId="51" xfId="2" applyFont="1" applyBorder="1" applyAlignment="1">
      <alignment horizontal="center"/>
    </xf>
    <xf numFmtId="165" fontId="76" fillId="0" borderId="51" xfId="2" applyFont="1" applyBorder="1" applyAlignment="1">
      <alignment horizontal="right"/>
    </xf>
    <xf numFmtId="165" fontId="76" fillId="0" borderId="53" xfId="2" applyFont="1" applyBorder="1" applyAlignment="1">
      <alignment horizontal="right"/>
    </xf>
    <xf numFmtId="0" fontId="76" fillId="0" borderId="21" xfId="0" applyFont="1" applyFill="1" applyBorder="1" applyAlignment="1">
      <alignment horizontal="left" vertical="center" wrapText="1"/>
    </xf>
    <xf numFmtId="3" fontId="76" fillId="0" borderId="38" xfId="0" applyNumberFormat="1" applyFont="1" applyFill="1" applyBorder="1" applyAlignment="1">
      <alignment horizontal="left" vertical="center" wrapText="1"/>
    </xf>
    <xf numFmtId="165" fontId="74" fillId="0" borderId="0" xfId="1" applyFont="1" applyFill="1" applyAlignment="1"/>
    <xf numFmtId="166" fontId="4" fillId="0" borderId="48" xfId="1" applyNumberFormat="1" applyFont="1" applyFill="1" applyBorder="1" applyAlignment="1">
      <alignment horizontal="right" vertical="center"/>
    </xf>
    <xf numFmtId="165" fontId="6" fillId="0" borderId="2" xfId="1" applyFont="1" applyFill="1" applyBorder="1" applyAlignment="1">
      <alignment horizontal="left" vertical="center" wrapText="1"/>
    </xf>
    <xf numFmtId="165" fontId="6" fillId="0" borderId="25" xfId="1" applyFont="1" applyFill="1" applyBorder="1" applyAlignment="1">
      <alignment horizontal="left" vertical="center" wrapText="1"/>
    </xf>
    <xf numFmtId="0" fontId="24" fillId="0" borderId="48" xfId="6" quotePrefix="1" applyBorder="1"/>
    <xf numFmtId="0" fontId="27" fillId="0" borderId="51" xfId="0" applyFont="1" applyBorder="1" applyAlignment="1">
      <alignment horizontal="center"/>
    </xf>
    <xf numFmtId="0" fontId="24" fillId="0" borderId="48" xfId="6" applyBorder="1"/>
    <xf numFmtId="0" fontId="23" fillId="0" borderId="20" xfId="0" applyFont="1" applyBorder="1" applyAlignment="1">
      <alignment vertical="center"/>
    </xf>
    <xf numFmtId="0" fontId="23" fillId="0" borderId="7" xfId="0" applyFont="1" applyBorder="1" applyAlignment="1">
      <alignment vertical="center"/>
    </xf>
    <xf numFmtId="0" fontId="23" fillId="0" borderId="4" xfId="0" applyFont="1" applyBorder="1" applyAlignment="1">
      <alignment vertical="center"/>
    </xf>
    <xf numFmtId="165" fontId="0" fillId="0" borderId="0" xfId="1" applyFont="1" applyFill="1" applyAlignment="1"/>
    <xf numFmtId="165" fontId="3" fillId="0" borderId="0" xfId="1" applyFont="1" applyFill="1" applyBorder="1" applyAlignment="1">
      <alignment horizontal="left"/>
    </xf>
    <xf numFmtId="0" fontId="0" fillId="0" borderId="0" xfId="0" applyFill="1"/>
    <xf numFmtId="165" fontId="3" fillId="0" borderId="68" xfId="1" applyFont="1" applyBorder="1" applyAlignment="1">
      <alignment horizontal="center" vertical="center"/>
    </xf>
    <xf numFmtId="0" fontId="27" fillId="0" borderId="15" xfId="0" applyFont="1" applyFill="1" applyBorder="1" applyAlignment="1">
      <alignment horizontal="right"/>
    </xf>
    <xf numFmtId="4" fontId="29" fillId="3" borderId="13" xfId="0" applyNumberFormat="1" applyFont="1" applyFill="1" applyBorder="1" applyAlignment="1">
      <alignment vertical="center" wrapText="1"/>
    </xf>
    <xf numFmtId="165" fontId="0" fillId="0" borderId="0" xfId="1" applyFont="1" applyBorder="1" applyAlignment="1"/>
    <xf numFmtId="4" fontId="29" fillId="7" borderId="13" xfId="0" applyNumberFormat="1" applyFont="1" applyFill="1" applyBorder="1" applyAlignment="1">
      <alignment vertical="center" wrapText="1"/>
    </xf>
    <xf numFmtId="165" fontId="4" fillId="3" borderId="51" xfId="1" applyFont="1" applyFill="1" applyBorder="1" applyAlignment="1">
      <alignment horizontal="center" vertical="center"/>
    </xf>
    <xf numFmtId="166" fontId="4" fillId="0" borderId="52" xfId="1" applyNumberFormat="1" applyFont="1" applyFill="1" applyBorder="1" applyAlignment="1">
      <alignment horizontal="right" vertical="center"/>
    </xf>
    <xf numFmtId="165" fontId="5" fillId="0" borderId="0" xfId="3" applyFont="1" applyBorder="1" applyAlignment="1"/>
    <xf numFmtId="165" fontId="72" fillId="0" borderId="0" xfId="3" applyFont="1" applyBorder="1" applyAlignment="1"/>
    <xf numFmtId="0" fontId="75" fillId="3" borderId="2" xfId="0" applyFont="1" applyFill="1" applyBorder="1"/>
    <xf numFmtId="0" fontId="21" fillId="0" borderId="48" xfId="0" applyFont="1" applyBorder="1" applyAlignment="1">
      <alignment horizontal="center" vertical="center" wrapText="1"/>
    </xf>
    <xf numFmtId="165" fontId="3" fillId="0" borderId="79" xfId="1" applyFont="1" applyBorder="1" applyAlignment="1">
      <alignment horizontal="center" vertical="center" wrapText="1"/>
    </xf>
    <xf numFmtId="0" fontId="75" fillId="37" borderId="2" xfId="0" applyFont="1" applyFill="1" applyBorder="1"/>
    <xf numFmtId="0" fontId="16" fillId="3" borderId="2" xfId="0" applyFont="1" applyFill="1" applyBorder="1"/>
    <xf numFmtId="0" fontId="12" fillId="3" borderId="2" xfId="0" applyFont="1" applyFill="1" applyBorder="1"/>
    <xf numFmtId="0" fontId="75" fillId="37" borderId="25" xfId="0" applyFont="1" applyFill="1" applyBorder="1"/>
    <xf numFmtId="165" fontId="11" fillId="0" borderId="1" xfId="1" applyFont="1" applyBorder="1" applyAlignment="1">
      <alignment horizontal="right"/>
    </xf>
    <xf numFmtId="165" fontId="11" fillId="0" borderId="75" xfId="1" applyFont="1" applyBorder="1" applyAlignment="1">
      <alignment horizontal="right"/>
    </xf>
    <xf numFmtId="165" fontId="11" fillId="0" borderId="0" xfId="1" applyFont="1" applyBorder="1" applyAlignment="1">
      <alignment horizontal="left"/>
    </xf>
    <xf numFmtId="0" fontId="27" fillId="0" borderId="0" xfId="0" applyFont="1" applyAlignment="1">
      <alignment horizontal="left"/>
    </xf>
    <xf numFmtId="2" fontId="26" fillId="0" borderId="0" xfId="7" applyNumberFormat="1" applyFont="1" applyFill="1"/>
    <xf numFmtId="0" fontId="78" fillId="0" borderId="0" xfId="0" applyFont="1" applyAlignment="1">
      <alignment vertical="center"/>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38" borderId="11" xfId="0" applyFont="1" applyFill="1" applyBorder="1" applyAlignment="1">
      <alignment vertical="center"/>
    </xf>
    <xf numFmtId="0" fontId="13" fillId="38" borderId="13" xfId="0" applyFont="1" applyFill="1" applyBorder="1" applyAlignment="1">
      <alignment horizontal="center" vertical="center" wrapText="1"/>
    </xf>
    <xf numFmtId="0" fontId="13" fillId="39" borderId="13" xfId="0" applyFont="1" applyFill="1" applyBorder="1" applyAlignment="1">
      <alignment horizontal="center" vertical="center" wrapText="1"/>
    </xf>
    <xf numFmtId="0" fontId="13" fillId="3" borderId="13" xfId="0" applyFont="1" applyFill="1" applyBorder="1" applyAlignment="1">
      <alignment horizontal="center" vertical="center" wrapText="1"/>
    </xf>
    <xf numFmtId="165" fontId="4" fillId="38" borderId="64" xfId="1" applyFont="1" applyFill="1" applyBorder="1" applyAlignment="1">
      <alignment horizontal="center" vertical="center"/>
    </xf>
    <xf numFmtId="165" fontId="14" fillId="38" borderId="51" xfId="1" applyFont="1" applyFill="1" applyBorder="1" applyAlignment="1">
      <alignment horizontal="center" vertical="center"/>
    </xf>
    <xf numFmtId="165" fontId="14" fillId="38" borderId="53" xfId="1" applyFont="1" applyFill="1" applyBorder="1" applyAlignment="1">
      <alignment horizontal="center" vertical="center"/>
    </xf>
    <xf numFmtId="165" fontId="4" fillId="38" borderId="69" xfId="1" applyFont="1" applyFill="1" applyBorder="1" applyAlignment="1">
      <alignment horizontal="center" vertical="center"/>
    </xf>
    <xf numFmtId="165" fontId="14" fillId="38" borderId="86" xfId="1" applyFont="1" applyFill="1" applyBorder="1" applyAlignment="1">
      <alignment horizontal="center" vertical="center"/>
    </xf>
    <xf numFmtId="165" fontId="4" fillId="38" borderId="51" xfId="1" applyFont="1" applyFill="1" applyBorder="1" applyAlignment="1">
      <alignment horizontal="center" vertical="center"/>
    </xf>
    <xf numFmtId="165" fontId="4" fillId="3" borderId="42" xfId="1" applyFont="1" applyFill="1" applyBorder="1" applyAlignment="1">
      <alignment horizontal="center" vertical="center"/>
    </xf>
    <xf numFmtId="165" fontId="4" fillId="3" borderId="2" xfId="1" applyFont="1" applyFill="1" applyBorder="1" applyAlignment="1">
      <alignment horizontal="center" vertical="center"/>
    </xf>
    <xf numFmtId="165" fontId="4" fillId="3" borderId="25" xfId="1" applyFont="1" applyFill="1" applyBorder="1" applyAlignment="1">
      <alignment horizontal="center" vertical="center"/>
    </xf>
    <xf numFmtId="165" fontId="4" fillId="3" borderId="79" xfId="1" applyFont="1" applyFill="1" applyBorder="1" applyAlignment="1">
      <alignment horizontal="center" vertical="center" wrapText="1"/>
    </xf>
    <xf numFmtId="165" fontId="4" fillId="3" borderId="42" xfId="1" applyFont="1" applyFill="1" applyBorder="1" applyAlignment="1">
      <alignment horizontal="center" vertical="center" wrapText="1"/>
    </xf>
    <xf numFmtId="165" fontId="4" fillId="3" borderId="2" xfId="1" applyFont="1" applyFill="1" applyBorder="1" applyAlignment="1">
      <alignment horizontal="center" vertical="center" wrapText="1"/>
    </xf>
    <xf numFmtId="165" fontId="4" fillId="3" borderId="85" xfId="1" applyFont="1" applyFill="1" applyBorder="1" applyAlignment="1">
      <alignment horizontal="center" vertical="center" wrapText="1"/>
    </xf>
    <xf numFmtId="165" fontId="4" fillId="3" borderId="25" xfId="1" applyFont="1" applyFill="1" applyBorder="1" applyAlignment="1">
      <alignment horizontal="center" vertical="center" wrapText="1"/>
    </xf>
    <xf numFmtId="0" fontId="21" fillId="0" borderId="93" xfId="0" applyFont="1" applyBorder="1" applyAlignment="1">
      <alignment horizontal="center" vertical="center" wrapText="1"/>
    </xf>
    <xf numFmtId="2" fontId="22" fillId="3" borderId="6" xfId="0" applyNumberFormat="1" applyFont="1" applyFill="1" applyBorder="1" applyAlignment="1">
      <alignment horizontal="center" vertical="center" wrapText="1"/>
    </xf>
    <xf numFmtId="2" fontId="22" fillId="3" borderId="38" xfId="0" applyNumberFormat="1" applyFont="1" applyFill="1" applyBorder="1" applyAlignment="1">
      <alignment horizontal="center" vertical="center" wrapText="1"/>
    </xf>
    <xf numFmtId="2" fontId="22" fillId="3" borderId="2" xfId="0" applyNumberFormat="1" applyFont="1" applyFill="1" applyBorder="1" applyAlignment="1">
      <alignment horizontal="center" vertical="center" wrapText="1"/>
    </xf>
    <xf numFmtId="2" fontId="22" fillId="3" borderId="51" xfId="0" applyNumberFormat="1" applyFont="1" applyFill="1" applyBorder="1" applyAlignment="1">
      <alignment horizontal="center" vertical="center" wrapText="1"/>
    </xf>
    <xf numFmtId="2" fontId="21" fillId="3" borderId="2" xfId="0" applyNumberFormat="1" applyFont="1" applyFill="1" applyBorder="1" applyAlignment="1">
      <alignment horizontal="justify" vertical="center" wrapText="1"/>
    </xf>
    <xf numFmtId="2" fontId="21" fillId="3" borderId="51" xfId="0" applyNumberFormat="1" applyFont="1" applyFill="1" applyBorder="1" applyAlignment="1">
      <alignment horizontal="justify" vertical="center" wrapText="1"/>
    </xf>
    <xf numFmtId="2" fontId="21" fillId="3" borderId="3" xfId="0" applyNumberFormat="1" applyFont="1" applyFill="1" applyBorder="1" applyAlignment="1">
      <alignment horizontal="justify" vertical="center" wrapText="1"/>
    </xf>
    <xf numFmtId="2" fontId="21" fillId="3" borderId="94" xfId="0" applyNumberFormat="1" applyFont="1" applyFill="1" applyBorder="1" applyAlignment="1">
      <alignment horizontal="justify" vertical="center" wrapText="1"/>
    </xf>
    <xf numFmtId="0" fontId="80" fillId="0" borderId="0" xfId="0" applyFont="1" applyAlignment="1"/>
    <xf numFmtId="0" fontId="80" fillId="0" borderId="0" xfId="0" applyFont="1" applyAlignment="1">
      <alignment horizontal="left"/>
    </xf>
    <xf numFmtId="0" fontId="81" fillId="0" borderId="0" xfId="0" applyFont="1" applyAlignment="1">
      <alignment horizontal="left"/>
    </xf>
    <xf numFmtId="0" fontId="82" fillId="0" borderId="0" xfId="0" applyFont="1" applyAlignment="1"/>
    <xf numFmtId="0" fontId="85" fillId="0" borderId="25" xfId="216" applyFont="1" applyBorder="1" applyAlignment="1">
      <alignment horizontal="center"/>
    </xf>
    <xf numFmtId="0" fontId="85" fillId="0" borderId="2" xfId="216" applyFont="1" applyBorder="1" applyAlignment="1"/>
    <xf numFmtId="0" fontId="6" fillId="0" borderId="0" xfId="8" applyFont="1" applyAlignment="1">
      <alignment horizontal="left"/>
    </xf>
    <xf numFmtId="0" fontId="14" fillId="0" borderId="0" xfId="0" applyFont="1" applyAlignment="1"/>
    <xf numFmtId="0" fontId="84" fillId="0" borderId="0" xfId="0" applyFont="1" applyAlignment="1"/>
    <xf numFmtId="0" fontId="83" fillId="0" borderId="0" xfId="0" applyFont="1" applyAlignment="1"/>
    <xf numFmtId="0" fontId="14" fillId="0" borderId="45" xfId="0" applyFont="1" applyFill="1" applyBorder="1" applyAlignment="1"/>
    <xf numFmtId="0" fontId="6" fillId="0" borderId="47" xfId="0" applyFont="1" applyFill="1" applyBorder="1" applyAlignment="1">
      <alignment horizontal="left"/>
    </xf>
    <xf numFmtId="0" fontId="6" fillId="0" borderId="45" xfId="0" applyFont="1" applyFill="1" applyBorder="1" applyAlignment="1"/>
    <xf numFmtId="0" fontId="14" fillId="0" borderId="47" xfId="0" applyFont="1" applyFill="1" applyBorder="1" applyAlignment="1">
      <alignment horizontal="left"/>
    </xf>
    <xf numFmtId="0" fontId="90" fillId="0" borderId="47" xfId="0" applyFont="1" applyBorder="1" applyAlignment="1">
      <alignment horizontal="left"/>
    </xf>
    <xf numFmtId="0" fontId="14" fillId="0" borderId="2" xfId="0" applyFont="1" applyBorder="1" applyAlignment="1"/>
    <xf numFmtId="0" fontId="14" fillId="0" borderId="47" xfId="0" applyFont="1" applyFill="1" applyBorder="1" applyAlignment="1"/>
    <xf numFmtId="0" fontId="6" fillId="0" borderId="47" xfId="0" applyFont="1" applyFill="1" applyBorder="1" applyAlignment="1"/>
    <xf numFmtId="0" fontId="14" fillId="0" borderId="48" xfId="0" applyFont="1" applyBorder="1" applyAlignment="1"/>
    <xf numFmtId="2" fontId="14" fillId="8" borderId="18" xfId="0" applyNumberFormat="1" applyFont="1" applyFill="1" applyBorder="1" applyAlignment="1">
      <alignment horizontal="center"/>
    </xf>
    <xf numFmtId="2" fontId="14" fillId="8" borderId="2" xfId="0" applyNumberFormat="1" applyFont="1" applyFill="1" applyBorder="1" applyAlignment="1">
      <alignment horizontal="center"/>
    </xf>
    <xf numFmtId="2" fontId="14" fillId="8" borderId="51" xfId="0" applyNumberFormat="1" applyFont="1" applyFill="1" applyBorder="1" applyAlignment="1">
      <alignment horizontal="center"/>
    </xf>
    <xf numFmtId="2" fontId="6" fillId="8" borderId="18" xfId="0" applyNumberFormat="1" applyFont="1" applyFill="1" applyBorder="1" applyAlignment="1">
      <alignment horizontal="center"/>
    </xf>
    <xf numFmtId="2" fontId="6" fillId="8" borderId="2" xfId="0" applyNumberFormat="1" applyFont="1" applyFill="1" applyBorder="1" applyAlignment="1">
      <alignment horizontal="center"/>
    </xf>
    <xf numFmtId="2" fontId="6" fillId="8" borderId="51" xfId="0" applyNumberFormat="1" applyFont="1" applyFill="1" applyBorder="1" applyAlignment="1">
      <alignment horizontal="center"/>
    </xf>
    <xf numFmtId="0" fontId="6" fillId="0" borderId="0" xfId="8" applyFont="1" applyFill="1" applyAlignment="1">
      <alignment horizontal="left"/>
    </xf>
    <xf numFmtId="165" fontId="2" fillId="0" borderId="0" xfId="2" applyFont="1" applyBorder="1" applyAlignment="1">
      <alignment horizontal="left"/>
    </xf>
    <xf numFmtId="0" fontId="14" fillId="0" borderId="0" xfId="0" applyFont="1" applyFill="1" applyAlignment="1"/>
    <xf numFmtId="0" fontId="14" fillId="0" borderId="2" xfId="0" applyFont="1" applyBorder="1" applyAlignment="1">
      <alignment horizontal="justify"/>
    </xf>
    <xf numFmtId="0" fontId="14" fillId="0" borderId="2" xfId="0" applyFont="1" applyFill="1" applyBorder="1" applyAlignment="1">
      <alignment horizontal="justify"/>
    </xf>
    <xf numFmtId="0" fontId="6" fillId="0" borderId="48" xfId="0" applyFont="1" applyBorder="1" applyAlignment="1"/>
    <xf numFmtId="2" fontId="6" fillId="3" borderId="2" xfId="0" applyNumberFormat="1" applyFont="1" applyFill="1" applyBorder="1" applyAlignment="1">
      <alignment horizontal="center"/>
    </xf>
    <xf numFmtId="2" fontId="6" fillId="3" borderId="51" xfId="0" applyNumberFormat="1" applyFont="1" applyFill="1" applyBorder="1" applyAlignment="1">
      <alignment horizontal="center"/>
    </xf>
    <xf numFmtId="2" fontId="6" fillId="7" borderId="2" xfId="0" applyNumberFormat="1" applyFont="1" applyFill="1" applyBorder="1" applyAlignment="1">
      <alignment horizontal="center"/>
    </xf>
    <xf numFmtId="2" fontId="6" fillId="7" borderId="51" xfId="0" applyNumberFormat="1" applyFont="1" applyFill="1" applyBorder="1" applyAlignment="1">
      <alignment horizontal="center"/>
    </xf>
    <xf numFmtId="2" fontId="6" fillId="3" borderId="25" xfId="0" applyNumberFormat="1" applyFont="1" applyFill="1" applyBorder="1" applyAlignment="1">
      <alignment horizontal="center"/>
    </xf>
    <xf numFmtId="2" fontId="6" fillId="3" borderId="53" xfId="0" applyNumberFormat="1" applyFont="1" applyFill="1" applyBorder="1" applyAlignment="1">
      <alignment horizontal="center"/>
    </xf>
    <xf numFmtId="2" fontId="6" fillId="3" borderId="3" xfId="0" applyNumberFormat="1" applyFont="1" applyFill="1" applyBorder="1" applyAlignment="1">
      <alignment horizontal="center"/>
    </xf>
    <xf numFmtId="0" fontId="92" fillId="0" borderId="0" xfId="0" applyFont="1" applyAlignment="1"/>
    <xf numFmtId="0" fontId="93" fillId="0" borderId="0" xfId="0" applyFont="1" applyAlignment="1"/>
    <xf numFmtId="0" fontId="14" fillId="3" borderId="18" xfId="0" applyFont="1" applyFill="1" applyBorder="1" applyAlignment="1"/>
    <xf numFmtId="0" fontId="14" fillId="3" borderId="2" xfId="0" applyFont="1" applyFill="1" applyBorder="1" applyAlignment="1"/>
    <xf numFmtId="0" fontId="14" fillId="3" borderId="51" xfId="0" applyFont="1" applyFill="1" applyBorder="1" applyAlignment="1"/>
    <xf numFmtId="0" fontId="6" fillId="0" borderId="96" xfId="0" applyFont="1" applyFill="1" applyBorder="1" applyAlignment="1"/>
    <xf numFmtId="0" fontId="14" fillId="0" borderId="23" xfId="0" applyFont="1" applyFill="1" applyBorder="1" applyAlignment="1">
      <alignment horizontal="left"/>
    </xf>
    <xf numFmtId="0" fontId="14" fillId="3" borderId="24" xfId="0" applyFont="1" applyFill="1" applyBorder="1" applyAlignment="1"/>
    <xf numFmtId="0" fontId="14" fillId="3" borderId="25" xfId="0" applyFont="1" applyFill="1" applyBorder="1" applyAlignment="1"/>
    <xf numFmtId="0" fontId="14" fillId="3" borderId="53" xfId="0" applyFont="1" applyFill="1" applyBorder="1" applyAlignment="1"/>
    <xf numFmtId="0" fontId="14" fillId="3" borderId="48" xfId="0" applyFont="1" applyFill="1" applyBorder="1" applyAlignment="1"/>
    <xf numFmtId="0" fontId="6" fillId="0" borderId="23" xfId="0" applyFont="1" applyFill="1" applyBorder="1" applyAlignment="1"/>
    <xf numFmtId="0" fontId="14" fillId="3" borderId="52" xfId="0" applyFont="1" applyFill="1" applyBorder="1" applyAlignment="1"/>
    <xf numFmtId="165" fontId="3" fillId="6" borderId="30" xfId="1" applyFont="1" applyFill="1" applyBorder="1" applyAlignment="1">
      <alignment horizontal="center" vertical="center" wrapText="1"/>
    </xf>
    <xf numFmtId="165" fontId="3" fillId="6" borderId="88" xfId="1" applyFont="1" applyFill="1" applyBorder="1" applyAlignment="1">
      <alignment horizontal="center" vertical="center"/>
    </xf>
    <xf numFmtId="165" fontId="3" fillId="6" borderId="89" xfId="1" applyFont="1" applyFill="1" applyBorder="1" applyAlignment="1">
      <alignment horizontal="center" vertical="center"/>
    </xf>
    <xf numFmtId="166" fontId="1" fillId="0" borderId="39" xfId="1" applyNumberFormat="1" applyFont="1" applyBorder="1" applyAlignment="1">
      <alignment horizontal="right" vertical="center"/>
    </xf>
    <xf numFmtId="165" fontId="6" fillId="0" borderId="42" xfId="1" applyFont="1" applyBorder="1" applyAlignment="1">
      <alignment horizontal="left" vertical="center" wrapText="1"/>
    </xf>
    <xf numFmtId="165" fontId="4" fillId="3" borderId="64" xfId="1" applyFont="1" applyFill="1" applyBorder="1" applyAlignment="1">
      <alignment horizontal="center" vertical="center"/>
    </xf>
    <xf numFmtId="165" fontId="4" fillId="8" borderId="51" xfId="1" applyFont="1" applyFill="1" applyBorder="1" applyAlignment="1">
      <alignment horizontal="center" vertical="center"/>
    </xf>
    <xf numFmtId="165" fontId="4" fillId="8" borderId="53" xfId="1" applyFont="1" applyFill="1" applyBorder="1" applyAlignment="1">
      <alignment horizontal="center" vertical="center"/>
    </xf>
    <xf numFmtId="165" fontId="9" fillId="41" borderId="72" xfId="2" applyFont="1" applyFill="1" applyBorder="1" applyAlignment="1">
      <alignment horizontal="left"/>
    </xf>
    <xf numFmtId="165" fontId="9" fillId="41" borderId="73" xfId="2" applyFont="1" applyFill="1" applyBorder="1" applyAlignment="1">
      <alignment horizontal="left" wrapText="1"/>
    </xf>
    <xf numFmtId="165" fontId="9" fillId="41" borderId="74" xfId="2" applyFont="1" applyFill="1" applyBorder="1" applyAlignment="1">
      <alignment horizontal="left" wrapText="1"/>
    </xf>
    <xf numFmtId="0" fontId="94" fillId="37" borderId="6" xfId="0" applyFont="1" applyFill="1" applyBorder="1"/>
    <xf numFmtId="0" fontId="94" fillId="37" borderId="2" xfId="0" applyFont="1" applyFill="1" applyBorder="1"/>
    <xf numFmtId="4" fontId="29" fillId="8" borderId="13" xfId="0" applyNumberFormat="1" applyFont="1" applyFill="1" applyBorder="1" applyAlignment="1">
      <alignment vertical="center" wrapText="1"/>
    </xf>
    <xf numFmtId="165" fontId="3" fillId="6" borderId="0" xfId="1" quotePrefix="1" applyFont="1" applyFill="1" applyBorder="1" applyAlignment="1">
      <alignment horizontal="center" vertical="center" wrapText="1"/>
    </xf>
    <xf numFmtId="165" fontId="3" fillId="6" borderId="11" xfId="1" quotePrefix="1" applyFont="1" applyFill="1" applyBorder="1" applyAlignment="1">
      <alignment horizontal="center" vertical="center" wrapText="1"/>
    </xf>
    <xf numFmtId="165" fontId="3" fillId="6" borderId="80" xfId="1" quotePrefix="1"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8" borderId="88" xfId="0" applyFont="1" applyFill="1" applyBorder="1" applyAlignment="1">
      <alignment horizontal="center" vertical="center" wrapText="1"/>
    </xf>
    <xf numFmtId="0" fontId="22" fillId="8" borderId="30" xfId="0" applyFont="1" applyFill="1" applyBorder="1" applyAlignment="1">
      <alignment horizontal="right" vertical="center" wrapText="1"/>
    </xf>
    <xf numFmtId="0" fontId="22" fillId="8" borderId="89" xfId="0" applyFont="1" applyFill="1" applyBorder="1" applyAlignment="1">
      <alignment horizontal="right" vertical="center" wrapText="1"/>
    </xf>
    <xf numFmtId="0" fontId="14" fillId="6" borderId="24" xfId="0" applyFont="1" applyFill="1" applyBorder="1" applyAlignment="1">
      <alignment horizontal="center"/>
    </xf>
    <xf numFmtId="0" fontId="14" fillId="6" borderId="25" xfId="0" applyFont="1" applyFill="1" applyBorder="1" applyAlignment="1">
      <alignment horizontal="center"/>
    </xf>
    <xf numFmtId="0" fontId="14" fillId="6" borderId="53" xfId="0" applyFont="1" applyFill="1" applyBorder="1" applyAlignment="1">
      <alignment horizontal="center"/>
    </xf>
    <xf numFmtId="0" fontId="14" fillId="6" borderId="52" xfId="0" applyFont="1" applyFill="1" applyBorder="1" applyAlignment="1">
      <alignment horizontal="center"/>
    </xf>
    <xf numFmtId="0" fontId="14" fillId="6" borderId="68" xfId="0" applyFont="1" applyFill="1" applyBorder="1" applyAlignment="1">
      <alignment horizontal="center"/>
    </xf>
    <xf numFmtId="0" fontId="14" fillId="6" borderId="79" xfId="0" applyFont="1" applyFill="1" applyBorder="1" applyAlignment="1"/>
    <xf numFmtId="0" fontId="13" fillId="0" borderId="48" xfId="0" applyFont="1" applyBorder="1"/>
    <xf numFmtId="2" fontId="6" fillId="8" borderId="42" xfId="0" applyNumberFormat="1" applyFont="1" applyFill="1" applyBorder="1" applyAlignment="1">
      <alignment horizontal="center"/>
    </xf>
    <xf numFmtId="0" fontId="14" fillId="0" borderId="39" xfId="0" applyFont="1" applyBorder="1"/>
    <xf numFmtId="0" fontId="14" fillId="0" borderId="42" xfId="0" applyFont="1" applyBorder="1"/>
    <xf numFmtId="166" fontId="14" fillId="3" borderId="64" xfId="9" applyNumberFormat="1" applyFont="1" applyFill="1" applyBorder="1"/>
    <xf numFmtId="0" fontId="14" fillId="0" borderId="48" xfId="0" applyFont="1" applyBorder="1"/>
    <xf numFmtId="0" fontId="14" fillId="0" borderId="2" xfId="0" applyFont="1" applyBorder="1"/>
    <xf numFmtId="166" fontId="14" fillId="3" borderId="51" xfId="9" applyNumberFormat="1" applyFont="1" applyFill="1" applyBorder="1"/>
    <xf numFmtId="0" fontId="14" fillId="0" borderId="72" xfId="0" applyFont="1" applyBorder="1"/>
    <xf numFmtId="0" fontId="14" fillId="0" borderId="73" xfId="0" applyFont="1" applyBorder="1"/>
    <xf numFmtId="39" fontId="14" fillId="8" borderId="74" xfId="9" applyNumberFormat="1" applyFont="1" applyFill="1" applyBorder="1"/>
    <xf numFmtId="0" fontId="6" fillId="6" borderId="39" xfId="8" applyFont="1" applyFill="1" applyBorder="1" applyAlignment="1">
      <alignment horizontal="center" vertical="center"/>
    </xf>
    <xf numFmtId="0" fontId="6" fillId="6" borderId="42" xfId="8" applyFont="1" applyFill="1" applyBorder="1" applyAlignment="1">
      <alignment horizontal="center" vertical="center"/>
    </xf>
    <xf numFmtId="0" fontId="6" fillId="6" borderId="64" xfId="8" applyFont="1" applyFill="1" applyBorder="1" applyAlignment="1">
      <alignment horizontal="center" vertical="center"/>
    </xf>
    <xf numFmtId="0" fontId="14" fillId="0" borderId="48" xfId="0" applyFont="1" applyBorder="1" applyAlignment="1">
      <alignment horizontal="center"/>
    </xf>
    <xf numFmtId="0" fontId="13" fillId="4" borderId="2" xfId="0" applyFont="1" applyFill="1" applyBorder="1" applyAlignment="1">
      <alignment vertical="center" wrapText="1"/>
    </xf>
    <xf numFmtId="0" fontId="13" fillId="3" borderId="51" xfId="0" applyFont="1" applyFill="1" applyBorder="1" applyAlignment="1">
      <alignment vertical="center" wrapText="1"/>
    </xf>
    <xf numFmtId="0" fontId="14" fillId="0" borderId="52" xfId="0" applyFont="1" applyFill="1" applyBorder="1" applyAlignment="1">
      <alignment horizontal="center"/>
    </xf>
    <xf numFmtId="0" fontId="13" fillId="4" borderId="25" xfId="0" applyFont="1" applyFill="1" applyBorder="1" applyAlignment="1">
      <alignment vertical="center" wrapText="1"/>
    </xf>
    <xf numFmtId="0" fontId="13" fillId="38" borderId="53" xfId="0" applyFont="1" applyFill="1" applyBorder="1" applyAlignment="1">
      <alignment vertical="center" wrapText="1"/>
    </xf>
    <xf numFmtId="0" fontId="6" fillId="6" borderId="88" xfId="8" applyFont="1" applyFill="1" applyBorder="1" applyAlignment="1">
      <alignment horizontal="center" vertical="center"/>
    </xf>
    <xf numFmtId="0" fontId="6" fillId="6" borderId="30" xfId="8" applyFont="1" applyFill="1" applyBorder="1" applyAlignment="1">
      <alignment horizontal="center" vertical="center"/>
    </xf>
    <xf numFmtId="0" fontId="6" fillId="6" borderId="89" xfId="8" applyFont="1" applyFill="1" applyBorder="1" applyAlignment="1">
      <alignment horizontal="center" vertical="center"/>
    </xf>
    <xf numFmtId="0" fontId="14" fillId="0" borderId="71" xfId="0" applyFont="1" applyBorder="1" applyAlignment="1">
      <alignment horizontal="center"/>
    </xf>
    <xf numFmtId="0" fontId="13" fillId="4" borderId="6" xfId="0" applyFont="1" applyFill="1" applyBorder="1" applyAlignment="1">
      <alignment vertical="center" wrapText="1"/>
    </xf>
    <xf numFmtId="0" fontId="13" fillId="3" borderId="38" xfId="0" applyFont="1" applyFill="1" applyBorder="1" applyAlignment="1">
      <alignment vertical="center" wrapText="1"/>
    </xf>
    <xf numFmtId="2" fontId="6" fillId="3" borderId="94" xfId="0" applyNumberFormat="1" applyFont="1" applyFill="1" applyBorder="1" applyAlignment="1">
      <alignment horizontal="center"/>
    </xf>
    <xf numFmtId="0" fontId="17" fillId="0" borderId="48" xfId="0" applyFont="1" applyBorder="1"/>
    <xf numFmtId="0" fontId="90" fillId="0" borderId="2" xfId="0" applyFont="1" applyBorder="1" applyAlignment="1"/>
    <xf numFmtId="0" fontId="17" fillId="0" borderId="52" xfId="0" applyFont="1" applyBorder="1"/>
    <xf numFmtId="0" fontId="90" fillId="0" borderId="25" xfId="0" applyFont="1" applyBorder="1" applyAlignment="1"/>
    <xf numFmtId="0" fontId="90" fillId="0" borderId="48" xfId="0" applyFont="1" applyBorder="1" applyAlignment="1"/>
    <xf numFmtId="0" fontId="90" fillId="0" borderId="2" xfId="0" applyFont="1" applyBorder="1" applyAlignment="1">
      <alignment horizontal="justify"/>
    </xf>
    <xf numFmtId="0" fontId="90" fillId="0" borderId="52" xfId="0" applyFont="1" applyBorder="1" applyAlignment="1"/>
    <xf numFmtId="0" fontId="90" fillId="0" borderId="25" xfId="0" applyFont="1" applyFill="1" applyBorder="1" applyAlignment="1">
      <alignment horizontal="justify"/>
    </xf>
    <xf numFmtId="0" fontId="90" fillId="0" borderId="2" xfId="0" applyFont="1" applyFill="1" applyBorder="1" applyAlignment="1">
      <alignment horizontal="justify"/>
    </xf>
    <xf numFmtId="0" fontId="14" fillId="0" borderId="6" xfId="0" applyFont="1" applyFill="1" applyBorder="1" applyAlignment="1">
      <alignment horizontal="justify"/>
    </xf>
    <xf numFmtId="0" fontId="14" fillId="0" borderId="6" xfId="0" applyFont="1" applyBorder="1" applyAlignment="1">
      <alignment horizontal="justify"/>
    </xf>
    <xf numFmtId="0" fontId="14" fillId="6" borderId="93" xfId="0" applyFont="1" applyFill="1" applyBorder="1" applyAlignment="1">
      <alignment horizontal="center"/>
    </xf>
    <xf numFmtId="4" fontId="14" fillId="6" borderId="94" xfId="0" applyNumberFormat="1" applyFont="1" applyFill="1" applyBorder="1" applyAlignment="1">
      <alignment horizontal="center"/>
    </xf>
    <xf numFmtId="0" fontId="90" fillId="0" borderId="45" xfId="0" applyFont="1" applyBorder="1" applyAlignment="1"/>
    <xf numFmtId="0" fontId="90" fillId="0" borderId="47" xfId="0" applyFont="1" applyBorder="1" applyAlignment="1"/>
    <xf numFmtId="0" fontId="6" fillId="6" borderId="98" xfId="0" applyFont="1" applyFill="1" applyBorder="1"/>
    <xf numFmtId="0" fontId="6" fillId="6" borderId="69" xfId="0" applyFont="1" applyFill="1" applyBorder="1"/>
    <xf numFmtId="0" fontId="6" fillId="6" borderId="15" xfId="0" applyFont="1" applyFill="1" applyBorder="1" applyAlignment="1">
      <alignment horizontal="center"/>
    </xf>
    <xf numFmtId="0" fontId="6" fillId="6" borderId="80" xfId="0" applyFont="1" applyFill="1" applyBorder="1" applyAlignment="1">
      <alignment horizontal="center"/>
    </xf>
    <xf numFmtId="174" fontId="14" fillId="8" borderId="14" xfId="9" applyNumberFormat="1" applyFont="1" applyFill="1" applyBorder="1"/>
    <xf numFmtId="174" fontId="14" fillId="8" borderId="28" xfId="0" applyNumberFormat="1" applyFont="1" applyFill="1" applyBorder="1"/>
    <xf numFmtId="0" fontId="90" fillId="0" borderId="70" xfId="0" applyFont="1" applyFill="1" applyBorder="1" applyAlignment="1">
      <alignment horizontal="right" vertical="top" wrapText="1"/>
    </xf>
    <xf numFmtId="0" fontId="90" fillId="0" borderId="14" xfId="0" applyFont="1" applyFill="1" applyBorder="1" applyAlignment="1">
      <alignment vertical="top" wrapText="1"/>
    </xf>
    <xf numFmtId="174" fontId="14" fillId="3" borderId="14" xfId="9" applyNumberFormat="1" applyFont="1" applyFill="1" applyBorder="1"/>
    <xf numFmtId="0" fontId="14" fillId="0" borderId="70" xfId="0" applyFont="1" applyFill="1" applyBorder="1" applyAlignment="1">
      <alignment horizontal="right" vertical="top" wrapText="1"/>
    </xf>
    <xf numFmtId="0" fontId="14" fillId="0" borderId="14" xfId="0" applyFont="1" applyFill="1" applyBorder="1" applyAlignment="1">
      <alignment horizontal="left" vertical="top" wrapText="1" indent="1"/>
    </xf>
    <xf numFmtId="165" fontId="96" fillId="0" borderId="0" xfId="3" applyFont="1" applyAlignment="1"/>
    <xf numFmtId="0" fontId="6" fillId="6" borderId="22" xfId="0" applyFont="1" applyFill="1" applyBorder="1"/>
    <xf numFmtId="0" fontId="6" fillId="6" borderId="79" xfId="0" applyFont="1" applyFill="1" applyBorder="1" applyAlignment="1">
      <alignment horizontal="center" wrapText="1"/>
    </xf>
    <xf numFmtId="0" fontId="6" fillId="6" borderId="97" xfId="0" applyFont="1" applyFill="1" applyBorder="1"/>
    <xf numFmtId="0" fontId="6" fillId="6" borderId="5" xfId="0" applyFont="1" applyFill="1" applyBorder="1" applyAlignment="1">
      <alignment horizontal="center"/>
    </xf>
    <xf numFmtId="0" fontId="6" fillId="6" borderId="5" xfId="0" applyFont="1" applyFill="1" applyBorder="1" applyAlignment="1">
      <alignment horizontal="center" wrapText="1"/>
    </xf>
    <xf numFmtId="4" fontId="14" fillId="8" borderId="5" xfId="9" applyNumberFormat="1" applyFont="1" applyFill="1" applyBorder="1" applyAlignment="1">
      <alignment vertical="top" wrapText="1"/>
    </xf>
    <xf numFmtId="4" fontId="14" fillId="8" borderId="14" xfId="9" applyNumberFormat="1" applyFont="1" applyFill="1" applyBorder="1" applyAlignment="1">
      <alignment vertical="top" wrapText="1"/>
    </xf>
    <xf numFmtId="4" fontId="14" fillId="8" borderId="28" xfId="9" applyNumberFormat="1" applyFont="1" applyFill="1" applyBorder="1" applyAlignment="1">
      <alignment vertical="top" wrapText="1"/>
    </xf>
    <xf numFmtId="0" fontId="90" fillId="0" borderId="15" xfId="0" applyFont="1" applyFill="1" applyBorder="1" applyAlignment="1">
      <alignment vertical="top" wrapText="1"/>
    </xf>
    <xf numFmtId="39" fontId="14" fillId="7" borderId="14" xfId="9" applyNumberFormat="1" applyFont="1" applyFill="1" applyBorder="1" applyAlignment="1">
      <alignment vertical="top" wrapText="1"/>
    </xf>
    <xf numFmtId="4" fontId="14" fillId="3" borderId="5" xfId="9" applyNumberFormat="1" applyFont="1" applyFill="1" applyBorder="1" applyAlignment="1">
      <alignment vertical="top" wrapText="1"/>
    </xf>
    <xf numFmtId="4" fontId="14" fillId="3" borderId="14" xfId="9" applyNumberFormat="1" applyFont="1" applyFill="1" applyBorder="1" applyAlignment="1">
      <alignment vertical="top" wrapText="1"/>
    </xf>
    <xf numFmtId="39" fontId="14" fillId="8" borderId="14" xfId="9" applyNumberFormat="1" applyFont="1" applyFill="1" applyBorder="1" applyAlignment="1">
      <alignment vertical="top" wrapText="1"/>
    </xf>
    <xf numFmtId="0" fontId="14" fillId="0" borderId="15" xfId="0" applyFont="1" applyFill="1" applyBorder="1" applyAlignment="1">
      <alignment horizontal="left" vertical="top" wrapText="1" indent="1"/>
    </xf>
    <xf numFmtId="39" fontId="14" fillId="3" borderId="14" xfId="9" applyNumberFormat="1" applyFont="1" applyFill="1" applyBorder="1" applyAlignment="1">
      <alignment vertical="top" wrapText="1"/>
    </xf>
    <xf numFmtId="4" fontId="14" fillId="3" borderId="14" xfId="9" applyNumberFormat="1" applyFont="1" applyFill="1" applyBorder="1"/>
    <xf numFmtId="0" fontId="14" fillId="0" borderId="14" xfId="0" applyFont="1" applyFill="1" applyBorder="1" applyAlignment="1">
      <alignment horizontal="left" vertical="top" wrapText="1" indent="2"/>
    </xf>
    <xf numFmtId="4" fontId="14" fillId="7" borderId="14" xfId="9" applyNumberFormat="1" applyFont="1" applyFill="1" applyBorder="1" applyAlignment="1">
      <alignment vertical="top" wrapText="1"/>
    </xf>
    <xf numFmtId="0" fontId="90" fillId="0" borderId="14" xfId="0" applyFont="1" applyFill="1" applyBorder="1" applyAlignment="1">
      <alignment horizontal="left" vertical="top" wrapText="1" indent="1"/>
    </xf>
    <xf numFmtId="0" fontId="14" fillId="0" borderId="14" xfId="0" quotePrefix="1" applyFont="1" applyFill="1" applyBorder="1" applyAlignment="1">
      <alignment horizontal="left" vertical="top" wrapText="1" indent="1"/>
    </xf>
    <xf numFmtId="4" fontId="14" fillId="7" borderId="14" xfId="9" applyNumberFormat="1" applyFont="1" applyFill="1" applyBorder="1"/>
    <xf numFmtId="0" fontId="14" fillId="0" borderId="14" xfId="0" applyFont="1" applyFill="1" applyBorder="1" applyAlignment="1">
      <alignment vertical="top" wrapText="1"/>
    </xf>
    <xf numFmtId="4" fontId="14" fillId="3" borderId="14" xfId="9" applyNumberFormat="1" applyFont="1" applyFill="1" applyBorder="1" applyAlignment="1">
      <alignment horizontal="center"/>
    </xf>
    <xf numFmtId="4" fontId="14" fillId="7" borderId="14" xfId="9" applyNumberFormat="1" applyFont="1" applyFill="1" applyBorder="1" applyAlignment="1">
      <alignment horizontal="center"/>
    </xf>
    <xf numFmtId="0" fontId="6" fillId="6" borderId="43" xfId="0" applyFont="1" applyFill="1" applyBorder="1" applyAlignment="1">
      <alignment horizontal="center"/>
    </xf>
    <xf numFmtId="0" fontId="6" fillId="6" borderId="95" xfId="0" applyFont="1" applyFill="1" applyBorder="1" applyAlignment="1">
      <alignment horizontal="center"/>
    </xf>
    <xf numFmtId="0" fontId="6" fillId="6" borderId="3" xfId="0" applyFont="1" applyFill="1" applyBorder="1" applyAlignment="1">
      <alignment horizontal="center" vertical="center"/>
    </xf>
    <xf numFmtId="0" fontId="95" fillId="6" borderId="17" xfId="0" applyFont="1" applyFill="1" applyBorder="1" applyAlignment="1">
      <alignment horizontal="center"/>
    </xf>
    <xf numFmtId="4" fontId="14" fillId="8" borderId="28" xfId="9" applyNumberFormat="1" applyFont="1" applyFill="1" applyBorder="1"/>
    <xf numFmtId="4" fontId="14" fillId="8" borderId="5" xfId="9" applyNumberFormat="1" applyFont="1" applyFill="1" applyBorder="1"/>
    <xf numFmtId="4" fontId="14" fillId="3" borderId="15" xfId="9" applyNumberFormat="1" applyFont="1" applyFill="1" applyBorder="1" applyProtection="1">
      <protection locked="0"/>
    </xf>
    <xf numFmtId="4" fontId="14" fillId="3" borderId="5" xfId="9" applyNumberFormat="1" applyFont="1" applyFill="1" applyBorder="1" applyProtection="1">
      <protection locked="0"/>
    </xf>
    <xf numFmtId="4" fontId="14" fillId="8" borderId="53" xfId="9" applyNumberFormat="1" applyFont="1" applyFill="1" applyBorder="1"/>
    <xf numFmtId="0" fontId="87" fillId="6" borderId="22" xfId="216" applyFont="1" applyFill="1" applyBorder="1" applyAlignment="1">
      <alignment horizontal="center"/>
    </xf>
    <xf numFmtId="0" fontId="87" fillId="6" borderId="10" xfId="216" applyFont="1" applyFill="1" applyBorder="1" applyAlignment="1">
      <alignment horizontal="center"/>
    </xf>
    <xf numFmtId="0" fontId="6" fillId="6" borderId="98" xfId="0" applyFont="1" applyFill="1" applyBorder="1" applyAlignment="1">
      <alignment horizontal="center"/>
    </xf>
    <xf numFmtId="0" fontId="87" fillId="6" borderId="27" xfId="216" applyFont="1" applyFill="1" applyBorder="1" applyAlignment="1">
      <alignment horizontal="center"/>
    </xf>
    <xf numFmtId="0" fontId="87" fillId="6" borderId="0" xfId="216" applyFont="1" applyFill="1" applyBorder="1" applyAlignment="1">
      <alignment horizontal="center"/>
    </xf>
    <xf numFmtId="0" fontId="85" fillId="6" borderId="93" xfId="216" applyFont="1" applyFill="1" applyBorder="1" applyAlignment="1">
      <alignment horizontal="center"/>
    </xf>
    <xf numFmtId="4" fontId="85" fillId="6" borderId="3" xfId="216" applyNumberFormat="1" applyFont="1" applyFill="1" applyBorder="1" applyAlignment="1">
      <alignment horizontal="center"/>
    </xf>
    <xf numFmtId="0" fontId="85" fillId="6" borderId="3" xfId="216" applyFont="1" applyFill="1" applyBorder="1" applyAlignment="1">
      <alignment horizontal="center"/>
    </xf>
    <xf numFmtId="4" fontId="85" fillId="6" borderId="94" xfId="216" applyNumberFormat="1" applyFont="1" applyFill="1" applyBorder="1" applyAlignment="1">
      <alignment horizontal="center"/>
    </xf>
    <xf numFmtId="0" fontId="86" fillId="0" borderId="2" xfId="216" applyFont="1" applyFill="1" applyBorder="1" applyAlignment="1"/>
    <xf numFmtId="0" fontId="85" fillId="0" borderId="2" xfId="216" applyFont="1" applyFill="1" applyBorder="1" applyAlignment="1"/>
    <xf numFmtId="0" fontId="85" fillId="0" borderId="2" xfId="216" applyFont="1" applyFill="1" applyBorder="1" applyAlignment="1">
      <alignment horizontal="center"/>
    </xf>
    <xf numFmtId="0" fontId="88" fillId="0" borderId="2" xfId="216" applyFont="1" applyFill="1" applyBorder="1" applyAlignment="1"/>
    <xf numFmtId="0" fontId="86" fillId="0" borderId="2" xfId="216" applyFont="1" applyFill="1" applyBorder="1" applyAlignment="1">
      <alignment wrapText="1"/>
    </xf>
    <xf numFmtId="0" fontId="85" fillId="0" borderId="2" xfId="216" applyFont="1" applyFill="1" applyBorder="1" applyAlignment="1">
      <alignment wrapText="1"/>
    </xf>
    <xf numFmtId="0" fontId="88" fillId="0" borderId="2" xfId="216" applyFont="1" applyBorder="1" applyAlignment="1">
      <alignment horizontal="left" indent="4"/>
    </xf>
    <xf numFmtId="0" fontId="85" fillId="0" borderId="2" xfId="216" applyFont="1" applyBorder="1" applyAlignment="1">
      <alignment horizontal="center"/>
    </xf>
    <xf numFmtId="0" fontId="88" fillId="0" borderId="2" xfId="216" applyFont="1" applyBorder="1" applyAlignment="1"/>
    <xf numFmtId="0" fontId="87" fillId="0" borderId="39" xfId="216" applyFont="1" applyFill="1" applyBorder="1" applyAlignment="1"/>
    <xf numFmtId="0" fontId="87" fillId="0" borderId="48" xfId="216" applyFont="1" applyFill="1" applyBorder="1" applyAlignment="1"/>
    <xf numFmtId="0" fontId="85" fillId="0" borderId="48" xfId="216" applyFont="1" applyFill="1" applyBorder="1" applyAlignment="1"/>
    <xf numFmtId="0" fontId="85" fillId="0" borderId="52" xfId="216" applyFont="1" applyFill="1" applyBorder="1" applyAlignment="1"/>
    <xf numFmtId="0" fontId="87" fillId="0" borderId="48" xfId="216" applyFont="1" applyFill="1" applyBorder="1" applyAlignment="1">
      <alignment horizontal="right"/>
    </xf>
    <xf numFmtId="0" fontId="85" fillId="0" borderId="48" xfId="216" applyFont="1" applyFill="1" applyBorder="1" applyAlignment="1">
      <alignment horizontal="right"/>
    </xf>
    <xf numFmtId="0" fontId="0" fillId="0" borderId="48" xfId="0" applyBorder="1" applyAlignment="1">
      <alignment horizontal="right"/>
    </xf>
    <xf numFmtId="0" fontId="85" fillId="0" borderId="52" xfId="216" applyFont="1" applyFill="1" applyBorder="1" applyAlignment="1">
      <alignment horizontal="right"/>
    </xf>
    <xf numFmtId="0" fontId="21" fillId="0" borderId="48" xfId="0" applyFont="1" applyFill="1" applyBorder="1" applyAlignment="1">
      <alignment horizontal="right" vertical="top" wrapText="1"/>
    </xf>
    <xf numFmtId="0" fontId="85" fillId="0" borderId="25" xfId="216" applyFont="1" applyFill="1" applyBorder="1" applyAlignment="1">
      <alignment horizontal="center"/>
    </xf>
    <xf numFmtId="0" fontId="85" fillId="0" borderId="2" xfId="216" applyFont="1" applyFill="1" applyBorder="1" applyAlignment="1">
      <alignment horizontal="left"/>
    </xf>
    <xf numFmtId="0" fontId="85" fillId="0" borderId="93" xfId="216" applyFont="1" applyFill="1" applyBorder="1" applyAlignment="1"/>
    <xf numFmtId="0" fontId="85" fillId="0" borderId="3" xfId="216" applyFont="1" applyFill="1" applyBorder="1" applyAlignment="1">
      <alignment horizontal="center"/>
    </xf>
    <xf numFmtId="0" fontId="85" fillId="0" borderId="93" xfId="216" applyFont="1" applyFill="1" applyBorder="1" applyAlignment="1">
      <alignment horizontal="right"/>
    </xf>
    <xf numFmtId="0" fontId="85" fillId="0" borderId="3" xfId="216" applyFont="1" applyBorder="1" applyAlignment="1">
      <alignment horizontal="center"/>
    </xf>
    <xf numFmtId="0" fontId="21" fillId="0" borderId="52" xfId="0" applyFont="1" applyFill="1" applyBorder="1" applyAlignment="1">
      <alignment horizontal="right" vertical="top" wrapText="1"/>
    </xf>
    <xf numFmtId="0" fontId="87" fillId="8" borderId="8" xfId="216" applyFont="1" applyFill="1" applyBorder="1" applyAlignment="1"/>
    <xf numFmtId="0" fontId="87" fillId="8" borderId="32" xfId="216" applyFont="1" applyFill="1" applyBorder="1" applyAlignment="1"/>
    <xf numFmtId="0" fontId="85" fillId="0" borderId="42" xfId="216" applyFont="1" applyBorder="1" applyAlignment="1"/>
    <xf numFmtId="0" fontId="97" fillId="0" borderId="2" xfId="216" applyFont="1" applyBorder="1" applyAlignment="1"/>
    <xf numFmtId="0" fontId="98" fillId="0" borderId="2" xfId="216" applyFont="1" applyFill="1" applyBorder="1" applyAlignment="1">
      <alignment horizontal="center"/>
    </xf>
    <xf numFmtId="0" fontId="17" fillId="0" borderId="0" xfId="0" applyFont="1"/>
    <xf numFmtId="0" fontId="101" fillId="0" borderId="0" xfId="0" applyFont="1"/>
    <xf numFmtId="2" fontId="14" fillId="3" borderId="2" xfId="0" applyNumberFormat="1" applyFont="1" applyFill="1" applyBorder="1" applyAlignment="1">
      <alignment horizontal="center"/>
    </xf>
    <xf numFmtId="2" fontId="6" fillId="8" borderId="6" xfId="0" applyNumberFormat="1" applyFont="1" applyFill="1" applyBorder="1" applyAlignment="1">
      <alignment horizontal="center"/>
    </xf>
    <xf numFmtId="2" fontId="6" fillId="8" borderId="95" xfId="0" applyNumberFormat="1" applyFont="1" applyFill="1" applyBorder="1" applyAlignment="1">
      <alignment horizontal="center"/>
    </xf>
    <xf numFmtId="2" fontId="14" fillId="8" borderId="9" xfId="0" applyNumberFormat="1" applyFont="1" applyFill="1" applyBorder="1" applyAlignment="1">
      <alignment horizontal="center"/>
    </xf>
    <xf numFmtId="2" fontId="14" fillId="3" borderId="9" xfId="0" applyNumberFormat="1" applyFont="1" applyFill="1" applyBorder="1" applyAlignment="1">
      <alignment horizontal="center"/>
    </xf>
    <xf numFmtId="0" fontId="14" fillId="3" borderId="9" xfId="0" applyFont="1" applyFill="1" applyBorder="1" applyAlignment="1"/>
    <xf numFmtId="2" fontId="6" fillId="8" borderId="21" xfId="0" applyNumberFormat="1" applyFont="1" applyFill="1" applyBorder="1" applyAlignment="1">
      <alignment horizontal="center"/>
    </xf>
    <xf numFmtId="2" fontId="14" fillId="3" borderId="25" xfId="0" applyNumberFormat="1" applyFont="1" applyFill="1" applyBorder="1" applyAlignment="1">
      <alignment horizontal="center"/>
    </xf>
    <xf numFmtId="2" fontId="14" fillId="3" borderId="26" xfId="0" applyNumberFormat="1" applyFont="1" applyFill="1" applyBorder="1" applyAlignment="1">
      <alignment horizontal="center"/>
    </xf>
    <xf numFmtId="165" fontId="3" fillId="6" borderId="91" xfId="1" applyFont="1" applyFill="1" applyBorder="1" applyAlignment="1">
      <alignment horizontal="center" vertical="center"/>
    </xf>
    <xf numFmtId="0" fontId="6" fillId="6" borderId="10" xfId="0" applyFont="1" applyFill="1" applyBorder="1" applyAlignment="1">
      <alignment horizontal="center"/>
    </xf>
    <xf numFmtId="0" fontId="6" fillId="6" borderId="23" xfId="0" applyFont="1" applyFill="1" applyBorder="1" applyAlignment="1">
      <alignment horizontal="center"/>
    </xf>
    <xf numFmtId="0" fontId="6" fillId="6" borderId="34" xfId="0" applyFont="1" applyFill="1" applyBorder="1" applyAlignment="1">
      <alignment horizontal="center"/>
    </xf>
    <xf numFmtId="0" fontId="14" fillId="0" borderId="2" xfId="216" applyFont="1" applyFill="1" applyBorder="1" applyAlignment="1"/>
    <xf numFmtId="0" fontId="89" fillId="0" borderId="2" xfId="216" applyFont="1" applyFill="1" applyBorder="1" applyAlignment="1">
      <alignment wrapText="1"/>
    </xf>
    <xf numFmtId="0" fontId="14" fillId="0" borderId="2" xfId="216" applyFont="1" applyFill="1" applyBorder="1" applyAlignment="1">
      <alignment wrapText="1"/>
    </xf>
    <xf numFmtId="0" fontId="13" fillId="0" borderId="2" xfId="0" applyFont="1" applyFill="1" applyBorder="1" applyAlignment="1">
      <alignment horizontal="left" vertical="top" wrapText="1" indent="3"/>
    </xf>
    <xf numFmtId="0" fontId="13" fillId="0" borderId="25" xfId="0" applyFont="1" applyFill="1" applyBorder="1" applyAlignment="1">
      <alignment horizontal="left" vertical="top" wrapText="1" indent="3"/>
    </xf>
    <xf numFmtId="0" fontId="101" fillId="0" borderId="0" xfId="0" applyFont="1" applyFill="1"/>
    <xf numFmtId="0" fontId="13" fillId="0" borderId="0" xfId="0" applyFont="1" applyFill="1"/>
    <xf numFmtId="0" fontId="13" fillId="0" borderId="3" xfId="0" applyFont="1" applyFill="1" applyBorder="1" applyAlignment="1">
      <alignment horizontal="left" vertical="top" wrapText="1" indent="3"/>
    </xf>
    <xf numFmtId="0" fontId="14" fillId="0" borderId="25" xfId="216" applyFont="1" applyFill="1" applyBorder="1" applyAlignment="1">
      <alignment wrapText="1"/>
    </xf>
    <xf numFmtId="0" fontId="6" fillId="0" borderId="10" xfId="216" applyFont="1" applyFill="1" applyBorder="1" applyAlignment="1">
      <alignment horizontal="center"/>
    </xf>
    <xf numFmtId="0" fontId="6" fillId="6" borderId="22" xfId="216" applyFont="1" applyFill="1" applyBorder="1" applyAlignment="1">
      <alignment horizontal="center"/>
    </xf>
    <xf numFmtId="0" fontId="6" fillId="0" borderId="27" xfId="216" applyFont="1" applyFill="1" applyBorder="1" applyAlignment="1">
      <alignment horizontal="center"/>
    </xf>
    <xf numFmtId="0" fontId="6" fillId="6" borderId="0" xfId="216" applyFont="1" applyFill="1" applyBorder="1" applyAlignment="1">
      <alignment horizontal="center"/>
    </xf>
    <xf numFmtId="0" fontId="14" fillId="6" borderId="93" xfId="216" applyFont="1" applyFill="1" applyBorder="1" applyAlignment="1">
      <alignment horizontal="center"/>
    </xf>
    <xf numFmtId="4" fontId="14" fillId="6" borderId="3" xfId="216" applyNumberFormat="1" applyFont="1" applyFill="1" applyBorder="1" applyAlignment="1">
      <alignment horizontal="center"/>
    </xf>
    <xf numFmtId="0" fontId="14" fillId="6" borderId="3" xfId="216" applyFont="1" applyFill="1" applyBorder="1" applyAlignment="1">
      <alignment horizontal="center"/>
    </xf>
    <xf numFmtId="4" fontId="14" fillId="6" borderId="94" xfId="216" applyNumberFormat="1" applyFont="1" applyFill="1" applyBorder="1" applyAlignment="1">
      <alignment horizontal="center"/>
    </xf>
    <xf numFmtId="2" fontId="6" fillId="8" borderId="42" xfId="216" applyNumberFormat="1" applyFont="1" applyFill="1" applyBorder="1" applyAlignment="1">
      <alignment horizontal="center"/>
    </xf>
    <xf numFmtId="2" fontId="6" fillId="8" borderId="42" xfId="216" applyNumberFormat="1" applyFont="1" applyFill="1" applyBorder="1" applyAlignment="1"/>
    <xf numFmtId="2" fontId="6" fillId="8" borderId="64" xfId="216" applyNumberFormat="1" applyFont="1" applyFill="1" applyBorder="1" applyAlignment="1"/>
    <xf numFmtId="0" fontId="6" fillId="0" borderId="48" xfId="216" applyFont="1" applyFill="1" applyBorder="1" applyAlignment="1">
      <alignment horizontal="right"/>
    </xf>
    <xf numFmtId="0" fontId="89" fillId="0" borderId="2" xfId="216" applyFont="1" applyFill="1" applyBorder="1" applyAlignment="1"/>
    <xf numFmtId="2" fontId="6" fillId="7" borderId="2" xfId="216" applyNumberFormat="1" applyFont="1" applyFill="1" applyBorder="1" applyAlignment="1">
      <alignment horizontal="center"/>
    </xf>
    <xf numFmtId="2" fontId="6" fillId="7" borderId="2" xfId="216" applyNumberFormat="1" applyFont="1" applyFill="1" applyBorder="1" applyAlignment="1"/>
    <xf numFmtId="2" fontId="6" fillId="7" borderId="51" xfId="216" applyNumberFormat="1" applyFont="1" applyFill="1" applyBorder="1" applyAlignment="1"/>
    <xf numFmtId="0" fontId="14" fillId="0" borderId="48" xfId="216" applyFont="1" applyFill="1" applyBorder="1" applyAlignment="1">
      <alignment horizontal="right"/>
    </xf>
    <xf numFmtId="2" fontId="14" fillId="3" borderId="2" xfId="216" applyNumberFormat="1" applyFont="1" applyFill="1" applyBorder="1" applyAlignment="1"/>
    <xf numFmtId="2" fontId="14" fillId="3" borderId="2" xfId="216" applyNumberFormat="1" applyFont="1" applyFill="1" applyBorder="1" applyAlignment="1">
      <alignment horizontal="right"/>
    </xf>
    <xf numFmtId="2" fontId="14" fillId="3" borderId="3" xfId="216" applyNumberFormat="1" applyFont="1" applyFill="1" applyBorder="1" applyAlignment="1">
      <alignment horizontal="right"/>
    </xf>
    <xf numFmtId="2" fontId="14" fillId="3" borderId="25" xfId="216" applyNumberFormat="1" applyFont="1" applyFill="1" applyBorder="1" applyAlignment="1">
      <alignment horizontal="right"/>
    </xf>
    <xf numFmtId="0" fontId="14" fillId="0" borderId="93" xfId="216" applyFont="1" applyFill="1" applyBorder="1" applyAlignment="1">
      <alignment horizontal="right"/>
    </xf>
    <xf numFmtId="2" fontId="6" fillId="8" borderId="42" xfId="216" applyNumberFormat="1" applyFont="1" applyFill="1" applyBorder="1" applyAlignment="1">
      <alignment horizontal="right"/>
    </xf>
    <xf numFmtId="2" fontId="6" fillId="8" borderId="64" xfId="216" applyNumberFormat="1" applyFont="1" applyFill="1" applyBorder="1" applyAlignment="1">
      <alignment horizontal="right"/>
    </xf>
    <xf numFmtId="0" fontId="14" fillId="0" borderId="52" xfId="216" applyFont="1" applyFill="1" applyBorder="1" applyAlignment="1">
      <alignment horizontal="right"/>
    </xf>
    <xf numFmtId="2" fontId="14" fillId="3" borderId="25" xfId="216" applyNumberFormat="1" applyFont="1" applyFill="1" applyBorder="1" applyAlignment="1"/>
    <xf numFmtId="0" fontId="14" fillId="0" borderId="2" xfId="216" applyFont="1" applyBorder="1" applyAlignment="1"/>
    <xf numFmtId="2" fontId="14" fillId="8" borderId="2" xfId="216" applyNumberFormat="1" applyFont="1" applyFill="1" applyBorder="1" applyAlignment="1"/>
    <xf numFmtId="2" fontId="14" fillId="8" borderId="51" xfId="216" applyNumberFormat="1" applyFont="1" applyFill="1" applyBorder="1" applyAlignment="1"/>
    <xf numFmtId="2" fontId="14" fillId="3" borderId="2" xfId="216" applyNumberFormat="1" applyFont="1" applyFill="1" applyBorder="1" applyAlignment="1">
      <alignment horizontal="center"/>
    </xf>
    <xf numFmtId="2" fontId="14" fillId="8" borderId="2" xfId="216" applyNumberFormat="1" applyFont="1" applyFill="1" applyBorder="1" applyAlignment="1">
      <alignment horizontal="right"/>
    </xf>
    <xf numFmtId="2" fontId="14" fillId="8" borderId="51" xfId="216" applyNumberFormat="1" applyFont="1" applyFill="1" applyBorder="1" applyAlignment="1">
      <alignment horizontal="right"/>
    </xf>
    <xf numFmtId="2" fontId="14" fillId="7" borderId="2" xfId="216" applyNumberFormat="1" applyFont="1" applyFill="1" applyBorder="1" applyAlignment="1">
      <alignment horizontal="right"/>
    </xf>
    <xf numFmtId="2" fontId="14" fillId="7" borderId="51" xfId="216" applyNumberFormat="1" applyFont="1" applyFill="1" applyBorder="1" applyAlignment="1">
      <alignment horizontal="right"/>
    </xf>
    <xf numFmtId="2" fontId="14" fillId="8" borderId="3" xfId="216" applyNumberFormat="1" applyFont="1" applyFill="1" applyBorder="1" applyAlignment="1">
      <alignment horizontal="right"/>
    </xf>
    <xf numFmtId="2" fontId="14" fillId="8" borderId="94" xfId="216" applyNumberFormat="1" applyFont="1" applyFill="1" applyBorder="1" applyAlignment="1">
      <alignment horizontal="right"/>
    </xf>
    <xf numFmtId="2" fontId="14" fillId="8" borderId="25" xfId="216" applyNumberFormat="1" applyFont="1" applyFill="1" applyBorder="1" applyAlignment="1"/>
    <xf numFmtId="2" fontId="14" fillId="8" borderId="53" xfId="216" applyNumberFormat="1" applyFont="1" applyFill="1" applyBorder="1" applyAlignment="1"/>
    <xf numFmtId="2" fontId="14" fillId="8" borderId="25" xfId="216" applyNumberFormat="1" applyFont="1" applyFill="1" applyBorder="1" applyAlignment="1">
      <alignment horizontal="right"/>
    </xf>
    <xf numFmtId="2" fontId="14" fillId="8" borderId="53" xfId="216" applyNumberFormat="1" applyFont="1" applyFill="1" applyBorder="1" applyAlignment="1">
      <alignment horizontal="right"/>
    </xf>
    <xf numFmtId="2" fontId="14" fillId="3" borderId="25" xfId="216" applyNumberFormat="1" applyFont="1" applyFill="1" applyBorder="1" applyAlignment="1">
      <alignment horizontal="center"/>
    </xf>
    <xf numFmtId="0" fontId="87" fillId="0" borderId="93" xfId="216" applyFont="1" applyFill="1" applyBorder="1" applyAlignment="1"/>
    <xf numFmtId="0" fontId="85" fillId="0" borderId="3" xfId="216" applyFont="1" applyBorder="1" applyAlignment="1"/>
    <xf numFmtId="0" fontId="14" fillId="0" borderId="0" xfId="0" applyFont="1"/>
    <xf numFmtId="0" fontId="14" fillId="0" borderId="0" xfId="8" applyFont="1"/>
    <xf numFmtId="2" fontId="6" fillId="0" borderId="0" xfId="7" applyNumberFormat="1" applyFont="1" applyFill="1"/>
    <xf numFmtId="0" fontId="102" fillId="6" borderId="10" xfId="0" applyFont="1" applyFill="1" applyBorder="1"/>
    <xf numFmtId="0" fontId="14" fillId="6" borderId="22" xfId="0" applyFont="1" applyFill="1" applyBorder="1"/>
    <xf numFmtId="165" fontId="14" fillId="6" borderId="22" xfId="9" applyFont="1" applyFill="1" applyBorder="1"/>
    <xf numFmtId="0" fontId="102" fillId="6" borderId="11" xfId="0" applyFont="1" applyFill="1" applyBorder="1"/>
    <xf numFmtId="0" fontId="6" fillId="6" borderId="24" xfId="0" applyFont="1" applyFill="1" applyBorder="1" applyAlignment="1">
      <alignment horizontal="center"/>
    </xf>
    <xf numFmtId="0" fontId="6" fillId="6" borderId="25" xfId="0" applyFont="1" applyFill="1" applyBorder="1" applyAlignment="1">
      <alignment horizontal="center"/>
    </xf>
    <xf numFmtId="0" fontId="6" fillId="6" borderId="26" xfId="0" applyFont="1" applyFill="1" applyBorder="1" applyAlignment="1">
      <alignment horizontal="center"/>
    </xf>
    <xf numFmtId="165" fontId="6" fillId="6" borderId="26" xfId="9" applyFont="1" applyFill="1" applyBorder="1" applyAlignment="1">
      <alignment horizontal="center"/>
    </xf>
    <xf numFmtId="0" fontId="102" fillId="0" borderId="10" xfId="0" applyFont="1" applyBorder="1"/>
    <xf numFmtId="0" fontId="14" fillId="0" borderId="27" xfId="0" applyFont="1" applyBorder="1"/>
    <xf numFmtId="4" fontId="14" fillId="3" borderId="14" xfId="9" applyNumberFormat="1" applyFont="1" applyFill="1" applyBorder="1" applyProtection="1">
      <protection locked="0"/>
    </xf>
    <xf numFmtId="4" fontId="6" fillId="8" borderId="27" xfId="9" applyNumberFormat="1" applyFont="1" applyFill="1" applyBorder="1" applyProtection="1">
      <protection locked="0"/>
    </xf>
    <xf numFmtId="0" fontId="102" fillId="0" borderId="27" xfId="0" applyFont="1" applyBorder="1"/>
    <xf numFmtId="0" fontId="14" fillId="0" borderId="27" xfId="0" applyNumberFormat="1" applyFont="1" applyFill="1" applyBorder="1" applyAlignment="1">
      <alignment horizontal="left"/>
    </xf>
    <xf numFmtId="4" fontId="14" fillId="8" borderId="14" xfId="9" applyNumberFormat="1" applyFont="1" applyFill="1" applyBorder="1"/>
    <xf numFmtId="0" fontId="14" fillId="0" borderId="27" xfId="0" applyNumberFormat="1" applyFont="1" applyBorder="1" applyAlignment="1">
      <alignment horizontal="left" indent="2"/>
    </xf>
    <xf numFmtId="0" fontId="14" fillId="0" borderId="27" xfId="0" applyFont="1" applyBorder="1" applyAlignment="1">
      <alignment horizontal="left" indent="1"/>
    </xf>
    <xf numFmtId="0" fontId="103" fillId="0" borderId="8" xfId="0" applyFont="1" applyBorder="1" applyAlignment="1">
      <alignment horizontal="right"/>
    </xf>
    <xf numFmtId="0" fontId="6" fillId="0" borderId="8" xfId="0" applyFont="1" applyFill="1" applyBorder="1"/>
    <xf numFmtId="4" fontId="6" fillId="8" borderId="29" xfId="9" applyNumberFormat="1" applyFont="1" applyFill="1" applyBorder="1"/>
    <xf numFmtId="4" fontId="6" fillId="8" borderId="30" xfId="9" applyNumberFormat="1" applyFont="1" applyFill="1" applyBorder="1"/>
    <xf numFmtId="4" fontId="6" fillId="8" borderId="31" xfId="9" applyNumberFormat="1" applyFont="1" applyFill="1" applyBorder="1"/>
    <xf numFmtId="4" fontId="6" fillId="8" borderId="8" xfId="9" applyNumberFormat="1" applyFont="1" applyFill="1" applyBorder="1" applyProtection="1">
      <protection locked="0"/>
    </xf>
    <xf numFmtId="0" fontId="14" fillId="4" borderId="27" xfId="0" applyFont="1" applyFill="1" applyBorder="1"/>
    <xf numFmtId="4" fontId="6" fillId="3" borderId="5" xfId="9" applyNumberFormat="1" applyFont="1" applyFill="1" applyBorder="1"/>
    <xf numFmtId="4" fontId="6" fillId="3" borderId="14" xfId="9" applyNumberFormat="1" applyFont="1" applyFill="1" applyBorder="1"/>
    <xf numFmtId="4" fontId="6" fillId="3" borderId="15" xfId="9" applyNumberFormat="1" applyFont="1" applyFill="1" applyBorder="1"/>
    <xf numFmtId="0" fontId="6" fillId="0" borderId="8" xfId="0" applyFont="1" applyBorder="1"/>
    <xf numFmtId="4" fontId="6" fillId="8" borderId="32" xfId="9" applyNumberFormat="1" applyFont="1" applyFill="1" applyBorder="1"/>
    <xf numFmtId="0" fontId="103" fillId="0" borderId="11" xfId="0" applyFont="1" applyBorder="1" applyAlignment="1">
      <alignment horizontal="right"/>
    </xf>
    <xf numFmtId="0" fontId="6" fillId="4" borderId="11" xfId="0" applyFont="1" applyFill="1" applyBorder="1"/>
    <xf numFmtId="4" fontId="6" fillId="8" borderId="33" xfId="9" applyNumberFormat="1" applyFont="1" applyFill="1" applyBorder="1"/>
    <xf numFmtId="4" fontId="6" fillId="8" borderId="11" xfId="9" applyNumberFormat="1" applyFont="1" applyFill="1" applyBorder="1"/>
    <xf numFmtId="0" fontId="102" fillId="0" borderId="0" xfId="0" applyFont="1"/>
    <xf numFmtId="43" fontId="14" fillId="0" borderId="0" xfId="0" applyNumberFormat="1" applyFont="1" applyFill="1"/>
    <xf numFmtId="0" fontId="14" fillId="0" borderId="27" xfId="0" applyFont="1" applyBorder="1" applyAlignment="1">
      <alignment wrapText="1"/>
    </xf>
    <xf numFmtId="0" fontId="14" fillId="0" borderId="27" xfId="0" applyFont="1" applyBorder="1" applyAlignment="1"/>
    <xf numFmtId="4" fontId="14" fillId="3" borderId="5" xfId="9" applyNumberFormat="1" applyFont="1" applyFill="1" applyBorder="1"/>
    <xf numFmtId="0" fontId="6" fillId="4" borderId="8" xfId="0" applyFont="1" applyFill="1" applyBorder="1"/>
    <xf numFmtId="43" fontId="6" fillId="0" borderId="0" xfId="9" applyNumberFormat="1" applyFont="1" applyBorder="1"/>
    <xf numFmtId="43" fontId="6" fillId="0" borderId="0" xfId="9" applyNumberFormat="1" applyFont="1" applyFill="1" applyBorder="1"/>
    <xf numFmtId="165" fontId="6" fillId="0" borderId="0" xfId="9" applyFont="1" applyBorder="1"/>
    <xf numFmtId="0" fontId="14" fillId="0" borderId="0" xfId="0" applyFont="1" applyFill="1"/>
    <xf numFmtId="0" fontId="104" fillId="0" borderId="0" xfId="0" applyFont="1" applyFill="1"/>
    <xf numFmtId="0" fontId="6" fillId="0" borderId="0" xfId="0" applyFont="1" applyBorder="1"/>
    <xf numFmtId="0" fontId="14" fillId="4" borderId="27" xfId="0" applyFont="1" applyFill="1" applyBorder="1" applyAlignment="1">
      <alignment wrapText="1"/>
    </xf>
    <xf numFmtId="0" fontId="14" fillId="4" borderId="0" xfId="0" applyFont="1" applyFill="1"/>
    <xf numFmtId="4" fontId="14" fillId="3" borderId="4" xfId="9" applyNumberFormat="1" applyFont="1" applyFill="1" applyBorder="1" applyProtection="1">
      <protection locked="0"/>
    </xf>
    <xf numFmtId="0" fontId="102" fillId="6" borderId="8"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29" xfId="0" applyFont="1" applyFill="1" applyBorder="1" applyAlignment="1">
      <alignment horizontal="center"/>
    </xf>
    <xf numFmtId="0" fontId="6" fillId="6" borderId="30" xfId="0" applyFont="1" applyFill="1" applyBorder="1" applyAlignment="1">
      <alignment horizontal="center"/>
    </xf>
    <xf numFmtId="0" fontId="6" fillId="6" borderId="31" xfId="0" applyFont="1" applyFill="1" applyBorder="1" applyAlignment="1">
      <alignment horizontal="center"/>
    </xf>
    <xf numFmtId="165" fontId="6" fillId="6" borderId="31" xfId="9" applyFont="1" applyFill="1" applyBorder="1" applyAlignment="1">
      <alignment horizontal="center"/>
    </xf>
    <xf numFmtId="165" fontId="6" fillId="6" borderId="8" xfId="9" applyFont="1" applyFill="1" applyBorder="1" applyAlignment="1">
      <alignment horizontal="center" vertical="center"/>
    </xf>
    <xf numFmtId="0" fontId="6" fillId="6" borderId="8" xfId="0" applyFont="1" applyFill="1" applyBorder="1" applyAlignment="1">
      <alignment horizontal="center"/>
    </xf>
    <xf numFmtId="0" fontId="6" fillId="6" borderId="12" xfId="0" applyFont="1" applyFill="1" applyBorder="1" applyAlignment="1">
      <alignment horizontal="center"/>
    </xf>
    <xf numFmtId="0" fontId="14" fillId="0" borderId="0" xfId="0" applyFont="1" applyBorder="1"/>
    <xf numFmtId="4" fontId="14" fillId="0" borderId="0" xfId="0" applyNumberFormat="1" applyFont="1"/>
    <xf numFmtId="4" fontId="14" fillId="0" borderId="0" xfId="0" applyNumberFormat="1" applyFont="1" applyAlignment="1">
      <alignment horizontal="right"/>
    </xf>
    <xf numFmtId="165" fontId="14" fillId="0" borderId="0" xfId="9" applyFont="1"/>
    <xf numFmtId="0" fontId="6" fillId="6" borderId="10" xfId="0" applyFont="1" applyFill="1" applyBorder="1" applyAlignment="1">
      <alignment horizontal="center" vertical="center"/>
    </xf>
    <xf numFmtId="43" fontId="6" fillId="6" borderId="34" xfId="9" applyNumberFormat="1" applyFont="1" applyFill="1" applyBorder="1" applyAlignment="1">
      <alignment horizontal="center" vertical="center"/>
    </xf>
    <xf numFmtId="43" fontId="6" fillId="6" borderId="12" xfId="9" applyNumberFormat="1" applyFont="1" applyFill="1" applyBorder="1" applyAlignment="1">
      <alignment horizontal="center" vertical="center"/>
    </xf>
    <xf numFmtId="0" fontId="102" fillId="6" borderId="27" xfId="0" applyFont="1" applyFill="1" applyBorder="1"/>
    <xf numFmtId="0" fontId="6" fillId="6" borderId="27" xfId="0" applyFont="1" applyFill="1" applyBorder="1" applyAlignment="1">
      <alignment horizontal="center" vertical="center"/>
    </xf>
    <xf numFmtId="43" fontId="6" fillId="6" borderId="35" xfId="9" applyNumberFormat="1" applyFont="1" applyFill="1" applyBorder="1" applyAlignment="1">
      <alignment horizontal="center" vertical="center"/>
    </xf>
    <xf numFmtId="43" fontId="6" fillId="6" borderId="10" xfId="9" applyNumberFormat="1" applyFont="1" applyFill="1" applyBorder="1" applyAlignment="1">
      <alignment horizontal="center" vertical="center"/>
    </xf>
    <xf numFmtId="43" fontId="6" fillId="6" borderId="68" xfId="9" applyNumberFormat="1" applyFont="1" applyFill="1" applyBorder="1" applyAlignment="1">
      <alignment horizontal="center" vertical="center" wrapText="1"/>
    </xf>
    <xf numFmtId="43" fontId="6" fillId="6" borderId="69" xfId="9" applyNumberFormat="1" applyFont="1" applyFill="1" applyBorder="1" applyAlignment="1">
      <alignment horizontal="center" vertical="center" wrapText="1"/>
    </xf>
    <xf numFmtId="0" fontId="6" fillId="6" borderId="11" xfId="0" applyFont="1" applyFill="1" applyBorder="1" applyAlignment="1">
      <alignment horizontal="center" vertical="center"/>
    </xf>
    <xf numFmtId="43" fontId="6" fillId="6" borderId="11" xfId="9" applyNumberFormat="1" applyFont="1" applyFill="1" applyBorder="1" applyAlignment="1">
      <alignment horizontal="center" vertical="center"/>
    </xf>
    <xf numFmtId="43" fontId="6" fillId="6" borderId="72" xfId="9" applyNumberFormat="1" applyFont="1" applyFill="1" applyBorder="1" applyAlignment="1">
      <alignment horizontal="center" vertical="center" wrapText="1"/>
    </xf>
    <xf numFmtId="43" fontId="6" fillId="6" borderId="74" xfId="9" applyNumberFormat="1" applyFont="1" applyFill="1" applyBorder="1" applyAlignment="1">
      <alignment horizontal="center" vertical="center" wrapText="1"/>
    </xf>
    <xf numFmtId="0" fontId="102" fillId="0" borderId="36" xfId="0" applyFont="1" applyBorder="1"/>
    <xf numFmtId="0" fontId="14" fillId="0" borderId="6" xfId="0" quotePrefix="1" applyFont="1" applyBorder="1" applyAlignment="1">
      <alignment horizontal="center"/>
    </xf>
    <xf numFmtId="0" fontId="14" fillId="0" borderId="37" xfId="0" quotePrefix="1" applyFont="1" applyBorder="1" applyAlignment="1">
      <alignment horizontal="center"/>
    </xf>
    <xf numFmtId="0" fontId="14" fillId="0" borderId="38" xfId="0" quotePrefix="1" applyFont="1" applyBorder="1" applyAlignment="1">
      <alignment horizontal="center"/>
    </xf>
    <xf numFmtId="0" fontId="14" fillId="0" borderId="39" xfId="0" quotePrefix="1" applyFont="1" applyBorder="1" applyAlignment="1">
      <alignment horizontal="center"/>
    </xf>
    <xf numFmtId="0" fontId="14" fillId="0" borderId="40" xfId="0" quotePrefix="1" applyFont="1" applyBorder="1" applyAlignment="1">
      <alignment horizontal="center"/>
    </xf>
    <xf numFmtId="0" fontId="14" fillId="0" borderId="40" xfId="0" quotePrefix="1" applyFont="1" applyFill="1" applyBorder="1" applyAlignment="1">
      <alignment horizontal="center"/>
    </xf>
    <xf numFmtId="0" fontId="14" fillId="0" borderId="41" xfId="0" applyFont="1" applyBorder="1"/>
    <xf numFmtId="0" fontId="102" fillId="0" borderId="35" xfId="0" applyFont="1" applyBorder="1"/>
    <xf numFmtId="43" fontId="14" fillId="0" borderId="14" xfId="9" applyNumberFormat="1" applyFont="1" applyBorder="1"/>
    <xf numFmtId="4" fontId="14" fillId="8" borderId="70" xfId="9" applyNumberFormat="1" applyFont="1" applyFill="1" applyBorder="1" applyAlignment="1"/>
    <xf numFmtId="4" fontId="14" fillId="8" borderId="28" xfId="9" applyNumberFormat="1" applyFont="1" applyFill="1" applyBorder="1" applyAlignment="1"/>
    <xf numFmtId="4" fontId="14" fillId="8" borderId="27" xfId="9" applyNumberFormat="1" applyFont="1" applyFill="1" applyBorder="1"/>
    <xf numFmtId="4" fontId="14" fillId="8" borderId="27" xfId="9" applyNumberFormat="1" applyFont="1" applyFill="1" applyBorder="1" applyProtection="1">
      <protection locked="0"/>
    </xf>
    <xf numFmtId="4" fontId="14" fillId="3" borderId="27" xfId="9" applyNumberFormat="1" applyFont="1" applyFill="1" applyBorder="1" applyProtection="1">
      <protection locked="0"/>
    </xf>
    <xf numFmtId="4" fontId="14" fillId="3" borderId="27" xfId="9" applyNumberFormat="1" applyFont="1" applyFill="1" applyBorder="1"/>
    <xf numFmtId="43" fontId="14" fillId="0" borderId="42" xfId="9" applyNumberFormat="1" applyFont="1" applyFill="1" applyBorder="1"/>
    <xf numFmtId="43" fontId="14" fillId="7" borderId="43" xfId="9" applyNumberFormat="1" applyFont="1" applyFill="1" applyBorder="1"/>
    <xf numFmtId="0" fontId="14" fillId="7" borderId="43" xfId="0" applyFont="1" applyFill="1" applyBorder="1"/>
    <xf numFmtId="43" fontId="14" fillId="7" borderId="44" xfId="9" applyNumberFormat="1" applyFont="1" applyFill="1" applyBorder="1"/>
    <xf numFmtId="165" fontId="14" fillId="8" borderId="41" xfId="9" applyFont="1" applyFill="1" applyBorder="1"/>
    <xf numFmtId="0" fontId="102" fillId="0" borderId="45" xfId="0" applyFont="1" applyBorder="1"/>
    <xf numFmtId="43" fontId="14" fillId="0" borderId="2" xfId="9" applyNumberFormat="1" applyFont="1" applyFill="1" applyBorder="1"/>
    <xf numFmtId="43" fontId="14" fillId="7" borderId="19" xfId="9" applyNumberFormat="1" applyFont="1" applyFill="1" applyBorder="1"/>
    <xf numFmtId="0" fontId="14" fillId="7" borderId="19" xfId="0" applyFont="1" applyFill="1" applyBorder="1"/>
    <xf numFmtId="43" fontId="14" fillId="7" borderId="46" xfId="9" applyNumberFormat="1" applyFont="1" applyFill="1" applyBorder="1"/>
    <xf numFmtId="165" fontId="14" fillId="8" borderId="47" xfId="9" applyFont="1" applyFill="1" applyBorder="1"/>
    <xf numFmtId="0" fontId="102" fillId="0" borderId="48" xfId="0" applyFont="1" applyBorder="1"/>
    <xf numFmtId="43" fontId="14" fillId="0" borderId="18" xfId="9" applyNumberFormat="1" applyFont="1" applyFill="1" applyBorder="1"/>
    <xf numFmtId="43" fontId="14" fillId="7" borderId="19" xfId="9" applyNumberFormat="1" applyFont="1" applyFill="1" applyBorder="1" applyAlignment="1">
      <alignment horizontal="right"/>
    </xf>
    <xf numFmtId="4" fontId="14" fillId="8" borderId="47" xfId="9" applyNumberFormat="1" applyFont="1" applyFill="1" applyBorder="1"/>
    <xf numFmtId="0" fontId="14" fillId="8" borderId="47" xfId="9" applyNumberFormat="1" applyFont="1" applyFill="1" applyBorder="1"/>
    <xf numFmtId="9" fontId="6" fillId="7" borderId="47" xfId="10" quotePrefix="1" applyFont="1" applyFill="1" applyBorder="1" applyAlignment="1">
      <alignment horizontal="center"/>
    </xf>
    <xf numFmtId="43" fontId="14" fillId="0" borderId="25" xfId="9" applyNumberFormat="1" applyFont="1" applyFill="1" applyBorder="1"/>
    <xf numFmtId="43" fontId="14" fillId="7" borderId="49" xfId="9" applyNumberFormat="1" applyFont="1" applyFill="1" applyBorder="1"/>
    <xf numFmtId="43" fontId="14" fillId="7" borderId="49" xfId="9" applyNumberFormat="1" applyFont="1" applyFill="1" applyBorder="1" applyAlignment="1">
      <alignment horizontal="right"/>
    </xf>
    <xf numFmtId="0" fontId="14" fillId="7" borderId="49" xfId="0" applyFont="1" applyFill="1" applyBorder="1"/>
    <xf numFmtId="43" fontId="14" fillId="7" borderId="50" xfId="9" applyNumberFormat="1" applyFont="1" applyFill="1" applyBorder="1"/>
    <xf numFmtId="9" fontId="6" fillId="7" borderId="23" xfId="10" quotePrefix="1" applyFont="1" applyFill="1" applyBorder="1" applyAlignment="1">
      <alignment horizontal="center"/>
    </xf>
    <xf numFmtId="43" fontId="14" fillId="0" borderId="0" xfId="9" applyNumberFormat="1" applyFont="1" applyFill="1" applyBorder="1"/>
    <xf numFmtId="43" fontId="14" fillId="0" borderId="0" xfId="9" applyNumberFormat="1" applyFont="1" applyBorder="1"/>
    <xf numFmtId="43" fontId="14" fillId="0" borderId="0" xfId="9" applyNumberFormat="1" applyFont="1" applyBorder="1" applyAlignment="1">
      <alignment horizontal="right"/>
    </xf>
    <xf numFmtId="0" fontId="90" fillId="0" borderId="0" xfId="0" applyFont="1" applyFill="1" applyBorder="1"/>
    <xf numFmtId="0" fontId="90" fillId="0" borderId="0" xfId="0" applyFont="1" applyFill="1"/>
    <xf numFmtId="0" fontId="105" fillId="0" borderId="0" xfId="0" applyFont="1"/>
    <xf numFmtId="0" fontId="6" fillId="6" borderId="73" xfId="0" applyFont="1" applyFill="1" applyBorder="1" applyAlignment="1">
      <alignment horizontal="center" wrapText="1"/>
    </xf>
    <xf numFmtId="0" fontId="6" fillId="6" borderId="13" xfId="0" applyFont="1" applyFill="1" applyBorder="1"/>
    <xf numFmtId="4" fontId="14" fillId="8" borderId="30" xfId="9" applyNumberFormat="1" applyFont="1" applyFill="1" applyBorder="1" applyAlignment="1">
      <alignment vertical="top" wrapText="1"/>
    </xf>
    <xf numFmtId="4" fontId="14" fillId="8" borderId="89" xfId="9" applyNumberFormat="1" applyFont="1" applyFill="1" applyBorder="1" applyAlignment="1">
      <alignment vertical="top" wrapText="1"/>
    </xf>
    <xf numFmtId="174" fontId="14" fillId="8" borderId="30" xfId="9" applyNumberFormat="1" applyFont="1" applyFill="1" applyBorder="1"/>
    <xf numFmtId="174" fontId="14" fillId="8" borderId="89" xfId="0" applyNumberFormat="1" applyFont="1" applyFill="1" applyBorder="1"/>
    <xf numFmtId="165" fontId="11" fillId="2" borderId="100" xfId="1" applyFont="1" applyFill="1" applyBorder="1" applyAlignment="1">
      <alignment horizontal="right" vertical="center"/>
    </xf>
    <xf numFmtId="165" fontId="3" fillId="2" borderId="101" xfId="1" applyFont="1" applyFill="1" applyBorder="1" applyAlignment="1">
      <alignment horizontal="center" vertical="center"/>
    </xf>
    <xf numFmtId="165" fontId="4" fillId="2" borderId="101" xfId="1" applyFont="1" applyFill="1" applyBorder="1" applyAlignment="1">
      <alignment horizontal="right" vertical="center"/>
    </xf>
    <xf numFmtId="165" fontId="4" fillId="2" borderId="102" xfId="1" applyFont="1" applyFill="1" applyBorder="1" applyAlignment="1">
      <alignment horizontal="right" vertical="center"/>
    </xf>
    <xf numFmtId="165" fontId="4" fillId="0" borderId="2" xfId="1" applyFont="1" applyBorder="1" applyAlignment="1">
      <alignment horizontal="left"/>
    </xf>
    <xf numFmtId="165" fontId="4" fillId="0" borderId="2" xfId="1" applyFont="1" applyBorder="1" applyAlignment="1">
      <alignment horizontal="left" wrapText="1"/>
    </xf>
    <xf numFmtId="165" fontId="4" fillId="0" borderId="2" xfId="1" applyFont="1" applyFill="1" applyBorder="1" applyAlignment="1">
      <alignment horizontal="left"/>
    </xf>
    <xf numFmtId="165" fontId="4" fillId="0" borderId="48" xfId="1" applyFont="1" applyBorder="1" applyAlignment="1">
      <alignment horizontal="right" vertical="center"/>
    </xf>
    <xf numFmtId="167" fontId="4" fillId="0" borderId="48" xfId="1" applyNumberFormat="1" applyFont="1" applyBorder="1" applyAlignment="1">
      <alignment horizontal="right" vertical="center"/>
    </xf>
    <xf numFmtId="167" fontId="4" fillId="0" borderId="48" xfId="1" applyNumberFormat="1" applyFont="1" applyFill="1" applyBorder="1" applyAlignment="1">
      <alignment horizontal="right" vertical="center"/>
    </xf>
    <xf numFmtId="165" fontId="19" fillId="6" borderId="76" xfId="1" applyFont="1" applyFill="1" applyBorder="1" applyAlignment="1">
      <alignment horizontal="center" vertical="center"/>
    </xf>
    <xf numFmtId="165" fontId="11" fillId="2" borderId="103" xfId="1" applyFont="1" applyFill="1" applyBorder="1" applyAlignment="1">
      <alignment horizontal="right" vertical="center"/>
    </xf>
    <xf numFmtId="165" fontId="3" fillId="2" borderId="104" xfId="1" applyFont="1" applyFill="1" applyBorder="1" applyAlignment="1">
      <alignment horizontal="center" vertical="center"/>
    </xf>
    <xf numFmtId="165" fontId="4" fillId="2" borderId="104" xfId="1" applyFont="1" applyFill="1" applyBorder="1" applyAlignment="1">
      <alignment horizontal="right" vertical="center"/>
    </xf>
    <xf numFmtId="165" fontId="4" fillId="2" borderId="105" xfId="1" applyFont="1" applyFill="1" applyBorder="1" applyAlignment="1">
      <alignment horizontal="right" vertical="center"/>
    </xf>
    <xf numFmtId="0" fontId="95" fillId="6" borderId="0" xfId="0" applyFont="1" applyFill="1" applyBorder="1" applyAlignment="1">
      <alignment horizontal="center"/>
    </xf>
    <xf numFmtId="173" fontId="6" fillId="6" borderId="15" xfId="0" applyNumberFormat="1" applyFont="1" applyFill="1" applyBorder="1" applyAlignment="1">
      <alignment horizontal="center"/>
    </xf>
    <xf numFmtId="173" fontId="6" fillId="6" borderId="5" xfId="0" applyNumberFormat="1" applyFont="1" applyFill="1" applyBorder="1" applyAlignment="1">
      <alignment horizontal="center"/>
    </xf>
    <xf numFmtId="173" fontId="6" fillId="6" borderId="0" xfId="0" applyNumberFormat="1" applyFont="1" applyFill="1" applyBorder="1" applyAlignment="1">
      <alignment horizontal="center"/>
    </xf>
    <xf numFmtId="0" fontId="6" fillId="5" borderId="2" xfId="0" applyFont="1" applyFill="1" applyBorder="1"/>
    <xf numFmtId="4" fontId="14" fillId="8" borderId="2" xfId="9" applyNumberFormat="1" applyFont="1" applyFill="1" applyBorder="1"/>
    <xf numFmtId="4" fontId="14" fillId="3" borderId="2" xfId="9" applyNumberFormat="1" applyFont="1" applyFill="1" applyBorder="1" applyProtection="1">
      <protection locked="0"/>
    </xf>
    <xf numFmtId="0" fontId="14" fillId="8" borderId="72" xfId="0" applyFont="1" applyFill="1" applyBorder="1"/>
    <xf numFmtId="0" fontId="6" fillId="8" borderId="73" xfId="0" applyFont="1" applyFill="1" applyBorder="1"/>
    <xf numFmtId="4" fontId="14" fillId="8" borderId="99" xfId="9" applyNumberFormat="1" applyFont="1" applyFill="1" applyBorder="1"/>
    <xf numFmtId="4" fontId="14" fillId="8" borderId="74" xfId="9" applyNumberFormat="1" applyFont="1" applyFill="1" applyBorder="1"/>
    <xf numFmtId="0" fontId="6" fillId="5" borderId="39" xfId="0" applyFont="1" applyFill="1" applyBorder="1"/>
    <xf numFmtId="0" fontId="6" fillId="5" borderId="42" xfId="0" applyFont="1" applyFill="1" applyBorder="1"/>
    <xf numFmtId="4" fontId="14" fillId="8" borderId="42" xfId="9" applyNumberFormat="1" applyFont="1" applyFill="1" applyBorder="1"/>
    <xf numFmtId="4" fontId="14" fillId="8" borderId="64" xfId="9" applyNumberFormat="1" applyFont="1" applyFill="1" applyBorder="1"/>
    <xf numFmtId="0" fontId="14" fillId="0" borderId="48" xfId="0" applyFont="1" applyFill="1" applyBorder="1"/>
    <xf numFmtId="4" fontId="14" fillId="8" borderId="51" xfId="9" applyNumberFormat="1" applyFont="1" applyFill="1" applyBorder="1"/>
    <xf numFmtId="0" fontId="6" fillId="5" borderId="48" xfId="0" applyFont="1" applyFill="1" applyBorder="1"/>
    <xf numFmtId="0" fontId="14" fillId="0" borderId="52" xfId="0" applyFont="1" applyFill="1" applyBorder="1"/>
    <xf numFmtId="0" fontId="14" fillId="0" borderId="25" xfId="0" applyFont="1" applyBorder="1"/>
    <xf numFmtId="4" fontId="14" fillId="3" borderId="25" xfId="9" applyNumberFormat="1" applyFont="1" applyFill="1" applyBorder="1" applyProtection="1">
      <protection locked="0"/>
    </xf>
    <xf numFmtId="0" fontId="29" fillId="6" borderId="80" xfId="0" applyFont="1" applyFill="1" applyBorder="1" applyAlignment="1">
      <alignment horizontal="center" vertical="center" wrapText="1"/>
    </xf>
    <xf numFmtId="0" fontId="29" fillId="0" borderId="2" xfId="0" applyFont="1" applyBorder="1" applyAlignment="1">
      <alignment vertical="center" wrapText="1"/>
    </xf>
    <xf numFmtId="4" fontId="29" fillId="8" borderId="2" xfId="0" applyNumberFormat="1" applyFont="1" applyFill="1" applyBorder="1" applyAlignment="1">
      <alignment vertical="center" wrapText="1"/>
    </xf>
    <xf numFmtId="0" fontId="29" fillId="0" borderId="2" xfId="0" applyFont="1" applyFill="1" applyBorder="1" applyAlignment="1">
      <alignment vertical="center" wrapText="1"/>
    </xf>
    <xf numFmtId="4" fontId="29" fillId="3" borderId="2" xfId="0" applyNumberFormat="1" applyFont="1" applyFill="1" applyBorder="1" applyAlignment="1">
      <alignment vertical="center" wrapText="1"/>
    </xf>
    <xf numFmtId="4" fontId="29" fillId="7" borderId="2" xfId="0" applyNumberFormat="1" applyFont="1" applyFill="1" applyBorder="1" applyAlignment="1">
      <alignment vertical="center" wrapText="1"/>
    </xf>
    <xf numFmtId="0" fontId="29" fillId="6" borderId="39" xfId="0" applyFont="1" applyFill="1" applyBorder="1" applyAlignment="1">
      <alignment horizontal="center" vertical="center" wrapText="1"/>
    </xf>
    <xf numFmtId="0" fontId="29" fillId="0" borderId="42" xfId="0" applyFont="1" applyBorder="1" applyAlignment="1">
      <alignment vertical="center" wrapText="1"/>
    </xf>
    <xf numFmtId="4" fontId="29" fillId="8" borderId="42" xfId="0" applyNumberFormat="1" applyFont="1" applyFill="1" applyBorder="1" applyAlignment="1">
      <alignment vertical="center" wrapText="1"/>
    </xf>
    <xf numFmtId="4" fontId="29" fillId="7" borderId="64" xfId="0" applyNumberFormat="1" applyFont="1" applyFill="1" applyBorder="1" applyAlignment="1" applyProtection="1">
      <alignment vertical="center" wrapText="1"/>
      <protection locked="0"/>
    </xf>
    <xf numFmtId="0" fontId="29" fillId="6" borderId="48" xfId="0" applyFont="1" applyFill="1" applyBorder="1" applyAlignment="1">
      <alignment horizontal="center" vertical="center" wrapText="1"/>
    </xf>
    <xf numFmtId="4" fontId="29" fillId="7" borderId="51" xfId="0" applyNumberFormat="1" applyFont="1" applyFill="1" applyBorder="1" applyAlignment="1" applyProtection="1">
      <alignment vertical="center" wrapText="1"/>
      <protection locked="0"/>
    </xf>
    <xf numFmtId="4" fontId="29" fillId="8" borderId="51" xfId="0" applyNumberFormat="1" applyFont="1" applyFill="1" applyBorder="1" applyAlignment="1">
      <alignment vertical="center" wrapText="1"/>
    </xf>
    <xf numFmtId="0" fontId="29" fillId="6" borderId="52" xfId="0" applyFont="1" applyFill="1" applyBorder="1" applyAlignment="1">
      <alignment horizontal="center" vertical="center" wrapText="1"/>
    </xf>
    <xf numFmtId="0" fontId="29" fillId="0" borderId="25" xfId="0" applyFont="1" applyBorder="1" applyAlignment="1">
      <alignment vertical="center" wrapText="1"/>
    </xf>
    <xf numFmtId="4" fontId="29" fillId="7" borderId="25" xfId="0" applyNumberFormat="1" applyFont="1" applyFill="1" applyBorder="1" applyAlignment="1">
      <alignment vertical="center" wrapText="1"/>
    </xf>
    <xf numFmtId="4" fontId="29" fillId="8" borderId="53" xfId="0" applyNumberFormat="1" applyFont="1" applyFill="1" applyBorder="1" applyAlignment="1">
      <alignment vertical="center" wrapText="1"/>
    </xf>
    <xf numFmtId="0" fontId="102" fillId="0" borderId="96" xfId="0" applyFont="1" applyBorder="1"/>
    <xf numFmtId="2" fontId="6" fillId="7" borderId="6" xfId="0" applyNumberFormat="1" applyFont="1" applyFill="1" applyBorder="1" applyAlignment="1">
      <alignment horizontal="center"/>
    </xf>
    <xf numFmtId="2" fontId="6" fillId="7" borderId="38" xfId="0" applyNumberFormat="1" applyFont="1" applyFill="1" applyBorder="1" applyAlignment="1">
      <alignment horizontal="center"/>
    </xf>
    <xf numFmtId="2" fontId="6" fillId="7" borderId="42" xfId="0" applyNumberFormat="1" applyFont="1" applyFill="1" applyBorder="1" applyAlignment="1">
      <alignment horizontal="center"/>
    </xf>
    <xf numFmtId="2" fontId="6" fillId="7" borderId="64" xfId="0" applyNumberFormat="1" applyFont="1" applyFill="1" applyBorder="1" applyAlignment="1">
      <alignment horizontal="center"/>
    </xf>
    <xf numFmtId="0" fontId="6" fillId="0" borderId="10" xfId="0" applyFont="1" applyBorder="1" applyAlignment="1">
      <alignment horizontal="center"/>
    </xf>
    <xf numFmtId="0" fontId="6" fillId="0" borderId="77" xfId="0" applyFont="1" applyBorder="1" applyAlignment="1">
      <alignment horizontal="center"/>
    </xf>
    <xf numFmtId="0" fontId="14" fillId="0" borderId="2" xfId="0" applyFont="1" applyFill="1" applyBorder="1" applyAlignment="1"/>
    <xf numFmtId="0" fontId="6" fillId="0" borderId="42" xfId="0" applyFont="1" applyFill="1" applyBorder="1" applyAlignment="1"/>
    <xf numFmtId="0" fontId="14" fillId="8" borderId="64" xfId="0" applyFont="1" applyFill="1" applyBorder="1" applyAlignment="1"/>
    <xf numFmtId="0" fontId="14" fillId="7" borderId="51" xfId="0" applyFont="1" applyFill="1" applyBorder="1" applyAlignment="1"/>
    <xf numFmtId="0" fontId="6" fillId="0" borderId="52" xfId="0" applyFont="1" applyBorder="1" applyAlignment="1"/>
    <xf numFmtId="0" fontId="14" fillId="0" borderId="25" xfId="0" applyFont="1" applyFill="1" applyBorder="1" applyAlignment="1"/>
    <xf numFmtId="0" fontId="6" fillId="0" borderId="39" xfId="0" applyFont="1" applyBorder="1" applyAlignment="1">
      <alignment horizontal="right"/>
    </xf>
    <xf numFmtId="0" fontId="27" fillId="0" borderId="0" xfId="0" applyFont="1" applyAlignment="1"/>
    <xf numFmtId="0" fontId="14" fillId="6" borderId="26" xfId="0" applyFont="1" applyFill="1" applyBorder="1" applyAlignment="1">
      <alignment horizontal="center"/>
    </xf>
    <xf numFmtId="0" fontId="106" fillId="0" borderId="0" xfId="0" applyFont="1"/>
    <xf numFmtId="165" fontId="73" fillId="0" borderId="0" xfId="1" applyFont="1" applyAlignment="1"/>
    <xf numFmtId="165" fontId="4" fillId="41" borderId="38" xfId="1" applyFont="1" applyFill="1" applyBorder="1" applyAlignment="1">
      <alignment horizontal="right" vertical="center"/>
    </xf>
    <xf numFmtId="165" fontId="4" fillId="41" borderId="51" xfId="1" applyFont="1" applyFill="1" applyBorder="1" applyAlignment="1">
      <alignment horizontal="right" vertical="center"/>
    </xf>
    <xf numFmtId="165" fontId="4" fillId="41" borderId="94" xfId="1" applyFont="1" applyFill="1" applyBorder="1" applyAlignment="1">
      <alignment horizontal="right" vertical="center"/>
    </xf>
    <xf numFmtId="165" fontId="4" fillId="41" borderId="64" xfId="1" applyFont="1" applyFill="1" applyBorder="1" applyAlignment="1">
      <alignment horizontal="right" vertical="center"/>
    </xf>
    <xf numFmtId="165" fontId="4" fillId="41" borderId="53" xfId="1" applyFont="1" applyFill="1" applyBorder="1" applyAlignment="1">
      <alignment horizontal="right" vertical="center"/>
    </xf>
    <xf numFmtId="165" fontId="4" fillId="41" borderId="6" xfId="1" applyFont="1" applyFill="1" applyBorder="1" applyAlignment="1">
      <alignment horizontal="right" vertical="center"/>
    </xf>
    <xf numFmtId="165" fontId="4" fillId="41" borderId="2" xfId="1" applyFont="1" applyFill="1" applyBorder="1" applyAlignment="1">
      <alignment horizontal="right" vertical="center"/>
    </xf>
    <xf numFmtId="165" fontId="11" fillId="41" borderId="2" xfId="1" applyFont="1" applyFill="1" applyBorder="1" applyAlignment="1">
      <alignment horizontal="center" vertical="center"/>
    </xf>
    <xf numFmtId="165" fontId="4" fillId="41" borderId="42" xfId="1" applyFont="1" applyFill="1" applyBorder="1" applyAlignment="1">
      <alignment horizontal="right" vertical="center"/>
    </xf>
    <xf numFmtId="165" fontId="4" fillId="3" borderId="2" xfId="1" applyFont="1" applyFill="1" applyBorder="1" applyAlignment="1">
      <alignment horizontal="right" vertical="center"/>
    </xf>
    <xf numFmtId="165" fontId="11" fillId="42" borderId="2" xfId="1" applyFont="1" applyFill="1" applyBorder="1" applyAlignment="1">
      <alignment horizontal="center" vertical="center"/>
    </xf>
    <xf numFmtId="165" fontId="4" fillId="42" borderId="2" xfId="1" applyFont="1" applyFill="1" applyBorder="1" applyAlignment="1">
      <alignment horizontal="right" vertical="center"/>
    </xf>
    <xf numFmtId="165" fontId="4" fillId="42" borderId="25" xfId="1" applyFont="1" applyFill="1" applyBorder="1" applyAlignment="1">
      <alignment horizontal="right" vertical="center"/>
    </xf>
    <xf numFmtId="165" fontId="11" fillId="3" borderId="2" xfId="1" applyFont="1" applyFill="1" applyBorder="1" applyAlignment="1">
      <alignment horizontal="center" vertical="center"/>
    </xf>
    <xf numFmtId="165" fontId="4" fillId="42" borderId="3" xfId="1" applyFont="1" applyFill="1" applyBorder="1" applyAlignment="1">
      <alignment horizontal="right" vertical="center"/>
    </xf>
    <xf numFmtId="165" fontId="11" fillId="42" borderId="3" xfId="1" applyFont="1" applyFill="1" applyBorder="1" applyAlignment="1">
      <alignment horizontal="center" vertical="center"/>
    </xf>
    <xf numFmtId="0" fontId="6" fillId="5" borderId="39" xfId="0" applyFont="1" applyFill="1" applyBorder="1" applyAlignment="1">
      <alignment horizontal="right"/>
    </xf>
    <xf numFmtId="165" fontId="3" fillId="43" borderId="48" xfId="1" applyFont="1" applyFill="1" applyBorder="1" applyAlignment="1">
      <alignment horizontal="right" vertical="center"/>
    </xf>
    <xf numFmtId="165" fontId="3" fillId="5" borderId="2" xfId="1" applyFont="1" applyFill="1" applyBorder="1" applyAlignment="1">
      <alignment horizontal="left"/>
    </xf>
    <xf numFmtId="165" fontId="3" fillId="43" borderId="52" xfId="1" applyFont="1" applyFill="1" applyBorder="1" applyAlignment="1">
      <alignment horizontal="right" vertical="center"/>
    </xf>
    <xf numFmtId="165" fontId="3" fillId="5" borderId="25" xfId="1" applyFont="1" applyFill="1" applyBorder="1" applyAlignment="1">
      <alignment horizontal="left"/>
    </xf>
    <xf numFmtId="165" fontId="3" fillId="43" borderId="39" xfId="1" applyFont="1" applyFill="1" applyBorder="1" applyAlignment="1">
      <alignment horizontal="right" vertical="center"/>
    </xf>
    <xf numFmtId="165" fontId="3" fillId="43" borderId="42" xfId="1" applyFont="1" applyFill="1" applyBorder="1" applyAlignment="1">
      <alignment horizontal="left"/>
    </xf>
    <xf numFmtId="165" fontId="3" fillId="43" borderId="93" xfId="1" applyFont="1" applyFill="1" applyBorder="1" applyAlignment="1">
      <alignment horizontal="right" vertical="center"/>
    </xf>
    <xf numFmtId="165" fontId="3" fillId="43" borderId="3" xfId="1" applyFont="1" applyFill="1" applyBorder="1" applyAlignment="1">
      <alignment horizontal="left"/>
    </xf>
    <xf numFmtId="0" fontId="6" fillId="5" borderId="70" xfId="0" applyFont="1" applyFill="1" applyBorder="1" applyAlignment="1">
      <alignment horizontal="right" vertical="top" wrapText="1"/>
    </xf>
    <xf numFmtId="0" fontId="6" fillId="5" borderId="14" xfId="0" applyFont="1" applyFill="1" applyBorder="1" applyAlignment="1">
      <alignment vertical="top" wrapText="1"/>
    </xf>
    <xf numFmtId="0" fontId="6" fillId="5" borderId="14" xfId="0" applyFont="1" applyFill="1" applyBorder="1" applyAlignment="1"/>
    <xf numFmtId="0" fontId="6" fillId="8" borderId="88" xfId="0" applyFont="1" applyFill="1" applyBorder="1" applyAlignment="1">
      <alignment vertical="top" wrapText="1"/>
    </xf>
    <xf numFmtId="0" fontId="6" fillId="8" borderId="30" xfId="0" applyFont="1" applyFill="1" applyBorder="1" applyAlignment="1">
      <alignment vertical="top" wrapText="1"/>
    </xf>
    <xf numFmtId="0" fontId="6" fillId="5" borderId="15" xfId="0" applyFont="1" applyFill="1" applyBorder="1" applyAlignment="1">
      <alignment vertical="top" wrapText="1"/>
    </xf>
    <xf numFmtId="165" fontId="9" fillId="5" borderId="71" xfId="2" applyFont="1" applyFill="1" applyBorder="1" applyAlignment="1">
      <alignment horizontal="left"/>
    </xf>
    <xf numFmtId="165" fontId="9" fillId="5" borderId="6" xfId="2" applyFont="1" applyFill="1" applyBorder="1" applyAlignment="1">
      <alignment horizontal="left" wrapText="1"/>
    </xf>
    <xf numFmtId="165" fontId="9" fillId="5" borderId="48" xfId="2" applyFont="1" applyFill="1" applyBorder="1" applyAlignment="1">
      <alignment horizontal="left"/>
    </xf>
    <xf numFmtId="165" fontId="9" fillId="5" borderId="2" xfId="2" applyFont="1" applyFill="1" applyBorder="1" applyAlignment="1">
      <alignment horizontal="left" wrapText="1"/>
    </xf>
    <xf numFmtId="165" fontId="77" fillId="5" borderId="2" xfId="2" applyFont="1" applyFill="1" applyBorder="1" applyAlignment="1">
      <alignment horizontal="left" wrapText="1"/>
    </xf>
    <xf numFmtId="165" fontId="6" fillId="5" borderId="48" xfId="2" applyFont="1" applyFill="1" applyBorder="1" applyAlignment="1">
      <alignment horizontal="left"/>
    </xf>
    <xf numFmtId="165" fontId="6" fillId="5" borderId="2" xfId="2" applyFont="1" applyFill="1" applyBorder="1" applyAlignment="1">
      <alignment horizontal="left" wrapText="1"/>
    </xf>
    <xf numFmtId="165" fontId="3" fillId="5" borderId="48" xfId="2" applyFont="1" applyFill="1" applyBorder="1" applyAlignment="1">
      <alignment horizontal="left"/>
    </xf>
    <xf numFmtId="165" fontId="3" fillId="5" borderId="2" xfId="2" applyFont="1" applyFill="1" applyBorder="1" applyAlignment="1">
      <alignment horizontal="left" wrapText="1"/>
    </xf>
    <xf numFmtId="0" fontId="6" fillId="5" borderId="48" xfId="2" applyNumberFormat="1" applyFont="1" applyFill="1" applyBorder="1" applyAlignment="1">
      <alignment horizontal="left"/>
    </xf>
    <xf numFmtId="165" fontId="15" fillId="5" borderId="2" xfId="2" applyFont="1" applyFill="1" applyBorder="1" applyAlignment="1">
      <alignment horizontal="left" wrapText="1"/>
    </xf>
    <xf numFmtId="0" fontId="6" fillId="5" borderId="52" xfId="2" applyNumberFormat="1" applyFont="1" applyFill="1" applyBorder="1" applyAlignment="1">
      <alignment horizontal="left"/>
    </xf>
    <xf numFmtId="165" fontId="6" fillId="5" borderId="25" xfId="2" applyFont="1" applyFill="1" applyBorder="1" applyAlignment="1">
      <alignment horizontal="left" wrapText="1"/>
    </xf>
    <xf numFmtId="0" fontId="87" fillId="5" borderId="39" xfId="216" applyFont="1" applyFill="1" applyBorder="1" applyAlignment="1">
      <alignment horizontal="right"/>
    </xf>
    <xf numFmtId="0" fontId="87" fillId="5" borderId="42" xfId="216" applyFont="1" applyFill="1" applyBorder="1" applyAlignment="1"/>
    <xf numFmtId="0" fontId="87" fillId="5" borderId="71" xfId="216" applyFont="1" applyFill="1" applyBorder="1" applyAlignment="1">
      <alignment horizontal="right"/>
    </xf>
    <xf numFmtId="0" fontId="87" fillId="5" borderId="6" xfId="216" applyFont="1" applyFill="1" applyBorder="1" applyAlignment="1"/>
    <xf numFmtId="0" fontId="87" fillId="5" borderId="39" xfId="216" applyFont="1" applyFill="1" applyBorder="1" applyAlignment="1"/>
    <xf numFmtId="0" fontId="87" fillId="5" borderId="42" xfId="216" applyFont="1" applyFill="1" applyBorder="1" applyAlignment="1">
      <alignment wrapText="1"/>
    </xf>
    <xf numFmtId="0" fontId="87" fillId="5" borderId="68" xfId="216" applyFont="1" applyFill="1" applyBorder="1" applyAlignment="1"/>
    <xf numFmtId="0" fontId="87" fillId="5" borderId="88" xfId="216" applyFont="1" applyFill="1" applyBorder="1" applyAlignment="1"/>
    <xf numFmtId="0" fontId="87" fillId="5" borderId="30" xfId="216" applyFont="1" applyFill="1" applyBorder="1" applyAlignment="1">
      <alignment wrapText="1"/>
    </xf>
    <xf numFmtId="0" fontId="6" fillId="5" borderId="39" xfId="216" applyFont="1" applyFill="1" applyBorder="1" applyAlignment="1"/>
    <xf numFmtId="0" fontId="6" fillId="5" borderId="42" xfId="216" applyFont="1" applyFill="1" applyBorder="1" applyAlignment="1">
      <alignment wrapText="1"/>
    </xf>
    <xf numFmtId="0" fontId="6" fillId="5" borderId="39" xfId="216" applyFont="1" applyFill="1" applyBorder="1" applyAlignment="1">
      <alignment horizontal="right"/>
    </xf>
    <xf numFmtId="0" fontId="6" fillId="5" borderId="42" xfId="216" applyFont="1" applyFill="1" applyBorder="1" applyAlignment="1"/>
    <xf numFmtId="0" fontId="6" fillId="5" borderId="39" xfId="0" applyFont="1" applyFill="1" applyBorder="1" applyAlignment="1"/>
    <xf numFmtId="0" fontId="6" fillId="5" borderId="42" xfId="0" applyFont="1" applyFill="1" applyBorder="1" applyAlignment="1">
      <alignment wrapText="1"/>
    </xf>
    <xf numFmtId="0" fontId="6" fillId="5" borderId="71" xfId="0" applyFont="1" applyFill="1" applyBorder="1" applyAlignment="1"/>
    <xf numFmtId="0" fontId="6" fillId="5" borderId="6" xfId="0" applyFont="1" applyFill="1" applyBorder="1" applyAlignment="1">
      <alignment wrapText="1"/>
    </xf>
    <xf numFmtId="0" fontId="6" fillId="5" borderId="2" xfId="0" applyFont="1" applyFill="1" applyBorder="1" applyAlignment="1">
      <alignment wrapText="1"/>
    </xf>
    <xf numFmtId="0" fontId="91" fillId="0" borderId="39" xfId="0" applyFont="1" applyBorder="1"/>
    <xf numFmtId="0" fontId="91" fillId="0" borderId="48" xfId="0" applyFont="1" applyBorder="1"/>
    <xf numFmtId="165" fontId="5" fillId="0" borderId="0" xfId="1" applyFont="1" applyBorder="1" applyAlignment="1">
      <alignment wrapText="1"/>
    </xf>
    <xf numFmtId="0" fontId="14" fillId="0" borderId="38" xfId="0" applyFont="1" applyFill="1" applyBorder="1" applyAlignment="1"/>
    <xf numFmtId="0" fontId="14" fillId="8" borderId="51" xfId="0" applyFont="1" applyFill="1" applyBorder="1" applyAlignment="1"/>
    <xf numFmtId="0" fontId="14" fillId="8" borderId="53" xfId="0" applyFont="1" applyFill="1" applyBorder="1" applyAlignment="1"/>
    <xf numFmtId="0" fontId="6" fillId="0" borderId="8" xfId="0" applyFont="1" applyFill="1" applyBorder="1" applyAlignment="1"/>
    <xf numFmtId="0" fontId="6" fillId="0" borderId="34" xfId="0" applyFont="1" applyFill="1" applyBorder="1" applyAlignment="1"/>
    <xf numFmtId="0" fontId="14" fillId="0" borderId="8" xfId="0" applyFont="1" applyFill="1" applyBorder="1" applyAlignment="1">
      <alignment horizontal="center"/>
    </xf>
    <xf numFmtId="0" fontId="14" fillId="0" borderId="12" xfId="0" applyFont="1" applyFill="1" applyBorder="1" applyAlignment="1">
      <alignment horizontal="center"/>
    </xf>
    <xf numFmtId="0" fontId="14" fillId="0" borderId="32" xfId="0" applyFont="1" applyFill="1" applyBorder="1" applyAlignment="1">
      <alignment horizontal="center"/>
    </xf>
    <xf numFmtId="0" fontId="14" fillId="0" borderId="71" xfId="0" applyFont="1" applyFill="1" applyBorder="1" applyAlignment="1"/>
    <xf numFmtId="0" fontId="14" fillId="0" borderId="6" xfId="0" applyFont="1" applyFill="1" applyBorder="1" applyAlignment="1"/>
    <xf numFmtId="0" fontId="6" fillId="0" borderId="48" xfId="0" applyFont="1" applyFill="1" applyBorder="1" applyAlignment="1">
      <alignment horizontal="right"/>
    </xf>
    <xf numFmtId="0" fontId="6" fillId="44" borderId="2" xfId="0" applyFont="1" applyFill="1" applyBorder="1" applyAlignment="1"/>
    <xf numFmtId="0" fontId="6" fillId="3" borderId="2" xfId="0" applyFont="1" applyFill="1" applyBorder="1" applyAlignment="1"/>
    <xf numFmtId="0" fontId="6" fillId="0" borderId="48" xfId="0" applyFont="1" applyFill="1" applyBorder="1" applyAlignment="1"/>
    <xf numFmtId="0" fontId="14" fillId="44" borderId="2" xfId="0" applyFont="1" applyFill="1" applyBorder="1" applyAlignment="1"/>
    <xf numFmtId="0" fontId="6" fillId="0" borderId="2" xfId="0" applyFont="1" applyFill="1" applyBorder="1" applyAlignment="1"/>
    <xf numFmtId="0" fontId="6" fillId="0" borderId="52" xfId="0" applyFont="1" applyFill="1" applyBorder="1" applyAlignment="1"/>
    <xf numFmtId="0" fontId="14" fillId="44" borderId="25" xfId="0" applyFont="1" applyFill="1" applyBorder="1" applyAlignment="1"/>
    <xf numFmtId="0" fontId="6" fillId="3" borderId="25" xfId="0" applyFont="1" applyFill="1" applyBorder="1" applyAlignment="1"/>
    <xf numFmtId="0" fontId="96" fillId="0" borderId="0" xfId="0" applyFont="1"/>
    <xf numFmtId="0" fontId="107" fillId="6" borderId="25" xfId="0" applyFont="1" applyFill="1" applyBorder="1" applyAlignment="1">
      <alignment horizontal="center" vertical="center" wrapText="1"/>
    </xf>
    <xf numFmtId="0" fontId="107" fillId="6" borderId="53" xfId="0" applyFont="1" applyFill="1" applyBorder="1" applyAlignment="1">
      <alignment horizontal="center" vertical="center" wrapText="1"/>
    </xf>
    <xf numFmtId="0" fontId="108" fillId="0" borderId="71" xfId="0" applyFont="1" applyBorder="1" applyAlignment="1">
      <alignment horizontal="center"/>
    </xf>
    <xf numFmtId="0" fontId="13" fillId="0" borderId="6" xfId="0" applyFont="1" applyBorder="1" applyAlignment="1">
      <alignment horizontal="justify" vertical="center" wrapText="1"/>
    </xf>
    <xf numFmtId="0" fontId="13" fillId="3" borderId="6" xfId="0" applyFont="1" applyFill="1" applyBorder="1" applyAlignment="1">
      <alignment horizontal="justify" vertical="center" wrapText="1"/>
    </xf>
    <xf numFmtId="0" fontId="13" fillId="3" borderId="38" xfId="0" applyFont="1" applyFill="1" applyBorder="1" applyAlignment="1">
      <alignment horizontal="justify" vertical="center" wrapText="1"/>
    </xf>
    <xf numFmtId="0" fontId="108" fillId="0" borderId="48" xfId="0" applyFont="1" applyBorder="1" applyAlignment="1">
      <alignment horizontal="center"/>
    </xf>
    <xf numFmtId="0" fontId="13" fillId="0" borderId="2" xfId="0" applyFont="1" applyBorder="1" applyAlignment="1">
      <alignment horizontal="justify" vertical="center" wrapText="1"/>
    </xf>
    <xf numFmtId="0" fontId="13" fillId="3" borderId="2" xfId="0" applyFont="1" applyFill="1" applyBorder="1" applyAlignment="1">
      <alignment horizontal="justify" vertical="center" wrapText="1"/>
    </xf>
    <xf numFmtId="0" fontId="13" fillId="3" borderId="51" xfId="0" applyFont="1" applyFill="1" applyBorder="1" applyAlignment="1">
      <alignment horizontal="justify" vertical="center" wrapText="1"/>
    </xf>
    <xf numFmtId="0" fontId="109" fillId="0" borderId="48" xfId="0" applyFont="1" applyBorder="1" applyAlignment="1">
      <alignment horizontal="center"/>
    </xf>
    <xf numFmtId="0" fontId="110" fillId="0" borderId="2" xfId="0" applyFont="1" applyBorder="1" applyAlignment="1">
      <alignment horizontal="justify" vertical="center" wrapText="1"/>
    </xf>
    <xf numFmtId="0" fontId="108" fillId="0" borderId="52" xfId="0" applyFont="1" applyBorder="1" applyAlignment="1">
      <alignment horizontal="center"/>
    </xf>
    <xf numFmtId="0" fontId="111" fillId="0" borderId="25" xfId="0" applyFont="1" applyBorder="1" applyAlignment="1">
      <alignment horizontal="justify" vertical="center" wrapText="1"/>
    </xf>
    <xf numFmtId="0" fontId="13" fillId="3" borderId="25" xfId="0" applyFont="1" applyFill="1" applyBorder="1" applyAlignment="1">
      <alignment horizontal="justify" vertical="center" wrapText="1"/>
    </xf>
    <xf numFmtId="0" fontId="13" fillId="3" borderId="53" xfId="0" applyFont="1" applyFill="1" applyBorder="1" applyAlignment="1">
      <alignment horizontal="justify" vertical="center" wrapText="1"/>
    </xf>
    <xf numFmtId="0" fontId="112" fillId="0" borderId="0" xfId="0" applyFont="1"/>
    <xf numFmtId="0" fontId="6" fillId="3" borderId="41" xfId="0" applyFont="1" applyFill="1" applyBorder="1" applyAlignment="1">
      <alignment horizontal="right"/>
    </xf>
    <xf numFmtId="0" fontId="14" fillId="3" borderId="47" xfId="0" applyFont="1" applyFill="1" applyBorder="1" applyAlignment="1">
      <alignment horizontal="right"/>
    </xf>
    <xf numFmtId="0" fontId="6" fillId="3" borderId="40" xfId="0" applyFont="1" applyFill="1" applyBorder="1" applyAlignment="1">
      <alignment horizontal="right"/>
    </xf>
    <xf numFmtId="0" fontId="14" fillId="3" borderId="41" xfId="0" applyFont="1" applyFill="1" applyBorder="1" applyAlignment="1">
      <alignment horizontal="center"/>
    </xf>
    <xf numFmtId="0" fontId="14" fillId="3" borderId="23" xfId="0" applyFont="1" applyFill="1" applyBorder="1" applyAlignment="1">
      <alignment horizontal="right"/>
    </xf>
    <xf numFmtId="2" fontId="6" fillId="8" borderId="0" xfId="0" applyNumberFormat="1" applyFont="1" applyFill="1" applyBorder="1" applyAlignment="1">
      <alignment horizontal="center"/>
    </xf>
    <xf numFmtId="14" fontId="79" fillId="40" borderId="13" xfId="0" applyNumberFormat="1" applyFont="1" applyFill="1" applyBorder="1" applyAlignment="1">
      <alignment vertical="center" wrapText="1"/>
    </xf>
    <xf numFmtId="0" fontId="27" fillId="0" borderId="0" xfId="0" applyFont="1" applyBorder="1"/>
    <xf numFmtId="0" fontId="0" fillId="0" borderId="25" xfId="0" applyBorder="1"/>
    <xf numFmtId="165" fontId="87" fillId="8" borderId="42" xfId="1" applyFont="1" applyFill="1" applyBorder="1" applyAlignment="1">
      <alignment horizontal="center"/>
    </xf>
    <xf numFmtId="165" fontId="87" fillId="7" borderId="2" xfId="1" applyFont="1" applyFill="1" applyBorder="1" applyAlignment="1">
      <alignment horizontal="center"/>
    </xf>
    <xf numFmtId="165" fontId="87" fillId="8" borderId="2" xfId="1" applyFont="1" applyFill="1" applyBorder="1" applyAlignment="1">
      <alignment horizontal="center"/>
    </xf>
    <xf numFmtId="165" fontId="87" fillId="3" borderId="2" xfId="1" applyFont="1" applyFill="1" applyBorder="1" applyAlignment="1">
      <alignment horizontal="center"/>
    </xf>
    <xf numFmtId="165" fontId="87" fillId="8" borderId="2" xfId="1" applyFont="1" applyFill="1" applyBorder="1" applyAlignment="1">
      <alignment horizontal="right"/>
    </xf>
    <xf numFmtId="165" fontId="87" fillId="3" borderId="2" xfId="1" applyFont="1" applyFill="1" applyBorder="1" applyAlignment="1">
      <alignment horizontal="right"/>
    </xf>
    <xf numFmtId="165" fontId="87" fillId="7" borderId="2" xfId="1" applyFont="1" applyFill="1" applyBorder="1" applyAlignment="1">
      <alignment horizontal="right"/>
    </xf>
    <xf numFmtId="165" fontId="87" fillId="8" borderId="42" xfId="1" applyFont="1" applyFill="1" applyBorder="1" applyAlignment="1">
      <alignment horizontal="right"/>
    </xf>
    <xf numFmtId="165" fontId="87" fillId="8" borderId="6" xfId="1" applyFont="1" applyFill="1" applyBorder="1" applyAlignment="1">
      <alignment horizontal="right"/>
    </xf>
    <xf numFmtId="165" fontId="87" fillId="8" borderId="88" xfId="1" applyFont="1" applyFill="1" applyBorder="1" applyAlignment="1">
      <alignment horizontal="center"/>
    </xf>
    <xf numFmtId="165" fontId="87" fillId="7" borderId="42" xfId="1" applyFont="1" applyFill="1" applyBorder="1" applyAlignment="1">
      <alignment horizontal="center"/>
    </xf>
    <xf numFmtId="165" fontId="87" fillId="3" borderId="3" xfId="1" applyFont="1" applyFill="1" applyBorder="1" applyAlignment="1">
      <alignment horizontal="center"/>
    </xf>
    <xf numFmtId="165" fontId="87" fillId="3" borderId="30" xfId="1" applyFont="1" applyFill="1" applyBorder="1" applyAlignment="1">
      <alignment horizontal="center"/>
    </xf>
    <xf numFmtId="165" fontId="87" fillId="8" borderId="42" xfId="1" applyFont="1" applyFill="1" applyBorder="1" applyAlignment="1"/>
    <xf numFmtId="165" fontId="87" fillId="8" borderId="64" xfId="1" applyFont="1" applyFill="1" applyBorder="1" applyAlignment="1"/>
    <xf numFmtId="165" fontId="87" fillId="7" borderId="2" xfId="1" applyFont="1" applyFill="1" applyBorder="1" applyAlignment="1"/>
    <xf numFmtId="165" fontId="87" fillId="7" borderId="51" xfId="1" applyFont="1" applyFill="1" applyBorder="1" applyAlignment="1"/>
    <xf numFmtId="165" fontId="87" fillId="8" borderId="2" xfId="1" applyFont="1" applyFill="1" applyBorder="1" applyAlignment="1"/>
    <xf numFmtId="165" fontId="87" fillId="8" borderId="51" xfId="1" applyFont="1" applyFill="1" applyBorder="1" applyAlignment="1"/>
    <xf numFmtId="165" fontId="85" fillId="3" borderId="2" xfId="1" applyFont="1" applyFill="1" applyBorder="1" applyAlignment="1"/>
    <xf numFmtId="165" fontId="85" fillId="3" borderId="51" xfId="1" applyFont="1" applyFill="1" applyBorder="1" applyAlignment="1"/>
    <xf numFmtId="165" fontId="85" fillId="7" borderId="2" xfId="1" applyFont="1" applyFill="1" applyBorder="1" applyAlignment="1"/>
    <xf numFmtId="165" fontId="85" fillId="7" borderId="51" xfId="1" applyFont="1" applyFill="1" applyBorder="1" applyAlignment="1"/>
    <xf numFmtId="165" fontId="85" fillId="3" borderId="2" xfId="1" applyFont="1" applyFill="1" applyBorder="1" applyAlignment="1">
      <alignment horizontal="right"/>
    </xf>
    <xf numFmtId="165" fontId="85" fillId="3" borderId="51" xfId="1" applyFont="1" applyFill="1" applyBorder="1" applyAlignment="1">
      <alignment horizontal="right"/>
    </xf>
    <xf numFmtId="165" fontId="85" fillId="7" borderId="2" xfId="1" applyFont="1" applyFill="1" applyBorder="1" applyAlignment="1">
      <alignment horizontal="right"/>
    </xf>
    <xf numFmtId="165" fontId="85" fillId="7" borderId="51" xfId="1" applyFont="1" applyFill="1" applyBorder="1" applyAlignment="1">
      <alignment horizontal="right"/>
    </xf>
    <xf numFmtId="165" fontId="85" fillId="3" borderId="25" xfId="1" applyFont="1" applyFill="1" applyBorder="1" applyAlignment="1"/>
    <xf numFmtId="165" fontId="85" fillId="3" borderId="53" xfId="1" applyFont="1" applyFill="1" applyBorder="1" applyAlignment="1"/>
    <xf numFmtId="165" fontId="87" fillId="8" borderId="6" xfId="1" applyFont="1" applyFill="1" applyBorder="1" applyAlignment="1"/>
    <xf numFmtId="165" fontId="85" fillId="3" borderId="3" xfId="1" applyFont="1" applyFill="1" applyBorder="1" applyAlignment="1"/>
    <xf numFmtId="165" fontId="85" fillId="3" borderId="94" xfId="1" applyFont="1" applyFill="1" applyBorder="1" applyAlignment="1"/>
    <xf numFmtId="165" fontId="85" fillId="3" borderId="3" xfId="1" applyFont="1" applyFill="1" applyBorder="1" applyAlignment="1">
      <alignment horizontal="right"/>
    </xf>
    <xf numFmtId="165" fontId="85" fillId="3" borderId="94" xfId="1" applyFont="1" applyFill="1" applyBorder="1" applyAlignment="1">
      <alignment horizontal="right"/>
    </xf>
    <xf numFmtId="165" fontId="87" fillId="8" borderId="64" xfId="1" applyFont="1" applyFill="1" applyBorder="1" applyAlignment="1">
      <alignment horizontal="right"/>
    </xf>
    <xf numFmtId="165" fontId="87" fillId="7" borderId="51" xfId="1" applyFont="1" applyFill="1" applyBorder="1" applyAlignment="1">
      <alignment horizontal="right"/>
    </xf>
    <xf numFmtId="165" fontId="87" fillId="8" borderId="51" xfId="1" applyFont="1" applyFill="1" applyBorder="1" applyAlignment="1">
      <alignment horizontal="right"/>
    </xf>
    <xf numFmtId="165" fontId="87" fillId="3" borderId="25" xfId="1" applyFont="1" applyFill="1" applyBorder="1" applyAlignment="1">
      <alignment horizontal="right"/>
    </xf>
    <xf numFmtId="165" fontId="87" fillId="3" borderId="53" xfId="1" applyFont="1" applyFill="1" applyBorder="1" applyAlignment="1">
      <alignment horizontal="right"/>
    </xf>
    <xf numFmtId="165" fontId="87" fillId="8" borderId="38" xfId="1" applyFont="1" applyFill="1" applyBorder="1" applyAlignment="1">
      <alignment horizontal="right"/>
    </xf>
    <xf numFmtId="165" fontId="87" fillId="3" borderId="2" xfId="1" applyFont="1" applyFill="1" applyBorder="1" applyAlignment="1"/>
    <xf numFmtId="165" fontId="87" fillId="3" borderId="51" xfId="1" applyFont="1" applyFill="1" applyBorder="1" applyAlignment="1"/>
    <xf numFmtId="165" fontId="87" fillId="3" borderId="25" xfId="1" applyFont="1" applyFill="1" applyBorder="1" applyAlignment="1"/>
    <xf numFmtId="165" fontId="87" fillId="3" borderId="53" xfId="1" applyFont="1" applyFill="1" applyBorder="1" applyAlignment="1"/>
    <xf numFmtId="165" fontId="87" fillId="3" borderId="3" xfId="1" applyFont="1" applyFill="1" applyBorder="1" applyAlignment="1"/>
    <xf numFmtId="165" fontId="87" fillId="3" borderId="94" xfId="1" applyFont="1" applyFill="1" applyBorder="1" applyAlignment="1"/>
    <xf numFmtId="165" fontId="87" fillId="8" borderId="30" xfId="1" applyFont="1" applyFill="1" applyBorder="1" applyAlignment="1"/>
    <xf numFmtId="165" fontId="87" fillId="8" borderId="89" xfId="1" applyFont="1" applyFill="1" applyBorder="1" applyAlignment="1"/>
    <xf numFmtId="165" fontId="87" fillId="7" borderId="42" xfId="1" applyFont="1" applyFill="1" applyBorder="1" applyAlignment="1"/>
    <xf numFmtId="165" fontId="87" fillId="7" borderId="64" xfId="1" applyFont="1" applyFill="1" applyBorder="1" applyAlignment="1"/>
    <xf numFmtId="165" fontId="85" fillId="8" borderId="6" xfId="1" applyFont="1" applyFill="1" applyBorder="1" applyAlignment="1"/>
    <xf numFmtId="165" fontId="85" fillId="8" borderId="38" xfId="1" applyFont="1" applyFill="1" applyBorder="1" applyAlignment="1"/>
    <xf numFmtId="165" fontId="85" fillId="8" borderId="14" xfId="1" applyFont="1" applyFill="1" applyBorder="1" applyAlignment="1"/>
    <xf numFmtId="165" fontId="85" fillId="8" borderId="28" xfId="1" applyFont="1" applyFill="1" applyBorder="1" applyAlignment="1"/>
    <xf numFmtId="0" fontId="113" fillId="45" borderId="106" xfId="0" applyFont="1" applyFill="1" applyBorder="1" applyAlignment="1">
      <alignment vertical="center" wrapText="1"/>
    </xf>
    <xf numFmtId="0" fontId="114" fillId="0" borderId="110" xfId="0" applyFont="1" applyBorder="1" applyAlignment="1">
      <alignment horizontal="center" vertical="center"/>
    </xf>
    <xf numFmtId="0" fontId="0" fillId="0" borderId="0" xfId="0" applyAlignment="1"/>
    <xf numFmtId="16" fontId="16" fillId="0" borderId="0" xfId="178" quotePrefix="1" applyNumberFormat="1" applyFont="1" applyAlignment="1">
      <alignment horizontal="left"/>
    </xf>
    <xf numFmtId="0" fontId="115" fillId="0" borderId="17" xfId="0" applyFont="1" applyBorder="1"/>
    <xf numFmtId="0" fontId="115" fillId="0" borderId="30" xfId="0" applyFont="1" applyFill="1" applyBorder="1" applyAlignment="1">
      <alignment horizontal="center" vertical="center"/>
    </xf>
    <xf numFmtId="0" fontId="27" fillId="0" borderId="0" xfId="0" applyFont="1" applyFill="1" applyAlignment="1">
      <alignment horizontal="left"/>
    </xf>
    <xf numFmtId="0" fontId="118" fillId="0" borderId="0" xfId="0" applyFont="1"/>
    <xf numFmtId="0" fontId="27" fillId="0" borderId="0" xfId="0" applyFont="1" applyAlignment="1">
      <alignment wrapText="1"/>
    </xf>
    <xf numFmtId="0" fontId="119" fillId="45" borderId="106" xfId="0" applyFont="1" applyFill="1" applyBorder="1" applyAlignment="1">
      <alignment horizontal="center" vertical="center" wrapText="1"/>
    </xf>
    <xf numFmtId="0" fontId="118" fillId="0" borderId="106" xfId="0" applyFont="1" applyBorder="1" applyAlignment="1">
      <alignment horizontal="center" vertical="center" wrapText="1"/>
    </xf>
    <xf numFmtId="0" fontId="120" fillId="3" borderId="106" xfId="0" applyFont="1" applyFill="1" applyBorder="1" applyAlignment="1">
      <alignment horizontal="center" vertical="center" wrapText="1"/>
    </xf>
    <xf numFmtId="0" fontId="118" fillId="38" borderId="106" xfId="0" applyFont="1" applyFill="1" applyBorder="1" applyAlignment="1">
      <alignment horizontal="justify" vertical="center" wrapText="1"/>
    </xf>
    <xf numFmtId="0" fontId="122" fillId="45" borderId="106" xfId="0" applyFont="1" applyFill="1" applyBorder="1" applyAlignment="1">
      <alignment horizontal="center" vertical="center" wrapText="1"/>
    </xf>
    <xf numFmtId="0" fontId="124" fillId="0" borderId="106" xfId="0" applyFont="1" applyBorder="1" applyAlignment="1">
      <alignment horizontal="justify" vertical="center" wrapText="1"/>
    </xf>
    <xf numFmtId="0" fontId="124" fillId="3" borderId="106" xfId="0" applyFont="1" applyFill="1" applyBorder="1" applyAlignment="1">
      <alignment horizontal="center" vertical="center" wrapText="1"/>
    </xf>
    <xf numFmtId="0" fontId="118" fillId="38" borderId="106" xfId="0" applyFont="1" applyFill="1" applyBorder="1" applyAlignment="1">
      <alignment vertical="center"/>
    </xf>
    <xf numFmtId="0" fontId="120" fillId="0" borderId="106" xfId="0" applyFont="1" applyBorder="1" applyAlignment="1">
      <alignment vertical="center" wrapText="1"/>
    </xf>
    <xf numFmtId="0" fontId="118" fillId="38" borderId="106" xfId="0" applyFont="1" applyFill="1" applyBorder="1" applyAlignment="1">
      <alignment vertical="center" wrapText="1"/>
    </xf>
    <xf numFmtId="0" fontId="126" fillId="0" borderId="0" xfId="0" applyFont="1"/>
    <xf numFmtId="0" fontId="0" fillId="0" borderId="0" xfId="0" applyAlignment="1">
      <alignment horizontal="left" vertical="center"/>
    </xf>
    <xf numFmtId="0" fontId="127" fillId="0" borderId="0" xfId="0" applyFont="1" applyAlignment="1">
      <alignment vertical="center"/>
    </xf>
    <xf numFmtId="0" fontId="0" fillId="38" borderId="106" xfId="0" applyFill="1" applyBorder="1" applyAlignment="1">
      <alignment wrapText="1"/>
    </xf>
    <xf numFmtId="14" fontId="0" fillId="40" borderId="106" xfId="0" applyNumberFormat="1" applyFill="1" applyBorder="1" applyAlignment="1">
      <alignment wrapText="1"/>
    </xf>
    <xf numFmtId="0" fontId="128" fillId="39" borderId="110" xfId="0" applyFont="1" applyFill="1" applyBorder="1" applyAlignment="1">
      <alignment horizontal="left"/>
    </xf>
    <xf numFmtId="0" fontId="129" fillId="39" borderId="110" xfId="0" applyFont="1" applyFill="1" applyBorder="1" applyAlignment="1">
      <alignment horizontal="left"/>
    </xf>
    <xf numFmtId="0" fontId="33" fillId="39" borderId="106" xfId="0" applyFont="1" applyFill="1" applyBorder="1"/>
    <xf numFmtId="0" fontId="33" fillId="39" borderId="106" xfId="0" applyFont="1" applyFill="1" applyBorder="1" applyAlignment="1">
      <alignment wrapText="1"/>
    </xf>
    <xf numFmtId="165" fontId="130" fillId="3" borderId="106" xfId="9" applyFont="1" applyFill="1" applyBorder="1" applyAlignment="1">
      <alignment horizontal="left" vertical="center" wrapText="1"/>
    </xf>
    <xf numFmtId="0" fontId="18" fillId="0" borderId="0" xfId="178" applyFont="1"/>
    <xf numFmtId="0" fontId="115" fillId="0" borderId="0" xfId="0" applyFont="1"/>
    <xf numFmtId="0" fontId="16" fillId="0" borderId="0" xfId="178" applyFont="1"/>
    <xf numFmtId="0" fontId="115" fillId="0" borderId="0" xfId="0" applyFont="1" applyFill="1"/>
    <xf numFmtId="2" fontId="16" fillId="0" borderId="0" xfId="7" applyNumberFormat="1" applyFont="1" applyFill="1"/>
    <xf numFmtId="0" fontId="116" fillId="0" borderId="14" xfId="0" applyFont="1" applyFill="1" applyBorder="1" applyAlignment="1">
      <alignment horizontal="center" vertical="top" wrapText="1"/>
    </xf>
    <xf numFmtId="0" fontId="116" fillId="0" borderId="5" xfId="0" applyFont="1" applyFill="1" applyBorder="1" applyAlignment="1">
      <alignment horizontal="center" vertical="top" wrapText="1"/>
    </xf>
    <xf numFmtId="0" fontId="116" fillId="0" borderId="25" xfId="0" applyFont="1" applyFill="1" applyBorder="1" applyAlignment="1">
      <alignment horizontal="center" vertical="top" wrapText="1"/>
    </xf>
    <xf numFmtId="0" fontId="115" fillId="0" borderId="88" xfId="0" applyFont="1" applyFill="1" applyBorder="1" applyAlignment="1">
      <alignment horizontal="center" vertical="center"/>
    </xf>
    <xf numFmtId="0" fontId="115" fillId="0" borderId="29" xfId="0" applyFont="1" applyFill="1" applyBorder="1" applyAlignment="1">
      <alignment horizontal="center" vertical="center"/>
    </xf>
    <xf numFmtId="0" fontId="115" fillId="0" borderId="89" xfId="0" applyFont="1" applyFill="1" applyBorder="1" applyAlignment="1">
      <alignment horizontal="center" vertical="center"/>
    </xf>
    <xf numFmtId="0" fontId="115" fillId="0" borderId="77" xfId="0" applyFont="1" applyFill="1" applyBorder="1" applyAlignment="1">
      <alignment horizontal="center" vertical="center"/>
    </xf>
    <xf numFmtId="0" fontId="115" fillId="0" borderId="79" xfId="0" applyFont="1" applyFill="1" applyBorder="1" applyAlignment="1">
      <alignment horizontal="center" vertical="center"/>
    </xf>
    <xf numFmtId="0" fontId="115" fillId="0" borderId="69" xfId="0" applyFont="1" applyFill="1" applyBorder="1" applyAlignment="1">
      <alignment horizontal="center" vertical="center"/>
    </xf>
    <xf numFmtId="0" fontId="115" fillId="0" borderId="71" xfId="0" applyFont="1" applyFill="1" applyBorder="1"/>
    <xf numFmtId="0" fontId="115" fillId="0" borderId="16" xfId="0" applyFont="1" applyFill="1" applyBorder="1"/>
    <xf numFmtId="0" fontId="115" fillId="0" borderId="6" xfId="0" applyFont="1" applyFill="1" applyBorder="1"/>
    <xf numFmtId="0" fontId="115" fillId="0" borderId="38" xfId="0" applyFont="1" applyFill="1" applyBorder="1"/>
    <xf numFmtId="0" fontId="115" fillId="0" borderId="111" xfId="0" applyFont="1" applyFill="1" applyBorder="1"/>
    <xf numFmtId="0" fontId="115" fillId="0" borderId="21" xfId="0" applyFont="1" applyFill="1" applyBorder="1"/>
    <xf numFmtId="0" fontId="115" fillId="0" borderId="36" xfId="0" applyFont="1" applyFill="1" applyBorder="1"/>
    <xf numFmtId="0" fontId="115" fillId="0" borderId="42" xfId="0" applyFont="1" applyFill="1" applyBorder="1"/>
    <xf numFmtId="0" fontId="115" fillId="0" borderId="95" xfId="0" applyFont="1" applyFill="1" applyBorder="1"/>
    <xf numFmtId="0" fontId="115" fillId="0" borderId="64" xfId="0" applyFont="1" applyFill="1" applyBorder="1"/>
    <xf numFmtId="0" fontId="115" fillId="0" borderId="48" xfId="0" applyFont="1" applyFill="1" applyBorder="1"/>
    <xf numFmtId="0" fontId="115" fillId="0" borderId="108" xfId="0" applyFont="1" applyFill="1" applyBorder="1"/>
    <xf numFmtId="0" fontId="115" fillId="0" borderId="106" xfId="0" applyFont="1" applyFill="1" applyBorder="1"/>
    <xf numFmtId="0" fontId="115" fillId="0" borderId="51" xfId="0" applyFont="1" applyFill="1" applyBorder="1"/>
    <xf numFmtId="0" fontId="115" fillId="0" borderId="45" xfId="0" applyFont="1" applyFill="1" applyBorder="1"/>
    <xf numFmtId="0" fontId="115" fillId="0" borderId="107" xfId="0" applyFont="1" applyFill="1" applyBorder="1"/>
    <xf numFmtId="0" fontId="115" fillId="0" borderId="52" xfId="0" applyFont="1" applyFill="1" applyBorder="1"/>
    <xf numFmtId="0" fontId="115" fillId="0" borderId="24" xfId="0" applyFont="1" applyFill="1" applyBorder="1"/>
    <xf numFmtId="0" fontId="115" fillId="0" borderId="25" xfId="0" applyFont="1" applyFill="1" applyBorder="1"/>
    <xf numFmtId="0" fontId="115" fillId="0" borderId="53" xfId="0" applyFont="1" applyFill="1" applyBorder="1"/>
    <xf numFmtId="0" fontId="115" fillId="0" borderId="96" xfId="0" applyFont="1" applyFill="1" applyBorder="1"/>
    <xf numFmtId="0" fontId="115" fillId="0" borderId="26" xfId="0" applyFont="1" applyFill="1" applyBorder="1"/>
    <xf numFmtId="0" fontId="24" fillId="0" borderId="39" xfId="6" quotePrefix="1" applyBorder="1"/>
    <xf numFmtId="2" fontId="26" fillId="0" borderId="42" xfId="7" applyNumberFormat="1" applyFont="1" applyFill="1" applyBorder="1"/>
    <xf numFmtId="0" fontId="27" fillId="0" borderId="64" xfId="0" applyFont="1" applyBorder="1" applyAlignment="1">
      <alignment horizontal="center"/>
    </xf>
    <xf numFmtId="2" fontId="26" fillId="0" borderId="112" xfId="7" applyNumberFormat="1" applyFont="1" applyFill="1" applyBorder="1"/>
    <xf numFmtId="1" fontId="26" fillId="0" borderId="112" xfId="7" applyNumberFormat="1" applyFont="1" applyFill="1" applyBorder="1" applyAlignment="1">
      <alignment horizontal="left"/>
    </xf>
    <xf numFmtId="0" fontId="0" fillId="0" borderId="112" xfId="0" applyBorder="1"/>
    <xf numFmtId="0" fontId="0" fillId="0" borderId="48" xfId="0" applyBorder="1"/>
    <xf numFmtId="0" fontId="0" fillId="0" borderId="52" xfId="0" applyBorder="1"/>
    <xf numFmtId="0" fontId="0" fillId="0" borderId="53" xfId="0" applyBorder="1" applyAlignment="1">
      <alignment horizontal="center"/>
    </xf>
    <xf numFmtId="0" fontId="131" fillId="5" borderId="34" xfId="219" applyFont="1" applyFill="1" applyBorder="1" applyAlignment="1">
      <alignment vertical="center"/>
    </xf>
    <xf numFmtId="0" fontId="131" fillId="5" borderId="8" xfId="219" applyFont="1" applyFill="1" applyBorder="1" applyAlignment="1">
      <alignment horizontal="center" vertical="center"/>
    </xf>
    <xf numFmtId="0" fontId="131" fillId="5" borderId="8" xfId="219" applyFont="1" applyFill="1" applyBorder="1" applyAlignment="1">
      <alignment horizontal="center" vertical="center" wrapText="1"/>
    </xf>
    <xf numFmtId="0" fontId="131" fillId="5" borderId="34" xfId="219" applyFont="1" applyFill="1" applyBorder="1" applyAlignment="1">
      <alignment horizontal="center" vertical="center"/>
    </xf>
    <xf numFmtId="0" fontId="0" fillId="0" borderId="10" xfId="0" applyBorder="1"/>
    <xf numFmtId="0" fontId="0" fillId="0" borderId="27" xfId="0" applyBorder="1"/>
    <xf numFmtId="0" fontId="0" fillId="0" borderId="11" xfId="0" applyBorder="1"/>
    <xf numFmtId="49" fontId="132" fillId="46" borderId="78" xfId="219" applyNumberFormat="1" applyFont="1" applyFill="1" applyBorder="1" applyAlignment="1">
      <alignment horizontal="center" vertical="center" wrapText="1"/>
    </xf>
    <xf numFmtId="49" fontId="132" fillId="46" borderId="17" xfId="219" applyNumberFormat="1" applyFont="1" applyFill="1" applyBorder="1" applyAlignment="1">
      <alignment horizontal="center" vertical="center" wrapText="1"/>
    </xf>
    <xf numFmtId="0" fontId="6" fillId="6" borderId="68" xfId="0" applyFont="1" applyFill="1" applyBorder="1" applyAlignment="1">
      <alignment horizontal="center" vertical="center"/>
    </xf>
    <xf numFmtId="0" fontId="6" fillId="6" borderId="70" xfId="0" applyFont="1" applyFill="1" applyBorder="1" applyAlignment="1">
      <alignment horizontal="center" vertical="center"/>
    </xf>
    <xf numFmtId="0" fontId="6" fillId="6" borderId="72" xfId="0" applyFont="1" applyFill="1" applyBorder="1" applyAlignment="1">
      <alignment horizontal="center" vertical="center"/>
    </xf>
    <xf numFmtId="0" fontId="6" fillId="6" borderId="21" xfId="0" applyFont="1" applyFill="1" applyBorder="1" applyAlignment="1">
      <alignment horizontal="center"/>
    </xf>
    <xf numFmtId="0" fontId="6" fillId="6" borderId="16" xfId="0" applyFont="1" applyFill="1" applyBorder="1" applyAlignment="1">
      <alignment horizontal="center"/>
    </xf>
    <xf numFmtId="0" fontId="6" fillId="6" borderId="98" xfId="0" applyFont="1" applyFill="1" applyBorder="1" applyAlignment="1">
      <alignment horizontal="center"/>
    </xf>
    <xf numFmtId="0" fontId="6" fillId="6" borderId="97" xfId="0" applyFont="1" applyFill="1" applyBorder="1" applyAlignment="1">
      <alignment horizontal="center"/>
    </xf>
    <xf numFmtId="165" fontId="3" fillId="6" borderId="90" xfId="1" applyFont="1" applyFill="1" applyBorder="1" applyAlignment="1">
      <alignment horizontal="center" vertical="center"/>
    </xf>
    <xf numFmtId="165" fontId="3" fillId="6" borderId="65" xfId="1" applyFont="1" applyFill="1" applyBorder="1" applyAlignment="1">
      <alignment horizontal="center" vertical="center"/>
    </xf>
    <xf numFmtId="165" fontId="3" fillId="6" borderId="91" xfId="1" applyFont="1" applyFill="1" applyBorder="1" applyAlignment="1">
      <alignment horizontal="center" vertical="center"/>
    </xf>
    <xf numFmtId="165" fontId="3" fillId="6" borderId="76" xfId="1" applyFont="1" applyFill="1" applyBorder="1" applyAlignment="1">
      <alignment horizontal="center" vertical="center"/>
    </xf>
    <xf numFmtId="165" fontId="3" fillId="6" borderId="92" xfId="1" applyFont="1" applyFill="1" applyBorder="1" applyAlignment="1">
      <alignment horizontal="center" vertical="center"/>
    </xf>
    <xf numFmtId="165" fontId="3" fillId="6" borderId="66" xfId="1" applyFont="1" applyFill="1" applyBorder="1" applyAlignment="1">
      <alignment horizontal="center" vertical="center"/>
    </xf>
    <xf numFmtId="173" fontId="6" fillId="6" borderId="69" xfId="0" applyNumberFormat="1" applyFont="1" applyFill="1" applyBorder="1" applyAlignment="1">
      <alignment horizontal="center" vertical="center"/>
    </xf>
    <xf numFmtId="173" fontId="6" fillId="6" borderId="28" xfId="0" applyNumberFormat="1" applyFont="1" applyFill="1" applyBorder="1" applyAlignment="1">
      <alignment horizontal="center" vertical="center"/>
    </xf>
    <xf numFmtId="173" fontId="6" fillId="6" borderId="20" xfId="0" applyNumberFormat="1" applyFont="1" applyFill="1" applyBorder="1" applyAlignment="1">
      <alignment horizontal="center"/>
    </xf>
    <xf numFmtId="173" fontId="6" fillId="6" borderId="4" xfId="0" applyNumberFormat="1" applyFont="1" applyFill="1" applyBorder="1" applyAlignment="1">
      <alignment horizontal="center"/>
    </xf>
    <xf numFmtId="173" fontId="6" fillId="6" borderId="7" xfId="0" applyNumberFormat="1" applyFont="1" applyFill="1" applyBorder="1" applyAlignment="1">
      <alignment horizontal="center"/>
    </xf>
    <xf numFmtId="0" fontId="73" fillId="0" borderId="0" xfId="2" applyNumberFormat="1" applyFont="1" applyBorder="1" applyAlignment="1">
      <alignment horizontal="left" wrapText="1"/>
    </xf>
    <xf numFmtId="165" fontId="0" fillId="0" borderId="0" xfId="1" applyFont="1" applyAlignment="1">
      <alignment horizontal="center" wrapText="1"/>
    </xf>
    <xf numFmtId="0" fontId="73" fillId="0" borderId="0" xfId="2" applyNumberFormat="1" applyFont="1" applyFill="1" applyBorder="1" applyAlignment="1">
      <alignment horizontal="left" wrapText="1"/>
    </xf>
    <xf numFmtId="165" fontId="8" fillId="41" borderId="34" xfId="2" applyFont="1" applyFill="1" applyBorder="1" applyAlignment="1">
      <alignment horizontal="center"/>
    </xf>
    <xf numFmtId="165" fontId="8" fillId="41" borderId="32" xfId="2" applyFont="1" applyFill="1" applyBorder="1" applyAlignment="1">
      <alignment horizontal="center"/>
    </xf>
    <xf numFmtId="165" fontId="8" fillId="41" borderId="12" xfId="2" applyFont="1" applyFill="1" applyBorder="1" applyAlignment="1">
      <alignment horizontal="center"/>
    </xf>
    <xf numFmtId="0" fontId="28" fillId="6" borderId="10"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11" xfId="0" applyFont="1" applyFill="1" applyBorder="1" applyAlignment="1">
      <alignment horizontal="center" vertical="center" wrapText="1"/>
    </xf>
    <xf numFmtId="165" fontId="3" fillId="6" borderId="77" xfId="1" applyFont="1" applyFill="1" applyBorder="1" applyAlignment="1">
      <alignment horizontal="center" vertical="center"/>
    </xf>
    <xf numFmtId="165" fontId="3" fillId="6" borderId="35" xfId="1" applyFont="1" applyFill="1" applyBorder="1" applyAlignment="1">
      <alignment horizontal="center" vertical="center"/>
    </xf>
    <xf numFmtId="165" fontId="3" fillId="6" borderId="78" xfId="1" applyFont="1" applyFill="1" applyBorder="1" applyAlignment="1">
      <alignment horizontal="center" vertical="center"/>
    </xf>
    <xf numFmtId="165" fontId="3" fillId="0" borderId="39" xfId="1" applyFont="1" applyBorder="1" applyAlignment="1">
      <alignment horizontal="center" vertical="center"/>
    </xf>
    <xf numFmtId="165" fontId="3" fillId="0" borderId="48" xfId="1" applyFont="1" applyBorder="1" applyAlignment="1">
      <alignment horizontal="center" vertical="center"/>
    </xf>
    <xf numFmtId="165" fontId="3" fillId="0" borderId="52" xfId="1" applyFont="1" applyBorder="1" applyAlignment="1">
      <alignment horizontal="center" vertical="center"/>
    </xf>
    <xf numFmtId="165" fontId="5" fillId="0" borderId="67" xfId="1" applyFont="1" applyBorder="1" applyAlignment="1">
      <alignment horizontal="left" wrapText="1"/>
    </xf>
    <xf numFmtId="165" fontId="5" fillId="0" borderId="22" xfId="1" applyFont="1" applyBorder="1" applyAlignment="1">
      <alignment horizontal="left" wrapText="1"/>
    </xf>
    <xf numFmtId="0" fontId="17" fillId="0" borderId="39"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5"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2" xfId="0" applyFont="1" applyBorder="1" applyAlignment="1">
      <alignment horizontal="center" vertical="center" wrapText="1"/>
    </xf>
    <xf numFmtId="165" fontId="3" fillId="0" borderId="42" xfId="1" applyFont="1" applyBorder="1" applyAlignment="1">
      <alignment horizontal="center" vertical="center"/>
    </xf>
    <xf numFmtId="165" fontId="3" fillId="0" borderId="2" xfId="1" applyFont="1" applyBorder="1" applyAlignment="1">
      <alignment horizontal="center" vertical="center"/>
    </xf>
    <xf numFmtId="165" fontId="3" fillId="0" borderId="25" xfId="1" applyFont="1" applyBorder="1" applyAlignment="1">
      <alignment horizontal="center" vertical="center"/>
    </xf>
    <xf numFmtId="164" fontId="3" fillId="0" borderId="39" xfId="1" quotePrefix="1" applyNumberFormat="1" applyFont="1" applyBorder="1" applyAlignment="1">
      <alignment horizontal="center" vertical="center"/>
    </xf>
    <xf numFmtId="164" fontId="3" fillId="0" borderId="48" xfId="1" applyNumberFormat="1" applyFont="1" applyBorder="1" applyAlignment="1">
      <alignment horizontal="center" vertical="center"/>
    </xf>
    <xf numFmtId="164" fontId="3" fillId="0" borderId="52" xfId="1" applyNumberFormat="1" applyFont="1" applyBorder="1" applyAlignment="1">
      <alignment horizontal="center" vertical="center"/>
    </xf>
    <xf numFmtId="165" fontId="3" fillId="6" borderId="81" xfId="1" applyFont="1" applyFill="1" applyBorder="1" applyAlignment="1">
      <alignment horizontal="center" vertical="center" wrapText="1"/>
    </xf>
    <xf numFmtId="165" fontId="3" fillId="6" borderId="82" xfId="1" applyFont="1" applyFill="1" applyBorder="1" applyAlignment="1">
      <alignment horizontal="center" vertical="center" wrapText="1"/>
    </xf>
    <xf numFmtId="165" fontId="3" fillId="6" borderId="83" xfId="1" applyFont="1" applyFill="1" applyBorder="1" applyAlignment="1">
      <alignment horizontal="center" vertical="center" wrapText="1"/>
    </xf>
    <xf numFmtId="165" fontId="3" fillId="6" borderId="10" xfId="1" applyFont="1" applyFill="1" applyBorder="1" applyAlignment="1">
      <alignment horizontal="center" vertical="center" wrapText="1"/>
    </xf>
    <xf numFmtId="165" fontId="3" fillId="6" borderId="27" xfId="1" applyFont="1" applyFill="1" applyBorder="1" applyAlignment="1">
      <alignment horizontal="center" vertical="center" wrapText="1"/>
    </xf>
    <xf numFmtId="165" fontId="3" fillId="6" borderId="11" xfId="1" applyFont="1" applyFill="1" applyBorder="1" applyAlignment="1">
      <alignment horizontal="center" vertical="center" wrapText="1"/>
    </xf>
    <xf numFmtId="0" fontId="17" fillId="0" borderId="25" xfId="0" applyFont="1" applyBorder="1" applyAlignment="1">
      <alignment horizontal="center" vertical="center" wrapText="1"/>
    </xf>
    <xf numFmtId="165" fontId="3" fillId="6" borderId="10" xfId="1" applyFont="1" applyFill="1" applyBorder="1" applyAlignment="1">
      <alignment horizontal="center" vertical="center"/>
    </xf>
    <xf numFmtId="165" fontId="3" fillId="6" borderId="27" xfId="1" applyFont="1" applyFill="1" applyBorder="1" applyAlignment="1">
      <alignment horizontal="center" vertical="center"/>
    </xf>
    <xf numFmtId="165" fontId="3" fillId="6" borderId="11" xfId="1" applyFont="1" applyFill="1" applyBorder="1" applyAlignment="1">
      <alignment horizontal="center" vertical="center"/>
    </xf>
    <xf numFmtId="165" fontId="3" fillId="6" borderId="22" xfId="1" applyFont="1" applyFill="1" applyBorder="1" applyAlignment="1">
      <alignment horizontal="center" vertical="center" wrapText="1"/>
    </xf>
    <xf numFmtId="165" fontId="3" fillId="6" borderId="0" xfId="1" applyFont="1" applyFill="1" applyBorder="1" applyAlignment="1">
      <alignment horizontal="center" vertical="center" wrapText="1"/>
    </xf>
    <xf numFmtId="165" fontId="3" fillId="6" borderId="17" xfId="1" applyFont="1" applyFill="1" applyBorder="1" applyAlignment="1">
      <alignment horizontal="center" vertical="center" wrapText="1"/>
    </xf>
    <xf numFmtId="0" fontId="21" fillId="0" borderId="17" xfId="0" applyFont="1" applyBorder="1" applyAlignment="1">
      <alignment vertical="center" wrapText="1"/>
    </xf>
    <xf numFmtId="165" fontId="6" fillId="6" borderId="10" xfId="9" applyFont="1" applyFill="1" applyBorder="1" applyAlignment="1">
      <alignment horizontal="center" vertical="center"/>
    </xf>
    <xf numFmtId="165" fontId="6" fillId="6" borderId="11" xfId="9" applyFont="1" applyFill="1" applyBorder="1" applyAlignment="1">
      <alignment horizontal="center" vertical="center"/>
    </xf>
    <xf numFmtId="0" fontId="6" fillId="6" borderId="10" xfId="0" applyFont="1" applyFill="1" applyBorder="1" applyAlignment="1">
      <alignment horizontal="center" vertical="center"/>
    </xf>
    <xf numFmtId="0" fontId="6" fillId="6" borderId="11" xfId="0" applyFont="1" applyFill="1" applyBorder="1" applyAlignment="1">
      <alignment horizontal="center" vertical="center"/>
    </xf>
    <xf numFmtId="4" fontId="6" fillId="6" borderId="10" xfId="0" applyNumberFormat="1" applyFont="1" applyFill="1" applyBorder="1" applyAlignment="1">
      <alignment horizontal="center" vertical="center" wrapText="1"/>
    </xf>
    <xf numFmtId="4" fontId="6" fillId="6" borderId="27" xfId="0" applyNumberFormat="1" applyFont="1" applyFill="1" applyBorder="1" applyAlignment="1">
      <alignment horizontal="center" vertical="center" wrapText="1"/>
    </xf>
    <xf numFmtId="4" fontId="6" fillId="6" borderId="11" xfId="0" applyNumberFormat="1" applyFont="1" applyFill="1" applyBorder="1" applyAlignment="1">
      <alignment horizontal="center" vertical="center" wrapText="1"/>
    </xf>
    <xf numFmtId="43" fontId="6" fillId="6" borderId="10" xfId="9" applyNumberFormat="1" applyFont="1" applyFill="1" applyBorder="1" applyAlignment="1">
      <alignment horizontal="center" vertical="center" wrapText="1"/>
    </xf>
    <xf numFmtId="43" fontId="6" fillId="6" borderId="27" xfId="9" applyNumberFormat="1" applyFont="1" applyFill="1" applyBorder="1" applyAlignment="1">
      <alignment horizontal="center" vertical="center" wrapText="1"/>
    </xf>
    <xf numFmtId="43" fontId="6" fillId="6" borderId="11" xfId="9" applyNumberFormat="1" applyFont="1" applyFill="1" applyBorder="1" applyAlignment="1">
      <alignment horizontal="center" vertical="center" wrapText="1"/>
    </xf>
    <xf numFmtId="0" fontId="6" fillId="6" borderId="10" xfId="0" applyFont="1" applyFill="1" applyBorder="1" applyAlignment="1">
      <alignment horizontal="center" wrapText="1"/>
    </xf>
    <xf numFmtId="0" fontId="6" fillId="6" borderId="27" xfId="0" applyFont="1" applyFill="1" applyBorder="1" applyAlignment="1">
      <alignment horizontal="center" wrapText="1"/>
    </xf>
    <xf numFmtId="0" fontId="6" fillId="6" borderId="11" xfId="0" applyFont="1" applyFill="1" applyBorder="1" applyAlignment="1">
      <alignment horizontal="center" wrapText="1"/>
    </xf>
    <xf numFmtId="0" fontId="87" fillId="6" borderId="36" xfId="216" applyFont="1" applyFill="1" applyBorder="1" applyAlignment="1">
      <alignment horizontal="center"/>
    </xf>
    <xf numFmtId="0" fontId="87" fillId="6" borderId="37" xfId="216" applyFont="1" applyFill="1" applyBorder="1" applyAlignment="1">
      <alignment horizontal="center"/>
    </xf>
    <xf numFmtId="0" fontId="87" fillId="6" borderId="95" xfId="216" applyFont="1" applyFill="1" applyBorder="1" applyAlignment="1">
      <alignment horizontal="center"/>
    </xf>
    <xf numFmtId="0" fontId="87" fillId="6" borderId="43" xfId="216" applyFont="1" applyFill="1" applyBorder="1" applyAlignment="1">
      <alignment horizontal="center"/>
    </xf>
    <xf numFmtId="0" fontId="87" fillId="6" borderId="44" xfId="216" applyFont="1" applyFill="1" applyBorder="1" applyAlignment="1">
      <alignment horizontal="center"/>
    </xf>
    <xf numFmtId="0" fontId="6" fillId="6" borderId="36" xfId="216" applyFont="1" applyFill="1" applyBorder="1" applyAlignment="1">
      <alignment horizontal="center"/>
    </xf>
    <xf numFmtId="0" fontId="6" fillId="6" borderId="37" xfId="216" applyFont="1" applyFill="1" applyBorder="1" applyAlignment="1">
      <alignment horizontal="center"/>
    </xf>
    <xf numFmtId="0" fontId="6" fillId="6" borderId="95" xfId="216" applyFont="1" applyFill="1" applyBorder="1" applyAlignment="1">
      <alignment horizontal="center"/>
    </xf>
    <xf numFmtId="0" fontId="6" fillId="6" borderId="43" xfId="216" applyFont="1" applyFill="1" applyBorder="1" applyAlignment="1">
      <alignment horizontal="center"/>
    </xf>
    <xf numFmtId="0" fontId="6" fillId="6" borderId="44" xfId="216" applyFont="1" applyFill="1" applyBorder="1" applyAlignment="1">
      <alignment horizontal="center"/>
    </xf>
    <xf numFmtId="0" fontId="6" fillId="6" borderId="10" xfId="0" applyFont="1" applyFill="1" applyBorder="1" applyAlignment="1">
      <alignment horizontal="center"/>
    </xf>
    <xf numFmtId="0" fontId="6" fillId="6" borderId="11" xfId="0" applyFont="1" applyFill="1" applyBorder="1" applyAlignment="1">
      <alignment horizontal="center"/>
    </xf>
    <xf numFmtId="0" fontId="6" fillId="6" borderId="42" xfId="0" applyFont="1" applyFill="1" applyBorder="1" applyAlignment="1">
      <alignment horizontal="center"/>
    </xf>
    <xf numFmtId="0" fontId="6" fillId="6" borderId="64" xfId="0" applyFont="1" applyFill="1" applyBorder="1" applyAlignment="1">
      <alignment horizontal="center"/>
    </xf>
    <xf numFmtId="0" fontId="6" fillId="6" borderId="41" xfId="0" applyFont="1" applyFill="1" applyBorder="1" applyAlignment="1">
      <alignment horizontal="center"/>
    </xf>
    <xf numFmtId="0" fontId="6" fillId="6" borderId="23" xfId="0" applyFont="1" applyFill="1" applyBorder="1" applyAlignment="1">
      <alignment horizontal="center"/>
    </xf>
    <xf numFmtId="0" fontId="6" fillId="6" borderId="37" xfId="0" applyFont="1" applyFill="1" applyBorder="1" applyAlignment="1">
      <alignment horizontal="center"/>
    </xf>
    <xf numFmtId="0" fontId="6" fillId="6" borderId="95" xfId="0" applyFont="1" applyFill="1" applyBorder="1" applyAlignment="1">
      <alignment horizontal="center"/>
    </xf>
    <xf numFmtId="0" fontId="6" fillId="6" borderId="39" xfId="0" applyFont="1" applyFill="1" applyBorder="1" applyAlignment="1">
      <alignment horizontal="center"/>
    </xf>
    <xf numFmtId="165" fontId="5" fillId="0" borderId="54" xfId="1" applyFont="1" applyBorder="1" applyAlignment="1">
      <alignment horizontal="left" wrapText="1"/>
    </xf>
    <xf numFmtId="165" fontId="5" fillId="0" borderId="0" xfId="1" applyFont="1" applyBorder="1" applyAlignment="1">
      <alignment horizontal="left" wrapText="1"/>
    </xf>
    <xf numFmtId="0" fontId="6" fillId="6" borderId="27" xfId="0" applyFont="1" applyFill="1" applyBorder="1" applyAlignment="1">
      <alignment horizontal="center"/>
    </xf>
    <xf numFmtId="0" fontId="6" fillId="6" borderId="34" xfId="0" applyFont="1" applyFill="1" applyBorder="1" applyAlignment="1">
      <alignment horizontal="center"/>
    </xf>
    <xf numFmtId="0" fontId="6" fillId="6" borderId="77" xfId="0" applyFont="1" applyFill="1" applyBorder="1" applyAlignment="1">
      <alignment horizontal="center"/>
    </xf>
    <xf numFmtId="0" fontId="14" fillId="6" borderId="10" xfId="0" applyFont="1" applyFill="1" applyBorder="1" applyAlignment="1">
      <alignment horizontal="center" wrapText="1"/>
    </xf>
    <xf numFmtId="0" fontId="14" fillId="6" borderId="27" xfId="0" applyFont="1" applyFill="1" applyBorder="1" applyAlignment="1">
      <alignment horizontal="center" wrapText="1"/>
    </xf>
    <xf numFmtId="0" fontId="6" fillId="6" borderId="34" xfId="0" applyFont="1" applyFill="1" applyBorder="1" applyAlignment="1"/>
    <xf numFmtId="0" fontId="6" fillId="6" borderId="32" xfId="0" applyFont="1" applyFill="1" applyBorder="1" applyAlignment="1"/>
    <xf numFmtId="0" fontId="14" fillId="6" borderId="68" xfId="8" applyFont="1" applyFill="1" applyBorder="1" applyAlignment="1">
      <alignment horizontal="center" vertical="center"/>
    </xf>
    <xf numFmtId="0" fontId="14" fillId="6" borderId="70" xfId="8" applyFont="1" applyFill="1" applyBorder="1" applyAlignment="1">
      <alignment horizontal="center" vertical="center"/>
    </xf>
    <xf numFmtId="0" fontId="6" fillId="6" borderId="79" xfId="8" applyFont="1" applyFill="1" applyBorder="1" applyAlignment="1">
      <alignment horizontal="center" vertical="center"/>
    </xf>
    <xf numFmtId="0" fontId="6" fillId="6" borderId="14" xfId="8" applyFont="1" applyFill="1" applyBorder="1" applyAlignment="1">
      <alignment horizontal="center" vertical="center"/>
    </xf>
    <xf numFmtId="0" fontId="14" fillId="6" borderId="69" xfId="8" applyFont="1" applyFill="1" applyBorder="1" applyAlignment="1">
      <alignment horizontal="center" vertical="center"/>
    </xf>
    <xf numFmtId="0" fontId="14" fillId="6" borderId="28" xfId="8" applyFont="1" applyFill="1" applyBorder="1" applyAlignment="1">
      <alignment horizontal="center" vertical="center"/>
    </xf>
    <xf numFmtId="0" fontId="107" fillId="6" borderId="42" xfId="0" applyFont="1" applyFill="1" applyBorder="1" applyAlignment="1">
      <alignment horizontal="center" vertical="center" wrapText="1"/>
    </xf>
    <xf numFmtId="0" fontId="107" fillId="6" borderId="25" xfId="0" applyFont="1" applyFill="1" applyBorder="1" applyAlignment="1">
      <alignment horizontal="center" vertical="center" wrapText="1"/>
    </xf>
    <xf numFmtId="0" fontId="107" fillId="6" borderId="64" xfId="0" applyFont="1" applyFill="1" applyBorder="1" applyAlignment="1">
      <alignment horizontal="center" vertical="center" wrapText="1"/>
    </xf>
    <xf numFmtId="0" fontId="107" fillId="6" borderId="39" xfId="0" applyFont="1" applyFill="1" applyBorder="1" applyAlignment="1">
      <alignment horizontal="center" vertical="center" wrapText="1"/>
    </xf>
    <xf numFmtId="0" fontId="107" fillId="6" borderId="52"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18" fillId="0" borderId="106" xfId="0" applyFont="1" applyBorder="1" applyAlignment="1">
      <alignment horizontal="center" vertical="center" wrapText="1"/>
    </xf>
    <xf numFmtId="0" fontId="118" fillId="0" borderId="106" xfId="0" applyFont="1" applyBorder="1" applyAlignment="1">
      <alignment horizontal="justify" vertical="center"/>
    </xf>
    <xf numFmtId="0" fontId="120" fillId="3" borderId="106" xfId="0" applyFont="1" applyFill="1" applyBorder="1" applyAlignment="1">
      <alignment horizontal="center" vertical="center" wrapText="1"/>
    </xf>
    <xf numFmtId="0" fontId="118" fillId="38" borderId="106" xfId="0" applyFont="1" applyFill="1" applyBorder="1" applyAlignment="1">
      <alignment horizontal="justify" vertical="center" wrapText="1"/>
    </xf>
    <xf numFmtId="0" fontId="120" fillId="0" borderId="0" xfId="0" applyFont="1" applyAlignment="1">
      <alignment horizontal="left" vertical="center" wrapText="1"/>
    </xf>
    <xf numFmtId="0" fontId="118" fillId="0" borderId="106" xfId="0" applyFont="1" applyBorder="1" applyAlignment="1">
      <alignment vertical="center"/>
    </xf>
    <xf numFmtId="0" fontId="119" fillId="0" borderId="107"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108" xfId="0" applyFont="1" applyBorder="1" applyAlignment="1">
      <alignment horizontal="center" vertical="center" wrapText="1"/>
    </xf>
    <xf numFmtId="0" fontId="123" fillId="0" borderId="3" xfId="0" applyFont="1" applyBorder="1" applyAlignment="1">
      <alignment horizontal="center" vertical="center" wrapText="1"/>
    </xf>
    <xf numFmtId="0" fontId="123" fillId="0" borderId="14" xfId="0" applyFont="1" applyBorder="1" applyAlignment="1">
      <alignment horizontal="center" vertical="center" wrapText="1"/>
    </xf>
    <xf numFmtId="0" fontId="123" fillId="0" borderId="6" xfId="0" applyFont="1" applyBorder="1" applyAlignment="1">
      <alignment horizontal="center" vertical="center" wrapText="1"/>
    </xf>
    <xf numFmtId="0" fontId="123" fillId="0" borderId="3" xfId="0" applyFont="1" applyFill="1" applyBorder="1" applyAlignment="1">
      <alignment horizontal="center" vertical="center" wrapText="1"/>
    </xf>
    <xf numFmtId="0" fontId="123" fillId="0" borderId="14" xfId="0" applyFont="1" applyFill="1" applyBorder="1" applyAlignment="1">
      <alignment horizontal="center" vertical="center" wrapText="1"/>
    </xf>
    <xf numFmtId="0" fontId="123" fillId="0" borderId="6" xfId="0" applyFont="1" applyFill="1" applyBorder="1" applyAlignment="1">
      <alignment horizontal="center" vertical="center" wrapText="1"/>
    </xf>
    <xf numFmtId="0" fontId="118" fillId="0" borderId="106" xfId="0" applyFont="1" applyBorder="1" applyAlignment="1">
      <alignment horizontal="justify" vertical="center" wrapText="1"/>
    </xf>
    <xf numFmtId="0" fontId="119" fillId="45" borderId="106" xfId="0" applyFont="1" applyFill="1" applyBorder="1" applyAlignment="1">
      <alignment horizontal="center" vertical="center" wrapText="1"/>
    </xf>
    <xf numFmtId="0" fontId="116" fillId="0" borderId="79" xfId="0" applyFont="1" applyFill="1" applyBorder="1" applyAlignment="1">
      <alignment horizontal="center" vertical="top" wrapText="1"/>
    </xf>
    <xf numFmtId="0" fontId="116" fillId="0" borderId="73" xfId="0" applyFont="1" applyFill="1" applyBorder="1" applyAlignment="1">
      <alignment horizontal="center" vertical="top" wrapText="1"/>
    </xf>
    <xf numFmtId="0" fontId="116" fillId="0" borderId="97" xfId="0" applyFont="1" applyFill="1" applyBorder="1" applyAlignment="1">
      <alignment horizontal="center" vertical="top" wrapText="1"/>
    </xf>
    <xf numFmtId="0" fontId="116" fillId="0" borderId="33" xfId="0" applyFont="1" applyFill="1" applyBorder="1" applyAlignment="1">
      <alignment horizontal="center" vertical="top" wrapText="1"/>
    </xf>
    <xf numFmtId="0" fontId="116" fillId="0" borderId="69" xfId="0" applyFont="1" applyFill="1" applyBorder="1" applyAlignment="1">
      <alignment horizontal="center" vertical="top" wrapText="1"/>
    </xf>
    <xf numFmtId="0" fontId="116" fillId="0" borderId="74" xfId="0" applyFont="1" applyFill="1" applyBorder="1" applyAlignment="1">
      <alignment horizontal="center" vertical="top" wrapText="1"/>
    </xf>
    <xf numFmtId="0" fontId="116" fillId="0" borderId="95" xfId="0" applyFont="1" applyFill="1" applyBorder="1" applyAlignment="1">
      <alignment horizontal="center" vertical="top" wrapText="1"/>
    </xf>
    <xf numFmtId="0" fontId="116" fillId="0" borderId="37" xfId="0" applyFont="1" applyFill="1" applyBorder="1" applyAlignment="1">
      <alignment horizontal="center" vertical="top" wrapText="1"/>
    </xf>
    <xf numFmtId="0" fontId="116" fillId="6" borderId="77" xfId="0" applyFont="1" applyFill="1" applyBorder="1" applyAlignment="1">
      <alignment horizontal="center" vertical="top" wrapText="1"/>
    </xf>
    <xf numFmtId="0" fontId="116" fillId="6" borderId="78" xfId="0" applyFont="1" applyFill="1" applyBorder="1" applyAlignment="1">
      <alignment horizontal="center" vertical="top" wrapText="1"/>
    </xf>
    <xf numFmtId="0" fontId="116" fillId="0" borderId="98" xfId="0" applyFont="1" applyFill="1" applyBorder="1" applyAlignment="1">
      <alignment horizontal="center" vertical="top" wrapText="1"/>
    </xf>
    <xf numFmtId="0" fontId="116" fillId="0" borderId="99" xfId="0" applyFont="1" applyFill="1" applyBorder="1" applyAlignment="1">
      <alignment horizontal="center" vertical="top" wrapText="1"/>
    </xf>
    <xf numFmtId="0" fontId="116" fillId="6" borderId="68" xfId="0" applyFont="1" applyFill="1" applyBorder="1" applyAlignment="1">
      <alignment horizontal="center" vertical="top" wrapText="1"/>
    </xf>
    <xf numFmtId="0" fontId="116" fillId="6" borderId="72" xfId="0" applyFont="1" applyFill="1" applyBorder="1" applyAlignment="1">
      <alignment horizontal="center" vertical="top" wrapText="1"/>
    </xf>
    <xf numFmtId="0" fontId="17" fillId="0" borderId="0" xfId="0" applyFont="1" applyFill="1"/>
    <xf numFmtId="0" fontId="17" fillId="0" borderId="0" xfId="0" applyFont="1" applyFill="1" applyAlignment="1">
      <alignment horizontal="right"/>
    </xf>
  </cellXfs>
  <cellStyles count="220">
    <cellStyle name="20% - 1. jelölőszín" xfId="15"/>
    <cellStyle name="20% - 1. jelölőszín 2" xfId="16"/>
    <cellStyle name="20% - 1. jelölőszín_20130128_ITS on reporting_Annex I_CA" xfId="17"/>
    <cellStyle name="20% - 2. jelölőszín" xfId="18"/>
    <cellStyle name="20% - 2. jelölőszín 2" xfId="19"/>
    <cellStyle name="20% - 2. jelölőszín_20130128_ITS on reporting_Annex I_CA" xfId="20"/>
    <cellStyle name="20% - 3. jelölőszín" xfId="21"/>
    <cellStyle name="20% - 3. jelölőszín 2" xfId="22"/>
    <cellStyle name="20% - 3. jelölőszín_20130128_ITS on reporting_Annex I_CA" xfId="23"/>
    <cellStyle name="20% - 4. jelölőszín" xfId="24"/>
    <cellStyle name="20% - 4. jelölőszín 2" xfId="25"/>
    <cellStyle name="20% - 4. jelölőszín_20130128_ITS on reporting_Annex I_CA" xfId="26"/>
    <cellStyle name="20% - 5. jelölőszín" xfId="27"/>
    <cellStyle name="20% - 5. jelölőszín 2" xfId="28"/>
    <cellStyle name="20% - 5. jelölőszín_20130128_ITS on reporting_Annex I_CA" xfId="29"/>
    <cellStyle name="20% - 6. jelölőszín" xfId="30"/>
    <cellStyle name="20% - 6. jelölőszín 2" xfId="31"/>
    <cellStyle name="20% - 6. jelölőszín_20130128_ITS on reporting_Annex I_CA" xfId="32"/>
    <cellStyle name="20% - Accent1 2" xfId="33"/>
    <cellStyle name="20% - Accent2 2" xfId="34"/>
    <cellStyle name="20% - Accent3 2" xfId="35"/>
    <cellStyle name="20% - Accent4 2" xfId="36"/>
    <cellStyle name="20% - Accent5 2" xfId="37"/>
    <cellStyle name="20% - Accent6 2" xfId="38"/>
    <cellStyle name="20% - Énfasis1" xfId="39"/>
    <cellStyle name="20% - Énfasis2" xfId="40"/>
    <cellStyle name="20% - Énfasis3" xfId="41"/>
    <cellStyle name="20% - Énfasis4" xfId="42"/>
    <cellStyle name="20% - Énfasis5" xfId="43"/>
    <cellStyle name="20% - Énfasis6" xfId="44"/>
    <cellStyle name="40% - 1. jelölőszín" xfId="45"/>
    <cellStyle name="40% - 1. jelölőszín 2" xfId="46"/>
    <cellStyle name="40% - 1. jelölőszín_20130128_ITS on reporting_Annex I_CA" xfId="47"/>
    <cellStyle name="40% - 2. jelölőszín" xfId="48"/>
    <cellStyle name="40% - 2. jelölőszín 2" xfId="49"/>
    <cellStyle name="40% - 2. jelölőszín_20130128_ITS on reporting_Annex I_CA" xfId="50"/>
    <cellStyle name="40% - 3. jelölőszín" xfId="51"/>
    <cellStyle name="40% - 3. jelölőszín 2" xfId="52"/>
    <cellStyle name="40% - 3. jelölőszín_20130128_ITS on reporting_Annex I_CA" xfId="53"/>
    <cellStyle name="40% - 4. jelölőszín" xfId="54"/>
    <cellStyle name="40% - 4. jelölőszín 2" xfId="55"/>
    <cellStyle name="40% - 4. jelölőszín_20130128_ITS on reporting_Annex I_CA" xfId="56"/>
    <cellStyle name="40% - 5. jelölőszín" xfId="57"/>
    <cellStyle name="40% - 5. jelölőszín 2" xfId="58"/>
    <cellStyle name="40% - 5. jelölőszín_20130128_ITS on reporting_Annex I_CA" xfId="59"/>
    <cellStyle name="40% - 6. jelölőszín" xfId="60"/>
    <cellStyle name="40% - 6. jelölőszín 2" xfId="61"/>
    <cellStyle name="40% - 6. jelölőszín_20130128_ITS on reporting_Annex I_CA" xfId="62"/>
    <cellStyle name="40% - Accent1 2" xfId="63"/>
    <cellStyle name="40% - Accent2 2" xfId="64"/>
    <cellStyle name="40% - Accent3 2" xfId="65"/>
    <cellStyle name="40% - Accent4 2" xfId="66"/>
    <cellStyle name="40% - Accent5 2" xfId="67"/>
    <cellStyle name="40% - Accent6 2" xfId="68"/>
    <cellStyle name="40% - Énfasis1" xfId="69"/>
    <cellStyle name="40% - Énfasis2" xfId="70"/>
    <cellStyle name="40% - Énfasis3" xfId="71"/>
    <cellStyle name="40% - Énfasis4" xfId="72"/>
    <cellStyle name="40% - Énfasis5" xfId="73"/>
    <cellStyle name="40% - Énfasis6" xfId="74"/>
    <cellStyle name="60% - 1. jelölőszín" xfId="75"/>
    <cellStyle name="60% - 2. jelölőszín" xfId="76"/>
    <cellStyle name="60% - 3. jelölőszín" xfId="77"/>
    <cellStyle name="60% - 4. jelölőszín" xfId="78"/>
    <cellStyle name="60% - 5. jelölőszín" xfId="79"/>
    <cellStyle name="60% - 6. jelölőszín" xfId="80"/>
    <cellStyle name="60% - Accent1 2" xfId="81"/>
    <cellStyle name="60% - Accent2 2" xfId="82"/>
    <cellStyle name="60% - Accent3 2" xfId="83"/>
    <cellStyle name="60% - Accent4 2" xfId="84"/>
    <cellStyle name="60% - Accent5 2" xfId="85"/>
    <cellStyle name="60% - Accent6 2" xfId="86"/>
    <cellStyle name="60% - Énfasis1" xfId="87"/>
    <cellStyle name="60% - Énfasis2" xfId="88"/>
    <cellStyle name="60% - Énfasis3" xfId="89"/>
    <cellStyle name="60% - Énfasis4" xfId="90"/>
    <cellStyle name="60% - Énfasis5" xfId="91"/>
    <cellStyle name="60% - Énfasis6" xfId="92"/>
    <cellStyle name="Accent1 2" xfId="93"/>
    <cellStyle name="Accent2 2" xfId="12"/>
    <cellStyle name="Accent2 2 2" xfId="94"/>
    <cellStyle name="Accent3 2" xfId="95"/>
    <cellStyle name="Accent4 2" xfId="96"/>
    <cellStyle name="Accent5 2" xfId="97"/>
    <cellStyle name="Accent6 2" xfId="98"/>
    <cellStyle name="Bad 2" xfId="13"/>
    <cellStyle name="Bad 2 2" xfId="99"/>
    <cellStyle name="Bevitel" xfId="100"/>
    <cellStyle name="Buena" xfId="101"/>
    <cellStyle name="Calculation 2" xfId="102"/>
    <cellStyle name="Cálculo" xfId="103"/>
    <cellStyle name="Celda de comprobación" xfId="104"/>
    <cellStyle name="Celda vinculada" xfId="105"/>
    <cellStyle name="Check Cell 2" xfId="106"/>
    <cellStyle name="Cím" xfId="107"/>
    <cellStyle name="Címsor 1" xfId="108"/>
    <cellStyle name="Címsor 2" xfId="109"/>
    <cellStyle name="Címsor 3" xfId="110"/>
    <cellStyle name="Címsor 4" xfId="111"/>
    <cellStyle name="Comma" xfId="1" builtinId="3"/>
    <cellStyle name="Comma 10 3" xfId="7"/>
    <cellStyle name="Comma 10 3 2" xfId="218"/>
    <cellStyle name="Comma 2" xfId="2"/>
    <cellStyle name="Comma 3" xfId="3"/>
    <cellStyle name="Comma 4" xfId="9"/>
    <cellStyle name="Comma 5" xfId="217"/>
    <cellStyle name="Ellenőrzőcella" xfId="112"/>
    <cellStyle name="Encabezado 4" xfId="113"/>
    <cellStyle name="Énfasis1" xfId="114"/>
    <cellStyle name="Énfasis2" xfId="115"/>
    <cellStyle name="Énfasis3" xfId="116"/>
    <cellStyle name="Énfasis4" xfId="117"/>
    <cellStyle name="Énfasis5" xfId="118"/>
    <cellStyle name="Énfasis6" xfId="119"/>
    <cellStyle name="Entrada" xfId="120"/>
    <cellStyle name="Explanatory Text 2" xfId="121"/>
    <cellStyle name="Figyelmeztetés" xfId="122"/>
    <cellStyle name="Good 2" xfId="123"/>
    <cellStyle name="greyed" xfId="124"/>
    <cellStyle name="Heading 1 2" xfId="125"/>
    <cellStyle name="Heading 2 2" xfId="126"/>
    <cellStyle name="Heading 3 2" xfId="127"/>
    <cellStyle name="Heading 4 2" xfId="128"/>
    <cellStyle name="highlightExposure" xfId="129"/>
    <cellStyle name="highlightText" xfId="130"/>
    <cellStyle name="Hipervínculo 2" xfId="131"/>
    <cellStyle name="Hivatkozott cella" xfId="132"/>
    <cellStyle name="Hyperlink" xfId="6" builtinId="8"/>
    <cellStyle name="Hyperlink 2" xfId="133"/>
    <cellStyle name="Hyperlink 3" xfId="134"/>
    <cellStyle name="Hyperlink 3 2" xfId="135"/>
    <cellStyle name="Incorrecto" xfId="136"/>
    <cellStyle name="Input 2" xfId="137"/>
    <cellStyle name="inputExposure" xfId="138"/>
    <cellStyle name="Jegyzet" xfId="139"/>
    <cellStyle name="Jelölőszín (1)" xfId="140"/>
    <cellStyle name="Jelölőszín (2)" xfId="141"/>
    <cellStyle name="Jelölőszín (3)" xfId="142"/>
    <cellStyle name="Jelölőszín (4)" xfId="143"/>
    <cellStyle name="Jelölőszín (5)" xfId="144"/>
    <cellStyle name="Jelölőszín (6)" xfId="145"/>
    <cellStyle name="Jó" xfId="146"/>
    <cellStyle name="Kimenet" xfId="147"/>
    <cellStyle name="Lien hypertexte 2" xfId="148"/>
    <cellStyle name="Lien hypertexte 3" xfId="149"/>
    <cellStyle name="Linked Cell 2" xfId="150"/>
    <cellStyle name="Magyarázó szöveg" xfId="151"/>
    <cellStyle name="Millares 2" xfId="152"/>
    <cellStyle name="Millares 2 2" xfId="153"/>
    <cellStyle name="Millares 3" xfId="154"/>
    <cellStyle name="Millares 3 2" xfId="155"/>
    <cellStyle name="Milliers [0]_3A_NumeratorReport_Option1_040611" xfId="156"/>
    <cellStyle name="Milliers_3A_NumeratorReport_Option1_040611" xfId="157"/>
    <cellStyle name="Monétaire [0]_3A_NumeratorReport_Option1_040611" xfId="158"/>
    <cellStyle name="Monétaire_3A_NumeratorReport_Option1_040611" xfId="159"/>
    <cellStyle name="Navadno_List1" xfId="160"/>
    <cellStyle name="Neutral 2" xfId="161"/>
    <cellStyle name="Normal" xfId="0" builtinId="0"/>
    <cellStyle name="Normal 10" xfId="171"/>
    <cellStyle name="Normal 11" xfId="215"/>
    <cellStyle name="Normal 11 3" xfId="219"/>
    <cellStyle name="Normal 12" xfId="216"/>
    <cellStyle name="Normal 2" xfId="4"/>
    <cellStyle name="Normal 2 2" xfId="163"/>
    <cellStyle name="Normal 2 2 2" xfId="164"/>
    <cellStyle name="Normal 2 2 3" xfId="165"/>
    <cellStyle name="Normal 2 2 3 2" xfId="166"/>
    <cellStyle name="Normal 2 2_COREP GL04rev3" xfId="167"/>
    <cellStyle name="Normal 2 3" xfId="168"/>
    <cellStyle name="Normal 2 4" xfId="162"/>
    <cellStyle name="Normal 2 5" xfId="169"/>
    <cellStyle name="Normal 2 6" xfId="214"/>
    <cellStyle name="Normal 2 7" xfId="212"/>
    <cellStyle name="Normal 2 8" xfId="213"/>
    <cellStyle name="Normal 2_~0149226" xfId="170"/>
    <cellStyle name="Normal 3" xfId="5"/>
    <cellStyle name="Normal 3 2" xfId="172"/>
    <cellStyle name="Normal 3 3" xfId="173"/>
    <cellStyle name="Normal 3 4" xfId="174"/>
    <cellStyle name="Normal 3_~1520012" xfId="175"/>
    <cellStyle name="Normal 4" xfId="8"/>
    <cellStyle name="Normal 4 2" xfId="176"/>
    <cellStyle name="Normal 5" xfId="177"/>
    <cellStyle name="Normal 5 2" xfId="178"/>
    <cellStyle name="Normal 5_20130128_ITS on reporting_Annex I_CA" xfId="179"/>
    <cellStyle name="Normal 6" xfId="180"/>
    <cellStyle name="Normal 7" xfId="181"/>
    <cellStyle name="Normal 7 2" xfId="182"/>
    <cellStyle name="Normal 8" xfId="183"/>
    <cellStyle name="Normal 9" xfId="14"/>
    <cellStyle name="Normale_2011 04 14 Templates for stress test_bcl" xfId="184"/>
    <cellStyle name="Normalny 2" xfId="11"/>
    <cellStyle name="Notas" xfId="185"/>
    <cellStyle name="Note 2" xfId="186"/>
    <cellStyle name="Összesen" xfId="187"/>
    <cellStyle name="Output 2" xfId="188"/>
    <cellStyle name="Percent 2" xfId="10"/>
    <cellStyle name="Porcentual 2" xfId="189"/>
    <cellStyle name="Porcentual 2 2" xfId="190"/>
    <cellStyle name="Prozent 2" xfId="191"/>
    <cellStyle name="Rossz" xfId="192"/>
    <cellStyle name="Salida" xfId="193"/>
    <cellStyle name="Semleges" xfId="194"/>
    <cellStyle name="showExposure" xfId="195"/>
    <cellStyle name="Standard 2" xfId="196"/>
    <cellStyle name="Standard 3" xfId="197"/>
    <cellStyle name="Standard 3 2" xfId="198"/>
    <cellStyle name="Standard 4" xfId="199"/>
    <cellStyle name="Standard_20100129_1559 Jentsch_COREP ON 20100129 COREP preliminary proposal_CR SA" xfId="200"/>
    <cellStyle name="Számítás" xfId="201"/>
    <cellStyle name="Texto de advertencia" xfId="202"/>
    <cellStyle name="Texto explicativo" xfId="203"/>
    <cellStyle name="Title 2" xfId="204"/>
    <cellStyle name="Título" xfId="205"/>
    <cellStyle name="Título 1" xfId="206"/>
    <cellStyle name="Título 2" xfId="207"/>
    <cellStyle name="Título 3" xfId="208"/>
    <cellStyle name="Título_20091015 DE_Proposed amendments to CR SEC_MKR" xfId="209"/>
    <cellStyle name="Total 2" xfId="210"/>
    <cellStyle name="Warning Text 2" xfId="2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nako/Downloads/reporting-template%20(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ond_Pricing\Documents%20and%20Settings\c16163\Desktop\UNIV_SWA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laalli/AppData/Local/Temp/notes5AFE9B/S_A_IN_W.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laalli/AppData/Local/Temp/notes5AFE9B/S_A_IN_W-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guxho/AppData/Local/Microsoft/Windows/Temporary%20Internet%20Files/Content.Outlook/0K3CZB3N/Rules%20M-Q%20form%20nace%20re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Users\ikruja\AppData\Local\Microsoft\Windows\Temporary%20Internet%20Files\Content.Outlook\8YNQSDUS\Copy%20of%20Inputs%20Albanian%20Complete%2006022013%2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master3\c\My%20Documents\orfeaBOARepor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guxho/Downloads/SPKF-A-IN-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guxho/Desktop/Release%205.3/test/template/Bankat/S_A_IN_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ond_Pricing\Documents%20and%20Settings\PUBLIC\&#932;&#945;%20&#941;&#947;&#947;&#961;&#945;&#966;&#940;%20&#956;&#959;&#965;\Personal\Tasos\Risk%20&amp;%20Finance\Finance\Monte_Carlo%20Simulation_Cholesky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Users\ikruja\Documents\Time%20schedul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masters\c\ALBANI~1\BoA\AlbanianRepor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guxho/AppData/Local/Microsoft/Windows/INetCache/Content.Outlook/EU8F4A8A/Formularet%20per%20bankat%20(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Data Typ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Initial report"/>
      <sheetName val="B-Intermediate report"/>
      <sheetName val="Menus (sheet to hide)"/>
      <sheetName val="Cell links"/>
      <sheetName val="C-Final report"/>
      <sheetName val="Explanatory notes"/>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FRA-IRG"/>
      <sheetName val="Swap Analysis"/>
      <sheetName val="Swap Port"/>
      <sheetName val="Asset Swap"/>
      <sheetName val="Bond Monitor"/>
      <sheetName val="Bond Option"/>
      <sheetName val="Swaptions"/>
      <sheetName val="CapColFlr"/>
      <sheetName val="Sprd Opts"/>
      <sheetName val="Vol Bond"/>
      <sheetName val="Annuity-Mgn"/>
      <sheetName val="Accrued"/>
      <sheetName val="Dates"/>
    </sheetNames>
    <sheetDataSet>
      <sheetData sheetId="0">
        <row r="2">
          <cell r="J2" t="str">
            <v>(c) 1988-2006</v>
          </cell>
        </row>
        <row r="3">
          <cell r="J3" t="str">
            <v>version 10.0.01</v>
          </cell>
        </row>
      </sheetData>
      <sheetData sheetId="1"/>
      <sheetData sheetId="2" refreshError="1"/>
      <sheetData sheetId="3"/>
      <sheetData sheetId="4"/>
      <sheetData sheetId="5"/>
      <sheetData sheetId="6" refreshError="1"/>
      <sheetData sheetId="7"/>
      <sheetData sheetId="8"/>
      <sheetData sheetId="9"/>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 Types"/>
      <sheetName val="F8.1a"/>
      <sheetName val="Data type"/>
      <sheetName val="Codifications of transaction"/>
      <sheetName val="Codifications of transactions"/>
    </sheetNames>
    <sheetDataSet>
      <sheetData sheetId="0" refreshError="1"/>
      <sheetData sheetId="1" refreshError="1">
        <row r="35">
          <cell r="C35" t="str">
            <v>Tituj kapitali më pak se 10%</v>
          </cell>
        </row>
        <row r="36">
          <cell r="C36" t="str">
            <v>Obligacione dhe dëftesa</v>
          </cell>
        </row>
        <row r="37">
          <cell r="C37" t="str">
            <v>Bono thesari</v>
          </cell>
        </row>
        <row r="38">
          <cell r="C38" t="str">
            <v>Tituj te mbrojtura nga aktive (ABS)</v>
          </cell>
        </row>
        <row r="39">
          <cell r="C39" t="str">
            <v>Derivativë financiarë</v>
          </cell>
        </row>
        <row r="40">
          <cell r="C40" t="str">
            <v>REPO</v>
          </cell>
        </row>
        <row r="41">
          <cell r="C41" t="str">
            <v>Tituj në fonde investimesh</v>
          </cell>
        </row>
        <row r="42">
          <cell r="C42" t="str">
            <v>-</v>
          </cell>
        </row>
        <row r="75">
          <cell r="C75" t="str">
            <v>Qeveria qendrore</v>
          </cell>
        </row>
        <row r="76">
          <cell r="C76" t="str">
            <v>Qeveria lokale</v>
          </cell>
        </row>
        <row r="77">
          <cell r="C77" t="str">
            <v>Banka qendrore/ Autoriteti Monetar</v>
          </cell>
        </row>
        <row r="78">
          <cell r="C78" t="str">
            <v>Bankat</v>
          </cell>
        </row>
        <row r="79">
          <cell r="C79" t="str">
            <v>Shoqëritë e Kursim Kreditit</v>
          </cell>
        </row>
        <row r="80">
          <cell r="C80" t="str">
            <v>Fondet e Investimit</v>
          </cell>
        </row>
        <row r="81">
          <cell r="C81" t="str">
            <v>Ndërmjetës të tjerë financiarë, përveç shoqërive të sigurimit dhe fondeve të pensionit</v>
          </cell>
        </row>
        <row r="82">
          <cell r="C82" t="str">
            <v>Ndihmësit financiarë</v>
          </cell>
        </row>
        <row r="83">
          <cell r="C83" t="str">
            <v>Shoqëritë e sigurimit</v>
          </cell>
        </row>
        <row r="84">
          <cell r="C84" t="str">
            <v>Fondet e pensionit</v>
          </cell>
        </row>
        <row r="85">
          <cell r="C85" t="str">
            <v>Korporata jofinanciare publike</v>
          </cell>
        </row>
        <row r="86">
          <cell r="C86" t="str">
            <v>Korporata jofinanciare private</v>
          </cell>
        </row>
        <row r="87">
          <cell r="C87" t="str">
            <v>Organizata Ndërkombëtare</v>
          </cell>
        </row>
        <row r="88">
          <cell r="C88" t="str">
            <v>Individët</v>
          </cell>
        </row>
        <row r="89">
          <cell r="C89" t="str">
            <v>Institucionet jo me qëllim fitimi që u shërbejnë individëve</v>
          </cell>
        </row>
        <row r="90">
          <cell r="C90" t="str">
            <v>-</v>
          </cell>
        </row>
        <row r="96">
          <cell r="C96" t="str">
            <v>Të tregtueshme</v>
          </cell>
        </row>
        <row r="97">
          <cell r="C97" t="str">
            <v>Të vendosjes</v>
          </cell>
        </row>
        <row r="98">
          <cell r="C98" t="str">
            <v>Të investimit</v>
          </cell>
        </row>
        <row r="99">
          <cell r="C99" t="str">
            <v>-</v>
          </cell>
        </row>
        <row r="102">
          <cell r="C102" t="str">
            <v>Rezident</v>
          </cell>
        </row>
        <row r="103">
          <cell r="C103" t="str">
            <v>Jorezident</v>
          </cell>
        </row>
        <row r="132">
          <cell r="B132" t="str">
            <v>AFG</v>
          </cell>
        </row>
        <row r="133">
          <cell r="B133" t="str">
            <v>ALB</v>
          </cell>
        </row>
        <row r="134">
          <cell r="B134" t="str">
            <v>DZA</v>
          </cell>
        </row>
        <row r="135">
          <cell r="B135" t="str">
            <v>ASM</v>
          </cell>
        </row>
        <row r="136">
          <cell r="B136" t="str">
            <v>AND</v>
          </cell>
        </row>
        <row r="137">
          <cell r="B137" t="str">
            <v>AGO</v>
          </cell>
        </row>
        <row r="138">
          <cell r="B138" t="str">
            <v>AIA</v>
          </cell>
        </row>
        <row r="139">
          <cell r="B139" t="str">
            <v>ATA</v>
          </cell>
        </row>
        <row r="140">
          <cell r="B140" t="str">
            <v>ATG</v>
          </cell>
        </row>
        <row r="141">
          <cell r="B141" t="str">
            <v>ARG</v>
          </cell>
        </row>
        <row r="142">
          <cell r="B142" t="str">
            <v>ARM</v>
          </cell>
        </row>
        <row r="143">
          <cell r="B143" t="str">
            <v>ABW</v>
          </cell>
        </row>
        <row r="144">
          <cell r="B144" t="str">
            <v>AUS</v>
          </cell>
        </row>
        <row r="145">
          <cell r="B145" t="str">
            <v>AUT</v>
          </cell>
        </row>
        <row r="146">
          <cell r="B146" t="str">
            <v>AZE</v>
          </cell>
        </row>
        <row r="147">
          <cell r="B147" t="str">
            <v>BHS</v>
          </cell>
        </row>
        <row r="148">
          <cell r="B148" t="str">
            <v>BHR</v>
          </cell>
        </row>
        <row r="149">
          <cell r="B149" t="str">
            <v>BGD</v>
          </cell>
        </row>
        <row r="150">
          <cell r="B150" t="str">
            <v>BRB</v>
          </cell>
        </row>
        <row r="151">
          <cell r="B151" t="str">
            <v>BLR</v>
          </cell>
        </row>
        <row r="152">
          <cell r="B152" t="str">
            <v>BEL</v>
          </cell>
        </row>
        <row r="153">
          <cell r="B153" t="str">
            <v>BLZ</v>
          </cell>
        </row>
        <row r="154">
          <cell r="B154" t="str">
            <v>BEN</v>
          </cell>
        </row>
        <row r="155">
          <cell r="B155" t="str">
            <v>BMU</v>
          </cell>
        </row>
        <row r="156">
          <cell r="B156" t="str">
            <v>BTN</v>
          </cell>
        </row>
        <row r="157">
          <cell r="B157" t="str">
            <v>BOL</v>
          </cell>
        </row>
        <row r="158">
          <cell r="B158" t="str">
            <v>BIH</v>
          </cell>
        </row>
        <row r="159">
          <cell r="B159" t="str">
            <v>BWA</v>
          </cell>
        </row>
        <row r="160">
          <cell r="B160" t="str">
            <v>BRA</v>
          </cell>
        </row>
        <row r="161">
          <cell r="B161" t="str">
            <v>IOT</v>
          </cell>
        </row>
        <row r="162">
          <cell r="B162" t="str">
            <v>VGB</v>
          </cell>
        </row>
        <row r="163">
          <cell r="B163" t="str">
            <v>BRN</v>
          </cell>
        </row>
        <row r="164">
          <cell r="B164" t="str">
            <v>BGR</v>
          </cell>
        </row>
        <row r="165">
          <cell r="B165" t="str">
            <v>BFA</v>
          </cell>
        </row>
        <row r="166">
          <cell r="B166" t="str">
            <v>MMR</v>
          </cell>
        </row>
        <row r="167">
          <cell r="B167" t="str">
            <v>BDI</v>
          </cell>
        </row>
        <row r="168">
          <cell r="B168" t="str">
            <v>KHM</v>
          </cell>
        </row>
        <row r="169">
          <cell r="B169" t="str">
            <v>CMR</v>
          </cell>
        </row>
        <row r="170">
          <cell r="B170" t="str">
            <v>CAN</v>
          </cell>
        </row>
        <row r="171">
          <cell r="B171" t="str">
            <v>CPV</v>
          </cell>
        </row>
        <row r="172">
          <cell r="B172" t="str">
            <v>CYM</v>
          </cell>
        </row>
        <row r="173">
          <cell r="B173" t="str">
            <v>CAF</v>
          </cell>
        </row>
        <row r="174">
          <cell r="B174" t="str">
            <v>TCD</v>
          </cell>
        </row>
        <row r="175">
          <cell r="B175" t="str">
            <v>CHL</v>
          </cell>
        </row>
        <row r="176">
          <cell r="B176" t="str">
            <v>CHN</v>
          </cell>
        </row>
        <row r="177">
          <cell r="B177" t="str">
            <v>CXR</v>
          </cell>
        </row>
        <row r="178">
          <cell r="B178" t="str">
            <v>CCK</v>
          </cell>
        </row>
        <row r="179">
          <cell r="B179" t="str">
            <v>COL</v>
          </cell>
        </row>
        <row r="180">
          <cell r="B180" t="str">
            <v>COM</v>
          </cell>
        </row>
        <row r="181">
          <cell r="B181" t="str">
            <v>COG</v>
          </cell>
        </row>
        <row r="182">
          <cell r="B182" t="str">
            <v>COD</v>
          </cell>
        </row>
        <row r="183">
          <cell r="B183" t="str">
            <v>COK</v>
          </cell>
        </row>
        <row r="184">
          <cell r="B184" t="str">
            <v>CRC</v>
          </cell>
        </row>
        <row r="185">
          <cell r="B185" t="str">
            <v>HRV</v>
          </cell>
        </row>
        <row r="186">
          <cell r="B186" t="str">
            <v>CUB</v>
          </cell>
        </row>
        <row r="187">
          <cell r="B187" t="str">
            <v>CYP</v>
          </cell>
        </row>
        <row r="188">
          <cell r="B188" t="str">
            <v>CZE</v>
          </cell>
        </row>
        <row r="189">
          <cell r="B189" t="str">
            <v>DNK</v>
          </cell>
        </row>
        <row r="190">
          <cell r="B190" t="str">
            <v>DJI</v>
          </cell>
        </row>
        <row r="191">
          <cell r="B191" t="str">
            <v>DMA</v>
          </cell>
        </row>
        <row r="192">
          <cell r="B192" t="str">
            <v>DOM</v>
          </cell>
        </row>
        <row r="193">
          <cell r="B193" t="str">
            <v>TLS</v>
          </cell>
        </row>
        <row r="194">
          <cell r="B194" t="str">
            <v>ECU</v>
          </cell>
        </row>
        <row r="195">
          <cell r="B195" t="str">
            <v>EGY</v>
          </cell>
        </row>
        <row r="196">
          <cell r="B196" t="str">
            <v>SLV</v>
          </cell>
        </row>
        <row r="197">
          <cell r="B197" t="str">
            <v>GNQ</v>
          </cell>
        </row>
        <row r="198">
          <cell r="B198" t="str">
            <v>ERI</v>
          </cell>
        </row>
        <row r="199">
          <cell r="B199" t="str">
            <v>EST</v>
          </cell>
        </row>
        <row r="200">
          <cell r="B200" t="str">
            <v>ETH</v>
          </cell>
        </row>
        <row r="201">
          <cell r="B201" t="str">
            <v>FLK</v>
          </cell>
        </row>
        <row r="202">
          <cell r="B202" t="str">
            <v>FRO</v>
          </cell>
        </row>
        <row r="203">
          <cell r="B203" t="str">
            <v>FJI</v>
          </cell>
        </row>
        <row r="204">
          <cell r="B204" t="str">
            <v>FIN</v>
          </cell>
        </row>
        <row r="205">
          <cell r="B205" t="str">
            <v>FRA</v>
          </cell>
        </row>
        <row r="206">
          <cell r="B206" t="str">
            <v>PYF</v>
          </cell>
        </row>
        <row r="207">
          <cell r="B207" t="str">
            <v>GAB</v>
          </cell>
        </row>
        <row r="208">
          <cell r="B208" t="str">
            <v>GMB</v>
          </cell>
        </row>
        <row r="209">
          <cell r="B209" t="str">
            <v>GazaStrip</v>
          </cell>
        </row>
        <row r="210">
          <cell r="B210" t="str">
            <v>GEO</v>
          </cell>
        </row>
        <row r="211">
          <cell r="B211" t="str">
            <v>DEU</v>
          </cell>
        </row>
        <row r="212">
          <cell r="B212" t="str">
            <v>GHA</v>
          </cell>
        </row>
        <row r="213">
          <cell r="B213" t="str">
            <v>GIB</v>
          </cell>
        </row>
        <row r="214">
          <cell r="B214" t="str">
            <v>GRC</v>
          </cell>
        </row>
        <row r="215">
          <cell r="B215" t="str">
            <v>GRL</v>
          </cell>
        </row>
        <row r="216">
          <cell r="B216" t="str">
            <v>GRD</v>
          </cell>
        </row>
        <row r="217">
          <cell r="B217" t="str">
            <v>GUM</v>
          </cell>
        </row>
        <row r="218">
          <cell r="B218" t="str">
            <v>GTM</v>
          </cell>
        </row>
        <row r="219">
          <cell r="B219" t="str">
            <v>GIN</v>
          </cell>
        </row>
        <row r="220">
          <cell r="B220" t="str">
            <v>GNB</v>
          </cell>
        </row>
        <row r="221">
          <cell r="B221" t="str">
            <v>GUY</v>
          </cell>
        </row>
        <row r="222">
          <cell r="B222" t="str">
            <v>HTI</v>
          </cell>
        </row>
        <row r="223">
          <cell r="B223" t="str">
            <v>HND</v>
          </cell>
        </row>
        <row r="224">
          <cell r="B224" t="str">
            <v>HKG</v>
          </cell>
        </row>
        <row r="225">
          <cell r="B225" t="str">
            <v>HUN</v>
          </cell>
        </row>
        <row r="226">
          <cell r="B226" t="str">
            <v>IS</v>
          </cell>
        </row>
        <row r="227">
          <cell r="B227" t="str">
            <v>IND</v>
          </cell>
        </row>
        <row r="228">
          <cell r="B228" t="str">
            <v>IDN</v>
          </cell>
        </row>
        <row r="229">
          <cell r="B229" t="str">
            <v>IRN</v>
          </cell>
        </row>
        <row r="230">
          <cell r="B230" t="str">
            <v>IRQ</v>
          </cell>
        </row>
        <row r="231">
          <cell r="B231" t="str">
            <v>IRL</v>
          </cell>
        </row>
        <row r="232">
          <cell r="B232" t="str">
            <v>IMN</v>
          </cell>
        </row>
        <row r="233">
          <cell r="B233" t="str">
            <v>ISR</v>
          </cell>
        </row>
        <row r="234">
          <cell r="B234" t="str">
            <v>ITA</v>
          </cell>
        </row>
        <row r="235">
          <cell r="B235" t="str">
            <v>CIV</v>
          </cell>
        </row>
        <row r="236">
          <cell r="B236" t="str">
            <v>JAM</v>
          </cell>
        </row>
        <row r="237">
          <cell r="B237" t="str">
            <v>JPN</v>
          </cell>
        </row>
        <row r="238">
          <cell r="B238" t="str">
            <v>JEY</v>
          </cell>
        </row>
        <row r="239">
          <cell r="B239" t="str">
            <v>JOR</v>
          </cell>
        </row>
        <row r="240">
          <cell r="B240" t="str">
            <v>KAZ</v>
          </cell>
        </row>
        <row r="241">
          <cell r="B241" t="str">
            <v>KEN</v>
          </cell>
        </row>
        <row r="242">
          <cell r="B242" t="str">
            <v>KIR</v>
          </cell>
        </row>
        <row r="243">
          <cell r="B243" t="str">
            <v>Kosovo</v>
          </cell>
        </row>
        <row r="244">
          <cell r="B244" t="str">
            <v>KWT</v>
          </cell>
        </row>
        <row r="245">
          <cell r="B245" t="str">
            <v>KGZ</v>
          </cell>
        </row>
        <row r="246">
          <cell r="B246" t="str">
            <v>LAO</v>
          </cell>
        </row>
        <row r="247">
          <cell r="B247" t="str">
            <v>LVA</v>
          </cell>
        </row>
        <row r="248">
          <cell r="B248" t="str">
            <v>LBN</v>
          </cell>
        </row>
        <row r="249">
          <cell r="B249" t="str">
            <v>LSO</v>
          </cell>
        </row>
        <row r="250">
          <cell r="B250" t="str">
            <v>LBR</v>
          </cell>
        </row>
        <row r="251">
          <cell r="B251" t="str">
            <v>LBY</v>
          </cell>
        </row>
        <row r="252">
          <cell r="B252" t="str">
            <v>LIE</v>
          </cell>
        </row>
        <row r="253">
          <cell r="B253" t="str">
            <v>LTU</v>
          </cell>
        </row>
        <row r="254">
          <cell r="B254" t="str">
            <v>LUX</v>
          </cell>
        </row>
        <row r="255">
          <cell r="B255" t="str">
            <v>MAC</v>
          </cell>
        </row>
        <row r="256">
          <cell r="B256" t="str">
            <v>MKD</v>
          </cell>
        </row>
        <row r="257">
          <cell r="B257" t="str">
            <v>MDG</v>
          </cell>
        </row>
        <row r="258">
          <cell r="B258" t="str">
            <v>MWI</v>
          </cell>
        </row>
        <row r="259">
          <cell r="B259" t="str">
            <v>MYS</v>
          </cell>
        </row>
        <row r="260">
          <cell r="B260" t="str">
            <v>MDV</v>
          </cell>
        </row>
        <row r="261">
          <cell r="B261" t="str">
            <v>MLI</v>
          </cell>
        </row>
        <row r="262">
          <cell r="B262" t="str">
            <v>MLT</v>
          </cell>
        </row>
        <row r="263">
          <cell r="B263" t="str">
            <v>MHL</v>
          </cell>
        </row>
        <row r="264">
          <cell r="B264" t="str">
            <v>MRT</v>
          </cell>
        </row>
        <row r="265">
          <cell r="B265" t="str">
            <v>MUS</v>
          </cell>
        </row>
        <row r="266">
          <cell r="B266" t="str">
            <v>MYT</v>
          </cell>
        </row>
        <row r="267">
          <cell r="B267" t="str">
            <v>MEX</v>
          </cell>
        </row>
        <row r="268">
          <cell r="B268" t="str">
            <v>FSM</v>
          </cell>
        </row>
        <row r="269">
          <cell r="B269" t="str">
            <v>MDA</v>
          </cell>
        </row>
        <row r="270">
          <cell r="B270" t="str">
            <v>MCO</v>
          </cell>
        </row>
        <row r="271">
          <cell r="B271" t="str">
            <v>MNG</v>
          </cell>
        </row>
        <row r="272">
          <cell r="B272" t="str">
            <v>MNE</v>
          </cell>
        </row>
        <row r="273">
          <cell r="B273" t="str">
            <v>MSR</v>
          </cell>
        </row>
        <row r="274">
          <cell r="B274" t="str">
            <v>MAR</v>
          </cell>
        </row>
        <row r="275">
          <cell r="B275" t="str">
            <v>MOZ</v>
          </cell>
        </row>
        <row r="276">
          <cell r="B276" t="str">
            <v>NAM</v>
          </cell>
        </row>
        <row r="277">
          <cell r="B277" t="str">
            <v>NRU</v>
          </cell>
        </row>
        <row r="278">
          <cell r="B278" t="str">
            <v>NPL</v>
          </cell>
        </row>
        <row r="279">
          <cell r="B279" t="str">
            <v>NLD</v>
          </cell>
        </row>
        <row r="280">
          <cell r="B280" t="str">
            <v>ANT</v>
          </cell>
        </row>
        <row r="281">
          <cell r="B281" t="str">
            <v>NCL</v>
          </cell>
        </row>
        <row r="282">
          <cell r="B282" t="str">
            <v>NZL</v>
          </cell>
        </row>
        <row r="283">
          <cell r="B283" t="str">
            <v>NIC</v>
          </cell>
        </row>
        <row r="284">
          <cell r="B284" t="str">
            <v>NER</v>
          </cell>
        </row>
        <row r="285">
          <cell r="B285" t="str">
            <v>NGA</v>
          </cell>
        </row>
        <row r="286">
          <cell r="B286" t="str">
            <v>NIU</v>
          </cell>
        </row>
        <row r="287">
          <cell r="B287" t="str">
            <v>NFK</v>
          </cell>
        </row>
        <row r="288">
          <cell r="B288" t="str">
            <v>MNP</v>
          </cell>
        </row>
        <row r="289">
          <cell r="B289" t="str">
            <v>PRK</v>
          </cell>
        </row>
        <row r="290">
          <cell r="B290" t="str">
            <v>NOR</v>
          </cell>
        </row>
        <row r="291">
          <cell r="B291" t="str">
            <v>OMN</v>
          </cell>
        </row>
        <row r="292">
          <cell r="B292" t="str">
            <v>PAK</v>
          </cell>
        </row>
        <row r="293">
          <cell r="B293" t="str">
            <v>PLW</v>
          </cell>
        </row>
        <row r="294">
          <cell r="B294" t="str">
            <v>PAN</v>
          </cell>
        </row>
        <row r="295">
          <cell r="B295" t="str">
            <v>PNG</v>
          </cell>
        </row>
        <row r="296">
          <cell r="B296" t="str">
            <v>PRY</v>
          </cell>
        </row>
        <row r="297">
          <cell r="B297" t="str">
            <v>PER</v>
          </cell>
        </row>
        <row r="298">
          <cell r="B298" t="str">
            <v>PHL</v>
          </cell>
        </row>
        <row r="299">
          <cell r="B299" t="str">
            <v>PCN</v>
          </cell>
        </row>
        <row r="300">
          <cell r="B300" t="str">
            <v>POL</v>
          </cell>
        </row>
        <row r="301">
          <cell r="B301" t="str">
            <v>PRT</v>
          </cell>
        </row>
        <row r="302">
          <cell r="B302" t="str">
            <v>PRI</v>
          </cell>
        </row>
        <row r="303">
          <cell r="B303" t="str">
            <v>QAT</v>
          </cell>
        </row>
        <row r="304">
          <cell r="B304" t="str">
            <v>ROU</v>
          </cell>
        </row>
        <row r="305">
          <cell r="B305" t="str">
            <v>RUS</v>
          </cell>
        </row>
        <row r="306">
          <cell r="B306" t="str">
            <v>RWA</v>
          </cell>
        </row>
        <row r="307">
          <cell r="B307" t="str">
            <v>BLM</v>
          </cell>
        </row>
        <row r="308">
          <cell r="B308" t="str">
            <v>WSM</v>
          </cell>
        </row>
        <row r="309">
          <cell r="B309" t="str">
            <v>SMR</v>
          </cell>
        </row>
        <row r="310">
          <cell r="B310" t="str">
            <v>STP</v>
          </cell>
        </row>
        <row r="311">
          <cell r="B311" t="str">
            <v>SAU</v>
          </cell>
        </row>
        <row r="312">
          <cell r="B312" t="str">
            <v>SEN</v>
          </cell>
        </row>
        <row r="313">
          <cell r="B313" t="str">
            <v>SRB</v>
          </cell>
        </row>
        <row r="314">
          <cell r="B314" t="str">
            <v>SYC</v>
          </cell>
        </row>
        <row r="315">
          <cell r="B315" t="str">
            <v>SLE</v>
          </cell>
        </row>
        <row r="316">
          <cell r="B316" t="str">
            <v>SGP</v>
          </cell>
        </row>
        <row r="317">
          <cell r="B317" t="str">
            <v>SVK</v>
          </cell>
        </row>
        <row r="318">
          <cell r="B318" t="str">
            <v>SVN</v>
          </cell>
        </row>
        <row r="319">
          <cell r="B319" t="str">
            <v>SLB</v>
          </cell>
        </row>
        <row r="320">
          <cell r="B320" t="str">
            <v>SOM</v>
          </cell>
        </row>
        <row r="321">
          <cell r="B321" t="str">
            <v>ZAF</v>
          </cell>
        </row>
        <row r="322">
          <cell r="B322" t="str">
            <v>KOR</v>
          </cell>
        </row>
        <row r="323">
          <cell r="B323" t="str">
            <v>ESP</v>
          </cell>
        </row>
        <row r="324">
          <cell r="B324" t="str">
            <v>LKA</v>
          </cell>
        </row>
        <row r="325">
          <cell r="B325" t="str">
            <v>SHN</v>
          </cell>
        </row>
        <row r="326">
          <cell r="B326" t="str">
            <v>KNA</v>
          </cell>
        </row>
        <row r="327">
          <cell r="B327" t="str">
            <v>LCA</v>
          </cell>
        </row>
        <row r="328">
          <cell r="B328" t="str">
            <v>MAF</v>
          </cell>
        </row>
        <row r="329">
          <cell r="B329" t="str">
            <v>SPM</v>
          </cell>
        </row>
        <row r="330">
          <cell r="B330" t="str">
            <v>VCT</v>
          </cell>
        </row>
        <row r="331">
          <cell r="B331" t="str">
            <v>SDN</v>
          </cell>
        </row>
        <row r="332">
          <cell r="B332" t="str">
            <v>SUR</v>
          </cell>
        </row>
        <row r="333">
          <cell r="B333" t="str">
            <v>SJM</v>
          </cell>
        </row>
        <row r="334">
          <cell r="B334" t="str">
            <v>SWZ</v>
          </cell>
        </row>
        <row r="335">
          <cell r="B335" t="str">
            <v>SWE</v>
          </cell>
        </row>
        <row r="336">
          <cell r="B336" t="str">
            <v>CHE</v>
          </cell>
        </row>
        <row r="337">
          <cell r="B337" t="str">
            <v>SYR</v>
          </cell>
        </row>
        <row r="338">
          <cell r="B338" t="str">
            <v>TWN</v>
          </cell>
        </row>
        <row r="339">
          <cell r="B339" t="str">
            <v>TJK</v>
          </cell>
        </row>
        <row r="340">
          <cell r="B340" t="str">
            <v>TZA</v>
          </cell>
        </row>
        <row r="341">
          <cell r="B341" t="str">
            <v>THA</v>
          </cell>
        </row>
        <row r="342">
          <cell r="B342" t="str">
            <v>TGO</v>
          </cell>
        </row>
        <row r="343">
          <cell r="B343" t="str">
            <v>TKL</v>
          </cell>
        </row>
        <row r="344">
          <cell r="B344" t="str">
            <v>TON</v>
          </cell>
        </row>
        <row r="345">
          <cell r="B345" t="str">
            <v>TTO</v>
          </cell>
        </row>
        <row r="346">
          <cell r="B346" t="str">
            <v>TUN</v>
          </cell>
        </row>
        <row r="347">
          <cell r="B347" t="str">
            <v>TUR</v>
          </cell>
        </row>
        <row r="348">
          <cell r="B348" t="str">
            <v>TKM</v>
          </cell>
        </row>
        <row r="349">
          <cell r="B349" t="str">
            <v>TCA</v>
          </cell>
        </row>
        <row r="350">
          <cell r="B350" t="str">
            <v>TUV</v>
          </cell>
        </row>
        <row r="351">
          <cell r="B351" t="str">
            <v>ARE</v>
          </cell>
        </row>
        <row r="352">
          <cell r="B352" t="str">
            <v>UGA</v>
          </cell>
        </row>
        <row r="353">
          <cell r="B353" t="str">
            <v>GBR</v>
          </cell>
        </row>
        <row r="354">
          <cell r="B354" t="str">
            <v>UKR</v>
          </cell>
        </row>
        <row r="355">
          <cell r="B355" t="str">
            <v>URY</v>
          </cell>
        </row>
        <row r="356">
          <cell r="B356" t="str">
            <v>USA</v>
          </cell>
        </row>
        <row r="357">
          <cell r="B357" t="str">
            <v>UZB</v>
          </cell>
        </row>
        <row r="358">
          <cell r="B358" t="str">
            <v>VUT</v>
          </cell>
        </row>
        <row r="359">
          <cell r="B359" t="str">
            <v>VAT</v>
          </cell>
        </row>
        <row r="360">
          <cell r="B360" t="str">
            <v>VEN</v>
          </cell>
        </row>
        <row r="361">
          <cell r="B361" t="str">
            <v>VNM</v>
          </cell>
        </row>
        <row r="362">
          <cell r="B362" t="str">
            <v>VIR</v>
          </cell>
        </row>
        <row r="363">
          <cell r="B363" t="str">
            <v>WLF</v>
          </cell>
        </row>
        <row r="364">
          <cell r="B364" t="str">
            <v>WestBank</v>
          </cell>
        </row>
        <row r="365">
          <cell r="B365" t="str">
            <v>ESH</v>
          </cell>
        </row>
        <row r="366">
          <cell r="B366" t="str">
            <v>YEM</v>
          </cell>
        </row>
        <row r="367">
          <cell r="B367" t="str">
            <v>ZMB</v>
          </cell>
        </row>
        <row r="368">
          <cell r="B368" t="str">
            <v>ZWE</v>
          </cell>
        </row>
      </sheetData>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 Types"/>
      <sheetName val="F8.1a"/>
    </sheetNames>
    <sheetDataSet>
      <sheetData sheetId="0" refreshError="1"/>
      <sheetData sheetId="1">
        <row r="111">
          <cell r="B111" t="str">
            <v>ALL</v>
          </cell>
        </row>
        <row r="112">
          <cell r="B112" t="str">
            <v>USD</v>
          </cell>
        </row>
        <row r="113">
          <cell r="B113" t="str">
            <v>AUD</v>
          </cell>
        </row>
        <row r="114">
          <cell r="B114" t="str">
            <v>CAD</v>
          </cell>
        </row>
        <row r="115">
          <cell r="B115" t="str">
            <v>EUR</v>
          </cell>
        </row>
        <row r="116">
          <cell r="B116" t="str">
            <v>CHF</v>
          </cell>
        </row>
        <row r="117">
          <cell r="B117" t="str">
            <v>JPY</v>
          </cell>
        </row>
        <row r="118">
          <cell r="B118" t="str">
            <v>DKK</v>
          </cell>
        </row>
        <row r="119">
          <cell r="B119" t="str">
            <v>NOK</v>
          </cell>
        </row>
        <row r="120">
          <cell r="B120" t="str">
            <v>SEK</v>
          </cell>
        </row>
        <row r="121">
          <cell r="B121" t="str">
            <v>GBP</v>
          </cell>
        </row>
        <row r="122">
          <cell r="B122" t="str">
            <v>TRY</v>
          </cell>
        </row>
        <row r="123">
          <cell r="B123" t="str">
            <v>BGN</v>
          </cell>
        </row>
        <row r="124">
          <cell r="B124" t="str">
            <v>CNY</v>
          </cell>
        </row>
        <row r="125">
          <cell r="B125" t="str">
            <v>HUF</v>
          </cell>
        </row>
        <row r="126">
          <cell r="B126" t="str">
            <v>RUB</v>
          </cell>
        </row>
        <row r="127">
          <cell r="B127" t="str">
            <v>HRK</v>
          </cell>
        </row>
        <row r="128">
          <cell r="B128" t="str">
            <v>CZK</v>
          </cell>
        </row>
        <row r="129">
          <cell r="B129" t="str">
            <v>MCD</v>
          </cell>
        </row>
        <row r="130">
          <cell r="B130" t="str">
            <v>XAU</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ONTENTS"/>
      <sheetName val="On-form rules"/>
      <sheetName val="Summary MR"/>
      <sheetName val="Summary QR"/>
      <sheetName val="Cross-form rules M"/>
      <sheetName val="Cross-form rules TM"/>
      <sheetName val="F34"/>
      <sheetName val="F34.1"/>
      <sheetName val="F34.2"/>
      <sheetName val="F3"/>
      <sheetName val="F20_21Pkon"/>
      <sheetName val="F20_21Pkon_Valutor"/>
      <sheetName val="F33A"/>
      <sheetName val="F33B"/>
      <sheetName val="F33B1"/>
      <sheetName val="F33B3"/>
      <sheetName val="F35"/>
      <sheetName val="F35.2"/>
      <sheetName val="F36.1"/>
      <sheetName val="F36.2"/>
      <sheetName val="F8.1"/>
      <sheetName val="F8.2"/>
      <sheetName val="F8.3"/>
      <sheetName val="F8.4"/>
      <sheetName val="F31.1"/>
      <sheetName val="F35.1"/>
      <sheetName val="Data types"/>
      <sheetName val="F1"/>
      <sheetName val="F2"/>
      <sheetName val="F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forms"/>
      <sheetName val="F37"/>
      <sheetName val="F37.1"/>
      <sheetName val="F37.2"/>
      <sheetName val="F37.3"/>
      <sheetName val="F37.7"/>
      <sheetName val="F37.5"/>
      <sheetName val="F37.6"/>
      <sheetName val="F37.4"/>
      <sheetName val="F61"/>
      <sheetName val="F61.2"/>
      <sheetName val="F61.1"/>
      <sheetName val="F62"/>
      <sheetName val="F100"/>
      <sheetName val="F100.1"/>
      <sheetName val="F60"/>
      <sheetName val="F60.1"/>
      <sheetName val="F65"/>
      <sheetName val="F8.1"/>
      <sheetName val="F8.2"/>
      <sheetName val="Data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
          <cell r="C9" t="str">
            <v>Llogari rrjedhëse në bankat, institucionet e kreditit dhe institucione të tjera financiare jorezidente(llog 132)</v>
          </cell>
        </row>
        <row r="10">
          <cell r="C10" t="str">
            <v>Depozita pa afat në bankat, institucionet e kreditit dhe institucione të tjera financiare jorezidente (llog 1421 bashke me interesat e perllogaritur)</v>
          </cell>
        </row>
        <row r="11">
          <cell r="C11" t="str">
            <v>Depozita me afat në bankat, institucionet e kreditit dhe institucione të tjera financiare jorezidente (llog 1422 bashke me interesat e perllogaritur)</v>
          </cell>
        </row>
        <row r="12">
          <cell r="C12" t="str">
            <v xml:space="preserve"> Llogari rrjedhëse të parregullta me bankat, inst. e kreditit dhe inst. të tjera financiare jorezidente (llog 1372)</v>
          </cell>
        </row>
        <row r="13">
          <cell r="C13" t="str">
            <v>Hua dhënë bankave, institucioneve të kreditit dhe institucioneve të tjera financiare jorezidente (llog 152)</v>
          </cell>
        </row>
        <row r="14">
          <cell r="C14" t="str">
            <v>Hua të pakthyera në afat ndaj bankave, institucioneve të kreditit dhe institucioneve të tjera financiare jorezidente (llog 1572)</v>
          </cell>
        </row>
        <row r="15">
          <cell r="C15" t="str">
            <v>Hua pa afat marrë nga bankat, institucionet e kreditit dhe institucionet e tjera financiare jorezidente(llog 1721 bashke me int.perllog.)</v>
          </cell>
        </row>
        <row r="16">
          <cell r="C16" t="str">
            <v>Hua me afat marrë nga bankat, institucionet e kreditit dhe institucionet e tjera financiare jorezidente(llog 1722 bashke me int.perllog)</v>
          </cell>
        </row>
        <row r="17">
          <cell r="C17" t="str">
            <v>Depozita pa afat nga bankat, institucionet e kreditit dhe institucione të tjera financiare jorezidente(1621 bashke me int.perllog)</v>
          </cell>
        </row>
        <row r="18">
          <cell r="C18" t="str">
            <v>Depozita me afat nga bankat, institucionet e kreditit dhe institucione të tjera financiare jorezidente (llog 1622 bashke me int.perllog)</v>
          </cell>
        </row>
        <row r="19">
          <cell r="C19" t="str">
            <v>Hua financiare marrë nga bankat, institucionet e kreditit dhe istitucionet e tjera financiare (llog 1723 bashke me int.perllog)</v>
          </cell>
        </row>
        <row r="20">
          <cell r="C20" t="str">
            <v xml:space="preserve">Llogari rrjedhëse individ </v>
          </cell>
        </row>
        <row r="21">
          <cell r="C21" t="str">
            <v xml:space="preserve">Llogari rrjedhëse biznese </v>
          </cell>
        </row>
        <row r="22">
          <cell r="C22" t="str">
            <v xml:space="preserve">Depozita pa afat individ </v>
          </cell>
        </row>
        <row r="23">
          <cell r="C23" t="str">
            <v xml:space="preserve">Depozita pa afat biznese </v>
          </cell>
        </row>
        <row r="24">
          <cell r="C24" t="str">
            <v xml:space="preserve">Depozita me afat individ </v>
          </cell>
        </row>
        <row r="25">
          <cell r="C25" t="str">
            <v>Depozita me afat biznese</v>
          </cell>
        </row>
        <row r="26">
          <cell r="C26" t="str">
            <v>Çertifikatat e depozitave</v>
          </cell>
        </row>
        <row r="27">
          <cell r="C27" t="str">
            <v>Llogari të tjera të klientëve</v>
          </cell>
        </row>
        <row r="28">
          <cell r="C28" t="str">
            <v>Administrata publike</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30 ORG"/>
      <sheetName val="Form001"/>
      <sheetName val="Form002"/>
      <sheetName val="Form003"/>
      <sheetName val="Form004"/>
      <sheetName val="Form005"/>
      <sheetName val="Form006"/>
      <sheetName val="BalanceSheet"/>
      <sheetName val="IncomeStatement"/>
      <sheetName val="Form200"/>
      <sheetName val="Form210"/>
      <sheetName val="Form220"/>
      <sheetName val="Form230"/>
      <sheetName val="Form240"/>
      <sheetName val="Form250"/>
      <sheetName val="Form300"/>
      <sheetName val="Form301"/>
      <sheetName val="Form310"/>
      <sheetName val="Form320"/>
      <sheetName val="Form321"/>
      <sheetName val="Form330"/>
      <sheetName val="Form340"/>
      <sheetName val="Form341"/>
      <sheetName val="Form350"/>
      <sheetName val="Form360"/>
      <sheetName val="Form361"/>
      <sheetName val="Form400"/>
      <sheetName val="Form410"/>
      <sheetName val="Form430"/>
      <sheetName val="Form440"/>
      <sheetName val="Form450"/>
      <sheetName val="Form460"/>
      <sheetName val="Form470"/>
    </sheetNames>
    <sheetDataSet>
      <sheetData sheetId="0"/>
      <sheetData sheetId="1"/>
      <sheetData sheetId="2"/>
      <sheetData sheetId="3"/>
      <sheetData sheetId="4"/>
      <sheetData sheetId="5"/>
      <sheetData sheetId="6"/>
      <sheetData sheetId="7"/>
      <sheetData sheetId="8" refreshError="1">
        <row r="5">
          <cell r="K5">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 types"/>
      <sheetName val="Cross-form rules"/>
      <sheetName val="F7"/>
      <sheetName val="F10"/>
    </sheetNames>
    <sheetDataSet>
      <sheetData sheetId="0" refreshError="1"/>
      <sheetData sheetId="1" refreshError="1"/>
      <sheetData sheetId="2" refreshError="1"/>
      <sheetData sheetId="3">
        <row r="9">
          <cell r="A9" t="str">
            <v>I. Llogaritë e klientëve  (1+2)</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Ndihmëse"/>
      <sheetName val="Permbajtja"/>
      <sheetName val="Data Types"/>
      <sheetName val="RULES ON-FORM"/>
      <sheetName val="RULES CROSS-FORMS"/>
      <sheetName val="F30"/>
      <sheetName val="F1"/>
      <sheetName val="F7.DM"/>
      <sheetName val="F10.DM"/>
      <sheetName val="F11.DM"/>
      <sheetName val="F12.DM"/>
      <sheetName val="MKR_SA_TDI"/>
      <sheetName val="MKR_SA_EQU"/>
      <sheetName val="F49"/>
      <sheetName val="F50"/>
      <sheetName val="F30_31_31-1"/>
      <sheetName val="F6.1"/>
      <sheetName val="F13.DM"/>
      <sheetName val="F14.DM"/>
      <sheetName val="dataType"/>
    </sheetNames>
    <sheetDataSet>
      <sheetData sheetId="0"/>
      <sheetData sheetId="1"/>
      <sheetData sheetId="2"/>
      <sheetData sheetId="3">
        <row r="44">
          <cell r="C44" t="str">
            <v>Sektori shtetëror</v>
          </cell>
        </row>
        <row r="45">
          <cell r="C45" t="str">
            <v>Biznesi i vogël</v>
          </cell>
        </row>
        <row r="46">
          <cell r="C46" t="str">
            <v>Biznesi i mesëm</v>
          </cell>
        </row>
        <row r="47">
          <cell r="C47" t="str">
            <v>Biznesi i madh</v>
          </cell>
        </row>
        <row r="48">
          <cell r="C48" t="str">
            <v>Individë</v>
          </cell>
        </row>
        <row r="50">
          <cell r="C50" t="str">
            <v>Administrimi publik</v>
          </cell>
        </row>
        <row r="51">
          <cell r="C51" t="str">
            <v>Arsimi</v>
          </cell>
        </row>
        <row r="52">
          <cell r="C52" t="str">
            <v>Bujqësia, Gjuetia dhe Silvikultura</v>
          </cell>
        </row>
        <row r="53">
          <cell r="C53" t="str">
            <v>Hotelet dhe restorantet</v>
          </cell>
        </row>
        <row r="54">
          <cell r="C54" t="str">
            <v>Industria nxjerrëse</v>
          </cell>
        </row>
        <row r="55">
          <cell r="C55" t="str">
            <v>Industria përpunuese</v>
          </cell>
        </row>
        <row r="56">
          <cell r="C56" t="str">
            <v>Ndërmjetësim monetar dhe financiar</v>
          </cell>
        </row>
        <row r="57">
          <cell r="C57" t="str">
            <v>Ndërtimi</v>
          </cell>
        </row>
        <row r="58">
          <cell r="C58" t="str">
            <v>Pasuritë e patundshme, dhënia me qira,etj.</v>
          </cell>
        </row>
        <row r="59">
          <cell r="C59" t="str">
            <v>Peshkimi</v>
          </cell>
        </row>
        <row r="60">
          <cell r="C60" t="str">
            <v>Prodhimi, shpërndarja e energjisë elektrike, e gazit dhe e ujit</v>
          </cell>
        </row>
        <row r="61">
          <cell r="C61" t="str">
            <v>Shëndeti dhe veprimtaritë sociale</v>
          </cell>
        </row>
        <row r="62">
          <cell r="C62" t="str">
            <v>Shërbime kolektive, sociale dhe individuale</v>
          </cell>
        </row>
        <row r="63">
          <cell r="C63" t="str">
            <v>Të tjera</v>
          </cell>
        </row>
        <row r="64">
          <cell r="C64" t="str">
            <v>Transporti, Magazinimi  dhe Telekomunikacioni</v>
          </cell>
        </row>
        <row r="65">
          <cell r="C65" t="str">
            <v>Tregtia, Riparimi i automjeteve dhe artikujve shtëpiake</v>
          </cell>
        </row>
        <row r="66">
          <cell r="C66" t="str">
            <v>Individë (jo biznes)</v>
          </cell>
        </row>
        <row r="75">
          <cell r="C75" t="str">
            <v>Kredi Konsumatore</v>
          </cell>
        </row>
        <row r="76">
          <cell r="C76" t="str">
            <v>Kredi hipotekare</v>
          </cell>
        </row>
        <row r="77">
          <cell r="C77" t="str">
            <v>Kredi Biznesi</v>
          </cell>
        </row>
        <row r="78">
          <cell r="C78" t="str">
            <v>Tjetër</v>
          </cell>
        </row>
        <row r="81">
          <cell r="C81" t="str">
            <v>Banka</v>
          </cell>
        </row>
        <row r="82">
          <cell r="C82" t="str">
            <v>Klienti</v>
          </cell>
        </row>
        <row r="84">
          <cell r="C84">
            <v>0</v>
          </cell>
        </row>
        <row r="85">
          <cell r="C85">
            <v>1</v>
          </cell>
        </row>
        <row r="86">
          <cell r="C86">
            <v>2</v>
          </cell>
        </row>
        <row r="87">
          <cell r="C87">
            <v>3</v>
          </cell>
        </row>
        <row r="88">
          <cell r="C88">
            <v>4</v>
          </cell>
        </row>
        <row r="89">
          <cell r="C89">
            <v>5</v>
          </cell>
        </row>
        <row r="90">
          <cell r="C90">
            <v>6</v>
          </cell>
        </row>
        <row r="91">
          <cell r="C91">
            <v>7</v>
          </cell>
        </row>
        <row r="92">
          <cell r="C92">
            <v>8</v>
          </cell>
        </row>
        <row r="93">
          <cell r="C93">
            <v>9</v>
          </cell>
        </row>
        <row r="94">
          <cell r="C94" t="str">
            <v>Më shumë se 9</v>
          </cell>
        </row>
        <row r="96">
          <cell r="C96" t="str">
            <v>Zgjatja e afatit të maturimit</v>
          </cell>
        </row>
        <row r="97">
          <cell r="C97" t="str">
            <v>Ndryshimi i normës së interest</v>
          </cell>
        </row>
        <row r="98">
          <cell r="C98" t="str">
            <v>Ndryshimi principalit</v>
          </cell>
        </row>
        <row r="99">
          <cell r="C99" t="str">
            <v>Ndryshimi i frekuencës së pagesës</v>
          </cell>
        </row>
        <row r="100">
          <cell r="C100" t="str">
            <v>Kapitalizimi i interesit dhe/ose kamatvonesave</v>
          </cell>
        </row>
        <row r="101">
          <cell r="C101" t="str">
            <v>Ndryshimi i produktit të kredisë</v>
          </cell>
        </row>
        <row r="102">
          <cell r="C102" t="str">
            <v>Periudhë falje principali dhe/ose interes</v>
          </cell>
        </row>
        <row r="103">
          <cell r="C103" t="str">
            <v>Rifinancimi i kredimarrësit</v>
          </cell>
        </row>
        <row r="104">
          <cell r="C104" t="str">
            <v>Marrja e kolateralit shtesë ose ndryshimi i kolateralit ekzistues</v>
          </cell>
        </row>
        <row r="105">
          <cell r="C105" t="str">
            <v>Transferimi i kredisë tek një kredimarrës tjetër</v>
          </cell>
        </row>
        <row r="106">
          <cell r="C106" t="str">
            <v>Të tjera</v>
          </cell>
        </row>
        <row r="116">
          <cell r="C116" t="str">
            <v>Standard</v>
          </cell>
        </row>
        <row r="117">
          <cell r="C117" t="str">
            <v>Në ndjekje</v>
          </cell>
        </row>
        <row r="118">
          <cell r="C118" t="str">
            <v>Nënstandard</v>
          </cell>
        </row>
        <row r="119">
          <cell r="C119" t="str">
            <v>E dyshimtë</v>
          </cell>
        </row>
        <row r="120">
          <cell r="C120" t="str">
            <v>E humbur</v>
          </cell>
        </row>
        <row r="121">
          <cell r="C121" t="str">
            <v>E fshirë</v>
          </cell>
        </row>
        <row r="122">
          <cell r="C122" t="str">
            <v>E paguar</v>
          </cell>
        </row>
        <row r="125">
          <cell r="C125" t="str">
            <v>Në proces</v>
          </cell>
        </row>
        <row r="126">
          <cell r="C126" t="str">
            <v>E Pushuar</v>
          </cell>
        </row>
        <row r="127">
          <cell r="C127" t="str">
            <v>E Pezulluar</v>
          </cell>
        </row>
        <row r="128">
          <cell r="C128" t="str">
            <v>E Ankimuar</v>
          </cell>
        </row>
        <row r="131">
          <cell r="C131" t="str">
            <v>Privat</v>
          </cell>
        </row>
        <row r="132">
          <cell r="C132" t="str">
            <v>Publik</v>
          </cell>
        </row>
        <row r="133">
          <cell r="C133" t="str">
            <v>Në proces</v>
          </cell>
        </row>
        <row r="136">
          <cell r="C136" t="str">
            <v>Ekzekutimi vullnetar</v>
          </cell>
        </row>
        <row r="137">
          <cell r="C137" t="str">
            <v>Kërkesa ne gjykatë për lëshimin e urdhrit ekzekutiv</v>
          </cell>
        </row>
        <row r="138">
          <cell r="C138" t="str">
            <v>Vënia në ekzekutim</v>
          </cell>
        </row>
        <row r="139">
          <cell r="C139" t="str">
            <v>Vendim gjykate për masën e sigurisë- nëse ka</v>
          </cell>
        </row>
        <row r="140">
          <cell r="C140" t="str">
            <v>Përmbaruesi regjistron kërkesën në Regjistrin e Min. Drejt dhe kontrollon Regjistrin</v>
          </cell>
        </row>
        <row r="141">
          <cell r="C141" t="str">
            <v>Pezullim procedure nëse konstatohet se ka procedurë ekzekutimi ndaj të njëjtit debitor me të njëjtin objekt</v>
          </cell>
        </row>
        <row r="142">
          <cell r="C142" t="str">
            <v>Lajmërim për ekzekutim vullnetar- debitori mund të kërkojë  në gjykatë shtyrje afati/pagesë me këste</v>
          </cell>
        </row>
        <row r="143">
          <cell r="C143" t="str">
            <v>Sekuestro e sendeve</v>
          </cell>
        </row>
        <row r="144">
          <cell r="C144" t="str">
            <v>Vlerësimi i sendeve</v>
          </cell>
        </row>
        <row r="145">
          <cell r="C145" t="str">
            <v>Lajmërim për shitjen e sendit- shlyerja e detyrimit</v>
          </cell>
        </row>
        <row r="146">
          <cell r="C146" t="str">
            <v>Shitja e lire e sendeve- marrëveshje ndërmjet përmbaruesit dhe shitësit</v>
          </cell>
        </row>
        <row r="147">
          <cell r="C147" t="str">
            <v>Shpallja e ankandit</v>
          </cell>
        </row>
        <row r="148">
          <cell r="C148" t="str">
            <v>Ankandi</v>
          </cell>
        </row>
        <row r="149">
          <cell r="C149" t="str">
            <v>Pagesa e çmimit të blerjes dhe vënia në posedim të sendit</v>
          </cell>
        </row>
        <row r="150">
          <cell r="C150" t="str">
            <v>Përsëritja e ankandit në rastet e përcaktuara</v>
          </cell>
        </row>
        <row r="151">
          <cell r="C151" t="str">
            <v>Kundërshtim i veprimeve përmbarimore nga të tretë të cilët pretendojnë pronësi të sendit</v>
          </cell>
        </row>
        <row r="152">
          <cell r="C152" t="str">
            <v>Pezullim i ekzekutimit</v>
          </cell>
        </row>
        <row r="153">
          <cell r="C153" t="str">
            <v>Pushim i ekzekutimit</v>
          </cell>
        </row>
        <row r="154">
          <cell r="C154" t="str">
            <v>Ankimi kundër pezullimit/pushimit</v>
          </cell>
        </row>
        <row r="155">
          <cell r="C155" t="str">
            <v>Të tjera</v>
          </cell>
        </row>
        <row r="158">
          <cell r="C158" t="str">
            <v>Po</v>
          </cell>
        </row>
        <row r="159">
          <cell r="C159" t="str">
            <v>Jo</v>
          </cell>
        </row>
        <row r="169">
          <cell r="C169" t="str">
            <v>U.E. 1</v>
          </cell>
        </row>
        <row r="170">
          <cell r="C170" t="str">
            <v>U.E. 2</v>
          </cell>
        </row>
        <row r="171">
          <cell r="C171" t="str">
            <v>U.E. 3</v>
          </cell>
        </row>
        <row r="172">
          <cell r="C172" t="str">
            <v>U.E. 4</v>
          </cell>
        </row>
        <row r="173">
          <cell r="C173" t="str">
            <v>U.E. 5</v>
          </cell>
        </row>
        <row r="176">
          <cell r="C176" t="str">
            <v>Produkti 1</v>
          </cell>
        </row>
        <row r="177">
          <cell r="C177" t="str">
            <v>Produkti 2</v>
          </cell>
        </row>
        <row r="178">
          <cell r="C178" t="str">
            <v>Produkti 3</v>
          </cell>
        </row>
        <row r="179">
          <cell r="C179" t="str">
            <v>Produkti 4</v>
          </cell>
        </row>
        <row r="180">
          <cell r="C180" t="str">
            <v>Produkti 5</v>
          </cell>
        </row>
        <row r="181">
          <cell r="C181" t="str">
            <v>Produkti 6</v>
          </cell>
        </row>
        <row r="182">
          <cell r="C182" t="str">
            <v>Produkti 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orithms"/>
      <sheetName val="Variance_Covariance_Matrix"/>
      <sheetName val="Monte Carlo Simulation"/>
    </sheetNames>
    <sheetDataSet>
      <sheetData sheetId="0" refreshError="1"/>
      <sheetData sheetId="1"/>
      <sheetData sheetId="2">
        <row r="15">
          <cell r="H15">
            <v>-1.781485096086316E-2</v>
          </cell>
        </row>
        <row r="16">
          <cell r="H16">
            <v>-4.0603513428261939E-3</v>
          </cell>
        </row>
        <row r="17">
          <cell r="H17">
            <v>-1.7962968438914723E-2</v>
          </cell>
        </row>
        <row r="18">
          <cell r="H18">
            <v>-3.8760349103088357E-2</v>
          </cell>
        </row>
        <row r="19">
          <cell r="H19">
            <v>0.15695763766393198</v>
          </cell>
        </row>
        <row r="21">
          <cell r="H21">
            <v>1.6875939178017427E-2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Udhëzues"/>
    </sheetNames>
    <sheetDataSet>
      <sheetData sheetId="0">
        <row r="2">
          <cell r="B2">
            <v>0</v>
          </cell>
          <cell r="E2">
            <v>0</v>
          </cell>
        </row>
        <row r="3">
          <cell r="B3">
            <v>0</v>
          </cell>
          <cell r="E3">
            <v>0</v>
          </cell>
        </row>
        <row r="4">
          <cell r="B4">
            <v>0</v>
          </cell>
          <cell r="E4">
            <v>0</v>
          </cell>
        </row>
        <row r="5">
          <cell r="B5">
            <v>0</v>
          </cell>
          <cell r="E5">
            <v>0</v>
          </cell>
        </row>
        <row r="6">
          <cell r="B6">
            <v>0</v>
          </cell>
          <cell r="E6">
            <v>0</v>
          </cell>
        </row>
        <row r="7">
          <cell r="E7">
            <v>0</v>
          </cell>
        </row>
        <row r="8">
          <cell r="E8">
            <v>0</v>
          </cell>
        </row>
        <row r="9">
          <cell r="B9">
            <v>0</v>
          </cell>
          <cell r="E9">
            <v>0</v>
          </cell>
        </row>
        <row r="10">
          <cell r="B10">
            <v>0</v>
          </cell>
          <cell r="E10">
            <v>0</v>
          </cell>
        </row>
        <row r="11">
          <cell r="B11" t="str">
            <v>Date</v>
          </cell>
          <cell r="E11" t="str">
            <v>Speaker</v>
          </cell>
        </row>
        <row r="12">
          <cell r="E12" t="str">
            <v>Bill Thomas</v>
          </cell>
        </row>
        <row r="13">
          <cell r="E13" t="str">
            <v>Bill Thomas</v>
          </cell>
        </row>
        <row r="14">
          <cell r="B14" t="str">
            <v>February 27, 2013</v>
          </cell>
          <cell r="E14" t="str">
            <v>Bill Thomas</v>
          </cell>
        </row>
        <row r="15">
          <cell r="B15" t="str">
            <v>February 28, 2013</v>
          </cell>
          <cell r="E15" t="str">
            <v>Bill Thomas</v>
          </cell>
        </row>
        <row r="16">
          <cell r="B16" t="str">
            <v>March 1, 2013</v>
          </cell>
          <cell r="E16" t="str">
            <v>Bill Thomas</v>
          </cell>
        </row>
      </sheetData>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22 ORG"/>
      <sheetName val="23 ORG"/>
      <sheetName val="24 ORG"/>
      <sheetName val="30 ORG"/>
      <sheetName val="35 ORG"/>
      <sheetName val="39 ORG"/>
      <sheetName val="40 ORG"/>
      <sheetName val="41 ORG"/>
      <sheetName val="42 ORG"/>
      <sheetName val="55 ORG"/>
      <sheetName val="Form430"/>
      <sheetName val="Weekly"/>
      <sheetName val="title"/>
      <sheetName val="AlbanianReports"/>
    </sheetNames>
    <sheetDataSet>
      <sheetData sheetId="0" refreshError="1">
        <row r="2">
          <cell r="A2" t="str">
            <v>TIRANA BRANCH</v>
          </cell>
        </row>
        <row r="9">
          <cell r="F9">
            <v>36188</v>
          </cell>
        </row>
        <row r="11">
          <cell r="F11" t="str">
            <v>Orfea Duchi</v>
          </cell>
        </row>
        <row r="13">
          <cell r="F13" t="str">
            <v>c:\AlbanianGL\INA_FE.mdb</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6.1"/>
      <sheetName val="F13.DM"/>
      <sheetName val="F13.DM anglisht"/>
      <sheetName val="Rules F13.DM"/>
      <sheetName val="F14.DM"/>
      <sheetName val="Referencat"/>
      <sheetName val="F14.DM anglisht"/>
      <sheetName val="Referencat anglisht"/>
      <sheetName val="Rules shqip&amp;anglisht F14.DM"/>
    </sheetNames>
    <sheetDataSet>
      <sheetData sheetId="0"/>
      <sheetData sheetId="1"/>
      <sheetData sheetId="2"/>
      <sheetData sheetId="3"/>
      <sheetData sheetId="4"/>
      <sheetData sheetId="5">
        <row r="57">
          <cell r="B57" t="str">
            <v>Humbje efektive</v>
          </cell>
        </row>
        <row r="58">
          <cell r="B58" t="str">
            <v>Vendosje provigjionesh</v>
          </cell>
        </row>
        <row r="59">
          <cell r="B59" t="str">
            <v>Humbje të mbetura pezull (pending losses)*</v>
          </cell>
        </row>
        <row r="60">
          <cell r="B60" t="str">
            <v>Humbje të pamaterializuara (near misses)*</v>
          </cell>
        </row>
        <row r="61">
          <cell r="B61" t="str">
            <v>Humbje në kohë (timing losses)*</v>
          </cell>
        </row>
        <row r="62">
          <cell r="B62" t="str">
            <v>Kompensim*</v>
          </cell>
        </row>
      </sheetData>
      <sheetData sheetId="6"/>
      <sheetData sheetId="7">
        <row r="47">
          <cell r="B47" t="str">
            <v>Effective Loss</v>
          </cell>
        </row>
        <row r="48">
          <cell r="B48" t="str">
            <v>Provisioning</v>
          </cell>
        </row>
        <row r="49">
          <cell r="B49" t="str">
            <v>Pending Losses</v>
          </cell>
        </row>
        <row r="50">
          <cell r="B50" t="str">
            <v>Near Misses</v>
          </cell>
        </row>
        <row r="51">
          <cell r="B51" t="str">
            <v>Timing Losses</v>
          </cell>
        </row>
        <row r="52">
          <cell r="B52" t="str">
            <v>Compensation</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2"/>
  <sheetViews>
    <sheetView workbookViewId="0">
      <selection activeCell="F20" sqref="F20"/>
    </sheetView>
  </sheetViews>
  <sheetFormatPr defaultRowHeight="15"/>
  <cols>
    <col min="2" max="2" width="27.5703125" customWidth="1"/>
    <col min="3" max="3" width="103.7109375" bestFit="1" customWidth="1"/>
    <col min="4" max="4" width="20.42578125" customWidth="1"/>
  </cols>
  <sheetData>
    <row r="1" spans="1:4" ht="22.5" thickBot="1">
      <c r="A1" s="835" t="s">
        <v>1109</v>
      </c>
      <c r="B1" s="836"/>
      <c r="C1" s="836"/>
      <c r="D1" s="836"/>
    </row>
    <row r="2" spans="1:4" ht="19.5" thickBot="1">
      <c r="A2" s="61"/>
      <c r="B2" s="62"/>
      <c r="C2" s="63"/>
    </row>
    <row r="3" spans="1:4" ht="16.5" thickBot="1">
      <c r="A3" s="828" t="s">
        <v>327</v>
      </c>
      <c r="B3" s="831" t="s">
        <v>1216</v>
      </c>
      <c r="C3" s="829" t="s">
        <v>1217</v>
      </c>
      <c r="D3" s="830" t="s">
        <v>249</v>
      </c>
    </row>
    <row r="4" spans="1:4">
      <c r="A4" s="832">
        <v>1</v>
      </c>
      <c r="B4" s="819" t="s">
        <v>1064</v>
      </c>
      <c r="C4" s="820" t="s">
        <v>250</v>
      </c>
      <c r="D4" s="821" t="s">
        <v>269</v>
      </c>
    </row>
    <row r="5" spans="1:4">
      <c r="A5" s="833">
        <v>2</v>
      </c>
      <c r="B5" s="58" t="s">
        <v>1065</v>
      </c>
      <c r="C5" s="822" t="s">
        <v>251</v>
      </c>
      <c r="D5" s="59" t="s">
        <v>269</v>
      </c>
    </row>
    <row r="6" spans="1:4">
      <c r="A6" s="833">
        <v>3</v>
      </c>
      <c r="B6" s="58" t="s">
        <v>1066</v>
      </c>
      <c r="C6" s="822" t="s">
        <v>252</v>
      </c>
      <c r="D6" s="59" t="s">
        <v>269</v>
      </c>
    </row>
    <row r="7" spans="1:4">
      <c r="A7" s="833">
        <v>4</v>
      </c>
      <c r="B7" s="58" t="s">
        <v>1067</v>
      </c>
      <c r="C7" s="822" t="s">
        <v>253</v>
      </c>
      <c r="D7" s="59" t="s">
        <v>269</v>
      </c>
    </row>
    <row r="8" spans="1:4">
      <c r="A8" s="833">
        <v>5</v>
      </c>
      <c r="B8" s="58" t="s">
        <v>1068</v>
      </c>
      <c r="C8" s="822" t="s">
        <v>348</v>
      </c>
      <c r="D8" s="59" t="s">
        <v>269</v>
      </c>
    </row>
    <row r="9" spans="1:4">
      <c r="A9" s="833">
        <v>6</v>
      </c>
      <c r="B9" s="58" t="s">
        <v>1069</v>
      </c>
      <c r="C9" s="822" t="s">
        <v>254</v>
      </c>
      <c r="D9" s="59" t="s">
        <v>269</v>
      </c>
    </row>
    <row r="10" spans="1:4">
      <c r="A10" s="833">
        <v>7</v>
      </c>
      <c r="B10" s="60" t="s">
        <v>1070</v>
      </c>
      <c r="C10" s="822" t="s">
        <v>386</v>
      </c>
      <c r="D10" s="59" t="s">
        <v>269</v>
      </c>
    </row>
    <row r="11" spans="1:4">
      <c r="A11" s="833">
        <v>8</v>
      </c>
      <c r="B11" s="58" t="s">
        <v>1071</v>
      </c>
      <c r="C11" s="822" t="s">
        <v>387</v>
      </c>
      <c r="D11" s="59" t="s">
        <v>269</v>
      </c>
    </row>
    <row r="12" spans="1:4">
      <c r="A12" s="833">
        <v>9</v>
      </c>
      <c r="B12" s="58" t="s">
        <v>1073</v>
      </c>
      <c r="C12" s="822" t="s">
        <v>255</v>
      </c>
      <c r="D12" s="59" t="s">
        <v>269</v>
      </c>
    </row>
    <row r="13" spans="1:4">
      <c r="A13" s="833">
        <v>10</v>
      </c>
      <c r="B13" s="60" t="s">
        <v>1074</v>
      </c>
      <c r="C13" s="822" t="s">
        <v>382</v>
      </c>
      <c r="D13" s="59" t="s">
        <v>269</v>
      </c>
    </row>
    <row r="14" spans="1:4">
      <c r="A14" s="833">
        <v>11</v>
      </c>
      <c r="B14" s="60" t="s">
        <v>1078</v>
      </c>
      <c r="C14" s="823" t="s">
        <v>270</v>
      </c>
      <c r="D14" s="59" t="s">
        <v>269</v>
      </c>
    </row>
    <row r="15" spans="1:4">
      <c r="A15" s="833">
        <v>12</v>
      </c>
      <c r="B15" s="58" t="s">
        <v>1079</v>
      </c>
      <c r="C15" s="823" t="s">
        <v>568</v>
      </c>
      <c r="D15" s="59" t="s">
        <v>269</v>
      </c>
    </row>
    <row r="16" spans="1:4">
      <c r="A16" s="833">
        <v>13</v>
      </c>
      <c r="B16" s="58" t="s">
        <v>1080</v>
      </c>
      <c r="C16" s="823" t="s">
        <v>585</v>
      </c>
      <c r="D16" s="59" t="s">
        <v>269</v>
      </c>
    </row>
    <row r="17" spans="1:4">
      <c r="A17" s="833">
        <v>14</v>
      </c>
      <c r="B17" s="60" t="s">
        <v>1081</v>
      </c>
      <c r="C17" s="823" t="s">
        <v>295</v>
      </c>
      <c r="D17" s="59" t="s">
        <v>269</v>
      </c>
    </row>
    <row r="18" spans="1:4">
      <c r="A18" s="833">
        <v>15</v>
      </c>
      <c r="B18" s="60" t="s">
        <v>1082</v>
      </c>
      <c r="C18" s="823" t="s">
        <v>1110</v>
      </c>
      <c r="D18" s="59" t="s">
        <v>269</v>
      </c>
    </row>
    <row r="19" spans="1:4">
      <c r="A19" s="833">
        <v>16</v>
      </c>
      <c r="B19" s="60" t="s">
        <v>1084</v>
      </c>
      <c r="C19" s="823" t="s">
        <v>888</v>
      </c>
      <c r="D19" s="59" t="s">
        <v>269</v>
      </c>
    </row>
    <row r="20" spans="1:4">
      <c r="A20" s="833">
        <v>17</v>
      </c>
      <c r="B20" s="60" t="s">
        <v>1085</v>
      </c>
      <c r="C20" s="822" t="s">
        <v>757</v>
      </c>
      <c r="D20" s="59" t="s">
        <v>269</v>
      </c>
    </row>
    <row r="21" spans="1:4">
      <c r="A21" s="833">
        <v>18</v>
      </c>
      <c r="B21" s="60" t="s">
        <v>1086</v>
      </c>
      <c r="C21" s="822" t="s">
        <v>760</v>
      </c>
      <c r="D21" s="59" t="s">
        <v>269</v>
      </c>
    </row>
    <row r="22" spans="1:4">
      <c r="A22" s="833">
        <v>19</v>
      </c>
      <c r="B22" s="58" t="s">
        <v>1088</v>
      </c>
      <c r="C22" s="822" t="s">
        <v>767</v>
      </c>
      <c r="D22" s="59" t="s">
        <v>269</v>
      </c>
    </row>
    <row r="23" spans="1:4">
      <c r="A23" s="833">
        <v>20</v>
      </c>
      <c r="B23" s="58" t="s">
        <v>1108</v>
      </c>
      <c r="C23" s="698" t="s">
        <v>1103</v>
      </c>
      <c r="D23" s="59" t="s">
        <v>269</v>
      </c>
    </row>
    <row r="24" spans="1:4">
      <c r="A24" s="833">
        <v>21</v>
      </c>
      <c r="B24" s="60" t="s">
        <v>1089</v>
      </c>
      <c r="C24" s="822" t="s">
        <v>756</v>
      </c>
      <c r="D24" s="59" t="s">
        <v>269</v>
      </c>
    </row>
    <row r="25" spans="1:4">
      <c r="A25" s="833">
        <v>22</v>
      </c>
      <c r="B25" s="60" t="s">
        <v>1090</v>
      </c>
      <c r="C25" s="822" t="s">
        <v>313</v>
      </c>
      <c r="D25" s="59" t="s">
        <v>269</v>
      </c>
    </row>
    <row r="26" spans="1:4">
      <c r="A26" s="833">
        <v>23</v>
      </c>
      <c r="B26" s="60" t="s">
        <v>1092</v>
      </c>
      <c r="C26" s="823" t="s">
        <v>317</v>
      </c>
      <c r="D26" s="59" t="s">
        <v>269</v>
      </c>
    </row>
    <row r="27" spans="1:4">
      <c r="A27" s="833">
        <v>24</v>
      </c>
      <c r="B27" s="60" t="s">
        <v>1093</v>
      </c>
      <c r="C27" s="823" t="s">
        <v>256</v>
      </c>
      <c r="D27" s="59" t="s">
        <v>269</v>
      </c>
    </row>
    <row r="28" spans="1:4">
      <c r="A28" s="833">
        <v>25</v>
      </c>
      <c r="B28" s="60" t="s">
        <v>1095</v>
      </c>
      <c r="C28" s="824" t="s">
        <v>634</v>
      </c>
      <c r="D28" s="59" t="s">
        <v>269</v>
      </c>
    </row>
    <row r="29" spans="1:4">
      <c r="A29" s="833">
        <v>26</v>
      </c>
      <c r="B29" s="825" t="s">
        <v>1096</v>
      </c>
      <c r="C29" s="824" t="s">
        <v>711</v>
      </c>
      <c r="D29" s="59" t="s">
        <v>269</v>
      </c>
    </row>
    <row r="30" spans="1:4">
      <c r="A30" s="833">
        <v>27</v>
      </c>
      <c r="B30" s="825" t="s">
        <v>1201</v>
      </c>
      <c r="C30" s="824" t="s">
        <v>1132</v>
      </c>
      <c r="D30" s="59" t="s">
        <v>269</v>
      </c>
    </row>
    <row r="31" spans="1:4">
      <c r="A31" s="833">
        <v>28</v>
      </c>
      <c r="B31" s="825" t="s">
        <v>1202</v>
      </c>
      <c r="C31" s="824" t="s">
        <v>1191</v>
      </c>
      <c r="D31" s="59" t="s">
        <v>269</v>
      </c>
    </row>
    <row r="32" spans="1:4" ht="15.75" thickBot="1">
      <c r="A32" s="834">
        <v>29</v>
      </c>
      <c r="B32" s="826" t="s">
        <v>1203</v>
      </c>
      <c r="C32" s="699" t="s">
        <v>1214</v>
      </c>
      <c r="D32" s="827" t="s">
        <v>269</v>
      </c>
    </row>
  </sheetData>
  <mergeCells count="1">
    <mergeCell ref="A1:D1"/>
  </mergeCells>
  <hyperlinks>
    <hyperlink ref="B4" location="'F1'!A1" display="F1"/>
    <hyperlink ref="B5" location="'F2'!A1" display="F2"/>
    <hyperlink ref="B6" location="'F3'!A1" display="F3"/>
    <hyperlink ref="B7" location="'F4'!A1" display="F4"/>
    <hyperlink ref="B8" location="'F5'!A1" display="F5"/>
    <hyperlink ref="B12" location="'F8'!A1" display="F8"/>
    <hyperlink ref="B10" location="'F7.1,7.2'!A1" display="F7.1"/>
    <hyperlink ref="B13" location="'F9'!A1" display="F9"/>
    <hyperlink ref="B14" location="'F10, 10.1, 10.2, 10.3'!A1" display="F10"/>
    <hyperlink ref="B17" location="'F10, 10.1, 10.2, 10.3'!A85" display="F10.3"/>
    <hyperlink ref="B18" location="'F11'!A1" display="F11"/>
    <hyperlink ref="B25" location="'F15'!A1" display="F15"/>
    <hyperlink ref="B26" location="'F16'!A1" display="F16"/>
    <hyperlink ref="B27" location="'F17'!A1" display="F17"/>
    <hyperlink ref="B28" location="'F18'!A1" display="F18"/>
    <hyperlink ref="B9" location="'F6'!A1" display="F6"/>
    <hyperlink ref="B16" location="'F10, 10.1, 10.2, 10.3'!A69" display="F10.2"/>
    <hyperlink ref="B15" location="'F10, 10.1, 10.2, 10.3'!A41" display="F10.1"/>
    <hyperlink ref="B29" location="'F20'!A1" display="F20"/>
    <hyperlink ref="B20" location="'F12'!A1" display="F12"/>
    <hyperlink ref="B21" location="'F13, 13.1, 13.2'!A1" display="F13"/>
    <hyperlink ref="B24" location="'F14'!A1" display="F14"/>
    <hyperlink ref="B22" location="'F13, 13.1, 13.2'!A41" display="F13.1"/>
    <hyperlink ref="B19" location="F11.1!A1" display="F11.1"/>
    <hyperlink ref="B11" location="'F7.1,7.2'!A23" display="F7.2"/>
    <hyperlink ref="B23" location="'F13, 13.1, 13.2'!A57" display="'F13.2"/>
    <hyperlink ref="B30" location="'F23'!A1" display="F23"/>
    <hyperlink ref="B31" location="'F24'!A1" display="F23"/>
    <hyperlink ref="B32" location="'F25'!A1" display="F23"/>
  </hyperlinks>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15"/>
  <sheetViews>
    <sheetView workbookViewId="0"/>
  </sheetViews>
  <sheetFormatPr defaultRowHeight="15"/>
  <cols>
    <col min="1" max="1" width="34.7109375" customWidth="1"/>
    <col min="2" max="2" width="21.140625" customWidth="1"/>
    <col min="3" max="3" width="23.28515625" customWidth="1"/>
  </cols>
  <sheetData>
    <row r="1" spans="1:3">
      <c r="A1" s="15" t="s">
        <v>266</v>
      </c>
      <c r="B1" s="86">
        <v>9</v>
      </c>
    </row>
    <row r="2" spans="1:3">
      <c r="A2" s="15" t="s">
        <v>267</v>
      </c>
      <c r="B2" s="15" t="s">
        <v>382</v>
      </c>
    </row>
    <row r="3" spans="1:3">
      <c r="A3" s="15" t="s">
        <v>268</v>
      </c>
      <c r="B3" s="15" t="s">
        <v>269</v>
      </c>
    </row>
    <row r="4" spans="1:3">
      <c r="A4" s="15" t="s">
        <v>0</v>
      </c>
      <c r="B4" s="15" t="s">
        <v>1</v>
      </c>
    </row>
    <row r="5" spans="1:3">
      <c r="A5" s="15" t="s">
        <v>2</v>
      </c>
      <c r="B5" s="15" t="s">
        <v>3</v>
      </c>
    </row>
    <row r="6" spans="1:3" ht="15.75" thickBot="1">
      <c r="A6" s="25"/>
      <c r="B6" s="900"/>
      <c r="C6" s="900"/>
    </row>
    <row r="7" spans="1:3" ht="26.25" thickBot="1">
      <c r="A7" s="186" t="s">
        <v>618</v>
      </c>
      <c r="B7" s="187" t="s">
        <v>383</v>
      </c>
      <c r="C7" s="187" t="s">
        <v>384</v>
      </c>
    </row>
    <row r="8" spans="1:3">
      <c r="A8" s="77" t="s">
        <v>619</v>
      </c>
      <c r="B8" s="110"/>
      <c r="C8" s="111"/>
    </row>
    <row r="9" spans="1:3">
      <c r="A9" s="77" t="s">
        <v>620</v>
      </c>
      <c r="B9" s="112"/>
      <c r="C9" s="113"/>
    </row>
    <row r="10" spans="1:3">
      <c r="A10" s="77" t="s">
        <v>621</v>
      </c>
      <c r="B10" s="114"/>
      <c r="C10" s="115"/>
    </row>
    <row r="11" spans="1:3">
      <c r="A11" s="77" t="s">
        <v>622</v>
      </c>
      <c r="B11" s="114"/>
      <c r="C11" s="115"/>
    </row>
    <row r="12" spans="1:3">
      <c r="A12" s="77" t="s">
        <v>623</v>
      </c>
      <c r="B12" s="114"/>
      <c r="C12" s="115"/>
    </row>
    <row r="13" spans="1:3">
      <c r="A13" s="77" t="s">
        <v>624</v>
      </c>
      <c r="B13" s="114"/>
      <c r="C13" s="115"/>
    </row>
    <row r="14" spans="1:3" ht="26.25" thickBot="1">
      <c r="A14" s="109" t="s">
        <v>419</v>
      </c>
      <c r="B14" s="116"/>
      <c r="C14" s="117"/>
    </row>
    <row r="15" spans="1:3" ht="15.75" thickBot="1">
      <c r="A15" s="188" t="s">
        <v>191</v>
      </c>
      <c r="B15" s="189">
        <f>SUM(B8:B14)</f>
        <v>0</v>
      </c>
      <c r="C15" s="190">
        <f>SUM(C8:C14)</f>
        <v>0</v>
      </c>
    </row>
  </sheetData>
  <mergeCells count="1">
    <mergeCell ref="B6:C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S119"/>
  <sheetViews>
    <sheetView zoomScale="120" zoomScaleNormal="120" workbookViewId="0">
      <selection activeCell="A23" sqref="A23"/>
    </sheetView>
  </sheetViews>
  <sheetFormatPr defaultRowHeight="12"/>
  <cols>
    <col min="1" max="1" width="24.5703125" style="390" customWidth="1"/>
    <col min="2" max="2" width="66" style="390" customWidth="1"/>
    <col min="3" max="10" width="9.140625" style="390"/>
    <col min="11" max="11" width="17" style="390" bestFit="1" customWidth="1"/>
    <col min="12" max="12" width="17.85546875" style="390" customWidth="1"/>
    <col min="13" max="13" width="19.42578125" style="390" customWidth="1"/>
    <col min="14" max="256" width="9.140625" style="390"/>
    <col min="257" max="257" width="24.5703125" style="390" customWidth="1"/>
    <col min="258" max="258" width="66" style="390" customWidth="1"/>
    <col min="259" max="267" width="9.140625" style="390"/>
    <col min="268" max="268" width="17.85546875" style="390" customWidth="1"/>
    <col min="269" max="269" width="19.42578125" style="390" customWidth="1"/>
    <col min="270" max="512" width="9.140625" style="390"/>
    <col min="513" max="513" width="24.5703125" style="390" customWidth="1"/>
    <col min="514" max="514" width="66" style="390" customWidth="1"/>
    <col min="515" max="523" width="9.140625" style="390"/>
    <col min="524" max="524" width="17.85546875" style="390" customWidth="1"/>
    <col min="525" max="525" width="19.42578125" style="390" customWidth="1"/>
    <col min="526" max="768" width="9.140625" style="390"/>
    <col min="769" max="769" width="24.5703125" style="390" customWidth="1"/>
    <col min="770" max="770" width="66" style="390" customWidth="1"/>
    <col min="771" max="779" width="9.140625" style="390"/>
    <col min="780" max="780" width="17.85546875" style="390" customWidth="1"/>
    <col min="781" max="781" width="19.42578125" style="390" customWidth="1"/>
    <col min="782" max="1024" width="9.140625" style="390"/>
    <col min="1025" max="1025" width="24.5703125" style="390" customWidth="1"/>
    <col min="1026" max="1026" width="66" style="390" customWidth="1"/>
    <col min="1027" max="1035" width="9.140625" style="390"/>
    <col min="1036" max="1036" width="17.85546875" style="390" customWidth="1"/>
    <col min="1037" max="1037" width="19.42578125" style="390" customWidth="1"/>
    <col min="1038" max="1280" width="9.140625" style="390"/>
    <col min="1281" max="1281" width="24.5703125" style="390" customWidth="1"/>
    <col min="1282" max="1282" width="66" style="390" customWidth="1"/>
    <col min="1283" max="1291" width="9.140625" style="390"/>
    <col min="1292" max="1292" width="17.85546875" style="390" customWidth="1"/>
    <col min="1293" max="1293" width="19.42578125" style="390" customWidth="1"/>
    <col min="1294" max="1536" width="9.140625" style="390"/>
    <col min="1537" max="1537" width="24.5703125" style="390" customWidth="1"/>
    <col min="1538" max="1538" width="66" style="390" customWidth="1"/>
    <col min="1539" max="1547" width="9.140625" style="390"/>
    <col min="1548" max="1548" width="17.85546875" style="390" customWidth="1"/>
    <col min="1549" max="1549" width="19.42578125" style="390" customWidth="1"/>
    <col min="1550" max="1792" width="9.140625" style="390"/>
    <col min="1793" max="1793" width="24.5703125" style="390" customWidth="1"/>
    <col min="1794" max="1794" width="66" style="390" customWidth="1"/>
    <col min="1795" max="1803" width="9.140625" style="390"/>
    <col min="1804" max="1804" width="17.85546875" style="390" customWidth="1"/>
    <col min="1805" max="1805" width="19.42578125" style="390" customWidth="1"/>
    <col min="1806" max="2048" width="9.140625" style="390"/>
    <col min="2049" max="2049" width="24.5703125" style="390" customWidth="1"/>
    <col min="2050" max="2050" width="66" style="390" customWidth="1"/>
    <col min="2051" max="2059" width="9.140625" style="390"/>
    <col min="2060" max="2060" width="17.85546875" style="390" customWidth="1"/>
    <col min="2061" max="2061" width="19.42578125" style="390" customWidth="1"/>
    <col min="2062" max="2304" width="9.140625" style="390"/>
    <col min="2305" max="2305" width="24.5703125" style="390" customWidth="1"/>
    <col min="2306" max="2306" width="66" style="390" customWidth="1"/>
    <col min="2307" max="2315" width="9.140625" style="390"/>
    <col min="2316" max="2316" width="17.85546875" style="390" customWidth="1"/>
    <col min="2317" max="2317" width="19.42578125" style="390" customWidth="1"/>
    <col min="2318" max="2560" width="9.140625" style="390"/>
    <col min="2561" max="2561" width="24.5703125" style="390" customWidth="1"/>
    <col min="2562" max="2562" width="66" style="390" customWidth="1"/>
    <col min="2563" max="2571" width="9.140625" style="390"/>
    <col min="2572" max="2572" width="17.85546875" style="390" customWidth="1"/>
    <col min="2573" max="2573" width="19.42578125" style="390" customWidth="1"/>
    <col min="2574" max="2816" width="9.140625" style="390"/>
    <col min="2817" max="2817" width="24.5703125" style="390" customWidth="1"/>
    <col min="2818" max="2818" width="66" style="390" customWidth="1"/>
    <col min="2819" max="2827" width="9.140625" style="390"/>
    <col min="2828" max="2828" width="17.85546875" style="390" customWidth="1"/>
    <col min="2829" max="2829" width="19.42578125" style="390" customWidth="1"/>
    <col min="2830" max="3072" width="9.140625" style="390"/>
    <col min="3073" max="3073" width="24.5703125" style="390" customWidth="1"/>
    <col min="3074" max="3074" width="66" style="390" customWidth="1"/>
    <col min="3075" max="3083" width="9.140625" style="390"/>
    <col min="3084" max="3084" width="17.85546875" style="390" customWidth="1"/>
    <col min="3085" max="3085" width="19.42578125" style="390" customWidth="1"/>
    <col min="3086" max="3328" width="9.140625" style="390"/>
    <col min="3329" max="3329" width="24.5703125" style="390" customWidth="1"/>
    <col min="3330" max="3330" width="66" style="390" customWidth="1"/>
    <col min="3331" max="3339" width="9.140625" style="390"/>
    <col min="3340" max="3340" width="17.85546875" style="390" customWidth="1"/>
    <col min="3341" max="3341" width="19.42578125" style="390" customWidth="1"/>
    <col min="3342" max="3584" width="9.140625" style="390"/>
    <col min="3585" max="3585" width="24.5703125" style="390" customWidth="1"/>
    <col min="3586" max="3586" width="66" style="390" customWidth="1"/>
    <col min="3587" max="3595" width="9.140625" style="390"/>
    <col min="3596" max="3596" width="17.85546875" style="390" customWidth="1"/>
    <col min="3597" max="3597" width="19.42578125" style="390" customWidth="1"/>
    <col min="3598" max="3840" width="9.140625" style="390"/>
    <col min="3841" max="3841" width="24.5703125" style="390" customWidth="1"/>
    <col min="3842" max="3842" width="66" style="390" customWidth="1"/>
    <col min="3843" max="3851" width="9.140625" style="390"/>
    <col min="3852" max="3852" width="17.85546875" style="390" customWidth="1"/>
    <col min="3853" max="3853" width="19.42578125" style="390" customWidth="1"/>
    <col min="3854" max="4096" width="9.140625" style="390"/>
    <col min="4097" max="4097" width="24.5703125" style="390" customWidth="1"/>
    <col min="4098" max="4098" width="66" style="390" customWidth="1"/>
    <col min="4099" max="4107" width="9.140625" style="390"/>
    <col min="4108" max="4108" width="17.85546875" style="390" customWidth="1"/>
    <col min="4109" max="4109" width="19.42578125" style="390" customWidth="1"/>
    <col min="4110" max="4352" width="9.140625" style="390"/>
    <col min="4353" max="4353" width="24.5703125" style="390" customWidth="1"/>
    <col min="4354" max="4354" width="66" style="390" customWidth="1"/>
    <col min="4355" max="4363" width="9.140625" style="390"/>
    <col min="4364" max="4364" width="17.85546875" style="390" customWidth="1"/>
    <col min="4365" max="4365" width="19.42578125" style="390" customWidth="1"/>
    <col min="4366" max="4608" width="9.140625" style="390"/>
    <col min="4609" max="4609" width="24.5703125" style="390" customWidth="1"/>
    <col min="4610" max="4610" width="66" style="390" customWidth="1"/>
    <col min="4611" max="4619" width="9.140625" style="390"/>
    <col min="4620" max="4620" width="17.85546875" style="390" customWidth="1"/>
    <col min="4621" max="4621" width="19.42578125" style="390" customWidth="1"/>
    <col min="4622" max="4864" width="9.140625" style="390"/>
    <col min="4865" max="4865" width="24.5703125" style="390" customWidth="1"/>
    <col min="4866" max="4866" width="66" style="390" customWidth="1"/>
    <col min="4867" max="4875" width="9.140625" style="390"/>
    <col min="4876" max="4876" width="17.85546875" style="390" customWidth="1"/>
    <col min="4877" max="4877" width="19.42578125" style="390" customWidth="1"/>
    <col min="4878" max="5120" width="9.140625" style="390"/>
    <col min="5121" max="5121" width="24.5703125" style="390" customWidth="1"/>
    <col min="5122" max="5122" width="66" style="390" customWidth="1"/>
    <col min="5123" max="5131" width="9.140625" style="390"/>
    <col min="5132" max="5132" width="17.85546875" style="390" customWidth="1"/>
    <col min="5133" max="5133" width="19.42578125" style="390" customWidth="1"/>
    <col min="5134" max="5376" width="9.140625" style="390"/>
    <col min="5377" max="5377" width="24.5703125" style="390" customWidth="1"/>
    <col min="5378" max="5378" width="66" style="390" customWidth="1"/>
    <col min="5379" max="5387" width="9.140625" style="390"/>
    <col min="5388" max="5388" width="17.85546875" style="390" customWidth="1"/>
    <col min="5389" max="5389" width="19.42578125" style="390" customWidth="1"/>
    <col min="5390" max="5632" width="9.140625" style="390"/>
    <col min="5633" max="5633" width="24.5703125" style="390" customWidth="1"/>
    <col min="5634" max="5634" width="66" style="390" customWidth="1"/>
    <col min="5635" max="5643" width="9.140625" style="390"/>
    <col min="5644" max="5644" width="17.85546875" style="390" customWidth="1"/>
    <col min="5645" max="5645" width="19.42578125" style="390" customWidth="1"/>
    <col min="5646" max="5888" width="9.140625" style="390"/>
    <col min="5889" max="5889" width="24.5703125" style="390" customWidth="1"/>
    <col min="5890" max="5890" width="66" style="390" customWidth="1"/>
    <col min="5891" max="5899" width="9.140625" style="390"/>
    <col min="5900" max="5900" width="17.85546875" style="390" customWidth="1"/>
    <col min="5901" max="5901" width="19.42578125" style="390" customWidth="1"/>
    <col min="5902" max="6144" width="9.140625" style="390"/>
    <col min="6145" max="6145" width="24.5703125" style="390" customWidth="1"/>
    <col min="6146" max="6146" width="66" style="390" customWidth="1"/>
    <col min="6147" max="6155" width="9.140625" style="390"/>
    <col min="6156" max="6156" width="17.85546875" style="390" customWidth="1"/>
    <col min="6157" max="6157" width="19.42578125" style="390" customWidth="1"/>
    <col min="6158" max="6400" width="9.140625" style="390"/>
    <col min="6401" max="6401" width="24.5703125" style="390" customWidth="1"/>
    <col min="6402" max="6402" width="66" style="390" customWidth="1"/>
    <col min="6403" max="6411" width="9.140625" style="390"/>
    <col min="6412" max="6412" width="17.85546875" style="390" customWidth="1"/>
    <col min="6413" max="6413" width="19.42578125" style="390" customWidth="1"/>
    <col min="6414" max="6656" width="9.140625" style="390"/>
    <col min="6657" max="6657" width="24.5703125" style="390" customWidth="1"/>
    <col min="6658" max="6658" width="66" style="390" customWidth="1"/>
    <col min="6659" max="6667" width="9.140625" style="390"/>
    <col min="6668" max="6668" width="17.85546875" style="390" customWidth="1"/>
    <col min="6669" max="6669" width="19.42578125" style="390" customWidth="1"/>
    <col min="6670" max="6912" width="9.140625" style="390"/>
    <col min="6913" max="6913" width="24.5703125" style="390" customWidth="1"/>
    <col min="6914" max="6914" width="66" style="390" customWidth="1"/>
    <col min="6915" max="6923" width="9.140625" style="390"/>
    <col min="6924" max="6924" width="17.85546875" style="390" customWidth="1"/>
    <col min="6925" max="6925" width="19.42578125" style="390" customWidth="1"/>
    <col min="6926" max="7168" width="9.140625" style="390"/>
    <col min="7169" max="7169" width="24.5703125" style="390" customWidth="1"/>
    <col min="7170" max="7170" width="66" style="390" customWidth="1"/>
    <col min="7171" max="7179" width="9.140625" style="390"/>
    <col min="7180" max="7180" width="17.85546875" style="390" customWidth="1"/>
    <col min="7181" max="7181" width="19.42578125" style="390" customWidth="1"/>
    <col min="7182" max="7424" width="9.140625" style="390"/>
    <col min="7425" max="7425" width="24.5703125" style="390" customWidth="1"/>
    <col min="7426" max="7426" width="66" style="390" customWidth="1"/>
    <col min="7427" max="7435" width="9.140625" style="390"/>
    <col min="7436" max="7436" width="17.85546875" style="390" customWidth="1"/>
    <col min="7437" max="7437" width="19.42578125" style="390" customWidth="1"/>
    <col min="7438" max="7680" width="9.140625" style="390"/>
    <col min="7681" max="7681" width="24.5703125" style="390" customWidth="1"/>
    <col min="7682" max="7682" width="66" style="390" customWidth="1"/>
    <col min="7683" max="7691" width="9.140625" style="390"/>
    <col min="7692" max="7692" width="17.85546875" style="390" customWidth="1"/>
    <col min="7693" max="7693" width="19.42578125" style="390" customWidth="1"/>
    <col min="7694" max="7936" width="9.140625" style="390"/>
    <col min="7937" max="7937" width="24.5703125" style="390" customWidth="1"/>
    <col min="7938" max="7938" width="66" style="390" customWidth="1"/>
    <col min="7939" max="7947" width="9.140625" style="390"/>
    <col min="7948" max="7948" width="17.85546875" style="390" customWidth="1"/>
    <col min="7949" max="7949" width="19.42578125" style="390" customWidth="1"/>
    <col min="7950" max="8192" width="9.140625" style="390"/>
    <col min="8193" max="8193" width="24.5703125" style="390" customWidth="1"/>
    <col min="8194" max="8194" width="66" style="390" customWidth="1"/>
    <col min="8195" max="8203" width="9.140625" style="390"/>
    <col min="8204" max="8204" width="17.85546875" style="390" customWidth="1"/>
    <col min="8205" max="8205" width="19.42578125" style="390" customWidth="1"/>
    <col min="8206" max="8448" width="9.140625" style="390"/>
    <col min="8449" max="8449" width="24.5703125" style="390" customWidth="1"/>
    <col min="8450" max="8450" width="66" style="390" customWidth="1"/>
    <col min="8451" max="8459" width="9.140625" style="390"/>
    <col min="8460" max="8460" width="17.85546875" style="390" customWidth="1"/>
    <col min="8461" max="8461" width="19.42578125" style="390" customWidth="1"/>
    <col min="8462" max="8704" width="9.140625" style="390"/>
    <col min="8705" max="8705" width="24.5703125" style="390" customWidth="1"/>
    <col min="8706" max="8706" width="66" style="390" customWidth="1"/>
    <col min="8707" max="8715" width="9.140625" style="390"/>
    <col min="8716" max="8716" width="17.85546875" style="390" customWidth="1"/>
    <col min="8717" max="8717" width="19.42578125" style="390" customWidth="1"/>
    <col min="8718" max="8960" width="9.140625" style="390"/>
    <col min="8961" max="8961" width="24.5703125" style="390" customWidth="1"/>
    <col min="8962" max="8962" width="66" style="390" customWidth="1"/>
    <col min="8963" max="8971" width="9.140625" style="390"/>
    <col min="8972" max="8972" width="17.85546875" style="390" customWidth="1"/>
    <col min="8973" max="8973" width="19.42578125" style="390" customWidth="1"/>
    <col min="8974" max="9216" width="9.140625" style="390"/>
    <col min="9217" max="9217" width="24.5703125" style="390" customWidth="1"/>
    <col min="9218" max="9218" width="66" style="390" customWidth="1"/>
    <col min="9219" max="9227" width="9.140625" style="390"/>
    <col min="9228" max="9228" width="17.85546875" style="390" customWidth="1"/>
    <col min="9229" max="9229" width="19.42578125" style="390" customWidth="1"/>
    <col min="9230" max="9472" width="9.140625" style="390"/>
    <col min="9473" max="9473" width="24.5703125" style="390" customWidth="1"/>
    <col min="9474" max="9474" width="66" style="390" customWidth="1"/>
    <col min="9475" max="9483" width="9.140625" style="390"/>
    <col min="9484" max="9484" width="17.85546875" style="390" customWidth="1"/>
    <col min="9485" max="9485" width="19.42578125" style="390" customWidth="1"/>
    <col min="9486" max="9728" width="9.140625" style="390"/>
    <col min="9729" max="9729" width="24.5703125" style="390" customWidth="1"/>
    <col min="9730" max="9730" width="66" style="390" customWidth="1"/>
    <col min="9731" max="9739" width="9.140625" style="390"/>
    <col min="9740" max="9740" width="17.85546875" style="390" customWidth="1"/>
    <col min="9741" max="9741" width="19.42578125" style="390" customWidth="1"/>
    <col min="9742" max="9984" width="9.140625" style="390"/>
    <col min="9985" max="9985" width="24.5703125" style="390" customWidth="1"/>
    <col min="9986" max="9986" width="66" style="390" customWidth="1"/>
    <col min="9987" max="9995" width="9.140625" style="390"/>
    <col min="9996" max="9996" width="17.85546875" style="390" customWidth="1"/>
    <col min="9997" max="9997" width="19.42578125" style="390" customWidth="1"/>
    <col min="9998" max="10240" width="9.140625" style="390"/>
    <col min="10241" max="10241" width="24.5703125" style="390" customWidth="1"/>
    <col min="10242" max="10242" width="66" style="390" customWidth="1"/>
    <col min="10243" max="10251" width="9.140625" style="390"/>
    <col min="10252" max="10252" width="17.85546875" style="390" customWidth="1"/>
    <col min="10253" max="10253" width="19.42578125" style="390" customWidth="1"/>
    <col min="10254" max="10496" width="9.140625" style="390"/>
    <col min="10497" max="10497" width="24.5703125" style="390" customWidth="1"/>
    <col min="10498" max="10498" width="66" style="390" customWidth="1"/>
    <col min="10499" max="10507" width="9.140625" style="390"/>
    <col min="10508" max="10508" width="17.85546875" style="390" customWidth="1"/>
    <col min="10509" max="10509" width="19.42578125" style="390" customWidth="1"/>
    <col min="10510" max="10752" width="9.140625" style="390"/>
    <col min="10753" max="10753" width="24.5703125" style="390" customWidth="1"/>
    <col min="10754" max="10754" width="66" style="390" customWidth="1"/>
    <col min="10755" max="10763" width="9.140625" style="390"/>
    <col min="10764" max="10764" width="17.85546875" style="390" customWidth="1"/>
    <col min="10765" max="10765" width="19.42578125" style="390" customWidth="1"/>
    <col min="10766" max="11008" width="9.140625" style="390"/>
    <col min="11009" max="11009" width="24.5703125" style="390" customWidth="1"/>
    <col min="11010" max="11010" width="66" style="390" customWidth="1"/>
    <col min="11011" max="11019" width="9.140625" style="390"/>
    <col min="11020" max="11020" width="17.85546875" style="390" customWidth="1"/>
    <col min="11021" max="11021" width="19.42578125" style="390" customWidth="1"/>
    <col min="11022" max="11264" width="9.140625" style="390"/>
    <col min="11265" max="11265" width="24.5703125" style="390" customWidth="1"/>
    <col min="11266" max="11266" width="66" style="390" customWidth="1"/>
    <col min="11267" max="11275" width="9.140625" style="390"/>
    <col min="11276" max="11276" width="17.85546875" style="390" customWidth="1"/>
    <col min="11277" max="11277" width="19.42578125" style="390" customWidth="1"/>
    <col min="11278" max="11520" width="9.140625" style="390"/>
    <col min="11521" max="11521" width="24.5703125" style="390" customWidth="1"/>
    <col min="11522" max="11522" width="66" style="390" customWidth="1"/>
    <col min="11523" max="11531" width="9.140625" style="390"/>
    <col min="11532" max="11532" width="17.85546875" style="390" customWidth="1"/>
    <col min="11533" max="11533" width="19.42578125" style="390" customWidth="1"/>
    <col min="11534" max="11776" width="9.140625" style="390"/>
    <col min="11777" max="11777" width="24.5703125" style="390" customWidth="1"/>
    <col min="11778" max="11778" width="66" style="390" customWidth="1"/>
    <col min="11779" max="11787" width="9.140625" style="390"/>
    <col min="11788" max="11788" width="17.85546875" style="390" customWidth="1"/>
    <col min="11789" max="11789" width="19.42578125" style="390" customWidth="1"/>
    <col min="11790" max="12032" width="9.140625" style="390"/>
    <col min="12033" max="12033" width="24.5703125" style="390" customWidth="1"/>
    <col min="12034" max="12034" width="66" style="390" customWidth="1"/>
    <col min="12035" max="12043" width="9.140625" style="390"/>
    <col min="12044" max="12044" width="17.85546875" style="390" customWidth="1"/>
    <col min="12045" max="12045" width="19.42578125" style="390" customWidth="1"/>
    <col min="12046" max="12288" width="9.140625" style="390"/>
    <col min="12289" max="12289" width="24.5703125" style="390" customWidth="1"/>
    <col min="12290" max="12290" width="66" style="390" customWidth="1"/>
    <col min="12291" max="12299" width="9.140625" style="390"/>
    <col min="12300" max="12300" width="17.85546875" style="390" customWidth="1"/>
    <col min="12301" max="12301" width="19.42578125" style="390" customWidth="1"/>
    <col min="12302" max="12544" width="9.140625" style="390"/>
    <col min="12545" max="12545" width="24.5703125" style="390" customWidth="1"/>
    <col min="12546" max="12546" width="66" style="390" customWidth="1"/>
    <col min="12547" max="12555" width="9.140625" style="390"/>
    <col min="12556" max="12556" width="17.85546875" style="390" customWidth="1"/>
    <col min="12557" max="12557" width="19.42578125" style="390" customWidth="1"/>
    <col min="12558" max="12800" width="9.140625" style="390"/>
    <col min="12801" max="12801" width="24.5703125" style="390" customWidth="1"/>
    <col min="12802" max="12802" width="66" style="390" customWidth="1"/>
    <col min="12803" max="12811" width="9.140625" style="390"/>
    <col min="12812" max="12812" width="17.85546875" style="390" customWidth="1"/>
    <col min="12813" max="12813" width="19.42578125" style="390" customWidth="1"/>
    <col min="12814" max="13056" width="9.140625" style="390"/>
    <col min="13057" max="13057" width="24.5703125" style="390" customWidth="1"/>
    <col min="13058" max="13058" width="66" style="390" customWidth="1"/>
    <col min="13059" max="13067" width="9.140625" style="390"/>
    <col min="13068" max="13068" width="17.85546875" style="390" customWidth="1"/>
    <col min="13069" max="13069" width="19.42578125" style="390" customWidth="1"/>
    <col min="13070" max="13312" width="9.140625" style="390"/>
    <col min="13313" max="13313" width="24.5703125" style="390" customWidth="1"/>
    <col min="13314" max="13314" width="66" style="390" customWidth="1"/>
    <col min="13315" max="13323" width="9.140625" style="390"/>
    <col min="13324" max="13324" width="17.85546875" style="390" customWidth="1"/>
    <col min="13325" max="13325" width="19.42578125" style="390" customWidth="1"/>
    <col min="13326" max="13568" width="9.140625" style="390"/>
    <col min="13569" max="13569" width="24.5703125" style="390" customWidth="1"/>
    <col min="13570" max="13570" width="66" style="390" customWidth="1"/>
    <col min="13571" max="13579" width="9.140625" style="390"/>
    <col min="13580" max="13580" width="17.85546875" style="390" customWidth="1"/>
    <col min="13581" max="13581" width="19.42578125" style="390" customWidth="1"/>
    <col min="13582" max="13824" width="9.140625" style="390"/>
    <col min="13825" max="13825" width="24.5703125" style="390" customWidth="1"/>
    <col min="13826" max="13826" width="66" style="390" customWidth="1"/>
    <col min="13827" max="13835" width="9.140625" style="390"/>
    <col min="13836" max="13836" width="17.85546875" style="390" customWidth="1"/>
    <col min="13837" max="13837" width="19.42578125" style="390" customWidth="1"/>
    <col min="13838" max="14080" width="9.140625" style="390"/>
    <col min="14081" max="14081" width="24.5703125" style="390" customWidth="1"/>
    <col min="14082" max="14082" width="66" style="390" customWidth="1"/>
    <col min="14083" max="14091" width="9.140625" style="390"/>
    <col min="14092" max="14092" width="17.85546875" style="390" customWidth="1"/>
    <col min="14093" max="14093" width="19.42578125" style="390" customWidth="1"/>
    <col min="14094" max="14336" width="9.140625" style="390"/>
    <col min="14337" max="14337" width="24.5703125" style="390" customWidth="1"/>
    <col min="14338" max="14338" width="66" style="390" customWidth="1"/>
    <col min="14339" max="14347" width="9.140625" style="390"/>
    <col min="14348" max="14348" width="17.85546875" style="390" customWidth="1"/>
    <col min="14349" max="14349" width="19.42578125" style="390" customWidth="1"/>
    <col min="14350" max="14592" width="9.140625" style="390"/>
    <col min="14593" max="14593" width="24.5703125" style="390" customWidth="1"/>
    <col min="14594" max="14594" width="66" style="390" customWidth="1"/>
    <col min="14595" max="14603" width="9.140625" style="390"/>
    <col min="14604" max="14604" width="17.85546875" style="390" customWidth="1"/>
    <col min="14605" max="14605" width="19.42578125" style="390" customWidth="1"/>
    <col min="14606" max="14848" width="9.140625" style="390"/>
    <col min="14849" max="14849" width="24.5703125" style="390" customWidth="1"/>
    <col min="14850" max="14850" width="66" style="390" customWidth="1"/>
    <col min="14851" max="14859" width="9.140625" style="390"/>
    <col min="14860" max="14860" width="17.85546875" style="390" customWidth="1"/>
    <col min="14861" max="14861" width="19.42578125" style="390" customWidth="1"/>
    <col min="14862" max="15104" width="9.140625" style="390"/>
    <col min="15105" max="15105" width="24.5703125" style="390" customWidth="1"/>
    <col min="15106" max="15106" width="66" style="390" customWidth="1"/>
    <col min="15107" max="15115" width="9.140625" style="390"/>
    <col min="15116" max="15116" width="17.85546875" style="390" customWidth="1"/>
    <col min="15117" max="15117" width="19.42578125" style="390" customWidth="1"/>
    <col min="15118" max="15360" width="9.140625" style="390"/>
    <col min="15361" max="15361" width="24.5703125" style="390" customWidth="1"/>
    <col min="15362" max="15362" width="66" style="390" customWidth="1"/>
    <col min="15363" max="15371" width="9.140625" style="390"/>
    <col min="15372" max="15372" width="17.85546875" style="390" customWidth="1"/>
    <col min="15373" max="15373" width="19.42578125" style="390" customWidth="1"/>
    <col min="15374" max="15616" width="9.140625" style="390"/>
    <col min="15617" max="15617" width="24.5703125" style="390" customWidth="1"/>
    <col min="15618" max="15618" width="66" style="390" customWidth="1"/>
    <col min="15619" max="15627" width="9.140625" style="390"/>
    <col min="15628" max="15628" width="17.85546875" style="390" customWidth="1"/>
    <col min="15629" max="15629" width="19.42578125" style="390" customWidth="1"/>
    <col min="15630" max="15872" width="9.140625" style="390"/>
    <col min="15873" max="15873" width="24.5703125" style="390" customWidth="1"/>
    <col min="15874" max="15874" width="66" style="390" customWidth="1"/>
    <col min="15875" max="15883" width="9.140625" style="390"/>
    <col min="15884" max="15884" width="17.85546875" style="390" customWidth="1"/>
    <col min="15885" max="15885" width="19.42578125" style="390" customWidth="1"/>
    <col min="15886" max="16128" width="9.140625" style="390"/>
    <col min="16129" max="16129" width="24.5703125" style="390" customWidth="1"/>
    <col min="16130" max="16130" width="66" style="390" customWidth="1"/>
    <col min="16131" max="16139" width="9.140625" style="390"/>
    <col min="16140" max="16140" width="17.85546875" style="390" customWidth="1"/>
    <col min="16141" max="16141" width="19.42578125" style="390" customWidth="1"/>
    <col min="16142" max="16384" width="9.140625" style="390"/>
  </cols>
  <sheetData>
    <row r="1" spans="1:19" ht="15">
      <c r="A1" s="15" t="s">
        <v>266</v>
      </c>
      <c r="B1" s="86">
        <v>10</v>
      </c>
      <c r="S1" s="391"/>
    </row>
    <row r="2" spans="1:19" ht="15">
      <c r="A2" s="15" t="s">
        <v>267</v>
      </c>
      <c r="B2" s="15" t="s">
        <v>270</v>
      </c>
      <c r="S2" s="124"/>
    </row>
    <row r="3" spans="1:19" ht="15">
      <c r="A3" s="15" t="s">
        <v>268</v>
      </c>
      <c r="B3" s="15" t="s">
        <v>269</v>
      </c>
      <c r="S3" s="392"/>
    </row>
    <row r="4" spans="1:19" ht="15">
      <c r="A4" s="15" t="s">
        <v>0</v>
      </c>
      <c r="B4" s="15" t="s">
        <v>1</v>
      </c>
      <c r="S4" s="391"/>
    </row>
    <row r="5" spans="1:19" ht="15">
      <c r="A5" s="15" t="s">
        <v>2</v>
      </c>
      <c r="B5" s="15" t="s">
        <v>3</v>
      </c>
      <c r="S5" s="391"/>
    </row>
    <row r="6" spans="1:19" ht="12.75" thickBot="1">
      <c r="R6" s="2"/>
      <c r="S6" s="391"/>
    </row>
    <row r="7" spans="1:19">
      <c r="A7" s="393"/>
      <c r="B7" s="335" t="s">
        <v>271</v>
      </c>
      <c r="C7" s="394"/>
      <c r="D7" s="394"/>
      <c r="E7" s="394"/>
      <c r="F7" s="394"/>
      <c r="G7" s="394"/>
      <c r="H7" s="394"/>
      <c r="I7" s="394"/>
      <c r="J7" s="394"/>
      <c r="K7" s="395"/>
      <c r="L7" s="394"/>
      <c r="M7" s="394"/>
      <c r="N7" s="394"/>
      <c r="O7" s="394"/>
      <c r="P7" s="901" t="s">
        <v>134</v>
      </c>
      <c r="S7" s="391"/>
    </row>
    <row r="8" spans="1:19" ht="12.75" thickBot="1">
      <c r="A8" s="396"/>
      <c r="B8" s="336" t="s">
        <v>272</v>
      </c>
      <c r="C8" s="397" t="s">
        <v>273</v>
      </c>
      <c r="D8" s="398" t="s">
        <v>274</v>
      </c>
      <c r="E8" s="398" t="s">
        <v>275</v>
      </c>
      <c r="F8" s="398" t="s">
        <v>276</v>
      </c>
      <c r="G8" s="398" t="s">
        <v>277</v>
      </c>
      <c r="H8" s="399" t="s">
        <v>278</v>
      </c>
      <c r="I8" s="399" t="s">
        <v>279</v>
      </c>
      <c r="J8" s="399" t="s">
        <v>280</v>
      </c>
      <c r="K8" s="400" t="s">
        <v>281</v>
      </c>
      <c r="L8" s="398" t="s">
        <v>282</v>
      </c>
      <c r="M8" s="399" t="s">
        <v>283</v>
      </c>
      <c r="N8" s="399" t="s">
        <v>284</v>
      </c>
      <c r="O8" s="400" t="s">
        <v>285</v>
      </c>
      <c r="P8" s="902"/>
    </row>
    <row r="9" spans="1:19">
      <c r="A9" s="401">
        <v>1</v>
      </c>
      <c r="B9" s="402" t="s">
        <v>139</v>
      </c>
      <c r="C9" s="282"/>
      <c r="D9" s="403"/>
      <c r="E9" s="403"/>
      <c r="F9" s="403"/>
      <c r="G9" s="403"/>
      <c r="H9" s="403"/>
      <c r="I9" s="403"/>
      <c r="J9" s="403"/>
      <c r="K9" s="281"/>
      <c r="L9" s="281"/>
      <c r="M9" s="281"/>
      <c r="N9" s="281"/>
      <c r="O9" s="281"/>
      <c r="P9" s="404">
        <f t="shared" ref="P9:P23" si="0">C9*$K$95+D9*$K$96+E9*$K$97+F9*$K$98+G9*$K$99+H9*$K$100+I9*$K$101+J9*$K$102+K9*$K$103+L9*$K$104+M9*$K$105+N9*$K$106+O9*$K$107</f>
        <v>0</v>
      </c>
    </row>
    <row r="10" spans="1:19">
      <c r="A10" s="405">
        <v>2</v>
      </c>
      <c r="B10" s="406" t="s">
        <v>151</v>
      </c>
      <c r="C10" s="282"/>
      <c r="D10" s="403"/>
      <c r="E10" s="403"/>
      <c r="F10" s="403"/>
      <c r="G10" s="403"/>
      <c r="H10" s="403"/>
      <c r="I10" s="403"/>
      <c r="J10" s="403"/>
      <c r="K10" s="281"/>
      <c r="L10" s="281"/>
      <c r="M10" s="281"/>
      <c r="N10" s="281"/>
      <c r="O10" s="281"/>
      <c r="P10" s="404">
        <f t="shared" si="0"/>
        <v>0</v>
      </c>
    </row>
    <row r="11" spans="1:19">
      <c r="A11" s="405">
        <v>3</v>
      </c>
      <c r="B11" s="402" t="s">
        <v>166</v>
      </c>
      <c r="C11" s="280">
        <f t="shared" ref="C11:K11" si="1">+C12+C13+C14+C15+C16-C17</f>
        <v>0</v>
      </c>
      <c r="D11" s="280">
        <f t="shared" si="1"/>
        <v>0</v>
      </c>
      <c r="E11" s="280">
        <f t="shared" si="1"/>
        <v>0</v>
      </c>
      <c r="F11" s="280">
        <f t="shared" si="1"/>
        <v>0</v>
      </c>
      <c r="G11" s="280">
        <f t="shared" si="1"/>
        <v>0</v>
      </c>
      <c r="H11" s="280">
        <f t="shared" si="1"/>
        <v>0</v>
      </c>
      <c r="I11" s="280">
        <f t="shared" si="1"/>
        <v>0</v>
      </c>
      <c r="J11" s="280">
        <f t="shared" si="1"/>
        <v>0</v>
      </c>
      <c r="K11" s="407">
        <f t="shared" si="1"/>
        <v>0</v>
      </c>
      <c r="L11" s="407">
        <f>+L12+L13+L14+L15+L16-L17</f>
        <v>0</v>
      </c>
      <c r="M11" s="407">
        <f>+M12+M13+M14+M15+M16-M17</f>
        <v>0</v>
      </c>
      <c r="N11" s="407">
        <f>+N12+N13+N14+N15+N16-N17</f>
        <v>0</v>
      </c>
      <c r="O11" s="279">
        <f>+O12+O13+O14+O15+O16-O17</f>
        <v>0</v>
      </c>
      <c r="P11" s="404">
        <f t="shared" si="0"/>
        <v>0</v>
      </c>
    </row>
    <row r="12" spans="1:19">
      <c r="A12" s="405"/>
      <c r="B12" s="408" t="s">
        <v>562</v>
      </c>
      <c r="C12" s="282"/>
      <c r="D12" s="403"/>
      <c r="E12" s="403"/>
      <c r="F12" s="403"/>
      <c r="G12" s="403"/>
      <c r="H12" s="403"/>
      <c r="I12" s="403"/>
      <c r="J12" s="403"/>
      <c r="K12" s="281"/>
      <c r="L12" s="281"/>
      <c r="M12" s="281"/>
      <c r="N12" s="281"/>
      <c r="O12" s="281"/>
      <c r="P12" s="404">
        <f t="shared" si="0"/>
        <v>0</v>
      </c>
    </row>
    <row r="13" spans="1:19">
      <c r="A13" s="405"/>
      <c r="B13" s="408" t="s">
        <v>563</v>
      </c>
      <c r="C13" s="282"/>
      <c r="D13" s="403"/>
      <c r="E13" s="403"/>
      <c r="F13" s="403"/>
      <c r="G13" s="403"/>
      <c r="H13" s="403"/>
      <c r="I13" s="403"/>
      <c r="J13" s="403"/>
      <c r="K13" s="281"/>
      <c r="L13" s="281"/>
      <c r="M13" s="281"/>
      <c r="N13" s="281"/>
      <c r="O13" s="281"/>
      <c r="P13" s="404">
        <f t="shared" si="0"/>
        <v>0</v>
      </c>
    </row>
    <row r="14" spans="1:19">
      <c r="A14" s="405"/>
      <c r="B14" s="408" t="s">
        <v>564</v>
      </c>
      <c r="C14" s="282"/>
      <c r="D14" s="403"/>
      <c r="E14" s="403"/>
      <c r="F14" s="403"/>
      <c r="G14" s="403"/>
      <c r="H14" s="403"/>
      <c r="I14" s="403"/>
      <c r="J14" s="403"/>
      <c r="K14" s="281"/>
      <c r="L14" s="281"/>
      <c r="M14" s="281"/>
      <c r="N14" s="281"/>
      <c r="O14" s="281"/>
      <c r="P14" s="404">
        <f t="shared" si="0"/>
        <v>0</v>
      </c>
    </row>
    <row r="15" spans="1:19">
      <c r="A15" s="405"/>
      <c r="B15" s="408" t="s">
        <v>565</v>
      </c>
      <c r="C15" s="282"/>
      <c r="D15" s="403"/>
      <c r="E15" s="403"/>
      <c r="F15" s="403"/>
      <c r="G15" s="403"/>
      <c r="H15" s="403"/>
      <c r="I15" s="403"/>
      <c r="J15" s="403"/>
      <c r="K15" s="281"/>
      <c r="L15" s="281"/>
      <c r="M15" s="281"/>
      <c r="N15" s="281"/>
      <c r="O15" s="281"/>
      <c r="P15" s="404">
        <f t="shared" si="0"/>
        <v>0</v>
      </c>
    </row>
    <row r="16" spans="1:19">
      <c r="A16" s="405"/>
      <c r="B16" s="408" t="s">
        <v>566</v>
      </c>
      <c r="C16" s="282"/>
      <c r="D16" s="403"/>
      <c r="E16" s="403"/>
      <c r="F16" s="403"/>
      <c r="G16" s="403"/>
      <c r="H16" s="403"/>
      <c r="I16" s="403"/>
      <c r="J16" s="403"/>
      <c r="K16" s="281"/>
      <c r="L16" s="281"/>
      <c r="M16" s="281"/>
      <c r="N16" s="281"/>
      <c r="O16" s="281"/>
      <c r="P16" s="404">
        <f t="shared" si="0"/>
        <v>0</v>
      </c>
    </row>
    <row r="17" spans="1:16">
      <c r="A17" s="405"/>
      <c r="B17" s="409" t="s">
        <v>567</v>
      </c>
      <c r="C17" s="282"/>
      <c r="D17" s="403"/>
      <c r="E17" s="403"/>
      <c r="F17" s="403"/>
      <c r="G17" s="403"/>
      <c r="H17" s="403"/>
      <c r="I17" s="403"/>
      <c r="J17" s="403"/>
      <c r="K17" s="281"/>
      <c r="L17" s="281"/>
      <c r="M17" s="281"/>
      <c r="N17" s="281"/>
      <c r="O17" s="281"/>
      <c r="P17" s="404">
        <f t="shared" si="0"/>
        <v>0</v>
      </c>
    </row>
    <row r="18" spans="1:16">
      <c r="A18" s="405">
        <v>4</v>
      </c>
      <c r="B18" s="402" t="s">
        <v>172</v>
      </c>
      <c r="C18" s="282"/>
      <c r="D18" s="403"/>
      <c r="E18" s="403"/>
      <c r="F18" s="403"/>
      <c r="G18" s="403"/>
      <c r="H18" s="403"/>
      <c r="I18" s="403"/>
      <c r="J18" s="403"/>
      <c r="K18" s="281"/>
      <c r="L18" s="281"/>
      <c r="M18" s="281"/>
      <c r="N18" s="281"/>
      <c r="O18" s="281"/>
      <c r="P18" s="404">
        <f t="shared" si="0"/>
        <v>0</v>
      </c>
    </row>
    <row r="19" spans="1:16">
      <c r="A19" s="405">
        <v>5</v>
      </c>
      <c r="B19" s="402" t="s">
        <v>178</v>
      </c>
      <c r="C19" s="282"/>
      <c r="D19" s="403"/>
      <c r="E19" s="403"/>
      <c r="F19" s="403"/>
      <c r="G19" s="403"/>
      <c r="H19" s="403"/>
      <c r="I19" s="403"/>
      <c r="J19" s="403"/>
      <c r="K19" s="281"/>
      <c r="L19" s="281"/>
      <c r="M19" s="281"/>
      <c r="N19" s="281"/>
      <c r="O19" s="281"/>
      <c r="P19" s="404">
        <f t="shared" si="0"/>
        <v>0</v>
      </c>
    </row>
    <row r="20" spans="1:16" ht="12.75" thickBot="1">
      <c r="A20" s="405">
        <v>6</v>
      </c>
      <c r="B20" s="402" t="s">
        <v>180</v>
      </c>
      <c r="C20" s="282"/>
      <c r="D20" s="403"/>
      <c r="E20" s="403"/>
      <c r="F20" s="403"/>
      <c r="G20" s="403"/>
      <c r="H20" s="403"/>
      <c r="I20" s="403"/>
      <c r="J20" s="403"/>
      <c r="K20" s="281"/>
      <c r="L20" s="281"/>
      <c r="M20" s="281"/>
      <c r="N20" s="281"/>
      <c r="O20" s="281"/>
      <c r="P20" s="404">
        <f t="shared" si="0"/>
        <v>0</v>
      </c>
    </row>
    <row r="21" spans="1:16" ht="12.75" thickBot="1">
      <c r="A21" s="410" t="s">
        <v>286</v>
      </c>
      <c r="B21" s="411" t="s">
        <v>287</v>
      </c>
      <c r="C21" s="412">
        <f>+C9+C10+C11+C18+C19+C20</f>
        <v>0</v>
      </c>
      <c r="D21" s="413">
        <f t="shared" ref="D21:K21" si="2">+D9+D10+D11+D18+D19+D20</f>
        <v>0</v>
      </c>
      <c r="E21" s="413">
        <f t="shared" si="2"/>
        <v>0</v>
      </c>
      <c r="F21" s="413">
        <f t="shared" si="2"/>
        <v>0</v>
      </c>
      <c r="G21" s="413">
        <f t="shared" si="2"/>
        <v>0</v>
      </c>
      <c r="H21" s="413">
        <f t="shared" si="2"/>
        <v>0</v>
      </c>
      <c r="I21" s="413">
        <f t="shared" si="2"/>
        <v>0</v>
      </c>
      <c r="J21" s="413">
        <f t="shared" si="2"/>
        <v>0</v>
      </c>
      <c r="K21" s="414">
        <f t="shared" si="2"/>
        <v>0</v>
      </c>
      <c r="L21" s="414">
        <f>+L9+L10+L11+L18+L19+L20</f>
        <v>0</v>
      </c>
      <c r="M21" s="414">
        <f>+M9+M10+M11+M18+M19+M20</f>
        <v>0</v>
      </c>
      <c r="N21" s="414">
        <f>+N9+N10+N11+N18+N19+N20</f>
        <v>0</v>
      </c>
      <c r="O21" s="414">
        <f>+O9+O10+O11+O18+O19+O20</f>
        <v>0</v>
      </c>
      <c r="P21" s="415">
        <f t="shared" si="0"/>
        <v>0</v>
      </c>
    </row>
    <row r="22" spans="1:16" ht="12.75" thickBot="1">
      <c r="A22" s="405">
        <v>15</v>
      </c>
      <c r="B22" s="416" t="s">
        <v>288</v>
      </c>
      <c r="C22" s="417"/>
      <c r="D22" s="418"/>
      <c r="E22" s="418"/>
      <c r="F22" s="418"/>
      <c r="G22" s="418"/>
      <c r="H22" s="418"/>
      <c r="I22" s="418"/>
      <c r="J22" s="418"/>
      <c r="K22" s="419"/>
      <c r="L22" s="419"/>
      <c r="M22" s="419"/>
      <c r="N22" s="419"/>
      <c r="O22" s="419"/>
      <c r="P22" s="404">
        <f t="shared" si="0"/>
        <v>0</v>
      </c>
    </row>
    <row r="23" spans="1:16" ht="12.75" thickBot="1">
      <c r="A23" s="410" t="s">
        <v>289</v>
      </c>
      <c r="B23" s="420" t="s">
        <v>290</v>
      </c>
      <c r="C23" s="412">
        <f>+C21+C22</f>
        <v>0</v>
      </c>
      <c r="D23" s="412">
        <f t="shared" ref="D23:K23" si="3">+D21+D22</f>
        <v>0</v>
      </c>
      <c r="E23" s="412">
        <f t="shared" si="3"/>
        <v>0</v>
      </c>
      <c r="F23" s="412">
        <f t="shared" si="3"/>
        <v>0</v>
      </c>
      <c r="G23" s="412">
        <f t="shared" si="3"/>
        <v>0</v>
      </c>
      <c r="H23" s="412">
        <f t="shared" si="3"/>
        <v>0</v>
      </c>
      <c r="I23" s="412">
        <f t="shared" si="3"/>
        <v>0</v>
      </c>
      <c r="J23" s="412">
        <f t="shared" si="3"/>
        <v>0</v>
      </c>
      <c r="K23" s="421">
        <f t="shared" si="3"/>
        <v>0</v>
      </c>
      <c r="L23" s="421">
        <f>+L21+L22</f>
        <v>0</v>
      </c>
      <c r="M23" s="421">
        <f>+M21+M22</f>
        <v>0</v>
      </c>
      <c r="N23" s="421">
        <f>+N21+N22</f>
        <v>0</v>
      </c>
      <c r="O23" s="421">
        <f>+O21+O22</f>
        <v>0</v>
      </c>
      <c r="P23" s="415">
        <f t="shared" si="0"/>
        <v>0</v>
      </c>
    </row>
    <row r="24" spans="1:16" ht="12.75" thickBot="1">
      <c r="A24" s="422" t="s">
        <v>291</v>
      </c>
      <c r="B24" s="423" t="s">
        <v>292</v>
      </c>
      <c r="C24" s="424">
        <f>+C23*$K$95</f>
        <v>0</v>
      </c>
      <c r="D24" s="424">
        <f>+D23*$K$96</f>
        <v>0</v>
      </c>
      <c r="E24" s="424">
        <f>+E23*$K$97</f>
        <v>0</v>
      </c>
      <c r="F24" s="424">
        <f>+F23*$K$98</f>
        <v>0</v>
      </c>
      <c r="G24" s="424">
        <f>+G23*$K$99</f>
        <v>0</v>
      </c>
      <c r="H24" s="424">
        <f>+H23*$K$100</f>
        <v>0</v>
      </c>
      <c r="I24" s="424">
        <f>+I23*$K$101</f>
        <v>0</v>
      </c>
      <c r="J24" s="424">
        <f>+J23*$K$102</f>
        <v>0</v>
      </c>
      <c r="K24" s="424">
        <f>+K23*$K$103</f>
        <v>0</v>
      </c>
      <c r="L24" s="424">
        <f>+L23*$K$104</f>
        <v>0</v>
      </c>
      <c r="M24" s="424">
        <f>+M23*$K$105</f>
        <v>0</v>
      </c>
      <c r="N24" s="424">
        <f>+N23*$K$106</f>
        <v>0</v>
      </c>
      <c r="O24" s="424">
        <f>+O23*$K$107</f>
        <v>0</v>
      </c>
      <c r="P24" s="425">
        <f>SUM(C24:O24)</f>
        <v>0</v>
      </c>
    </row>
    <row r="25" spans="1:16" ht="12.75" thickBot="1">
      <c r="L25" s="426"/>
      <c r="M25" s="427"/>
      <c r="P25" s="426"/>
    </row>
    <row r="26" spans="1:16">
      <c r="A26" s="393"/>
      <c r="B26" s="903" t="s">
        <v>293</v>
      </c>
      <c r="C26" s="394"/>
      <c r="D26" s="394"/>
      <c r="E26" s="394"/>
      <c r="F26" s="394"/>
      <c r="G26" s="394"/>
      <c r="H26" s="394"/>
      <c r="I26" s="394"/>
      <c r="J26" s="394"/>
      <c r="K26" s="395"/>
      <c r="L26" s="394"/>
      <c r="M26" s="394"/>
      <c r="N26" s="394"/>
      <c r="O26" s="394"/>
      <c r="P26" s="901" t="s">
        <v>134</v>
      </c>
    </row>
    <row r="27" spans="1:16" ht="12.75" thickBot="1">
      <c r="A27" s="396"/>
      <c r="B27" s="904"/>
      <c r="C27" s="397" t="s">
        <v>273</v>
      </c>
      <c r="D27" s="398" t="s">
        <v>274</v>
      </c>
      <c r="E27" s="398" t="s">
        <v>275</v>
      </c>
      <c r="F27" s="398" t="s">
        <v>276</v>
      </c>
      <c r="G27" s="398" t="s">
        <v>277</v>
      </c>
      <c r="H27" s="399" t="s">
        <v>278</v>
      </c>
      <c r="I27" s="399" t="s">
        <v>279</v>
      </c>
      <c r="J27" s="399" t="s">
        <v>280</v>
      </c>
      <c r="K27" s="400" t="s">
        <v>281</v>
      </c>
      <c r="L27" s="398" t="s">
        <v>282</v>
      </c>
      <c r="M27" s="399" t="s">
        <v>283</v>
      </c>
      <c r="N27" s="399" t="s">
        <v>284</v>
      </c>
      <c r="O27" s="400" t="s">
        <v>285</v>
      </c>
      <c r="P27" s="902" t="s">
        <v>134</v>
      </c>
    </row>
    <row r="28" spans="1:16">
      <c r="A28" s="401">
        <v>1</v>
      </c>
      <c r="B28" s="402" t="s">
        <v>685</v>
      </c>
      <c r="C28" s="282"/>
      <c r="D28" s="403"/>
      <c r="E28" s="403"/>
      <c r="F28" s="403"/>
      <c r="G28" s="403"/>
      <c r="H28" s="403"/>
      <c r="I28" s="403"/>
      <c r="J28" s="403"/>
      <c r="K28" s="403"/>
      <c r="L28" s="403"/>
      <c r="M28" s="403"/>
      <c r="N28" s="403"/>
      <c r="O28" s="403"/>
      <c r="P28" s="404">
        <f t="shared" ref="P28:P36" si="4">C28*$K$95+D28*$K$96+E28*$K$97+F28*$K$98+G28*$K$99+H28*$K$100+I28*$K$101+J28*$K$102+K28*$K$103+L28*$K$104+M28*$K$105+N28*$K$106+O28*$K$107</f>
        <v>0</v>
      </c>
    </row>
    <row r="29" spans="1:16">
      <c r="A29" s="405">
        <v>2</v>
      </c>
      <c r="B29" s="428" t="s">
        <v>214</v>
      </c>
      <c r="C29" s="282"/>
      <c r="D29" s="403"/>
      <c r="E29" s="403"/>
      <c r="F29" s="403"/>
      <c r="G29" s="403"/>
      <c r="H29" s="403"/>
      <c r="I29" s="403"/>
      <c r="J29" s="403"/>
      <c r="K29" s="403"/>
      <c r="L29" s="403"/>
      <c r="M29" s="403"/>
      <c r="N29" s="403"/>
      <c r="O29" s="403"/>
      <c r="P29" s="404">
        <f t="shared" si="4"/>
        <v>0</v>
      </c>
    </row>
    <row r="30" spans="1:16">
      <c r="A30" s="405">
        <v>3</v>
      </c>
      <c r="B30" s="429" t="s">
        <v>294</v>
      </c>
      <c r="C30" s="282"/>
      <c r="D30" s="403"/>
      <c r="E30" s="403"/>
      <c r="F30" s="403"/>
      <c r="G30" s="403"/>
      <c r="H30" s="403"/>
      <c r="I30" s="403"/>
      <c r="J30" s="403"/>
      <c r="K30" s="403"/>
      <c r="L30" s="403"/>
      <c r="M30" s="403"/>
      <c r="N30" s="403"/>
      <c r="O30" s="403"/>
      <c r="P30" s="404">
        <f t="shared" si="4"/>
        <v>0</v>
      </c>
    </row>
    <row r="31" spans="1:16">
      <c r="A31" s="405">
        <v>4</v>
      </c>
      <c r="B31" s="428" t="s">
        <v>206</v>
      </c>
      <c r="C31" s="430"/>
      <c r="D31" s="266"/>
      <c r="E31" s="266"/>
      <c r="F31" s="266"/>
      <c r="G31" s="266"/>
      <c r="H31" s="266"/>
      <c r="I31" s="266"/>
      <c r="J31" s="266"/>
      <c r="K31" s="266"/>
      <c r="L31" s="266"/>
      <c r="M31" s="266"/>
      <c r="N31" s="266"/>
      <c r="O31" s="266"/>
      <c r="P31" s="404">
        <f t="shared" si="4"/>
        <v>0</v>
      </c>
    </row>
    <row r="32" spans="1:16">
      <c r="A32" s="405">
        <v>5</v>
      </c>
      <c r="B32" s="428" t="s">
        <v>203</v>
      </c>
      <c r="C32" s="282"/>
      <c r="D32" s="403"/>
      <c r="E32" s="403"/>
      <c r="F32" s="403"/>
      <c r="G32" s="403"/>
      <c r="H32" s="403"/>
      <c r="I32" s="403"/>
      <c r="J32" s="403"/>
      <c r="K32" s="403"/>
      <c r="L32" s="403"/>
      <c r="M32" s="403"/>
      <c r="N32" s="403"/>
      <c r="O32" s="403"/>
      <c r="P32" s="404">
        <f t="shared" si="4"/>
        <v>0</v>
      </c>
    </row>
    <row r="33" spans="1:16" ht="12.75" thickBot="1">
      <c r="A33" s="405">
        <v>6</v>
      </c>
      <c r="B33" s="402" t="s">
        <v>121</v>
      </c>
      <c r="C33" s="282"/>
      <c r="D33" s="403"/>
      <c r="E33" s="403"/>
      <c r="F33" s="403"/>
      <c r="G33" s="403"/>
      <c r="H33" s="403"/>
      <c r="I33" s="403"/>
      <c r="J33" s="403"/>
      <c r="K33" s="403"/>
      <c r="L33" s="403"/>
      <c r="M33" s="403"/>
      <c r="N33" s="403"/>
      <c r="O33" s="403"/>
      <c r="P33" s="404">
        <f t="shared" si="4"/>
        <v>0</v>
      </c>
    </row>
    <row r="34" spans="1:16" ht="12.75" thickBot="1">
      <c r="A34" s="410" t="s">
        <v>286</v>
      </c>
      <c r="B34" s="420" t="s">
        <v>1113</v>
      </c>
      <c r="C34" s="412">
        <f>+C28+C29+C30+C31+C32+C33</f>
        <v>0</v>
      </c>
      <c r="D34" s="413">
        <f t="shared" ref="D34:J34" si="5">+D28+D29+D30+D31+D32+D33</f>
        <v>0</v>
      </c>
      <c r="E34" s="413">
        <f t="shared" si="5"/>
        <v>0</v>
      </c>
      <c r="F34" s="413">
        <f t="shared" si="5"/>
        <v>0</v>
      </c>
      <c r="G34" s="413">
        <f t="shared" si="5"/>
        <v>0</v>
      </c>
      <c r="H34" s="413">
        <f t="shared" si="5"/>
        <v>0</v>
      </c>
      <c r="I34" s="413">
        <f t="shared" si="5"/>
        <v>0</v>
      </c>
      <c r="J34" s="413">
        <f t="shared" si="5"/>
        <v>0</v>
      </c>
      <c r="K34" s="413">
        <f>+K28+K29+K30+K31+K32+K33</f>
        <v>0</v>
      </c>
      <c r="L34" s="413">
        <f>+L28+L29+L30+L31+L32+L33</f>
        <v>0</v>
      </c>
      <c r="M34" s="413">
        <f>+M28+M29+M30+M31+M32+M33</f>
        <v>0</v>
      </c>
      <c r="N34" s="413">
        <f>+N28+N29+N30+N31+N32+N33</f>
        <v>0</v>
      </c>
      <c r="O34" s="413">
        <f>+O28+O29+O30+O31+O32+O33</f>
        <v>0</v>
      </c>
      <c r="P34" s="415">
        <f t="shared" si="4"/>
        <v>0</v>
      </c>
    </row>
    <row r="35" spans="1:16" ht="12.75" thickBot="1">
      <c r="A35" s="405">
        <v>14</v>
      </c>
      <c r="B35" s="416" t="s">
        <v>961</v>
      </c>
      <c r="C35" s="417"/>
      <c r="D35" s="418"/>
      <c r="E35" s="418"/>
      <c r="F35" s="418"/>
      <c r="G35" s="418"/>
      <c r="H35" s="418"/>
      <c r="I35" s="418"/>
      <c r="J35" s="418"/>
      <c r="K35" s="418"/>
      <c r="L35" s="418"/>
      <c r="M35" s="418"/>
      <c r="N35" s="418"/>
      <c r="O35" s="418"/>
      <c r="P35" s="404">
        <f t="shared" si="4"/>
        <v>0</v>
      </c>
    </row>
    <row r="36" spans="1:16" ht="12.75" thickBot="1">
      <c r="A36" s="410" t="s">
        <v>289</v>
      </c>
      <c r="B36" s="420" t="s">
        <v>1111</v>
      </c>
      <c r="C36" s="412">
        <f t="shared" ref="C36:J36" si="6">+C34+C35</f>
        <v>0</v>
      </c>
      <c r="D36" s="413">
        <f t="shared" si="6"/>
        <v>0</v>
      </c>
      <c r="E36" s="413">
        <f t="shared" si="6"/>
        <v>0</v>
      </c>
      <c r="F36" s="413">
        <f t="shared" si="6"/>
        <v>0</v>
      </c>
      <c r="G36" s="413">
        <f t="shared" si="6"/>
        <v>0</v>
      </c>
      <c r="H36" s="413">
        <f t="shared" si="6"/>
        <v>0</v>
      </c>
      <c r="I36" s="413">
        <f t="shared" si="6"/>
        <v>0</v>
      </c>
      <c r="J36" s="413">
        <f t="shared" si="6"/>
        <v>0</v>
      </c>
      <c r="K36" s="413">
        <f>+K34+K35</f>
        <v>0</v>
      </c>
      <c r="L36" s="413">
        <f>+L34+L35</f>
        <v>0</v>
      </c>
      <c r="M36" s="413">
        <f>+M34+M35</f>
        <v>0</v>
      </c>
      <c r="N36" s="413">
        <f>+N34+N35</f>
        <v>0</v>
      </c>
      <c r="O36" s="413">
        <f>+O34+O35</f>
        <v>0</v>
      </c>
      <c r="P36" s="415">
        <f t="shared" si="4"/>
        <v>0</v>
      </c>
    </row>
    <row r="37" spans="1:16" ht="12.75" thickBot="1">
      <c r="A37" s="422" t="s">
        <v>291</v>
      </c>
      <c r="B37" s="431" t="s">
        <v>1112</v>
      </c>
      <c r="C37" s="424">
        <f>+C36*$K$95</f>
        <v>0</v>
      </c>
      <c r="D37" s="424">
        <f>+D36*$K$96</f>
        <v>0</v>
      </c>
      <c r="E37" s="424">
        <f>+E36*$K$97</f>
        <v>0</v>
      </c>
      <c r="F37" s="424">
        <f>+F36*$K$98</f>
        <v>0</v>
      </c>
      <c r="G37" s="424">
        <f>+G36*$K$99</f>
        <v>0</v>
      </c>
      <c r="H37" s="424">
        <f>+H36*$K$100</f>
        <v>0</v>
      </c>
      <c r="I37" s="424">
        <f>+I36*$K$101</f>
        <v>0</v>
      </c>
      <c r="J37" s="424">
        <f>+J36*$K$102</f>
        <v>0</v>
      </c>
      <c r="K37" s="424">
        <f>+K36*$K$103</f>
        <v>0</v>
      </c>
      <c r="L37" s="424">
        <f>+L36*$K$104</f>
        <v>0</v>
      </c>
      <c r="M37" s="424">
        <f>+M36*$K$105</f>
        <v>0</v>
      </c>
      <c r="N37" s="424">
        <f>+N36*$K$106</f>
        <v>0</v>
      </c>
      <c r="O37" s="424">
        <f>+O36*$K$107</f>
        <v>0</v>
      </c>
      <c r="P37" s="425">
        <f>SUM(C37:O37)</f>
        <v>0</v>
      </c>
    </row>
    <row r="38" spans="1:16">
      <c r="A38" s="432"/>
      <c r="B38" s="432"/>
      <c r="C38" s="432"/>
      <c r="D38" s="432"/>
      <c r="E38" s="432"/>
      <c r="F38" s="432"/>
      <c r="G38" s="432"/>
      <c r="H38" s="432"/>
      <c r="I38" s="432"/>
      <c r="J38" s="432"/>
      <c r="K38" s="432"/>
      <c r="P38" s="432"/>
    </row>
    <row r="39" spans="1:16">
      <c r="A39" s="144"/>
      <c r="C39" s="435"/>
      <c r="D39" s="433"/>
      <c r="E39" s="433"/>
      <c r="F39" s="433"/>
      <c r="G39" s="433"/>
      <c r="H39" s="432"/>
      <c r="I39" s="432"/>
      <c r="J39" s="432"/>
      <c r="K39" s="432"/>
      <c r="P39" s="434"/>
    </row>
    <row r="40" spans="1:16" ht="15">
      <c r="A40" s="15" t="s">
        <v>266</v>
      </c>
      <c r="B40" s="86" t="s">
        <v>1075</v>
      </c>
      <c r="E40" s="433"/>
      <c r="F40" s="433"/>
      <c r="G40" s="433"/>
      <c r="H40" s="432"/>
      <c r="I40" s="432"/>
      <c r="J40" s="432"/>
      <c r="K40" s="432"/>
      <c r="P40" s="434"/>
    </row>
    <row r="41" spans="1:16" ht="15">
      <c r="A41" s="15" t="s">
        <v>267</v>
      </c>
      <c r="B41" s="15" t="s">
        <v>568</v>
      </c>
      <c r="E41" s="433"/>
      <c r="F41" s="433"/>
      <c r="G41" s="433"/>
      <c r="H41" s="432"/>
      <c r="I41" s="432"/>
      <c r="J41" s="432"/>
      <c r="K41" s="432"/>
      <c r="P41" s="434"/>
    </row>
    <row r="42" spans="1:16" ht="15">
      <c r="A42" s="15" t="s">
        <v>268</v>
      </c>
      <c r="B42" s="15" t="s">
        <v>269</v>
      </c>
      <c r="E42" s="433"/>
      <c r="F42" s="433"/>
      <c r="G42" s="433"/>
      <c r="H42" s="432"/>
      <c r="I42" s="432"/>
      <c r="J42" s="432"/>
      <c r="K42" s="432"/>
      <c r="L42" s="434"/>
      <c r="M42" s="432"/>
      <c r="P42" s="434"/>
    </row>
    <row r="43" spans="1:16" ht="15">
      <c r="A43" s="15" t="s">
        <v>0</v>
      </c>
      <c r="B43" s="15" t="s">
        <v>1</v>
      </c>
      <c r="E43" s="432"/>
      <c r="F43" s="432"/>
      <c r="G43" s="432"/>
      <c r="H43" s="432"/>
      <c r="I43" s="432"/>
      <c r="J43" s="432"/>
      <c r="K43" s="432"/>
      <c r="L43" s="434"/>
      <c r="M43" s="432"/>
      <c r="P43" s="434"/>
    </row>
    <row r="44" spans="1:16" ht="15">
      <c r="A44" s="15" t="s">
        <v>2</v>
      </c>
      <c r="B44" s="15" t="s">
        <v>3</v>
      </c>
      <c r="E44" s="432"/>
      <c r="F44" s="432"/>
      <c r="G44" s="432"/>
      <c r="H44" s="432"/>
      <c r="I44" s="432"/>
      <c r="J44" s="432"/>
      <c r="K44" s="432"/>
      <c r="L44" s="432"/>
      <c r="M44" s="432"/>
      <c r="N44" s="432"/>
      <c r="O44" s="432"/>
      <c r="P44" s="432"/>
    </row>
    <row r="45" spans="1:16">
      <c r="C45" s="436"/>
      <c r="D45" s="435"/>
      <c r="E45" s="433"/>
      <c r="F45" s="432"/>
      <c r="G45" s="432"/>
      <c r="H45" s="432"/>
      <c r="I45" s="432"/>
      <c r="J45" s="432"/>
      <c r="K45" s="432"/>
      <c r="L45" s="432"/>
      <c r="M45" s="432"/>
      <c r="N45" s="432"/>
      <c r="O45" s="432"/>
      <c r="P45" s="432"/>
    </row>
    <row r="46" spans="1:16" ht="12.75" thickBot="1">
      <c r="A46" s="426"/>
      <c r="B46" s="437"/>
      <c r="C46" s="432"/>
      <c r="D46" s="432"/>
      <c r="E46" s="432"/>
      <c r="F46" s="432"/>
      <c r="G46" s="432"/>
      <c r="H46" s="432"/>
      <c r="I46" s="432"/>
      <c r="J46" s="432"/>
      <c r="K46" s="432"/>
      <c r="L46" s="432"/>
      <c r="M46" s="432"/>
      <c r="N46" s="432"/>
      <c r="O46" s="432"/>
      <c r="P46" s="432"/>
    </row>
    <row r="47" spans="1:16">
      <c r="A47" s="393"/>
      <c r="B47" s="335" t="s">
        <v>569</v>
      </c>
      <c r="C47" s="394"/>
      <c r="D47" s="394"/>
      <c r="E47" s="394"/>
      <c r="F47" s="394"/>
      <c r="G47" s="394"/>
      <c r="H47" s="394"/>
      <c r="I47" s="394"/>
      <c r="J47" s="394"/>
      <c r="K47" s="395"/>
      <c r="L47" s="394"/>
      <c r="M47" s="394"/>
      <c r="N47" s="394"/>
      <c r="O47" s="394"/>
      <c r="P47" s="901" t="s">
        <v>134</v>
      </c>
    </row>
    <row r="48" spans="1:16" ht="12.75" thickBot="1">
      <c r="A48" s="396"/>
      <c r="B48" s="336" t="s">
        <v>570</v>
      </c>
      <c r="C48" s="397" t="s">
        <v>273</v>
      </c>
      <c r="D48" s="398" t="s">
        <v>274</v>
      </c>
      <c r="E48" s="398" t="s">
        <v>275</v>
      </c>
      <c r="F48" s="398" t="s">
        <v>276</v>
      </c>
      <c r="G48" s="398" t="s">
        <v>277</v>
      </c>
      <c r="H48" s="399" t="s">
        <v>278</v>
      </c>
      <c r="I48" s="399" t="s">
        <v>279</v>
      </c>
      <c r="J48" s="399" t="s">
        <v>280</v>
      </c>
      <c r="K48" s="400" t="s">
        <v>281</v>
      </c>
      <c r="L48" s="398" t="s">
        <v>282</v>
      </c>
      <c r="M48" s="399" t="s">
        <v>283</v>
      </c>
      <c r="N48" s="399" t="s">
        <v>284</v>
      </c>
      <c r="O48" s="400" t="s">
        <v>285</v>
      </c>
      <c r="P48" s="902" t="s">
        <v>134</v>
      </c>
    </row>
    <row r="49" spans="1:16">
      <c r="A49" s="401">
        <v>1</v>
      </c>
      <c r="B49" s="402" t="s">
        <v>571</v>
      </c>
      <c r="C49" s="282"/>
      <c r="D49" s="403"/>
      <c r="E49" s="403"/>
      <c r="F49" s="403"/>
      <c r="G49" s="403"/>
      <c r="H49" s="403"/>
      <c r="I49" s="403"/>
      <c r="J49" s="403"/>
      <c r="K49" s="281"/>
      <c r="L49" s="403"/>
      <c r="M49" s="403"/>
      <c r="N49" s="403"/>
      <c r="O49" s="403"/>
      <c r="P49" s="404">
        <f t="shared" ref="P49:P54" si="7">C49*$K$95+D49*$K$96+E49*$K$97+F49*$K$98+G49*$K$99+H49*$K$100+I49*$K$101+J49*$K$102+K49*$K$103+L49*$K$104+M49*$K$105+N49*$K$106+O49*$K$107</f>
        <v>0</v>
      </c>
    </row>
    <row r="50" spans="1:16">
      <c r="A50" s="405">
        <v>2</v>
      </c>
      <c r="B50" s="402" t="s">
        <v>572</v>
      </c>
      <c r="C50" s="282"/>
      <c r="D50" s="403"/>
      <c r="E50" s="403"/>
      <c r="F50" s="403"/>
      <c r="G50" s="403"/>
      <c r="H50" s="403"/>
      <c r="I50" s="403"/>
      <c r="J50" s="403"/>
      <c r="K50" s="281"/>
      <c r="L50" s="403"/>
      <c r="M50" s="403"/>
      <c r="N50" s="403"/>
      <c r="O50" s="403"/>
      <c r="P50" s="404">
        <f t="shared" si="7"/>
        <v>0</v>
      </c>
    </row>
    <row r="51" spans="1:16">
      <c r="A51" s="405">
        <v>3</v>
      </c>
      <c r="B51" s="429" t="s">
        <v>573</v>
      </c>
      <c r="C51" s="282"/>
      <c r="D51" s="403"/>
      <c r="E51" s="403"/>
      <c r="F51" s="403"/>
      <c r="G51" s="403"/>
      <c r="H51" s="403"/>
      <c r="I51" s="403"/>
      <c r="J51" s="403"/>
      <c r="K51" s="281"/>
      <c r="L51" s="403"/>
      <c r="M51" s="403"/>
      <c r="N51" s="403"/>
      <c r="O51" s="403"/>
      <c r="P51" s="404">
        <f t="shared" si="7"/>
        <v>0</v>
      </c>
    </row>
    <row r="52" spans="1:16">
      <c r="A52" s="405">
        <v>4</v>
      </c>
      <c r="B52" s="438" t="s">
        <v>574</v>
      </c>
      <c r="C52" s="282"/>
      <c r="D52" s="403"/>
      <c r="E52" s="403"/>
      <c r="F52" s="403"/>
      <c r="G52" s="403"/>
      <c r="H52" s="403"/>
      <c r="I52" s="403"/>
      <c r="J52" s="403"/>
      <c r="K52" s="281"/>
      <c r="L52" s="403"/>
      <c r="M52" s="403"/>
      <c r="N52" s="403"/>
      <c r="O52" s="403"/>
      <c r="P52" s="404">
        <f t="shared" si="7"/>
        <v>0</v>
      </c>
    </row>
    <row r="53" spans="1:16" ht="12.75" thickBot="1">
      <c r="A53" s="405">
        <v>5</v>
      </c>
      <c r="B53" s="438" t="s">
        <v>575</v>
      </c>
      <c r="C53" s="282"/>
      <c r="D53" s="403"/>
      <c r="E53" s="403"/>
      <c r="F53" s="403"/>
      <c r="G53" s="403"/>
      <c r="H53" s="403"/>
      <c r="I53" s="403"/>
      <c r="J53" s="403"/>
      <c r="K53" s="281"/>
      <c r="L53" s="403"/>
      <c r="M53" s="403"/>
      <c r="N53" s="403"/>
      <c r="O53" s="403"/>
      <c r="P53" s="404">
        <f t="shared" si="7"/>
        <v>0</v>
      </c>
    </row>
    <row r="54" spans="1:16" ht="12.75" thickBot="1">
      <c r="A54" s="410" t="s">
        <v>286</v>
      </c>
      <c r="B54" s="420" t="s">
        <v>576</v>
      </c>
      <c r="C54" s="412">
        <f>SUM(C49:C53)</f>
        <v>0</v>
      </c>
      <c r="D54" s="413">
        <f t="shared" ref="D54:K54" si="8">SUM(D49:D53)</f>
        <v>0</v>
      </c>
      <c r="E54" s="413">
        <f t="shared" si="8"/>
        <v>0</v>
      </c>
      <c r="F54" s="413">
        <f t="shared" si="8"/>
        <v>0</v>
      </c>
      <c r="G54" s="413">
        <f t="shared" si="8"/>
        <v>0</v>
      </c>
      <c r="H54" s="413">
        <f t="shared" si="8"/>
        <v>0</v>
      </c>
      <c r="I54" s="413">
        <f t="shared" si="8"/>
        <v>0</v>
      </c>
      <c r="J54" s="413">
        <f t="shared" si="8"/>
        <v>0</v>
      </c>
      <c r="K54" s="414">
        <f t="shared" si="8"/>
        <v>0</v>
      </c>
      <c r="L54" s="413">
        <f>SUM(L49:L53)</f>
        <v>0</v>
      </c>
      <c r="M54" s="413">
        <f>SUM(M49:M53)</f>
        <v>0</v>
      </c>
      <c r="N54" s="413">
        <f>SUM(N49:N53)</f>
        <v>0</v>
      </c>
      <c r="O54" s="413">
        <f>SUM(O49:O53)</f>
        <v>0</v>
      </c>
      <c r="P54" s="415">
        <f t="shared" si="7"/>
        <v>0</v>
      </c>
    </row>
    <row r="55" spans="1:16" ht="12.75" thickBot="1">
      <c r="A55" s="422" t="s">
        <v>289</v>
      </c>
      <c r="B55" s="423" t="s">
        <v>577</v>
      </c>
      <c r="C55" s="424">
        <f>+C54*$K$95</f>
        <v>0</v>
      </c>
      <c r="D55" s="424">
        <f>+D54*$K$96</f>
        <v>0</v>
      </c>
      <c r="E55" s="424">
        <f>+E54*$K$97</f>
        <v>0</v>
      </c>
      <c r="F55" s="424">
        <f>+F54*$K$98</f>
        <v>0</v>
      </c>
      <c r="G55" s="424">
        <f>+G54*$K$99</f>
        <v>0</v>
      </c>
      <c r="H55" s="424">
        <f>+H54*$K$100</f>
        <v>0</v>
      </c>
      <c r="I55" s="424">
        <f>+I54*$K$101</f>
        <v>0</v>
      </c>
      <c r="J55" s="424">
        <f>+J54*$K$102</f>
        <v>0</v>
      </c>
      <c r="K55" s="424">
        <f>+K54*$K$103</f>
        <v>0</v>
      </c>
      <c r="L55" s="424">
        <f>+L54*$K$104</f>
        <v>0</v>
      </c>
      <c r="M55" s="424">
        <f>+M54*$K$105</f>
        <v>0</v>
      </c>
      <c r="N55" s="424">
        <f>+N54*$K$106</f>
        <v>0</v>
      </c>
      <c r="O55" s="424">
        <f>+O54*$K$107</f>
        <v>0</v>
      </c>
      <c r="P55" s="425">
        <f>SUM(C55:O55)</f>
        <v>0</v>
      </c>
    </row>
    <row r="56" spans="1:16" ht="12.75" thickBot="1">
      <c r="A56" s="426"/>
      <c r="B56" s="437"/>
      <c r="C56" s="432"/>
      <c r="D56" s="432"/>
      <c r="E56" s="432"/>
      <c r="F56" s="432"/>
      <c r="G56" s="432"/>
      <c r="H56" s="432"/>
      <c r="I56" s="432"/>
      <c r="J56" s="432"/>
      <c r="K56" s="432"/>
      <c r="L56" s="434"/>
      <c r="M56" s="439"/>
      <c r="P56" s="434"/>
    </row>
    <row r="57" spans="1:16">
      <c r="A57" s="393"/>
      <c r="B57" s="903" t="s">
        <v>578</v>
      </c>
      <c r="C57" s="394"/>
      <c r="D57" s="394"/>
      <c r="E57" s="394"/>
      <c r="F57" s="394"/>
      <c r="G57" s="394"/>
      <c r="H57" s="394"/>
      <c r="I57" s="394"/>
      <c r="J57" s="394"/>
      <c r="K57" s="395"/>
      <c r="L57" s="394"/>
      <c r="M57" s="394"/>
      <c r="N57" s="394"/>
      <c r="O57" s="394"/>
      <c r="P57" s="901" t="s">
        <v>134</v>
      </c>
    </row>
    <row r="58" spans="1:16" ht="12.75" thickBot="1">
      <c r="A58" s="396"/>
      <c r="B58" s="904"/>
      <c r="C58" s="397" t="s">
        <v>273</v>
      </c>
      <c r="D58" s="398" t="s">
        <v>274</v>
      </c>
      <c r="E58" s="398" t="s">
        <v>275</v>
      </c>
      <c r="F58" s="398" t="s">
        <v>276</v>
      </c>
      <c r="G58" s="398" t="s">
        <v>277</v>
      </c>
      <c r="H58" s="399" t="s">
        <v>278</v>
      </c>
      <c r="I58" s="399" t="s">
        <v>279</v>
      </c>
      <c r="J58" s="399" t="s">
        <v>280</v>
      </c>
      <c r="K58" s="400" t="s">
        <v>281</v>
      </c>
      <c r="L58" s="398" t="s">
        <v>282</v>
      </c>
      <c r="M58" s="399" t="s">
        <v>283</v>
      </c>
      <c r="N58" s="399" t="s">
        <v>284</v>
      </c>
      <c r="O58" s="400" t="s">
        <v>285</v>
      </c>
      <c r="P58" s="902" t="s">
        <v>134</v>
      </c>
    </row>
    <row r="59" spans="1:16">
      <c r="A59" s="401">
        <v>1</v>
      </c>
      <c r="B59" s="402" t="s">
        <v>579</v>
      </c>
      <c r="C59" s="440"/>
      <c r="D59" s="403"/>
      <c r="E59" s="403"/>
      <c r="F59" s="403"/>
      <c r="G59" s="403"/>
      <c r="H59" s="403"/>
      <c r="I59" s="403"/>
      <c r="J59" s="403"/>
      <c r="K59" s="281"/>
      <c r="L59" s="403"/>
      <c r="M59" s="403"/>
      <c r="N59" s="403"/>
      <c r="O59" s="403"/>
      <c r="P59" s="404">
        <f t="shared" ref="P59:P64" si="9">C59*$K$95+D59*$K$96+E59*$K$97+F59*$K$98+G59*$K$99+H59*$K$100+I59*$K$101+J59*$K$102+K59*$K$103+L59*$K$104+M59*$K$105+N59*$K$106+O59*$K$107</f>
        <v>0</v>
      </c>
    </row>
    <row r="60" spans="1:16">
      <c r="A60" s="405">
        <v>2</v>
      </c>
      <c r="B60" s="402" t="s">
        <v>580</v>
      </c>
      <c r="C60" s="282"/>
      <c r="D60" s="403"/>
      <c r="E60" s="403"/>
      <c r="F60" s="403"/>
      <c r="G60" s="403"/>
      <c r="H60" s="403"/>
      <c r="I60" s="403"/>
      <c r="J60" s="403"/>
      <c r="K60" s="281"/>
      <c r="L60" s="403"/>
      <c r="M60" s="403"/>
      <c r="N60" s="403"/>
      <c r="O60" s="403"/>
      <c r="P60" s="404">
        <f t="shared" si="9"/>
        <v>0</v>
      </c>
    </row>
    <row r="61" spans="1:16">
      <c r="A61" s="405">
        <v>3</v>
      </c>
      <c r="B61" s="429" t="s">
        <v>573</v>
      </c>
      <c r="C61" s="282"/>
      <c r="D61" s="403"/>
      <c r="E61" s="403"/>
      <c r="F61" s="403"/>
      <c r="G61" s="403"/>
      <c r="H61" s="403"/>
      <c r="I61" s="403"/>
      <c r="J61" s="403"/>
      <c r="K61" s="281"/>
      <c r="L61" s="403"/>
      <c r="M61" s="403"/>
      <c r="N61" s="403"/>
      <c r="O61" s="403"/>
      <c r="P61" s="404">
        <f t="shared" si="9"/>
        <v>0</v>
      </c>
    </row>
    <row r="62" spans="1:16">
      <c r="A62" s="405">
        <v>4</v>
      </c>
      <c r="B62" s="438" t="s">
        <v>581</v>
      </c>
      <c r="C62" s="282"/>
      <c r="D62" s="403"/>
      <c r="E62" s="403"/>
      <c r="F62" s="403"/>
      <c r="G62" s="403"/>
      <c r="H62" s="403"/>
      <c r="I62" s="403"/>
      <c r="J62" s="403"/>
      <c r="K62" s="281"/>
      <c r="L62" s="403"/>
      <c r="M62" s="403"/>
      <c r="N62" s="403"/>
      <c r="O62" s="403"/>
      <c r="P62" s="404">
        <f t="shared" si="9"/>
        <v>0</v>
      </c>
    </row>
    <row r="63" spans="1:16" ht="12.75" thickBot="1">
      <c r="A63" s="405">
        <v>5</v>
      </c>
      <c r="B63" s="438" t="s">
        <v>582</v>
      </c>
      <c r="C63" s="282"/>
      <c r="D63" s="403"/>
      <c r="E63" s="403"/>
      <c r="F63" s="403"/>
      <c r="G63" s="403"/>
      <c r="H63" s="403"/>
      <c r="I63" s="403"/>
      <c r="J63" s="403"/>
      <c r="K63" s="281"/>
      <c r="L63" s="403"/>
      <c r="M63" s="403"/>
      <c r="N63" s="403"/>
      <c r="O63" s="403"/>
      <c r="P63" s="404">
        <f t="shared" si="9"/>
        <v>0</v>
      </c>
    </row>
    <row r="64" spans="1:16" ht="12.75" thickBot="1">
      <c r="A64" s="410" t="s">
        <v>286</v>
      </c>
      <c r="B64" s="420" t="s">
        <v>583</v>
      </c>
      <c r="C64" s="412">
        <f t="shared" ref="C64:K64" si="10">SUM(C59:C63)</f>
        <v>0</v>
      </c>
      <c r="D64" s="413">
        <f t="shared" si="10"/>
        <v>0</v>
      </c>
      <c r="E64" s="413">
        <f t="shared" si="10"/>
        <v>0</v>
      </c>
      <c r="F64" s="413">
        <f t="shared" si="10"/>
        <v>0</v>
      </c>
      <c r="G64" s="413">
        <f t="shared" si="10"/>
        <v>0</v>
      </c>
      <c r="H64" s="413">
        <f t="shared" si="10"/>
        <v>0</v>
      </c>
      <c r="I64" s="413">
        <f t="shared" si="10"/>
        <v>0</v>
      </c>
      <c r="J64" s="413">
        <f t="shared" si="10"/>
        <v>0</v>
      </c>
      <c r="K64" s="414">
        <f t="shared" si="10"/>
        <v>0</v>
      </c>
      <c r="L64" s="413">
        <f>SUM(L59:L63)</f>
        <v>0</v>
      </c>
      <c r="M64" s="413">
        <f>SUM(M59:M63)</f>
        <v>0</v>
      </c>
      <c r="N64" s="413">
        <f>SUM(N59:N63)</f>
        <v>0</v>
      </c>
      <c r="O64" s="413">
        <f>SUM(O59:O63)</f>
        <v>0</v>
      </c>
      <c r="P64" s="415">
        <f t="shared" si="9"/>
        <v>0</v>
      </c>
    </row>
    <row r="65" spans="1:16" ht="12.75" thickBot="1">
      <c r="A65" s="422" t="s">
        <v>289</v>
      </c>
      <c r="B65" s="423" t="s">
        <v>584</v>
      </c>
      <c r="C65" s="424">
        <f>+C64*$K$95</f>
        <v>0</v>
      </c>
      <c r="D65" s="424">
        <f>+D64*$K$96</f>
        <v>0</v>
      </c>
      <c r="E65" s="424">
        <f>+E64*$K$97</f>
        <v>0</v>
      </c>
      <c r="F65" s="424">
        <f>+F64*$K$98</f>
        <v>0</v>
      </c>
      <c r="G65" s="424">
        <f>+G64*$K$99</f>
        <v>0</v>
      </c>
      <c r="H65" s="424">
        <f>+H64*$K$100</f>
        <v>0</v>
      </c>
      <c r="I65" s="424">
        <f>+I64*$K$101</f>
        <v>0</v>
      </c>
      <c r="J65" s="424">
        <f>+J64*$K$102</f>
        <v>0</v>
      </c>
      <c r="K65" s="424">
        <f>+K64*$K$103</f>
        <v>0</v>
      </c>
      <c r="L65" s="424">
        <f>+L64*$K$104</f>
        <v>0</v>
      </c>
      <c r="M65" s="424">
        <f>+M64*$K$105</f>
        <v>0</v>
      </c>
      <c r="N65" s="424">
        <f>+N64*$K$106</f>
        <v>0</v>
      </c>
      <c r="O65" s="424">
        <f>+O64*$K$107</f>
        <v>0</v>
      </c>
      <c r="P65" s="425">
        <f>SUM(C65:O65)</f>
        <v>0</v>
      </c>
    </row>
    <row r="68" spans="1:16" ht="15">
      <c r="A68" s="15" t="s">
        <v>266</v>
      </c>
      <c r="B68" s="86" t="s">
        <v>1076</v>
      </c>
    </row>
    <row r="69" spans="1:16" ht="15">
      <c r="A69" s="15" t="s">
        <v>267</v>
      </c>
      <c r="B69" s="86" t="s">
        <v>585</v>
      </c>
    </row>
    <row r="70" spans="1:16" ht="15">
      <c r="A70" s="15" t="s">
        <v>268</v>
      </c>
      <c r="B70" s="15" t="s">
        <v>269</v>
      </c>
    </row>
    <row r="71" spans="1:16" ht="15">
      <c r="A71" s="15" t="s">
        <v>0</v>
      </c>
      <c r="B71" s="15" t="s">
        <v>1</v>
      </c>
    </row>
    <row r="72" spans="1:16" ht="15">
      <c r="A72" s="15" t="s">
        <v>2</v>
      </c>
      <c r="B72" s="15" t="s">
        <v>3</v>
      </c>
    </row>
    <row r="74" spans="1:16" ht="12.75" thickBot="1"/>
    <row r="75" spans="1:16" ht="12.75" thickBot="1">
      <c r="A75" s="441"/>
      <c r="B75" s="442" t="s">
        <v>586</v>
      </c>
      <c r="C75" s="443" t="s">
        <v>273</v>
      </c>
      <c r="D75" s="444" t="s">
        <v>274</v>
      </c>
      <c r="E75" s="444" t="s">
        <v>275</v>
      </c>
      <c r="F75" s="444" t="s">
        <v>276</v>
      </c>
      <c r="G75" s="444" t="s">
        <v>277</v>
      </c>
      <c r="H75" s="445" t="s">
        <v>278</v>
      </c>
      <c r="I75" s="445" t="s">
        <v>279</v>
      </c>
      <c r="J75" s="445" t="s">
        <v>280</v>
      </c>
      <c r="K75" s="446" t="s">
        <v>281</v>
      </c>
      <c r="L75" s="447" t="s">
        <v>282</v>
      </c>
      <c r="M75" s="337" t="s">
        <v>283</v>
      </c>
      <c r="N75" s="448" t="s">
        <v>284</v>
      </c>
      <c r="O75" s="449" t="s">
        <v>285</v>
      </c>
      <c r="P75" s="447" t="s">
        <v>134</v>
      </c>
    </row>
    <row r="76" spans="1:16">
      <c r="A76" s="401">
        <v>1</v>
      </c>
      <c r="B76" s="402" t="s">
        <v>587</v>
      </c>
      <c r="C76" s="282"/>
      <c r="D76" s="403"/>
      <c r="E76" s="282"/>
      <c r="F76" s="282"/>
      <c r="G76" s="282"/>
      <c r="H76" s="282"/>
      <c r="I76" s="282"/>
      <c r="J76" s="282"/>
      <c r="K76" s="282"/>
      <c r="L76" s="282"/>
      <c r="M76" s="282"/>
      <c r="N76" s="282"/>
      <c r="O76" s="282"/>
      <c r="P76" s="404">
        <f>C76*$K$95+D76*$K$96+E76*$K$97+F76*$K$98+G76*$K$99+H76*$K$100+I76*$K$101+J76*$K$102+K76*$K$103+L76*$K$104+M76*$K$105+N76*$K$106+O76*$K$107</f>
        <v>0</v>
      </c>
    </row>
    <row r="77" spans="1:16">
      <c r="A77" s="405">
        <v>2</v>
      </c>
      <c r="B77" s="402" t="s">
        <v>588</v>
      </c>
      <c r="C77" s="282"/>
      <c r="D77" s="403"/>
      <c r="E77" s="282"/>
      <c r="F77" s="282"/>
      <c r="G77" s="282"/>
      <c r="H77" s="282"/>
      <c r="I77" s="282"/>
      <c r="J77" s="282"/>
      <c r="K77" s="282"/>
      <c r="L77" s="282"/>
      <c r="M77" s="282"/>
      <c r="N77" s="282"/>
      <c r="O77" s="282"/>
      <c r="P77" s="404">
        <f>C77*$K$95+D77*$K$96+E77*$K$97+F77*$K$98+G77*$K$99+H77*$K$100+I77*$K$101+J77*$K$102+K77*$K$103+L77*$K$104+M77*$K$105+N77*$K$106+O77*$K$107</f>
        <v>0</v>
      </c>
    </row>
    <row r="78" spans="1:16">
      <c r="A78" s="405">
        <v>3</v>
      </c>
      <c r="B78" s="428" t="s">
        <v>589</v>
      </c>
      <c r="C78" s="282"/>
      <c r="D78" s="403"/>
      <c r="E78" s="282"/>
      <c r="F78" s="282"/>
      <c r="G78" s="282"/>
      <c r="H78" s="282"/>
      <c r="I78" s="282"/>
      <c r="J78" s="282"/>
      <c r="K78" s="282"/>
      <c r="L78" s="282"/>
      <c r="M78" s="282"/>
      <c r="N78" s="282"/>
      <c r="O78" s="282"/>
      <c r="P78" s="404">
        <f>C78*$K$95+D78*$K$96+E78*$K$97+F78*$K$98+G78*$K$99+H78*$K$100+I78*$K$101+J78*$K$102+K78*$K$103+L78*$K$104+M78*$K$105+N78*$K$106+O78*$K$107</f>
        <v>0</v>
      </c>
    </row>
    <row r="79" spans="1:16" ht="12.75" thickBot="1">
      <c r="A79" s="405">
        <v>4</v>
      </c>
      <c r="B79" s="428" t="s">
        <v>590</v>
      </c>
      <c r="C79" s="282"/>
      <c r="D79" s="403"/>
      <c r="E79" s="282"/>
      <c r="F79" s="282"/>
      <c r="G79" s="282"/>
      <c r="H79" s="282"/>
      <c r="I79" s="282"/>
      <c r="J79" s="282"/>
      <c r="K79" s="282"/>
      <c r="L79" s="282"/>
      <c r="M79" s="282"/>
      <c r="N79" s="282"/>
      <c r="O79" s="282"/>
      <c r="P79" s="404">
        <f>C79*$K$95+D79*$K$96+E79*$K$97+F79*$K$98+G79*$K$99+H79*$K$100+I79*$K$101+J79*$K$102+K79*$K$103+L79*$K$104+M79*$K$105+N79*$K$106+O79*$K$107</f>
        <v>0</v>
      </c>
    </row>
    <row r="80" spans="1:16" ht="12.75" thickBot="1">
      <c r="A80" s="410" t="s">
        <v>286</v>
      </c>
      <c r="B80" s="420" t="s">
        <v>591</v>
      </c>
      <c r="C80" s="412">
        <f>+C76+C77-C78-C79</f>
        <v>0</v>
      </c>
      <c r="D80" s="412">
        <f t="shared" ref="D80:O80" si="11">+D76+D77-D78-D79</f>
        <v>0</v>
      </c>
      <c r="E80" s="412">
        <f t="shared" si="11"/>
        <v>0</v>
      </c>
      <c r="F80" s="412">
        <f t="shared" si="11"/>
        <v>0</v>
      </c>
      <c r="G80" s="412">
        <f t="shared" si="11"/>
        <v>0</v>
      </c>
      <c r="H80" s="412">
        <f t="shared" si="11"/>
        <v>0</v>
      </c>
      <c r="I80" s="412">
        <f t="shared" si="11"/>
        <v>0</v>
      </c>
      <c r="J80" s="412">
        <f t="shared" si="11"/>
        <v>0</v>
      </c>
      <c r="K80" s="412">
        <f t="shared" si="11"/>
        <v>0</v>
      </c>
      <c r="L80" s="412">
        <f t="shared" si="11"/>
        <v>0</v>
      </c>
      <c r="M80" s="412">
        <f t="shared" si="11"/>
        <v>0</v>
      </c>
      <c r="N80" s="412">
        <f t="shared" si="11"/>
        <v>0</v>
      </c>
      <c r="O80" s="412">
        <f t="shared" si="11"/>
        <v>0</v>
      </c>
      <c r="P80" s="415">
        <f>C80*$K$95+D80*$K$96+E80*$K$97+F80*$K$98+G80*$K$99+H80*$K$100+I80*$K$101+J80*$K$102+K80*$K$103+L80*$K$104+M80*$K$105+N80*$K$106+O80*$K$107</f>
        <v>0</v>
      </c>
    </row>
    <row r="81" spans="1:16" ht="12.75" thickBot="1">
      <c r="A81" s="422" t="s">
        <v>289</v>
      </c>
      <c r="B81" s="423" t="s">
        <v>592</v>
      </c>
      <c r="C81" s="424">
        <f>+C80*$K$95</f>
        <v>0</v>
      </c>
      <c r="D81" s="424">
        <f>+D80*$K$96</f>
        <v>0</v>
      </c>
      <c r="E81" s="424">
        <f>+E80*$K$97</f>
        <v>0</v>
      </c>
      <c r="F81" s="424">
        <f>+F80*$K$98</f>
        <v>0</v>
      </c>
      <c r="G81" s="424">
        <f>+G80*$K$99</f>
        <v>0</v>
      </c>
      <c r="H81" s="424">
        <f>+H80*$K$100</f>
        <v>0</v>
      </c>
      <c r="I81" s="424">
        <f>+I80*$K$101</f>
        <v>0</v>
      </c>
      <c r="J81" s="424">
        <f>+J80*$K$102</f>
        <v>0</v>
      </c>
      <c r="K81" s="424">
        <f>+K80*$K$103</f>
        <v>0</v>
      </c>
      <c r="L81" s="424">
        <f>+L80*$K$104</f>
        <v>0</v>
      </c>
      <c r="M81" s="424">
        <f>+M80*$K$105</f>
        <v>0</v>
      </c>
      <c r="N81" s="424">
        <f>+N80*$K$106</f>
        <v>0</v>
      </c>
      <c r="O81" s="424">
        <f>+O80*$K$107</f>
        <v>0</v>
      </c>
      <c r="P81" s="425">
        <f>SUM(C81:O81)</f>
        <v>0</v>
      </c>
    </row>
    <row r="84" spans="1:16" ht="15">
      <c r="A84" s="15" t="s">
        <v>266</v>
      </c>
      <c r="B84" s="15" t="s">
        <v>1077</v>
      </c>
    </row>
    <row r="85" spans="1:16" ht="15">
      <c r="A85" s="15" t="s">
        <v>267</v>
      </c>
      <c r="B85" s="15" t="s">
        <v>295</v>
      </c>
      <c r="D85" s="450"/>
      <c r="E85" s="17"/>
      <c r="F85" s="450"/>
      <c r="G85" s="450"/>
    </row>
    <row r="86" spans="1:16" ht="15">
      <c r="A86" s="15" t="s">
        <v>268</v>
      </c>
      <c r="B86" s="15" t="s">
        <v>269</v>
      </c>
      <c r="D86" s="450"/>
      <c r="E86" s="450"/>
      <c r="F86" s="450"/>
      <c r="G86" s="450"/>
    </row>
    <row r="87" spans="1:16" ht="15">
      <c r="A87" s="15" t="s">
        <v>0</v>
      </c>
      <c r="B87" s="15" t="s">
        <v>1</v>
      </c>
      <c r="D87" s="450"/>
      <c r="E87" s="450"/>
      <c r="F87" s="450"/>
      <c r="G87" s="450"/>
    </row>
    <row r="88" spans="1:16" ht="15">
      <c r="A88" s="15" t="s">
        <v>2</v>
      </c>
      <c r="B88" s="15" t="s">
        <v>3</v>
      </c>
      <c r="D88" s="450"/>
      <c r="E88" s="450"/>
      <c r="F88" s="450"/>
      <c r="G88" s="450"/>
    </row>
    <row r="89" spans="1:16">
      <c r="C89" s="436"/>
      <c r="D89" s="435"/>
      <c r="E89" s="432"/>
      <c r="F89" s="432"/>
      <c r="G89" s="432"/>
      <c r="H89" s="432"/>
      <c r="I89" s="432"/>
      <c r="J89" s="432"/>
      <c r="K89" s="432"/>
      <c r="L89" s="434"/>
    </row>
    <row r="90" spans="1:16" ht="12.75" thickBot="1">
      <c r="A90" s="426"/>
      <c r="C90" s="451"/>
      <c r="D90" s="452"/>
      <c r="E90" s="452"/>
      <c r="F90" s="452"/>
      <c r="G90" s="452"/>
      <c r="H90" s="452"/>
      <c r="I90" s="452"/>
      <c r="J90" s="452"/>
      <c r="K90" s="452"/>
      <c r="L90" s="453"/>
    </row>
    <row r="91" spans="1:16" ht="15.75" customHeight="1" thickBot="1">
      <c r="A91" s="393"/>
      <c r="B91" s="454" t="s">
        <v>296</v>
      </c>
      <c r="C91" s="455" t="s">
        <v>958</v>
      </c>
      <c r="D91" s="456"/>
      <c r="E91" s="455" t="s">
        <v>593</v>
      </c>
      <c r="F91" s="456"/>
      <c r="G91" s="908" t="s">
        <v>594</v>
      </c>
      <c r="H91" s="908" t="s">
        <v>595</v>
      </c>
      <c r="I91" s="908" t="s">
        <v>596</v>
      </c>
      <c r="J91" s="911" t="s">
        <v>597</v>
      </c>
      <c r="K91" s="905" t="s">
        <v>598</v>
      </c>
      <c r="L91" s="905" t="s">
        <v>297</v>
      </c>
      <c r="M91" s="905" t="s">
        <v>298</v>
      </c>
    </row>
    <row r="92" spans="1:16" ht="36">
      <c r="A92" s="457"/>
      <c r="B92" s="458" t="s">
        <v>299</v>
      </c>
      <c r="C92" s="459" t="s">
        <v>300</v>
      </c>
      <c r="D92" s="460" t="s">
        <v>301</v>
      </c>
      <c r="E92" s="461" t="s">
        <v>599</v>
      </c>
      <c r="F92" s="462" t="s">
        <v>600</v>
      </c>
      <c r="G92" s="909"/>
      <c r="H92" s="909"/>
      <c r="I92" s="909"/>
      <c r="J92" s="912"/>
      <c r="K92" s="906"/>
      <c r="L92" s="906"/>
      <c r="M92" s="906"/>
    </row>
    <row r="93" spans="1:16" ht="12.75" thickBot="1">
      <c r="A93" s="457"/>
      <c r="B93" s="463"/>
      <c r="C93" s="459"/>
      <c r="D93" s="464"/>
      <c r="E93" s="465"/>
      <c r="F93" s="466"/>
      <c r="G93" s="910"/>
      <c r="H93" s="910"/>
      <c r="I93" s="910"/>
      <c r="J93" s="913"/>
      <c r="K93" s="907"/>
      <c r="L93" s="907"/>
      <c r="M93" s="907"/>
    </row>
    <row r="94" spans="1:16">
      <c r="A94" s="467"/>
      <c r="B94" s="468" t="s">
        <v>302</v>
      </c>
      <c r="C94" s="469" t="s">
        <v>303</v>
      </c>
      <c r="D94" s="470" t="s">
        <v>304</v>
      </c>
      <c r="E94" s="471" t="s">
        <v>601</v>
      </c>
      <c r="F94" s="470" t="s">
        <v>602</v>
      </c>
      <c r="G94" s="472" t="s">
        <v>603</v>
      </c>
      <c r="H94" s="472" t="s">
        <v>305</v>
      </c>
      <c r="I94" s="472" t="s">
        <v>604</v>
      </c>
      <c r="J94" s="472" t="s">
        <v>605</v>
      </c>
      <c r="K94" s="473" t="s">
        <v>606</v>
      </c>
      <c r="L94" s="474" t="s">
        <v>607</v>
      </c>
      <c r="M94" s="472" t="s">
        <v>608</v>
      </c>
    </row>
    <row r="95" spans="1:16">
      <c r="A95" s="475">
        <v>1</v>
      </c>
      <c r="B95" s="476" t="s">
        <v>273</v>
      </c>
      <c r="C95" s="280">
        <f>+C23</f>
        <v>0</v>
      </c>
      <c r="D95" s="279">
        <f>C36</f>
        <v>0</v>
      </c>
      <c r="E95" s="477">
        <f>C54</f>
        <v>0</v>
      </c>
      <c r="F95" s="478">
        <f>C64</f>
        <v>0</v>
      </c>
      <c r="G95" s="479">
        <f>C95-D95+E95-F95</f>
        <v>0</v>
      </c>
      <c r="H95" s="479">
        <f>C80</f>
        <v>0</v>
      </c>
      <c r="I95" s="480">
        <f>G95+H95</f>
        <v>0</v>
      </c>
      <c r="J95" s="481"/>
      <c r="K95" s="482"/>
      <c r="L95" s="479">
        <f t="shared" ref="L95:L107" si="12">((I95-J95)*K95)/1000</f>
        <v>0</v>
      </c>
      <c r="M95" s="479" t="e">
        <f>L95/$M$111*100</f>
        <v>#DIV/0!</v>
      </c>
    </row>
    <row r="96" spans="1:16">
      <c r="A96" s="475">
        <v>2</v>
      </c>
      <c r="B96" s="476" t="s">
        <v>274</v>
      </c>
      <c r="C96" s="280">
        <f>D23</f>
        <v>0</v>
      </c>
      <c r="D96" s="279">
        <f>D36</f>
        <v>0</v>
      </c>
      <c r="E96" s="477">
        <f>D54</f>
        <v>0</v>
      </c>
      <c r="F96" s="478">
        <f>D64</f>
        <v>0</v>
      </c>
      <c r="G96" s="479">
        <f t="shared" ref="G96:G102" si="13">C96-D96+E96-F96</f>
        <v>0</v>
      </c>
      <c r="H96" s="479">
        <f>D80</f>
        <v>0</v>
      </c>
      <c r="I96" s="480">
        <f t="shared" ref="I96:I102" si="14">G96+H96</f>
        <v>0</v>
      </c>
      <c r="J96" s="481"/>
      <c r="K96" s="482"/>
      <c r="L96" s="479">
        <f t="shared" si="12"/>
        <v>0</v>
      </c>
      <c r="M96" s="479" t="e">
        <f>L96/$M$111*100</f>
        <v>#DIV/0!</v>
      </c>
    </row>
    <row r="97" spans="1:13">
      <c r="A97" s="475">
        <v>3</v>
      </c>
      <c r="B97" s="476" t="s">
        <v>275</v>
      </c>
      <c r="C97" s="280">
        <f>E23</f>
        <v>0</v>
      </c>
      <c r="D97" s="279">
        <f>E36</f>
        <v>0</v>
      </c>
      <c r="E97" s="477">
        <f>E54</f>
        <v>0</v>
      </c>
      <c r="F97" s="478">
        <f>E64</f>
        <v>0</v>
      </c>
      <c r="G97" s="479">
        <f t="shared" si="13"/>
        <v>0</v>
      </c>
      <c r="H97" s="479">
        <f>E80</f>
        <v>0</v>
      </c>
      <c r="I97" s="480">
        <f t="shared" si="14"/>
        <v>0</v>
      </c>
      <c r="J97" s="481"/>
      <c r="K97" s="482"/>
      <c r="L97" s="479">
        <f t="shared" si="12"/>
        <v>0</v>
      </c>
      <c r="M97" s="479" t="e">
        <f t="shared" ref="M97:M107" si="15">L97/$M$111*100</f>
        <v>#DIV/0!</v>
      </c>
    </row>
    <row r="98" spans="1:13">
      <c r="A98" s="475">
        <v>4</v>
      </c>
      <c r="B98" s="476" t="s">
        <v>276</v>
      </c>
      <c r="C98" s="280">
        <f>F23</f>
        <v>0</v>
      </c>
      <c r="D98" s="279">
        <f>F36</f>
        <v>0</v>
      </c>
      <c r="E98" s="477">
        <f>F54</f>
        <v>0</v>
      </c>
      <c r="F98" s="478">
        <f>F64</f>
        <v>0</v>
      </c>
      <c r="G98" s="479">
        <f t="shared" si="13"/>
        <v>0</v>
      </c>
      <c r="H98" s="479">
        <f>F80</f>
        <v>0</v>
      </c>
      <c r="I98" s="480">
        <f t="shared" si="14"/>
        <v>0</v>
      </c>
      <c r="J98" s="481"/>
      <c r="K98" s="482"/>
      <c r="L98" s="479">
        <f t="shared" si="12"/>
        <v>0</v>
      </c>
      <c r="M98" s="479" t="e">
        <f t="shared" si="15"/>
        <v>#DIV/0!</v>
      </c>
    </row>
    <row r="99" spans="1:13">
      <c r="A99" s="475">
        <v>5</v>
      </c>
      <c r="B99" s="476" t="s">
        <v>277</v>
      </c>
      <c r="C99" s="280">
        <f>G23</f>
        <v>0</v>
      </c>
      <c r="D99" s="279">
        <f>G36</f>
        <v>0</v>
      </c>
      <c r="E99" s="477">
        <f>G54</f>
        <v>0</v>
      </c>
      <c r="F99" s="478">
        <f>G64</f>
        <v>0</v>
      </c>
      <c r="G99" s="479">
        <f t="shared" si="13"/>
        <v>0</v>
      </c>
      <c r="H99" s="479">
        <f>G80</f>
        <v>0</v>
      </c>
      <c r="I99" s="480">
        <f t="shared" si="14"/>
        <v>0</v>
      </c>
      <c r="J99" s="481"/>
      <c r="K99" s="482"/>
      <c r="L99" s="479">
        <f t="shared" si="12"/>
        <v>0</v>
      </c>
      <c r="M99" s="479" t="e">
        <f t="shared" si="15"/>
        <v>#DIV/0!</v>
      </c>
    </row>
    <row r="100" spans="1:13">
      <c r="A100" s="475">
        <v>6</v>
      </c>
      <c r="B100" s="476" t="s">
        <v>278</v>
      </c>
      <c r="C100" s="280">
        <f>H23</f>
        <v>0</v>
      </c>
      <c r="D100" s="279">
        <f>H36</f>
        <v>0</v>
      </c>
      <c r="E100" s="477">
        <f>H54</f>
        <v>0</v>
      </c>
      <c r="F100" s="478">
        <f>H64</f>
        <v>0</v>
      </c>
      <c r="G100" s="479">
        <f t="shared" si="13"/>
        <v>0</v>
      </c>
      <c r="H100" s="479">
        <f>H80</f>
        <v>0</v>
      </c>
      <c r="I100" s="480">
        <f t="shared" si="14"/>
        <v>0</v>
      </c>
      <c r="J100" s="481"/>
      <c r="K100" s="482"/>
      <c r="L100" s="479">
        <f t="shared" si="12"/>
        <v>0</v>
      </c>
      <c r="M100" s="479" t="e">
        <f>L100/$M$111*100</f>
        <v>#DIV/0!</v>
      </c>
    </row>
    <row r="101" spans="1:13">
      <c r="A101" s="475">
        <v>7</v>
      </c>
      <c r="B101" s="476" t="s">
        <v>279</v>
      </c>
      <c r="C101" s="280">
        <f>I23</f>
        <v>0</v>
      </c>
      <c r="D101" s="279">
        <f>I36</f>
        <v>0</v>
      </c>
      <c r="E101" s="477">
        <f>I54</f>
        <v>0</v>
      </c>
      <c r="F101" s="478">
        <f>I64</f>
        <v>0</v>
      </c>
      <c r="G101" s="479">
        <f t="shared" si="13"/>
        <v>0</v>
      </c>
      <c r="H101" s="479">
        <f>I80</f>
        <v>0</v>
      </c>
      <c r="I101" s="480">
        <f t="shared" si="14"/>
        <v>0</v>
      </c>
      <c r="J101" s="481"/>
      <c r="K101" s="482"/>
      <c r="L101" s="479">
        <f t="shared" si="12"/>
        <v>0</v>
      </c>
      <c r="M101" s="479" t="e">
        <f t="shared" si="15"/>
        <v>#DIV/0!</v>
      </c>
    </row>
    <row r="102" spans="1:13">
      <c r="A102" s="475">
        <v>8</v>
      </c>
      <c r="B102" s="476" t="s">
        <v>306</v>
      </c>
      <c r="C102" s="280">
        <f>J23</f>
        <v>0</v>
      </c>
      <c r="D102" s="279">
        <f>J36</f>
        <v>0</v>
      </c>
      <c r="E102" s="477">
        <f>J54</f>
        <v>0</v>
      </c>
      <c r="F102" s="478">
        <f>J64</f>
        <v>0</v>
      </c>
      <c r="G102" s="479">
        <f t="shared" si="13"/>
        <v>0</v>
      </c>
      <c r="H102" s="479">
        <f>J80</f>
        <v>0</v>
      </c>
      <c r="I102" s="480">
        <f t="shared" si="14"/>
        <v>0</v>
      </c>
      <c r="J102" s="481"/>
      <c r="K102" s="482"/>
      <c r="L102" s="479">
        <f t="shared" si="12"/>
        <v>0</v>
      </c>
      <c r="M102" s="479" t="e">
        <f t="shared" si="15"/>
        <v>#DIV/0!</v>
      </c>
    </row>
    <row r="103" spans="1:13">
      <c r="A103" s="475">
        <v>9</v>
      </c>
      <c r="B103" s="476" t="s">
        <v>281</v>
      </c>
      <c r="C103" s="280">
        <f>K23</f>
        <v>0</v>
      </c>
      <c r="D103" s="279">
        <f>K36</f>
        <v>0</v>
      </c>
      <c r="E103" s="477">
        <f>K54</f>
        <v>0</v>
      </c>
      <c r="F103" s="478">
        <f>K64</f>
        <v>0</v>
      </c>
      <c r="G103" s="479">
        <f>C103-D103+E103-F103</f>
        <v>0</v>
      </c>
      <c r="H103" s="479">
        <f>K80</f>
        <v>0</v>
      </c>
      <c r="I103" s="480">
        <f>G103+H103</f>
        <v>0</v>
      </c>
      <c r="J103" s="481"/>
      <c r="K103" s="482"/>
      <c r="L103" s="479">
        <f t="shared" si="12"/>
        <v>0</v>
      </c>
      <c r="M103" s="479" t="e">
        <f t="shared" si="15"/>
        <v>#DIV/0!</v>
      </c>
    </row>
    <row r="104" spans="1:13">
      <c r="A104" s="475">
        <v>10</v>
      </c>
      <c r="B104" s="476" t="s">
        <v>282</v>
      </c>
      <c r="C104" s="280">
        <f>L23</f>
        <v>0</v>
      </c>
      <c r="D104" s="279">
        <f>L36</f>
        <v>0</v>
      </c>
      <c r="E104" s="477">
        <f>L54</f>
        <v>0</v>
      </c>
      <c r="F104" s="478">
        <f>L64</f>
        <v>0</v>
      </c>
      <c r="G104" s="479">
        <f>C104-D104+E104-F104</f>
        <v>0</v>
      </c>
      <c r="H104" s="479">
        <f>L80</f>
        <v>0</v>
      </c>
      <c r="I104" s="480">
        <f>G104+H104</f>
        <v>0</v>
      </c>
      <c r="J104" s="481"/>
      <c r="K104" s="482"/>
      <c r="L104" s="479">
        <f t="shared" si="12"/>
        <v>0</v>
      </c>
      <c r="M104" s="479" t="e">
        <f t="shared" si="15"/>
        <v>#DIV/0!</v>
      </c>
    </row>
    <row r="105" spans="1:13">
      <c r="A105" s="475">
        <v>11</v>
      </c>
      <c r="B105" s="476" t="s">
        <v>283</v>
      </c>
      <c r="C105" s="280">
        <f>M23</f>
        <v>0</v>
      </c>
      <c r="D105" s="279">
        <f>M36</f>
        <v>0</v>
      </c>
      <c r="E105" s="477">
        <f>M54</f>
        <v>0</v>
      </c>
      <c r="F105" s="478">
        <f>M64</f>
        <v>0</v>
      </c>
      <c r="G105" s="479">
        <f>C105-D105+E105-F105</f>
        <v>0</v>
      </c>
      <c r="H105" s="479">
        <f>M80</f>
        <v>0</v>
      </c>
      <c r="I105" s="480">
        <f>G105+H105</f>
        <v>0</v>
      </c>
      <c r="J105" s="481"/>
      <c r="K105" s="482"/>
      <c r="L105" s="479">
        <f t="shared" si="12"/>
        <v>0</v>
      </c>
      <c r="M105" s="479" t="e">
        <f t="shared" si="15"/>
        <v>#DIV/0!</v>
      </c>
    </row>
    <row r="106" spans="1:13">
      <c r="A106" s="475">
        <v>12</v>
      </c>
      <c r="B106" s="476" t="s">
        <v>284</v>
      </c>
      <c r="C106" s="280">
        <f>N23</f>
        <v>0</v>
      </c>
      <c r="D106" s="279">
        <f>N36</f>
        <v>0</v>
      </c>
      <c r="E106" s="477">
        <f>N54</f>
        <v>0</v>
      </c>
      <c r="F106" s="478">
        <f>N64</f>
        <v>0</v>
      </c>
      <c r="G106" s="479">
        <f>C106-D106+E106-F106</f>
        <v>0</v>
      </c>
      <c r="H106" s="479">
        <f>N80</f>
        <v>0</v>
      </c>
      <c r="I106" s="480">
        <f>G106+H106</f>
        <v>0</v>
      </c>
      <c r="J106" s="481"/>
      <c r="K106" s="482"/>
      <c r="L106" s="479">
        <f t="shared" si="12"/>
        <v>0</v>
      </c>
      <c r="M106" s="479" t="e">
        <f t="shared" si="15"/>
        <v>#DIV/0!</v>
      </c>
    </row>
    <row r="107" spans="1:13" ht="12.75" thickBot="1">
      <c r="A107" s="475">
        <v>13</v>
      </c>
      <c r="B107" s="476" t="s">
        <v>285</v>
      </c>
      <c r="C107" s="280">
        <f>O23</f>
        <v>0</v>
      </c>
      <c r="D107" s="279">
        <f>O36</f>
        <v>0</v>
      </c>
      <c r="E107" s="477">
        <f>O54</f>
        <v>0</v>
      </c>
      <c r="F107" s="478">
        <f>O64</f>
        <v>0</v>
      </c>
      <c r="G107" s="479">
        <f>C107-D107+E107-F107</f>
        <v>0</v>
      </c>
      <c r="H107" s="479">
        <f>O80</f>
        <v>0</v>
      </c>
      <c r="I107" s="480">
        <f>G107+H107</f>
        <v>0</v>
      </c>
      <c r="J107" s="481"/>
      <c r="K107" s="482"/>
      <c r="L107" s="479">
        <f t="shared" si="12"/>
        <v>0</v>
      </c>
      <c r="M107" s="479" t="e">
        <f t="shared" si="15"/>
        <v>#DIV/0!</v>
      </c>
    </row>
    <row r="108" spans="1:13">
      <c r="A108" s="467">
        <v>13</v>
      </c>
      <c r="B108" s="483" t="s">
        <v>307</v>
      </c>
      <c r="C108" s="484"/>
      <c r="D108" s="484"/>
      <c r="E108" s="484"/>
      <c r="F108" s="484"/>
      <c r="G108" s="484"/>
      <c r="H108" s="484"/>
      <c r="I108" s="484"/>
      <c r="J108" s="484"/>
      <c r="K108" s="485"/>
      <c r="L108" s="486"/>
      <c r="M108" s="487">
        <f>SUMIF(L95:L107,"&gt;0",L95:L107)</f>
        <v>0</v>
      </c>
    </row>
    <row r="109" spans="1:13">
      <c r="A109" s="488">
        <v>14</v>
      </c>
      <c r="B109" s="489" t="s">
        <v>308</v>
      </c>
      <c r="C109" s="490"/>
      <c r="D109" s="490"/>
      <c r="E109" s="490"/>
      <c r="F109" s="490"/>
      <c r="G109" s="490"/>
      <c r="H109" s="490"/>
      <c r="I109" s="490"/>
      <c r="J109" s="490"/>
      <c r="K109" s="491"/>
      <c r="L109" s="492"/>
      <c r="M109" s="493">
        <f>SUMIF(L95:L107,"&lt;0",L95:L107)</f>
        <v>0</v>
      </c>
    </row>
    <row r="110" spans="1:13">
      <c r="A110" s="488">
        <v>15</v>
      </c>
      <c r="B110" s="489" t="s">
        <v>609</v>
      </c>
      <c r="C110" s="490"/>
      <c r="D110" s="490"/>
      <c r="E110" s="490"/>
      <c r="F110" s="490"/>
      <c r="G110" s="490"/>
      <c r="H110" s="490"/>
      <c r="I110" s="490"/>
      <c r="J110" s="490"/>
      <c r="K110" s="491"/>
      <c r="L110" s="492"/>
      <c r="M110" s="493">
        <f>IF(ABS(M108)&gt;ABS(M109),M108,M109)</f>
        <v>0</v>
      </c>
    </row>
    <row r="111" spans="1:13">
      <c r="A111" s="494">
        <v>16</v>
      </c>
      <c r="B111" s="495" t="s">
        <v>610</v>
      </c>
      <c r="C111" s="490"/>
      <c r="D111" s="496"/>
      <c r="E111" s="496"/>
      <c r="F111" s="490"/>
      <c r="G111" s="490"/>
      <c r="H111" s="490"/>
      <c r="I111" s="490"/>
      <c r="J111" s="490"/>
      <c r="K111" s="491"/>
      <c r="L111" s="492"/>
      <c r="M111" s="497">
        <f>IF(M110=0,0,'F6'!C9/1000)</f>
        <v>0</v>
      </c>
    </row>
    <row r="112" spans="1:13">
      <c r="A112" s="488">
        <v>17</v>
      </c>
      <c r="B112" s="489" t="s">
        <v>309</v>
      </c>
      <c r="C112" s="490"/>
      <c r="D112" s="496"/>
      <c r="E112" s="496"/>
      <c r="F112" s="490"/>
      <c r="G112" s="490"/>
      <c r="H112" s="490"/>
      <c r="I112" s="490"/>
      <c r="J112" s="490"/>
      <c r="K112" s="491"/>
      <c r="L112" s="492"/>
      <c r="M112" s="498" t="e">
        <f>M110/M111*100</f>
        <v>#DIV/0!</v>
      </c>
    </row>
    <row r="113" spans="1:13">
      <c r="A113" s="488">
        <v>18</v>
      </c>
      <c r="B113" s="489" t="s">
        <v>310</v>
      </c>
      <c r="C113" s="490"/>
      <c r="D113" s="496"/>
      <c r="E113" s="496"/>
      <c r="F113" s="490"/>
      <c r="G113" s="490"/>
      <c r="H113" s="490"/>
      <c r="I113" s="490"/>
      <c r="J113" s="490"/>
      <c r="K113" s="491"/>
      <c r="L113" s="492"/>
      <c r="M113" s="499">
        <v>0.3</v>
      </c>
    </row>
    <row r="114" spans="1:13" ht="12.75" thickBot="1">
      <c r="A114" s="571">
        <v>19</v>
      </c>
      <c r="B114" s="500" t="s">
        <v>311</v>
      </c>
      <c r="C114" s="501"/>
      <c r="D114" s="502"/>
      <c r="E114" s="502"/>
      <c r="F114" s="501"/>
      <c r="G114" s="501"/>
      <c r="H114" s="501"/>
      <c r="I114" s="501"/>
      <c r="J114" s="501"/>
      <c r="K114" s="503"/>
      <c r="L114" s="504"/>
      <c r="M114" s="505">
        <v>0.4</v>
      </c>
    </row>
    <row r="115" spans="1:13">
      <c r="B115" s="426"/>
      <c r="C115" s="506"/>
      <c r="D115" s="507"/>
      <c r="E115" s="508"/>
      <c r="F115" s="508"/>
      <c r="G115" s="508"/>
      <c r="H115" s="508"/>
      <c r="I115" s="508"/>
      <c r="J115" s="508"/>
      <c r="K115" s="508"/>
    </row>
    <row r="116" spans="1:13">
      <c r="C116" s="509"/>
      <c r="D116" s="509"/>
      <c r="E116" s="509"/>
      <c r="F116" s="509"/>
      <c r="G116" s="509"/>
      <c r="H116" s="509"/>
      <c r="I116" s="510"/>
      <c r="J116" s="510"/>
    </row>
    <row r="119" spans="1:13">
      <c r="A119" s="511"/>
    </row>
  </sheetData>
  <mergeCells count="13">
    <mergeCell ref="M91:M93"/>
    <mergeCell ref="G91:G93"/>
    <mergeCell ref="H91:H93"/>
    <mergeCell ref="I91:I93"/>
    <mergeCell ref="J91:J93"/>
    <mergeCell ref="K91:K93"/>
    <mergeCell ref="L91:L93"/>
    <mergeCell ref="P7:P8"/>
    <mergeCell ref="B26:B27"/>
    <mergeCell ref="P26:P27"/>
    <mergeCell ref="P47:P48"/>
    <mergeCell ref="B57:B58"/>
    <mergeCell ref="P57:P5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208"/>
  <sheetViews>
    <sheetView topLeftCell="A178" zoomScale="110" zoomScaleNormal="110" workbookViewId="0">
      <selection activeCell="B172" sqref="B172"/>
    </sheetView>
  </sheetViews>
  <sheetFormatPr defaultRowHeight="15"/>
  <cols>
    <col min="1" max="1" width="16.140625" customWidth="1"/>
    <col min="2" max="2" width="67.7109375" customWidth="1"/>
    <col min="3" max="3" width="12.42578125" customWidth="1"/>
    <col min="4" max="4" width="15.140625" customWidth="1"/>
    <col min="5" max="5" width="10" customWidth="1"/>
    <col min="6" max="6" width="16.5703125" customWidth="1"/>
    <col min="8" max="8" width="16.42578125" customWidth="1"/>
    <col min="10" max="10" width="15" customWidth="1"/>
    <col min="11" max="11" width="12.140625" customWidth="1"/>
    <col min="12" max="12" width="15" customWidth="1"/>
  </cols>
  <sheetData>
    <row r="1" spans="1:12">
      <c r="A1" s="15" t="s">
        <v>266</v>
      </c>
      <c r="B1" s="86">
        <v>11</v>
      </c>
    </row>
    <row r="2" spans="1:12">
      <c r="A2" s="15" t="s">
        <v>267</v>
      </c>
      <c r="B2" s="15" t="s">
        <v>1110</v>
      </c>
    </row>
    <row r="3" spans="1:12">
      <c r="A3" s="15" t="s">
        <v>268</v>
      </c>
      <c r="B3" s="15" t="s">
        <v>269</v>
      </c>
    </row>
    <row r="4" spans="1:12">
      <c r="A4" s="15" t="s">
        <v>0</v>
      </c>
      <c r="B4" s="15" t="s">
        <v>1</v>
      </c>
    </row>
    <row r="5" spans="1:12">
      <c r="A5" s="15" t="s">
        <v>2</v>
      </c>
      <c r="B5" s="15" t="s">
        <v>3</v>
      </c>
    </row>
    <row r="6" spans="1:12" ht="15.75" thickBot="1"/>
    <row r="7" spans="1:12">
      <c r="A7" s="285" t="s">
        <v>123</v>
      </c>
      <c r="B7" s="284" t="s">
        <v>865</v>
      </c>
      <c r="C7" s="914" t="s">
        <v>715</v>
      </c>
      <c r="D7" s="915"/>
      <c r="E7" s="916" t="s">
        <v>716</v>
      </c>
      <c r="F7" s="915"/>
      <c r="G7" s="916" t="s">
        <v>717</v>
      </c>
      <c r="H7" s="915"/>
      <c r="I7" s="916" t="s">
        <v>718</v>
      </c>
      <c r="J7" s="917"/>
      <c r="K7" s="916" t="s">
        <v>191</v>
      </c>
      <c r="L7" s="918"/>
    </row>
    <row r="8" spans="1:12" ht="15.75" thickBot="1">
      <c r="A8" s="287"/>
      <c r="B8" s="288"/>
      <c r="C8" s="289" t="s">
        <v>719</v>
      </c>
      <c r="D8" s="290" t="s">
        <v>738</v>
      </c>
      <c r="E8" s="291" t="s">
        <v>719</v>
      </c>
      <c r="F8" s="290" t="s">
        <v>738</v>
      </c>
      <c r="G8" s="291" t="s">
        <v>719</v>
      </c>
      <c r="H8" s="290" t="s">
        <v>738</v>
      </c>
      <c r="I8" s="291" t="s">
        <v>719</v>
      </c>
      <c r="J8" s="290" t="s">
        <v>738</v>
      </c>
      <c r="K8" s="291" t="s">
        <v>719</v>
      </c>
      <c r="L8" s="292" t="s">
        <v>738</v>
      </c>
    </row>
    <row r="9" spans="1:12">
      <c r="A9" s="633">
        <v>1</v>
      </c>
      <c r="B9" s="634" t="s">
        <v>747</v>
      </c>
      <c r="C9" s="700">
        <f t="shared" ref="C9:J9" si="0">C11+C21+C39</f>
        <v>0</v>
      </c>
      <c r="D9" s="713">
        <f>D11+D21+D39</f>
        <v>0</v>
      </c>
      <c r="E9" s="713">
        <f t="shared" si="0"/>
        <v>0</v>
      </c>
      <c r="F9" s="713">
        <f t="shared" si="0"/>
        <v>0</v>
      </c>
      <c r="G9" s="713">
        <f t="shared" si="0"/>
        <v>0</v>
      </c>
      <c r="H9" s="713">
        <f>H11+H21+H39</f>
        <v>0</v>
      </c>
      <c r="I9" s="713">
        <f t="shared" si="0"/>
        <v>0</v>
      </c>
      <c r="J9" s="713">
        <f t="shared" si="0"/>
        <v>0</v>
      </c>
      <c r="K9" s="713">
        <f>C9+E9+G9+I9</f>
        <v>0</v>
      </c>
      <c r="L9" s="714">
        <f>D9+F9+H9+J9</f>
        <v>0</v>
      </c>
    </row>
    <row r="10" spans="1:12">
      <c r="A10" s="306"/>
      <c r="B10" s="293" t="s">
        <v>791</v>
      </c>
      <c r="C10" s="701"/>
      <c r="D10" s="715"/>
      <c r="E10" s="715"/>
      <c r="F10" s="715"/>
      <c r="G10" s="715"/>
      <c r="H10" s="715"/>
      <c r="I10" s="715"/>
      <c r="J10" s="715"/>
      <c r="K10" s="715"/>
      <c r="L10" s="716"/>
    </row>
    <row r="11" spans="1:12">
      <c r="A11" s="307">
        <v>1.1000000000000001</v>
      </c>
      <c r="B11" s="294" t="s">
        <v>786</v>
      </c>
      <c r="C11" s="702">
        <f>C12+C13</f>
        <v>0</v>
      </c>
      <c r="D11" s="717">
        <f t="shared" ref="D11:J11" si="1">D12+D13</f>
        <v>0</v>
      </c>
      <c r="E11" s="717">
        <f t="shared" si="1"/>
        <v>0</v>
      </c>
      <c r="F11" s="717">
        <f t="shared" si="1"/>
        <v>0</v>
      </c>
      <c r="G11" s="717">
        <f t="shared" si="1"/>
        <v>0</v>
      </c>
      <c r="H11" s="717">
        <f t="shared" si="1"/>
        <v>0</v>
      </c>
      <c r="I11" s="717">
        <f t="shared" si="1"/>
        <v>0</v>
      </c>
      <c r="J11" s="717">
        <f t="shared" si="1"/>
        <v>0</v>
      </c>
      <c r="K11" s="717">
        <f>C11+E11+G11+I11</f>
        <v>0</v>
      </c>
      <c r="L11" s="718">
        <f>D11+F11+H11+J11</f>
        <v>0</v>
      </c>
    </row>
    <row r="12" spans="1:12">
      <c r="A12" s="307"/>
      <c r="B12" s="295" t="s">
        <v>721</v>
      </c>
      <c r="C12" s="703"/>
      <c r="D12" s="719"/>
      <c r="E12" s="719"/>
      <c r="F12" s="719"/>
      <c r="G12" s="719"/>
      <c r="H12" s="719"/>
      <c r="I12" s="719"/>
      <c r="J12" s="719"/>
      <c r="K12" s="719"/>
      <c r="L12" s="720"/>
    </row>
    <row r="13" spans="1:12">
      <c r="A13" s="307"/>
      <c r="B13" s="295" t="s">
        <v>722</v>
      </c>
      <c r="C13" s="703"/>
      <c r="D13" s="719"/>
      <c r="E13" s="719"/>
      <c r="F13" s="719"/>
      <c r="G13" s="719"/>
      <c r="H13" s="719"/>
      <c r="I13" s="719"/>
      <c r="J13" s="719"/>
      <c r="K13" s="719"/>
      <c r="L13" s="720"/>
    </row>
    <row r="14" spans="1:12">
      <c r="A14" s="307"/>
      <c r="B14" s="294" t="s">
        <v>748</v>
      </c>
      <c r="C14" s="701"/>
      <c r="D14" s="721"/>
      <c r="E14" s="721"/>
      <c r="F14" s="721"/>
      <c r="G14" s="721"/>
      <c r="H14" s="721"/>
      <c r="I14" s="721"/>
      <c r="J14" s="721"/>
      <c r="K14" s="721"/>
      <c r="L14" s="722"/>
    </row>
    <row r="15" spans="1:12">
      <c r="A15" s="307"/>
      <c r="B15" s="296" t="s">
        <v>733</v>
      </c>
      <c r="C15" s="702">
        <f>C16+C17</f>
        <v>0</v>
      </c>
      <c r="D15" s="717">
        <f t="shared" ref="D15:J15" si="2">D16+D17</f>
        <v>0</v>
      </c>
      <c r="E15" s="717">
        <f t="shared" si="2"/>
        <v>0</v>
      </c>
      <c r="F15" s="717">
        <f t="shared" si="2"/>
        <v>0</v>
      </c>
      <c r="G15" s="717">
        <f t="shared" si="2"/>
        <v>0</v>
      </c>
      <c r="H15" s="717">
        <f t="shared" si="2"/>
        <v>0</v>
      </c>
      <c r="I15" s="717">
        <f t="shared" si="2"/>
        <v>0</v>
      </c>
      <c r="J15" s="717">
        <f t="shared" si="2"/>
        <v>0</v>
      </c>
      <c r="K15" s="717">
        <f>C15+E15+G15+I15</f>
        <v>0</v>
      </c>
      <c r="L15" s="718">
        <f>D15+F15+H15+J15</f>
        <v>0</v>
      </c>
    </row>
    <row r="16" spans="1:12">
      <c r="A16" s="307"/>
      <c r="B16" s="295" t="s">
        <v>721</v>
      </c>
      <c r="C16" s="703"/>
      <c r="D16" s="719"/>
      <c r="E16" s="719"/>
      <c r="F16" s="719"/>
      <c r="G16" s="719"/>
      <c r="H16" s="719"/>
      <c r="I16" s="719"/>
      <c r="J16" s="719"/>
      <c r="K16" s="719"/>
      <c r="L16" s="720"/>
    </row>
    <row r="17" spans="1:12">
      <c r="A17" s="307"/>
      <c r="B17" s="295" t="s">
        <v>722</v>
      </c>
      <c r="C17" s="703"/>
      <c r="D17" s="719"/>
      <c r="E17" s="719"/>
      <c r="F17" s="719"/>
      <c r="G17" s="719"/>
      <c r="H17" s="719"/>
      <c r="I17" s="719"/>
      <c r="J17" s="719"/>
      <c r="K17" s="719"/>
      <c r="L17" s="720"/>
    </row>
    <row r="18" spans="1:12">
      <c r="A18" s="307"/>
      <c r="B18" s="296" t="s">
        <v>734</v>
      </c>
      <c r="C18" s="702">
        <f>C19+C20</f>
        <v>0</v>
      </c>
      <c r="D18" s="717">
        <f t="shared" ref="D18:J18" si="3">D19+D20</f>
        <v>0</v>
      </c>
      <c r="E18" s="717">
        <f t="shared" si="3"/>
        <v>0</v>
      </c>
      <c r="F18" s="717">
        <f t="shared" si="3"/>
        <v>0</v>
      </c>
      <c r="G18" s="717">
        <f t="shared" si="3"/>
        <v>0</v>
      </c>
      <c r="H18" s="717">
        <f t="shared" si="3"/>
        <v>0</v>
      </c>
      <c r="I18" s="717">
        <f t="shared" si="3"/>
        <v>0</v>
      </c>
      <c r="J18" s="717">
        <f t="shared" si="3"/>
        <v>0</v>
      </c>
      <c r="K18" s="717">
        <f>C18+E18+G18+I18</f>
        <v>0</v>
      </c>
      <c r="L18" s="718">
        <f>D18+F18+H18+J18</f>
        <v>0</v>
      </c>
    </row>
    <row r="19" spans="1:12">
      <c r="A19" s="307"/>
      <c r="B19" s="295" t="s">
        <v>721</v>
      </c>
      <c r="C19" s="703"/>
      <c r="D19" s="719"/>
      <c r="E19" s="719"/>
      <c r="F19" s="719"/>
      <c r="G19" s="719"/>
      <c r="H19" s="719"/>
      <c r="I19" s="719"/>
      <c r="J19" s="719"/>
      <c r="K19" s="719"/>
      <c r="L19" s="720"/>
    </row>
    <row r="20" spans="1:12">
      <c r="A20" s="307"/>
      <c r="B20" s="295" t="s">
        <v>722</v>
      </c>
      <c r="C20" s="703"/>
      <c r="D20" s="719"/>
      <c r="E20" s="719"/>
      <c r="F20" s="719"/>
      <c r="G20" s="719"/>
      <c r="H20" s="719"/>
      <c r="I20" s="719"/>
      <c r="J20" s="719"/>
      <c r="K20" s="719"/>
      <c r="L20" s="720"/>
    </row>
    <row r="21" spans="1:12">
      <c r="A21" s="307">
        <v>1.2</v>
      </c>
      <c r="B21" s="294" t="s">
        <v>787</v>
      </c>
      <c r="C21" s="704">
        <f>C23+C24</f>
        <v>0</v>
      </c>
      <c r="D21" s="704">
        <f t="shared" ref="D21:J21" si="4">D23+D24</f>
        <v>0</v>
      </c>
      <c r="E21" s="704">
        <f t="shared" si="4"/>
        <v>0</v>
      </c>
      <c r="F21" s="704">
        <f t="shared" si="4"/>
        <v>0</v>
      </c>
      <c r="G21" s="704">
        <f t="shared" si="4"/>
        <v>0</v>
      </c>
      <c r="H21" s="704">
        <f t="shared" si="4"/>
        <v>0</v>
      </c>
      <c r="I21" s="704">
        <f t="shared" si="4"/>
        <v>0</v>
      </c>
      <c r="J21" s="704">
        <f t="shared" si="4"/>
        <v>0</v>
      </c>
      <c r="K21" s="717">
        <f>C21+E21+G21+I21</f>
        <v>0</v>
      </c>
      <c r="L21" s="718">
        <f>D21+F21+H21+J21</f>
        <v>0</v>
      </c>
    </row>
    <row r="22" spans="1:12" ht="24.75">
      <c r="A22" s="307"/>
      <c r="B22" s="297" t="s">
        <v>792</v>
      </c>
      <c r="C22" s="701"/>
      <c r="D22" s="721"/>
      <c r="E22" s="721"/>
      <c r="F22" s="721"/>
      <c r="G22" s="721"/>
      <c r="H22" s="721"/>
      <c r="I22" s="721"/>
      <c r="J22" s="721"/>
      <c r="K22" s="721"/>
      <c r="L22" s="722"/>
    </row>
    <row r="23" spans="1:12">
      <c r="A23" s="307" t="s">
        <v>100</v>
      </c>
      <c r="B23" s="298" t="s">
        <v>793</v>
      </c>
      <c r="C23" s="703"/>
      <c r="D23" s="719"/>
      <c r="E23" s="719"/>
      <c r="F23" s="719"/>
      <c r="G23" s="719"/>
      <c r="H23" s="719"/>
      <c r="I23" s="719"/>
      <c r="J23" s="719"/>
      <c r="K23" s="719"/>
      <c r="L23" s="720"/>
    </row>
    <row r="24" spans="1:12">
      <c r="A24" s="307" t="s">
        <v>117</v>
      </c>
      <c r="B24" s="298" t="s">
        <v>794</v>
      </c>
      <c r="C24" s="704">
        <f>C26+C33+C36</f>
        <v>0</v>
      </c>
      <c r="D24" s="704">
        <f t="shared" ref="D24:J24" si="5">D26+D33+D36</f>
        <v>0</v>
      </c>
      <c r="E24" s="704">
        <f t="shared" si="5"/>
        <v>0</v>
      </c>
      <c r="F24" s="704">
        <f t="shared" si="5"/>
        <v>0</v>
      </c>
      <c r="G24" s="704">
        <f t="shared" si="5"/>
        <v>0</v>
      </c>
      <c r="H24" s="704">
        <f t="shared" si="5"/>
        <v>0</v>
      </c>
      <c r="I24" s="704">
        <f t="shared" si="5"/>
        <v>0</v>
      </c>
      <c r="J24" s="704">
        <f t="shared" si="5"/>
        <v>0</v>
      </c>
      <c r="K24" s="717">
        <f>C24+E24+G24+I24</f>
        <v>0</v>
      </c>
      <c r="L24" s="718">
        <f>D24+F24+H24+J24</f>
        <v>0</v>
      </c>
    </row>
    <row r="25" spans="1:12">
      <c r="A25" s="307"/>
      <c r="B25" s="123" t="s">
        <v>748</v>
      </c>
      <c r="C25" s="701"/>
      <c r="D25" s="721"/>
      <c r="E25" s="721"/>
      <c r="F25" s="721"/>
      <c r="G25" s="721"/>
      <c r="H25" s="721"/>
      <c r="I25" s="721"/>
      <c r="J25" s="721"/>
      <c r="K25" s="721"/>
      <c r="L25" s="722"/>
    </row>
    <row r="26" spans="1:12">
      <c r="A26" s="310" t="s">
        <v>795</v>
      </c>
      <c r="B26" s="299" t="s">
        <v>789</v>
      </c>
      <c r="C26" s="704">
        <f>C27+C28</f>
        <v>0</v>
      </c>
      <c r="D26" s="704">
        <f t="shared" ref="D26:J26" si="6">D27+D28</f>
        <v>0</v>
      </c>
      <c r="E26" s="704">
        <f t="shared" si="6"/>
        <v>0</v>
      </c>
      <c r="F26" s="704">
        <f t="shared" si="6"/>
        <v>0</v>
      </c>
      <c r="G26" s="704">
        <f t="shared" si="6"/>
        <v>0</v>
      </c>
      <c r="H26" s="704">
        <f t="shared" si="6"/>
        <v>0</v>
      </c>
      <c r="I26" s="704">
        <f t="shared" si="6"/>
        <v>0</v>
      </c>
      <c r="J26" s="704">
        <f t="shared" si="6"/>
        <v>0</v>
      </c>
      <c r="K26" s="717">
        <f>C26+E26+G26+I26</f>
        <v>0</v>
      </c>
      <c r="L26" s="718">
        <f>D26+F26+H26+J26</f>
        <v>0</v>
      </c>
    </row>
    <row r="27" spans="1:12">
      <c r="A27" s="308"/>
      <c r="B27" s="300" t="s">
        <v>721</v>
      </c>
      <c r="C27" s="705"/>
      <c r="D27" s="723"/>
      <c r="E27" s="723"/>
      <c r="F27" s="723"/>
      <c r="G27" s="723"/>
      <c r="H27" s="723"/>
      <c r="I27" s="723"/>
      <c r="J27" s="723"/>
      <c r="K27" s="723"/>
      <c r="L27" s="724"/>
    </row>
    <row r="28" spans="1:12">
      <c r="A28" s="308"/>
      <c r="B28" s="300" t="s">
        <v>722</v>
      </c>
      <c r="C28" s="705"/>
      <c r="D28" s="723"/>
      <c r="E28" s="723"/>
      <c r="F28" s="723"/>
      <c r="G28" s="723"/>
      <c r="H28" s="723"/>
      <c r="I28" s="723"/>
      <c r="J28" s="723"/>
      <c r="K28" s="723"/>
      <c r="L28" s="724"/>
    </row>
    <row r="29" spans="1:12">
      <c r="A29" s="308"/>
      <c r="B29" s="301" t="s">
        <v>748</v>
      </c>
      <c r="C29" s="706"/>
      <c r="D29" s="725"/>
      <c r="E29" s="725"/>
      <c r="F29" s="725"/>
      <c r="G29" s="725"/>
      <c r="H29" s="725"/>
      <c r="I29" s="725"/>
      <c r="J29" s="725"/>
      <c r="K29" s="725"/>
      <c r="L29" s="726"/>
    </row>
    <row r="30" spans="1:12">
      <c r="A30" s="310" t="s">
        <v>796</v>
      </c>
      <c r="B30" s="299" t="s">
        <v>798</v>
      </c>
      <c r="C30" s="704">
        <f>C31+C32</f>
        <v>0</v>
      </c>
      <c r="D30" s="704">
        <f t="shared" ref="D30:J30" si="7">D31+D32</f>
        <v>0</v>
      </c>
      <c r="E30" s="704">
        <f t="shared" si="7"/>
        <v>0</v>
      </c>
      <c r="F30" s="704">
        <f t="shared" si="7"/>
        <v>0</v>
      </c>
      <c r="G30" s="704">
        <f t="shared" si="7"/>
        <v>0</v>
      </c>
      <c r="H30" s="704">
        <f t="shared" si="7"/>
        <v>0</v>
      </c>
      <c r="I30" s="704">
        <f t="shared" si="7"/>
        <v>0</v>
      </c>
      <c r="J30" s="704">
        <f t="shared" si="7"/>
        <v>0</v>
      </c>
      <c r="K30" s="717">
        <f>C30+E30+G30+I30</f>
        <v>0</v>
      </c>
      <c r="L30" s="718">
        <f>D30+F30+H30+J30</f>
        <v>0</v>
      </c>
    </row>
    <row r="31" spans="1:12">
      <c r="A31" s="307"/>
      <c r="B31" s="300" t="s">
        <v>721</v>
      </c>
      <c r="C31" s="705"/>
      <c r="D31" s="723"/>
      <c r="E31" s="723"/>
      <c r="F31" s="723"/>
      <c r="G31" s="723"/>
      <c r="H31" s="723"/>
      <c r="I31" s="723"/>
      <c r="J31" s="723"/>
      <c r="K31" s="723"/>
      <c r="L31" s="724"/>
    </row>
    <row r="32" spans="1:12">
      <c r="A32" s="307"/>
      <c r="B32" s="300" t="s">
        <v>722</v>
      </c>
      <c r="C32" s="705"/>
      <c r="D32" s="723"/>
      <c r="E32" s="723"/>
      <c r="F32" s="723"/>
      <c r="G32" s="723"/>
      <c r="H32" s="723"/>
      <c r="I32" s="723"/>
      <c r="J32" s="723"/>
      <c r="K32" s="723"/>
      <c r="L32" s="724"/>
    </row>
    <row r="33" spans="1:12">
      <c r="A33" s="310" t="s">
        <v>797</v>
      </c>
      <c r="B33" s="299" t="s">
        <v>790</v>
      </c>
      <c r="C33" s="704">
        <f>C34+C35</f>
        <v>0</v>
      </c>
      <c r="D33" s="704">
        <f t="shared" ref="D33:J33" si="8">D34+D35</f>
        <v>0</v>
      </c>
      <c r="E33" s="704">
        <f t="shared" si="8"/>
        <v>0</v>
      </c>
      <c r="F33" s="704">
        <f t="shared" si="8"/>
        <v>0</v>
      </c>
      <c r="G33" s="704">
        <f t="shared" si="8"/>
        <v>0</v>
      </c>
      <c r="H33" s="704">
        <f t="shared" si="8"/>
        <v>0</v>
      </c>
      <c r="I33" s="704">
        <f t="shared" si="8"/>
        <v>0</v>
      </c>
      <c r="J33" s="704">
        <f t="shared" si="8"/>
        <v>0</v>
      </c>
      <c r="K33" s="717">
        <f>C33+E33+G33+I33</f>
        <v>0</v>
      </c>
      <c r="L33" s="718">
        <f>D33+F33+H33+J33</f>
        <v>0</v>
      </c>
    </row>
    <row r="34" spans="1:12">
      <c r="A34" s="307"/>
      <c r="B34" s="300" t="s">
        <v>721</v>
      </c>
      <c r="C34" s="705"/>
      <c r="D34" s="723"/>
      <c r="E34" s="723"/>
      <c r="F34" s="723"/>
      <c r="G34" s="723"/>
      <c r="H34" s="723"/>
      <c r="I34" s="723"/>
      <c r="J34" s="723"/>
      <c r="K34" s="723"/>
      <c r="L34" s="724"/>
    </row>
    <row r="35" spans="1:12">
      <c r="A35" s="307"/>
      <c r="B35" s="300" t="s">
        <v>722</v>
      </c>
      <c r="C35" s="705"/>
      <c r="D35" s="723"/>
      <c r="E35" s="723"/>
      <c r="F35" s="723"/>
      <c r="G35" s="723"/>
      <c r="H35" s="723"/>
      <c r="I35" s="723"/>
      <c r="J35" s="723"/>
      <c r="K35" s="723"/>
      <c r="L35" s="724"/>
    </row>
    <row r="36" spans="1:12">
      <c r="A36" s="310" t="s">
        <v>799</v>
      </c>
      <c r="B36" s="299" t="s">
        <v>838</v>
      </c>
      <c r="C36" s="704">
        <f>C37+C38</f>
        <v>0</v>
      </c>
      <c r="D36" s="704">
        <f t="shared" ref="D36:J36" si="9">D37+D38</f>
        <v>0</v>
      </c>
      <c r="E36" s="704">
        <f t="shared" si="9"/>
        <v>0</v>
      </c>
      <c r="F36" s="704">
        <f t="shared" si="9"/>
        <v>0</v>
      </c>
      <c r="G36" s="704">
        <f t="shared" si="9"/>
        <v>0</v>
      </c>
      <c r="H36" s="704">
        <f t="shared" si="9"/>
        <v>0</v>
      </c>
      <c r="I36" s="704">
        <f t="shared" si="9"/>
        <v>0</v>
      </c>
      <c r="J36" s="704">
        <f t="shared" si="9"/>
        <v>0</v>
      </c>
      <c r="K36" s="717">
        <f>C36+E36+G36+I36</f>
        <v>0</v>
      </c>
      <c r="L36" s="718">
        <f>D36+F36+H36+J36</f>
        <v>0</v>
      </c>
    </row>
    <row r="37" spans="1:12">
      <c r="A37" s="307"/>
      <c r="B37" s="300" t="s">
        <v>721</v>
      </c>
      <c r="C37" s="705"/>
      <c r="D37" s="723"/>
      <c r="E37" s="723"/>
      <c r="F37" s="723"/>
      <c r="G37" s="723"/>
      <c r="H37" s="723"/>
      <c r="I37" s="723"/>
      <c r="J37" s="723"/>
      <c r="K37" s="723"/>
      <c r="L37" s="724"/>
    </row>
    <row r="38" spans="1:12">
      <c r="A38" s="307"/>
      <c r="B38" s="300" t="s">
        <v>722</v>
      </c>
      <c r="C38" s="705"/>
      <c r="D38" s="719"/>
      <c r="E38" s="719"/>
      <c r="F38" s="719"/>
      <c r="G38" s="719"/>
      <c r="H38" s="719"/>
      <c r="I38" s="719"/>
      <c r="J38" s="719"/>
      <c r="K38" s="719"/>
      <c r="L38" s="720"/>
    </row>
    <row r="39" spans="1:12">
      <c r="A39" s="307">
        <v>1.3</v>
      </c>
      <c r="B39" s="294" t="s">
        <v>788</v>
      </c>
      <c r="C39" s="704">
        <f>C40+C41</f>
        <v>0</v>
      </c>
      <c r="D39" s="717">
        <f t="shared" ref="D39:J39" si="10">D40+D41</f>
        <v>0</v>
      </c>
      <c r="E39" s="717">
        <f t="shared" si="10"/>
        <v>0</v>
      </c>
      <c r="F39" s="717">
        <f t="shared" si="10"/>
        <v>0</v>
      </c>
      <c r="G39" s="717">
        <f t="shared" si="10"/>
        <v>0</v>
      </c>
      <c r="H39" s="717">
        <f t="shared" si="10"/>
        <v>0</v>
      </c>
      <c r="I39" s="717">
        <f t="shared" si="10"/>
        <v>0</v>
      </c>
      <c r="J39" s="717">
        <f t="shared" si="10"/>
        <v>0</v>
      </c>
      <c r="K39" s="717">
        <f>C39+E39+G39+I39</f>
        <v>0</v>
      </c>
      <c r="L39" s="718">
        <f>D39+F39+H39+J39</f>
        <v>0</v>
      </c>
    </row>
    <row r="40" spans="1:12">
      <c r="A40" s="307"/>
      <c r="B40" s="300" t="s">
        <v>721</v>
      </c>
      <c r="C40" s="705"/>
      <c r="D40" s="719"/>
      <c r="E40" s="719"/>
      <c r="F40" s="719"/>
      <c r="G40" s="719"/>
      <c r="H40" s="719"/>
      <c r="I40" s="719"/>
      <c r="J40" s="719"/>
      <c r="K40" s="719"/>
      <c r="L40" s="720"/>
    </row>
    <row r="41" spans="1:12" ht="15.75" thickBot="1">
      <c r="A41" s="309"/>
      <c r="B41" s="122" t="s">
        <v>722</v>
      </c>
      <c r="C41" s="705"/>
      <c r="D41" s="727"/>
      <c r="E41" s="727"/>
      <c r="F41" s="727"/>
      <c r="G41" s="727"/>
      <c r="H41" s="727"/>
      <c r="I41" s="727"/>
      <c r="J41" s="727"/>
      <c r="K41" s="727"/>
      <c r="L41" s="728"/>
    </row>
    <row r="42" spans="1:12">
      <c r="A42" s="635">
        <v>2</v>
      </c>
      <c r="B42" s="636" t="s">
        <v>749</v>
      </c>
      <c r="C42" s="704">
        <f>C43+C44</f>
        <v>0</v>
      </c>
      <c r="D42" s="708">
        <f t="shared" ref="D42:J42" si="11">D43+D44</f>
        <v>0</v>
      </c>
      <c r="E42" s="708">
        <f t="shared" si="11"/>
        <v>0</v>
      </c>
      <c r="F42" s="708">
        <f t="shared" si="11"/>
        <v>0</v>
      </c>
      <c r="G42" s="708">
        <f t="shared" si="11"/>
        <v>0</v>
      </c>
      <c r="H42" s="708">
        <f t="shared" si="11"/>
        <v>0</v>
      </c>
      <c r="I42" s="708">
        <f t="shared" si="11"/>
        <v>0</v>
      </c>
      <c r="J42" s="708">
        <f t="shared" si="11"/>
        <v>0</v>
      </c>
      <c r="K42" s="729">
        <f>C42+E42+G42+I42</f>
        <v>0</v>
      </c>
      <c r="L42" s="729">
        <f>D42+F42+H42+J42</f>
        <v>0</v>
      </c>
    </row>
    <row r="43" spans="1:12">
      <c r="A43" s="307">
        <v>2.1</v>
      </c>
      <c r="B43" s="300" t="s">
        <v>721</v>
      </c>
      <c r="C43" s="705"/>
      <c r="D43" s="723"/>
      <c r="E43" s="723"/>
      <c r="F43" s="723"/>
      <c r="G43" s="723"/>
      <c r="H43" s="723"/>
      <c r="I43" s="723"/>
      <c r="J43" s="723"/>
      <c r="K43" s="723"/>
      <c r="L43" s="724"/>
    </row>
    <row r="44" spans="1:12" ht="15.75" thickBot="1">
      <c r="A44" s="315">
        <v>2.2000000000000002</v>
      </c>
      <c r="B44" s="316" t="s">
        <v>722</v>
      </c>
      <c r="C44" s="705"/>
      <c r="D44" s="730"/>
      <c r="E44" s="730"/>
      <c r="F44" s="730"/>
      <c r="G44" s="730"/>
      <c r="H44" s="730"/>
      <c r="I44" s="730"/>
      <c r="J44" s="730"/>
      <c r="K44" s="730"/>
      <c r="L44" s="731"/>
    </row>
    <row r="45" spans="1:12" ht="52.5" customHeight="1">
      <c r="A45" s="637">
        <v>3</v>
      </c>
      <c r="B45" s="638" t="s">
        <v>800</v>
      </c>
      <c r="C45" s="707">
        <f>C46+C53+C60</f>
        <v>0</v>
      </c>
      <c r="D45" s="707">
        <f t="shared" ref="D45:J45" si="12">D46+D53+D60</f>
        <v>0</v>
      </c>
      <c r="E45" s="707">
        <f t="shared" si="12"/>
        <v>0</v>
      </c>
      <c r="F45" s="707">
        <f t="shared" si="12"/>
        <v>0</v>
      </c>
      <c r="G45" s="707">
        <f t="shared" si="12"/>
        <v>0</v>
      </c>
      <c r="H45" s="707">
        <f t="shared" si="12"/>
        <v>0</v>
      </c>
      <c r="I45" s="707">
        <f t="shared" si="12"/>
        <v>0</v>
      </c>
      <c r="J45" s="707">
        <f t="shared" si="12"/>
        <v>0</v>
      </c>
      <c r="K45" s="713">
        <f>C45+E45+G45+I45</f>
        <v>0</v>
      </c>
      <c r="L45" s="714">
        <f>D45+F45+H45+J45</f>
        <v>0</v>
      </c>
    </row>
    <row r="46" spans="1:12">
      <c r="A46" s="304">
        <v>3.1</v>
      </c>
      <c r="B46" s="123" t="s">
        <v>804</v>
      </c>
      <c r="C46" s="704">
        <f>C47+C50</f>
        <v>0</v>
      </c>
      <c r="D46" s="704">
        <f t="shared" ref="D46:J46" si="13">D47+D50</f>
        <v>0</v>
      </c>
      <c r="E46" s="704">
        <f t="shared" si="13"/>
        <v>0</v>
      </c>
      <c r="F46" s="704">
        <f t="shared" si="13"/>
        <v>0</v>
      </c>
      <c r="G46" s="704">
        <f t="shared" si="13"/>
        <v>0</v>
      </c>
      <c r="H46" s="704">
        <f t="shared" si="13"/>
        <v>0</v>
      </c>
      <c r="I46" s="704">
        <f t="shared" si="13"/>
        <v>0</v>
      </c>
      <c r="J46" s="704">
        <f t="shared" si="13"/>
        <v>0</v>
      </c>
      <c r="K46" s="717">
        <f t="shared" ref="K46:K47" si="14">C46+E46+G46+I46</f>
        <v>0</v>
      </c>
      <c r="L46" s="718">
        <f t="shared" ref="L46:L47" si="15">D46+F46+H46+J46</f>
        <v>0</v>
      </c>
    </row>
    <row r="47" spans="1:12">
      <c r="A47" s="307" t="s">
        <v>167</v>
      </c>
      <c r="B47" s="312" t="s">
        <v>807</v>
      </c>
      <c r="C47" s="704">
        <f>C48+C49</f>
        <v>0</v>
      </c>
      <c r="D47" s="704">
        <f t="shared" ref="D47:J47" si="16">D48+D49</f>
        <v>0</v>
      </c>
      <c r="E47" s="704">
        <f t="shared" si="16"/>
        <v>0</v>
      </c>
      <c r="F47" s="704">
        <f t="shared" si="16"/>
        <v>0</v>
      </c>
      <c r="G47" s="704">
        <f t="shared" si="16"/>
        <v>0</v>
      </c>
      <c r="H47" s="704">
        <f t="shared" si="16"/>
        <v>0</v>
      </c>
      <c r="I47" s="704">
        <f t="shared" si="16"/>
        <v>0</v>
      </c>
      <c r="J47" s="704">
        <f t="shared" si="16"/>
        <v>0</v>
      </c>
      <c r="K47" s="717">
        <f t="shared" si="14"/>
        <v>0</v>
      </c>
      <c r="L47" s="718">
        <f t="shared" si="15"/>
        <v>0</v>
      </c>
    </row>
    <row r="48" spans="1:12">
      <c r="A48" s="307" t="s">
        <v>217</v>
      </c>
      <c r="B48" s="295" t="s">
        <v>802</v>
      </c>
      <c r="C48" s="705"/>
      <c r="D48" s="723"/>
      <c r="E48" s="723"/>
      <c r="F48" s="723"/>
      <c r="G48" s="723"/>
      <c r="H48" s="723"/>
      <c r="I48" s="723"/>
      <c r="J48" s="723"/>
      <c r="K48" s="723"/>
      <c r="L48" s="724"/>
    </row>
    <row r="49" spans="1:12">
      <c r="A49" s="307" t="s">
        <v>654</v>
      </c>
      <c r="B49" s="295" t="s">
        <v>803</v>
      </c>
      <c r="C49" s="705"/>
      <c r="D49" s="723"/>
      <c r="E49" s="723"/>
      <c r="F49" s="723"/>
      <c r="G49" s="723"/>
      <c r="H49" s="723"/>
      <c r="I49" s="723"/>
      <c r="J49" s="723"/>
      <c r="K49" s="723"/>
      <c r="L49" s="724"/>
    </row>
    <row r="50" spans="1:12">
      <c r="A50" s="307" t="s">
        <v>216</v>
      </c>
      <c r="B50" s="312" t="s">
        <v>808</v>
      </c>
      <c r="C50" s="704">
        <f>C51+C52</f>
        <v>0</v>
      </c>
      <c r="D50" s="704">
        <f t="shared" ref="D50" si="17">D51+D52</f>
        <v>0</v>
      </c>
      <c r="E50" s="704">
        <f t="shared" ref="E50" si="18">E51+E52</f>
        <v>0</v>
      </c>
      <c r="F50" s="704">
        <f t="shared" ref="F50" si="19">F51+F52</f>
        <v>0</v>
      </c>
      <c r="G50" s="704">
        <f t="shared" ref="G50" si="20">G51+G52</f>
        <v>0</v>
      </c>
      <c r="H50" s="704">
        <f t="shared" ref="H50" si="21">H51+H52</f>
        <v>0</v>
      </c>
      <c r="I50" s="704">
        <f t="shared" ref="I50" si="22">I51+I52</f>
        <v>0</v>
      </c>
      <c r="J50" s="704">
        <f t="shared" ref="J50" si="23">J51+J52</f>
        <v>0</v>
      </c>
      <c r="K50" s="717">
        <f t="shared" ref="K50" si="24">C50+E50+G50+I50</f>
        <v>0</v>
      </c>
      <c r="L50" s="718">
        <f t="shared" ref="L50" si="25">D50+F50+H50+J50</f>
        <v>0</v>
      </c>
    </row>
    <row r="51" spans="1:12">
      <c r="A51" s="307" t="s">
        <v>168</v>
      </c>
      <c r="B51" s="295" t="s">
        <v>802</v>
      </c>
      <c r="C51" s="705"/>
      <c r="D51" s="723"/>
      <c r="E51" s="723"/>
      <c r="F51" s="723"/>
      <c r="G51" s="723"/>
      <c r="H51" s="723"/>
      <c r="I51" s="723"/>
      <c r="J51" s="723"/>
      <c r="K51" s="723"/>
      <c r="L51" s="724"/>
    </row>
    <row r="52" spans="1:12">
      <c r="A52" s="307" t="s">
        <v>657</v>
      </c>
      <c r="B52" s="295" t="s">
        <v>803</v>
      </c>
      <c r="C52" s="705"/>
      <c r="D52" s="723"/>
      <c r="E52" s="723"/>
      <c r="F52" s="723"/>
      <c r="G52" s="723"/>
      <c r="H52" s="723"/>
      <c r="I52" s="723"/>
      <c r="J52" s="723"/>
      <c r="K52" s="723"/>
      <c r="L52" s="724"/>
    </row>
    <row r="53" spans="1:12">
      <c r="A53" s="307">
        <v>3.2</v>
      </c>
      <c r="B53" s="294" t="s">
        <v>805</v>
      </c>
      <c r="C53" s="704">
        <f>C54+C57</f>
        <v>0</v>
      </c>
      <c r="D53" s="704">
        <f t="shared" ref="D53:J53" si="26">D54+D57</f>
        <v>0</v>
      </c>
      <c r="E53" s="704">
        <f t="shared" si="26"/>
        <v>0</v>
      </c>
      <c r="F53" s="704">
        <f t="shared" si="26"/>
        <v>0</v>
      </c>
      <c r="G53" s="704">
        <f t="shared" si="26"/>
        <v>0</v>
      </c>
      <c r="H53" s="704">
        <f t="shared" si="26"/>
        <v>0</v>
      </c>
      <c r="I53" s="704">
        <f t="shared" si="26"/>
        <v>0</v>
      </c>
      <c r="J53" s="704">
        <f t="shared" si="26"/>
        <v>0</v>
      </c>
      <c r="K53" s="717">
        <f t="shared" ref="K53:K54" si="27">C53+E53+G53+I53</f>
        <v>0</v>
      </c>
      <c r="L53" s="718">
        <f t="shared" ref="L53:L54" si="28">D53+F53+H53+J53</f>
        <v>0</v>
      </c>
    </row>
    <row r="54" spans="1:12">
      <c r="A54" s="307" t="s">
        <v>169</v>
      </c>
      <c r="B54" s="312" t="s">
        <v>807</v>
      </c>
      <c r="C54" s="704">
        <f>C55+C56</f>
        <v>0</v>
      </c>
      <c r="D54" s="704">
        <f t="shared" ref="D54:J54" si="29">D55+D56</f>
        <v>0</v>
      </c>
      <c r="E54" s="704">
        <f t="shared" si="29"/>
        <v>0</v>
      </c>
      <c r="F54" s="704">
        <f t="shared" si="29"/>
        <v>0</v>
      </c>
      <c r="G54" s="704">
        <f t="shared" si="29"/>
        <v>0</v>
      </c>
      <c r="H54" s="704">
        <f>H55+H56</f>
        <v>0</v>
      </c>
      <c r="I54" s="704">
        <f t="shared" si="29"/>
        <v>0</v>
      </c>
      <c r="J54" s="704">
        <f t="shared" si="29"/>
        <v>0</v>
      </c>
      <c r="K54" s="717">
        <f t="shared" si="27"/>
        <v>0</v>
      </c>
      <c r="L54" s="718">
        <f t="shared" si="28"/>
        <v>0</v>
      </c>
    </row>
    <row r="55" spans="1:12">
      <c r="A55" s="307" t="s">
        <v>664</v>
      </c>
      <c r="B55" s="295" t="s">
        <v>802</v>
      </c>
      <c r="C55" s="705"/>
      <c r="D55" s="723"/>
      <c r="E55" s="723"/>
      <c r="F55" s="723"/>
      <c r="G55" s="723"/>
      <c r="H55" s="723"/>
      <c r="I55" s="723"/>
      <c r="J55" s="723"/>
      <c r="K55" s="723"/>
      <c r="L55" s="724"/>
    </row>
    <row r="56" spans="1:12">
      <c r="A56" s="307" t="s">
        <v>665</v>
      </c>
      <c r="B56" s="295" t="s">
        <v>803</v>
      </c>
      <c r="C56" s="705"/>
      <c r="D56" s="723"/>
      <c r="E56" s="723"/>
      <c r="F56" s="723"/>
      <c r="G56" s="723"/>
      <c r="H56" s="723"/>
      <c r="I56" s="723"/>
      <c r="J56" s="723"/>
      <c r="K56" s="723"/>
      <c r="L56" s="724"/>
    </row>
    <row r="57" spans="1:12">
      <c r="A57" s="307" t="s">
        <v>666</v>
      </c>
      <c r="B57" s="312" t="s">
        <v>808</v>
      </c>
      <c r="C57" s="704">
        <f>C58+C59</f>
        <v>0</v>
      </c>
      <c r="D57" s="704">
        <f t="shared" ref="D57:J57" si="30">D58+D59</f>
        <v>0</v>
      </c>
      <c r="E57" s="704">
        <f t="shared" si="30"/>
        <v>0</v>
      </c>
      <c r="F57" s="704">
        <f t="shared" si="30"/>
        <v>0</v>
      </c>
      <c r="G57" s="704">
        <f t="shared" si="30"/>
        <v>0</v>
      </c>
      <c r="H57" s="704">
        <f t="shared" si="30"/>
        <v>0</v>
      </c>
      <c r="I57" s="704">
        <f t="shared" si="30"/>
        <v>0</v>
      </c>
      <c r="J57" s="704">
        <f t="shared" si="30"/>
        <v>0</v>
      </c>
      <c r="K57" s="717">
        <f t="shared" ref="K57" si="31">C57+E57+G57+I57</f>
        <v>0</v>
      </c>
      <c r="L57" s="718">
        <f t="shared" ref="L57" si="32">D57+F57+H57+J57</f>
        <v>0</v>
      </c>
    </row>
    <row r="58" spans="1:12">
      <c r="A58" s="307" t="s">
        <v>667</v>
      </c>
      <c r="B58" s="295" t="s">
        <v>802</v>
      </c>
      <c r="C58" s="705"/>
      <c r="D58" s="723"/>
      <c r="E58" s="723"/>
      <c r="F58" s="723"/>
      <c r="G58" s="723"/>
      <c r="H58" s="723"/>
      <c r="I58" s="723"/>
      <c r="J58" s="723"/>
      <c r="K58" s="723"/>
      <c r="L58" s="724"/>
    </row>
    <row r="59" spans="1:12">
      <c r="A59" s="307" t="s">
        <v>668</v>
      </c>
      <c r="B59" s="295" t="s">
        <v>803</v>
      </c>
      <c r="C59" s="705"/>
      <c r="D59" s="723"/>
      <c r="E59" s="723"/>
      <c r="F59" s="723"/>
      <c r="G59" s="723"/>
      <c r="H59" s="723"/>
      <c r="I59" s="723"/>
      <c r="J59" s="723"/>
      <c r="K59" s="723"/>
      <c r="L59" s="724"/>
    </row>
    <row r="60" spans="1:12">
      <c r="A60" s="307">
        <v>3.3</v>
      </c>
      <c r="B60" s="294" t="s">
        <v>806</v>
      </c>
      <c r="C60" s="704">
        <f>C61+C64</f>
        <v>0</v>
      </c>
      <c r="D60" s="704">
        <f t="shared" ref="D60:J60" si="33">D61+D64</f>
        <v>0</v>
      </c>
      <c r="E60" s="704">
        <f t="shared" si="33"/>
        <v>0</v>
      </c>
      <c r="F60" s="704">
        <f t="shared" si="33"/>
        <v>0</v>
      </c>
      <c r="G60" s="704">
        <f t="shared" si="33"/>
        <v>0</v>
      </c>
      <c r="H60" s="704">
        <f t="shared" si="33"/>
        <v>0</v>
      </c>
      <c r="I60" s="704">
        <f t="shared" si="33"/>
        <v>0</v>
      </c>
      <c r="J60" s="704">
        <f t="shared" si="33"/>
        <v>0</v>
      </c>
      <c r="K60" s="717">
        <f t="shared" ref="K60:K61" si="34">C60+E60+G60+I60</f>
        <v>0</v>
      </c>
      <c r="L60" s="718">
        <f t="shared" ref="L60:L61" si="35">D60+F60+H60+J60</f>
        <v>0</v>
      </c>
    </row>
    <row r="61" spans="1:12">
      <c r="A61" s="307" t="s">
        <v>170</v>
      </c>
      <c r="B61" s="312" t="s">
        <v>807</v>
      </c>
      <c r="C61" s="704">
        <f>C62+C63</f>
        <v>0</v>
      </c>
      <c r="D61" s="704">
        <f t="shared" ref="D61:J61" si="36">D62+D63</f>
        <v>0</v>
      </c>
      <c r="E61" s="704">
        <f t="shared" si="36"/>
        <v>0</v>
      </c>
      <c r="F61" s="704">
        <f t="shared" si="36"/>
        <v>0</v>
      </c>
      <c r="G61" s="704">
        <f t="shared" si="36"/>
        <v>0</v>
      </c>
      <c r="H61" s="704">
        <f t="shared" si="36"/>
        <v>0</v>
      </c>
      <c r="I61" s="704">
        <f t="shared" si="36"/>
        <v>0</v>
      </c>
      <c r="J61" s="704">
        <f t="shared" si="36"/>
        <v>0</v>
      </c>
      <c r="K61" s="717">
        <f t="shared" si="34"/>
        <v>0</v>
      </c>
      <c r="L61" s="718">
        <f t="shared" si="35"/>
        <v>0</v>
      </c>
    </row>
    <row r="62" spans="1:12">
      <c r="A62" s="307" t="s">
        <v>673</v>
      </c>
      <c r="B62" s="295" t="s">
        <v>802</v>
      </c>
      <c r="C62" s="705"/>
      <c r="D62" s="723"/>
      <c r="E62" s="723"/>
      <c r="F62" s="723"/>
      <c r="G62" s="723"/>
      <c r="H62" s="723"/>
      <c r="I62" s="723"/>
      <c r="J62" s="723"/>
      <c r="K62" s="723"/>
      <c r="L62" s="724"/>
    </row>
    <row r="63" spans="1:12">
      <c r="A63" s="307" t="s">
        <v>674</v>
      </c>
      <c r="B63" s="295" t="s">
        <v>803</v>
      </c>
      <c r="C63" s="705"/>
      <c r="D63" s="723"/>
      <c r="E63" s="723"/>
      <c r="F63" s="723"/>
      <c r="G63" s="723"/>
      <c r="H63" s="723"/>
      <c r="I63" s="723"/>
      <c r="J63" s="723"/>
      <c r="K63" s="723"/>
      <c r="L63" s="724"/>
    </row>
    <row r="64" spans="1:12">
      <c r="A64" s="307" t="s">
        <v>675</v>
      </c>
      <c r="B64" s="312" t="s">
        <v>808</v>
      </c>
      <c r="C64" s="704">
        <f>C65+C66</f>
        <v>0</v>
      </c>
      <c r="D64" s="704">
        <f t="shared" ref="D64:J64" si="37">D65+D66</f>
        <v>0</v>
      </c>
      <c r="E64" s="704">
        <f t="shared" si="37"/>
        <v>0</v>
      </c>
      <c r="F64" s="704">
        <f t="shared" si="37"/>
        <v>0</v>
      </c>
      <c r="G64" s="704">
        <f t="shared" si="37"/>
        <v>0</v>
      </c>
      <c r="H64" s="704">
        <f t="shared" si="37"/>
        <v>0</v>
      </c>
      <c r="I64" s="704">
        <f t="shared" si="37"/>
        <v>0</v>
      </c>
      <c r="J64" s="704">
        <f t="shared" si="37"/>
        <v>0</v>
      </c>
      <c r="K64" s="717">
        <f t="shared" ref="K64" si="38">C64+E64+G64+I64</f>
        <v>0</v>
      </c>
      <c r="L64" s="718">
        <f t="shared" ref="L64" si="39">D64+F64+H64+J64</f>
        <v>0</v>
      </c>
    </row>
    <row r="65" spans="1:12">
      <c r="A65" s="307" t="s">
        <v>676</v>
      </c>
      <c r="B65" s="295" t="s">
        <v>802</v>
      </c>
      <c r="C65" s="705"/>
      <c r="D65" s="719"/>
      <c r="E65" s="719"/>
      <c r="F65" s="719"/>
      <c r="G65" s="719"/>
      <c r="H65" s="719"/>
      <c r="I65" s="719"/>
      <c r="J65" s="719"/>
      <c r="K65" s="719"/>
      <c r="L65" s="720"/>
    </row>
    <row r="66" spans="1:12" ht="15.75" thickBot="1">
      <c r="A66" s="315" t="s">
        <v>677</v>
      </c>
      <c r="B66" s="314" t="s">
        <v>803</v>
      </c>
      <c r="C66" s="705"/>
      <c r="D66" s="730"/>
      <c r="E66" s="730"/>
      <c r="F66" s="730"/>
      <c r="G66" s="730"/>
      <c r="H66" s="730"/>
      <c r="I66" s="730"/>
      <c r="J66" s="730"/>
      <c r="K66" s="730"/>
      <c r="L66" s="731"/>
    </row>
    <row r="67" spans="1:12" ht="52.5" customHeight="1">
      <c r="A67" s="637">
        <v>4</v>
      </c>
      <c r="B67" s="638" t="s">
        <v>801</v>
      </c>
      <c r="C67" s="707">
        <f>C68+C75+C82</f>
        <v>0</v>
      </c>
      <c r="D67" s="707">
        <f t="shared" ref="D67:J67" si="40">D68+D75+D82</f>
        <v>0</v>
      </c>
      <c r="E67" s="707">
        <f t="shared" si="40"/>
        <v>0</v>
      </c>
      <c r="F67" s="707">
        <f t="shared" si="40"/>
        <v>0</v>
      </c>
      <c r="G67" s="707">
        <f t="shared" si="40"/>
        <v>0</v>
      </c>
      <c r="H67" s="707">
        <f t="shared" si="40"/>
        <v>0</v>
      </c>
      <c r="I67" s="707">
        <f t="shared" si="40"/>
        <v>0</v>
      </c>
      <c r="J67" s="707">
        <f t="shared" si="40"/>
        <v>0</v>
      </c>
      <c r="K67" s="713">
        <f t="shared" ref="K67:K69" si="41">C67+E67+G67+I67</f>
        <v>0</v>
      </c>
      <c r="L67" s="714">
        <f t="shared" ref="L67:L69" si="42">D67+F67+H67+J67</f>
        <v>0</v>
      </c>
    </row>
    <row r="68" spans="1:12">
      <c r="A68" s="304">
        <v>4.0999999999999996</v>
      </c>
      <c r="B68" s="123" t="s">
        <v>804</v>
      </c>
      <c r="C68" s="704">
        <f>C69+C72</f>
        <v>0</v>
      </c>
      <c r="D68" s="704">
        <f t="shared" ref="D68" si="43">D69+D72</f>
        <v>0</v>
      </c>
      <c r="E68" s="704">
        <f t="shared" ref="E68" si="44">E69+E72</f>
        <v>0</v>
      </c>
      <c r="F68" s="704">
        <f t="shared" ref="F68" si="45">F69+F72</f>
        <v>0</v>
      </c>
      <c r="G68" s="704">
        <f t="shared" ref="G68" si="46">G69+G72</f>
        <v>0</v>
      </c>
      <c r="H68" s="704">
        <f t="shared" ref="H68" si="47">H69+H72</f>
        <v>0</v>
      </c>
      <c r="I68" s="704">
        <f t="shared" ref="I68" si="48">I69+I72</f>
        <v>0</v>
      </c>
      <c r="J68" s="704">
        <f t="shared" ref="J68" si="49">J69+J72</f>
        <v>0</v>
      </c>
      <c r="K68" s="717">
        <f t="shared" si="41"/>
        <v>0</v>
      </c>
      <c r="L68" s="718">
        <f t="shared" si="42"/>
        <v>0</v>
      </c>
    </row>
    <row r="69" spans="1:12">
      <c r="A69" s="304" t="s">
        <v>809</v>
      </c>
      <c r="B69" s="312" t="s">
        <v>807</v>
      </c>
      <c r="C69" s="704">
        <f>C70+C71</f>
        <v>0</v>
      </c>
      <c r="D69" s="704">
        <f t="shared" ref="D69" si="50">D70+D71</f>
        <v>0</v>
      </c>
      <c r="E69" s="704">
        <f t="shared" ref="E69" si="51">E70+E71</f>
        <v>0</v>
      </c>
      <c r="F69" s="704">
        <f t="shared" ref="F69" si="52">F70+F71</f>
        <v>0</v>
      </c>
      <c r="G69" s="704">
        <f t="shared" ref="G69" si="53">G70+G71</f>
        <v>0</v>
      </c>
      <c r="H69" s="704">
        <f t="shared" ref="H69" si="54">H70+H71</f>
        <v>0</v>
      </c>
      <c r="I69" s="704">
        <f t="shared" ref="I69" si="55">I70+I71</f>
        <v>0</v>
      </c>
      <c r="J69" s="704">
        <f t="shared" ref="J69" si="56">J70+J71</f>
        <v>0</v>
      </c>
      <c r="K69" s="717">
        <f t="shared" si="41"/>
        <v>0</v>
      </c>
      <c r="L69" s="718">
        <f t="shared" si="42"/>
        <v>0</v>
      </c>
    </row>
    <row r="70" spans="1:12">
      <c r="A70" s="304" t="s">
        <v>810</v>
      </c>
      <c r="B70" s="295" t="s">
        <v>802</v>
      </c>
      <c r="C70" s="705"/>
      <c r="D70" s="723"/>
      <c r="E70" s="723"/>
      <c r="F70" s="723"/>
      <c r="G70" s="723"/>
      <c r="H70" s="723"/>
      <c r="I70" s="723"/>
      <c r="J70" s="723"/>
      <c r="K70" s="723"/>
      <c r="L70" s="724"/>
    </row>
    <row r="71" spans="1:12">
      <c r="A71" s="304" t="s">
        <v>811</v>
      </c>
      <c r="B71" s="295" t="s">
        <v>803</v>
      </c>
      <c r="C71" s="705"/>
      <c r="D71" s="723"/>
      <c r="E71" s="723"/>
      <c r="F71" s="723"/>
      <c r="G71" s="723"/>
      <c r="H71" s="723"/>
      <c r="I71" s="723"/>
      <c r="J71" s="723"/>
      <c r="K71" s="723"/>
      <c r="L71" s="724"/>
    </row>
    <row r="72" spans="1:12">
      <c r="A72" s="304" t="s">
        <v>812</v>
      </c>
      <c r="B72" s="312" t="s">
        <v>808</v>
      </c>
      <c r="C72" s="704">
        <f>C73+C74</f>
        <v>0</v>
      </c>
      <c r="D72" s="704">
        <f t="shared" ref="D72" si="57">D73+D74</f>
        <v>0</v>
      </c>
      <c r="E72" s="704">
        <f t="shared" ref="E72" si="58">E73+E74</f>
        <v>0</v>
      </c>
      <c r="F72" s="704">
        <f t="shared" ref="F72" si="59">F73+F74</f>
        <v>0</v>
      </c>
      <c r="G72" s="704">
        <f t="shared" ref="G72" si="60">G73+G74</f>
        <v>0</v>
      </c>
      <c r="H72" s="704">
        <f t="shared" ref="H72" si="61">H73+H74</f>
        <v>0</v>
      </c>
      <c r="I72" s="704">
        <f t="shared" ref="I72" si="62">I73+I74</f>
        <v>0</v>
      </c>
      <c r="J72" s="704">
        <f t="shared" ref="J72" si="63">J73+J74</f>
        <v>0</v>
      </c>
      <c r="K72" s="717">
        <f t="shared" ref="K72" si="64">C72+E72+G72+I72</f>
        <v>0</v>
      </c>
      <c r="L72" s="718">
        <f t="shared" ref="L72" si="65">D72+F72+H72+J72</f>
        <v>0</v>
      </c>
    </row>
    <row r="73" spans="1:12">
      <c r="A73" s="304" t="s">
        <v>813</v>
      </c>
      <c r="B73" s="295" t="s">
        <v>802</v>
      </c>
      <c r="C73" s="705"/>
      <c r="D73" s="723"/>
      <c r="E73" s="723"/>
      <c r="F73" s="723"/>
      <c r="G73" s="723"/>
      <c r="H73" s="723"/>
      <c r="I73" s="723"/>
      <c r="J73" s="723"/>
      <c r="K73" s="723"/>
      <c r="L73" s="724"/>
    </row>
    <row r="74" spans="1:12">
      <c r="A74" s="304" t="s">
        <v>814</v>
      </c>
      <c r="B74" s="295" t="s">
        <v>803</v>
      </c>
      <c r="C74" s="705"/>
      <c r="D74" s="723"/>
      <c r="E74" s="723"/>
      <c r="F74" s="723"/>
      <c r="G74" s="723"/>
      <c r="H74" s="723"/>
      <c r="I74" s="723"/>
      <c r="J74" s="723"/>
      <c r="K74" s="723"/>
      <c r="L74" s="724"/>
    </row>
    <row r="75" spans="1:12">
      <c r="A75" s="304">
        <v>4.2</v>
      </c>
      <c r="B75" s="294" t="s">
        <v>805</v>
      </c>
      <c r="C75" s="704">
        <f>C76+C79</f>
        <v>0</v>
      </c>
      <c r="D75" s="704">
        <f t="shared" ref="D75:J75" si="66">D76+D79</f>
        <v>0</v>
      </c>
      <c r="E75" s="704">
        <f t="shared" si="66"/>
        <v>0</v>
      </c>
      <c r="F75" s="704">
        <f t="shared" si="66"/>
        <v>0</v>
      </c>
      <c r="G75" s="704">
        <f t="shared" si="66"/>
        <v>0</v>
      </c>
      <c r="H75" s="704">
        <f t="shared" si="66"/>
        <v>0</v>
      </c>
      <c r="I75" s="704">
        <f t="shared" si="66"/>
        <v>0</v>
      </c>
      <c r="J75" s="704">
        <f t="shared" si="66"/>
        <v>0</v>
      </c>
      <c r="K75" s="717">
        <f t="shared" ref="K75:K76" si="67">C75+E75+G75+I75</f>
        <v>0</v>
      </c>
      <c r="L75" s="718">
        <f t="shared" ref="L75:L76" si="68">D75+F75+H75+J75</f>
        <v>0</v>
      </c>
    </row>
    <row r="76" spans="1:12">
      <c r="A76" s="304" t="s">
        <v>815</v>
      </c>
      <c r="B76" s="312" t="s">
        <v>807</v>
      </c>
      <c r="C76" s="704">
        <f>C77+C78</f>
        <v>0</v>
      </c>
      <c r="D76" s="704">
        <f t="shared" ref="D76" si="69">D77+D78</f>
        <v>0</v>
      </c>
      <c r="E76" s="704">
        <f t="shared" ref="E76" si="70">E77+E78</f>
        <v>0</v>
      </c>
      <c r="F76" s="704">
        <f t="shared" ref="F76" si="71">F77+F78</f>
        <v>0</v>
      </c>
      <c r="G76" s="704">
        <f t="shared" ref="G76" si="72">G77+G78</f>
        <v>0</v>
      </c>
      <c r="H76" s="704">
        <f>H77+H78</f>
        <v>0</v>
      </c>
      <c r="I76" s="704">
        <f t="shared" ref="I76" si="73">I77+I78</f>
        <v>0</v>
      </c>
      <c r="J76" s="704">
        <f t="shared" ref="J76" si="74">J77+J78</f>
        <v>0</v>
      </c>
      <c r="K76" s="717">
        <f t="shared" si="67"/>
        <v>0</v>
      </c>
      <c r="L76" s="718">
        <f t="shared" si="68"/>
        <v>0</v>
      </c>
    </row>
    <row r="77" spans="1:12">
      <c r="A77" s="304" t="s">
        <v>816</v>
      </c>
      <c r="B77" s="295" t="s">
        <v>802</v>
      </c>
      <c r="C77" s="705"/>
      <c r="D77" s="723"/>
      <c r="E77" s="723"/>
      <c r="F77" s="723"/>
      <c r="G77" s="723"/>
      <c r="H77" s="723"/>
      <c r="I77" s="723"/>
      <c r="J77" s="723"/>
      <c r="K77" s="723"/>
      <c r="L77" s="724"/>
    </row>
    <row r="78" spans="1:12">
      <c r="A78" s="304" t="s">
        <v>817</v>
      </c>
      <c r="B78" s="295" t="s">
        <v>803</v>
      </c>
      <c r="C78" s="705"/>
      <c r="D78" s="723"/>
      <c r="E78" s="723"/>
      <c r="F78" s="723"/>
      <c r="G78" s="723"/>
      <c r="H78" s="723"/>
      <c r="I78" s="723"/>
      <c r="J78" s="723"/>
      <c r="K78" s="723"/>
      <c r="L78" s="724"/>
    </row>
    <row r="79" spans="1:12">
      <c r="A79" s="304" t="s">
        <v>818</v>
      </c>
      <c r="B79" s="312" t="s">
        <v>808</v>
      </c>
      <c r="C79" s="704">
        <f>C80+C81</f>
        <v>0</v>
      </c>
      <c r="D79" s="704">
        <f t="shared" ref="D79" si="75">D80+D81</f>
        <v>0</v>
      </c>
      <c r="E79" s="704">
        <f t="shared" ref="E79" si="76">E80+E81</f>
        <v>0</v>
      </c>
      <c r="F79" s="704">
        <f t="shared" ref="F79" si="77">F80+F81</f>
        <v>0</v>
      </c>
      <c r="G79" s="704">
        <f t="shared" ref="G79" si="78">G80+G81</f>
        <v>0</v>
      </c>
      <c r="H79" s="704">
        <f t="shared" ref="H79" si="79">H80+H81</f>
        <v>0</v>
      </c>
      <c r="I79" s="704">
        <f t="shared" ref="I79" si="80">I80+I81</f>
        <v>0</v>
      </c>
      <c r="J79" s="704">
        <f t="shared" ref="J79" si="81">J80+J81</f>
        <v>0</v>
      </c>
      <c r="K79" s="717">
        <f t="shared" ref="K79" si="82">C79+E79+G79+I79</f>
        <v>0</v>
      </c>
      <c r="L79" s="718">
        <f t="shared" ref="L79" si="83">D79+F79+H79+J79</f>
        <v>0</v>
      </c>
    </row>
    <row r="80" spans="1:12">
      <c r="A80" s="304" t="s">
        <v>819</v>
      </c>
      <c r="B80" s="295" t="s">
        <v>802</v>
      </c>
      <c r="C80" s="705"/>
      <c r="D80" s="723"/>
      <c r="E80" s="723"/>
      <c r="F80" s="723"/>
      <c r="G80" s="723"/>
      <c r="H80" s="723"/>
      <c r="I80" s="723"/>
      <c r="J80" s="723"/>
      <c r="K80" s="723"/>
      <c r="L80" s="724"/>
    </row>
    <row r="81" spans="1:12">
      <c r="A81" s="304" t="s">
        <v>820</v>
      </c>
      <c r="B81" s="295" t="s">
        <v>803</v>
      </c>
      <c r="C81" s="705"/>
      <c r="D81" s="723"/>
      <c r="E81" s="723"/>
      <c r="F81" s="723"/>
      <c r="G81" s="723"/>
      <c r="H81" s="723"/>
      <c r="I81" s="723"/>
      <c r="J81" s="723"/>
      <c r="K81" s="723"/>
      <c r="L81" s="724"/>
    </row>
    <row r="82" spans="1:12">
      <c r="A82" s="304">
        <v>4.3</v>
      </c>
      <c r="B82" s="294" t="s">
        <v>806</v>
      </c>
      <c r="C82" s="704">
        <f>C83+C86</f>
        <v>0</v>
      </c>
      <c r="D82" s="704">
        <f t="shared" ref="D82:J82" si="84">D83+D86</f>
        <v>0</v>
      </c>
      <c r="E82" s="704">
        <f t="shared" si="84"/>
        <v>0</v>
      </c>
      <c r="F82" s="704">
        <f>F83+F86</f>
        <v>0</v>
      </c>
      <c r="G82" s="704">
        <f t="shared" si="84"/>
        <v>0</v>
      </c>
      <c r="H82" s="704">
        <f t="shared" si="84"/>
        <v>0</v>
      </c>
      <c r="I82" s="704">
        <f t="shared" si="84"/>
        <v>0</v>
      </c>
      <c r="J82" s="704">
        <f t="shared" si="84"/>
        <v>0</v>
      </c>
      <c r="K82" s="717">
        <f t="shared" ref="K82:K83" si="85">C82+E82+G82+I82</f>
        <v>0</v>
      </c>
      <c r="L82" s="718">
        <f t="shared" ref="L82:L83" si="86">D82+F82+H82+J82</f>
        <v>0</v>
      </c>
    </row>
    <row r="83" spans="1:12">
      <c r="A83" s="304" t="s">
        <v>821</v>
      </c>
      <c r="B83" s="312" t="s">
        <v>807</v>
      </c>
      <c r="C83" s="704">
        <f>C84+C85</f>
        <v>0</v>
      </c>
      <c r="D83" s="704">
        <f t="shared" ref="D83" si="87">D84+D85</f>
        <v>0</v>
      </c>
      <c r="E83" s="704">
        <f t="shared" ref="E83" si="88">E84+E85</f>
        <v>0</v>
      </c>
      <c r="F83" s="704">
        <f t="shared" ref="F83" si="89">F84+F85</f>
        <v>0</v>
      </c>
      <c r="G83" s="704">
        <f t="shared" ref="G83" si="90">G84+G85</f>
        <v>0</v>
      </c>
      <c r="H83" s="704">
        <f t="shared" ref="H83" si="91">H84+H85</f>
        <v>0</v>
      </c>
      <c r="I83" s="704">
        <f t="shared" ref="I83" si="92">I84+I85</f>
        <v>0</v>
      </c>
      <c r="J83" s="704">
        <f t="shared" ref="J83" si="93">J84+J85</f>
        <v>0</v>
      </c>
      <c r="K83" s="717">
        <f t="shared" si="85"/>
        <v>0</v>
      </c>
      <c r="L83" s="718">
        <f t="shared" si="86"/>
        <v>0</v>
      </c>
    </row>
    <row r="84" spans="1:12">
      <c r="A84" s="304" t="s">
        <v>822</v>
      </c>
      <c r="B84" s="295" t="s">
        <v>802</v>
      </c>
      <c r="C84" s="705"/>
      <c r="D84" s="723"/>
      <c r="E84" s="723"/>
      <c r="F84" s="723"/>
      <c r="G84" s="723"/>
      <c r="H84" s="723"/>
      <c r="I84" s="723"/>
      <c r="J84" s="723"/>
      <c r="K84" s="723"/>
      <c r="L84" s="724"/>
    </row>
    <row r="85" spans="1:12">
      <c r="A85" s="304" t="s">
        <v>823</v>
      </c>
      <c r="B85" s="295" t="s">
        <v>803</v>
      </c>
      <c r="C85" s="705"/>
      <c r="D85" s="723"/>
      <c r="E85" s="723"/>
      <c r="F85" s="723"/>
      <c r="G85" s="723"/>
      <c r="H85" s="723"/>
      <c r="I85" s="723"/>
      <c r="J85" s="723"/>
      <c r="K85" s="723"/>
      <c r="L85" s="724"/>
    </row>
    <row r="86" spans="1:12">
      <c r="A86" s="304" t="s">
        <v>824</v>
      </c>
      <c r="B86" s="312" t="s">
        <v>808</v>
      </c>
      <c r="C86" s="704">
        <f>C87+C88</f>
        <v>0</v>
      </c>
      <c r="D86" s="704">
        <f t="shared" ref="D86" si="94">D87+D88</f>
        <v>0</v>
      </c>
      <c r="E86" s="704">
        <f t="shared" ref="E86" si="95">E87+E88</f>
        <v>0</v>
      </c>
      <c r="F86" s="704">
        <f t="shared" ref="F86" si="96">F87+F88</f>
        <v>0</v>
      </c>
      <c r="G86" s="704">
        <f t="shared" ref="G86" si="97">G87+G88</f>
        <v>0</v>
      </c>
      <c r="H86" s="704">
        <f t="shared" ref="H86" si="98">H87+H88</f>
        <v>0</v>
      </c>
      <c r="I86" s="704">
        <f t="shared" ref="I86" si="99">I87+I88</f>
        <v>0</v>
      </c>
      <c r="J86" s="704">
        <f t="shared" ref="J86" si="100">J87+J88</f>
        <v>0</v>
      </c>
      <c r="K86" s="717">
        <f t="shared" ref="K86" si="101">C86+E86+G86+I86</f>
        <v>0</v>
      </c>
      <c r="L86" s="718">
        <f t="shared" ref="L86" si="102">D86+F86+H86+J86</f>
        <v>0</v>
      </c>
    </row>
    <row r="87" spans="1:12">
      <c r="A87" s="304" t="s">
        <v>825</v>
      </c>
      <c r="B87" s="295" t="s">
        <v>802</v>
      </c>
      <c r="C87" s="705"/>
      <c r="D87" s="723"/>
      <c r="E87" s="723"/>
      <c r="F87" s="723"/>
      <c r="G87" s="723"/>
      <c r="H87" s="723"/>
      <c r="I87" s="723"/>
      <c r="J87" s="723"/>
      <c r="K87" s="723"/>
      <c r="L87" s="724"/>
    </row>
    <row r="88" spans="1:12" ht="15.75" thickBot="1">
      <c r="A88" s="313" t="s">
        <v>826</v>
      </c>
      <c r="B88" s="314" t="s">
        <v>803</v>
      </c>
      <c r="C88" s="705"/>
      <c r="D88" s="732"/>
      <c r="E88" s="732"/>
      <c r="F88" s="732"/>
      <c r="G88" s="732"/>
      <c r="H88" s="732"/>
      <c r="I88" s="732"/>
      <c r="J88" s="732"/>
      <c r="K88" s="732"/>
      <c r="L88" s="733"/>
    </row>
    <row r="89" spans="1:12">
      <c r="A89" s="633">
        <v>5</v>
      </c>
      <c r="B89" s="634" t="s">
        <v>827</v>
      </c>
      <c r="C89" s="707">
        <f>C91+C94</f>
        <v>0</v>
      </c>
      <c r="D89" s="707">
        <f t="shared" ref="D89:J89" si="103">D91+D94</f>
        <v>0</v>
      </c>
      <c r="E89" s="707">
        <f t="shared" si="103"/>
        <v>0</v>
      </c>
      <c r="F89" s="707">
        <f t="shared" si="103"/>
        <v>0</v>
      </c>
      <c r="G89" s="707">
        <f t="shared" si="103"/>
        <v>0</v>
      </c>
      <c r="H89" s="707">
        <f t="shared" si="103"/>
        <v>0</v>
      </c>
      <c r="I89" s="707">
        <f t="shared" si="103"/>
        <v>0</v>
      </c>
      <c r="J89" s="707">
        <f t="shared" si="103"/>
        <v>0</v>
      </c>
      <c r="K89" s="707">
        <f>C89+E89+G89+I89</f>
        <v>0</v>
      </c>
      <c r="L89" s="734">
        <f>D89+F89+H89+J89</f>
        <v>0</v>
      </c>
    </row>
    <row r="90" spans="1:12">
      <c r="A90" s="306"/>
      <c r="B90" s="293" t="s">
        <v>791</v>
      </c>
      <c r="C90" s="706"/>
      <c r="D90" s="706"/>
      <c r="E90" s="706"/>
      <c r="F90" s="706"/>
      <c r="G90" s="706"/>
      <c r="H90" s="706"/>
      <c r="I90" s="706"/>
      <c r="J90" s="706"/>
      <c r="K90" s="706"/>
      <c r="L90" s="735"/>
    </row>
    <row r="91" spans="1:12">
      <c r="A91" s="307">
        <v>5.0999999999999996</v>
      </c>
      <c r="B91" s="294" t="s">
        <v>829</v>
      </c>
      <c r="C91" s="704">
        <f>C92+C93</f>
        <v>0</v>
      </c>
      <c r="D91" s="704">
        <f t="shared" ref="D91:J91" si="104">D92+D93</f>
        <v>0</v>
      </c>
      <c r="E91" s="704">
        <f t="shared" si="104"/>
        <v>0</v>
      </c>
      <c r="F91" s="704">
        <f t="shared" si="104"/>
        <v>0</v>
      </c>
      <c r="G91" s="704">
        <f t="shared" si="104"/>
        <v>0</v>
      </c>
      <c r="H91" s="704">
        <f t="shared" si="104"/>
        <v>0</v>
      </c>
      <c r="I91" s="704">
        <f t="shared" si="104"/>
        <v>0</v>
      </c>
      <c r="J91" s="704">
        <f t="shared" si="104"/>
        <v>0</v>
      </c>
      <c r="K91" s="704">
        <f>C91+E91+G91+I91</f>
        <v>0</v>
      </c>
      <c r="L91" s="736">
        <f>D91+F91+H91+J91</f>
        <v>0</v>
      </c>
    </row>
    <row r="92" spans="1:12">
      <c r="A92" s="307"/>
      <c r="B92" s="295" t="s">
        <v>721</v>
      </c>
      <c r="C92" s="705"/>
      <c r="D92" s="723"/>
      <c r="E92" s="723"/>
      <c r="F92" s="723"/>
      <c r="G92" s="723"/>
      <c r="H92" s="723"/>
      <c r="I92" s="723"/>
      <c r="J92" s="723"/>
      <c r="K92" s="723"/>
      <c r="L92" s="724"/>
    </row>
    <row r="93" spans="1:12">
      <c r="A93" s="307"/>
      <c r="B93" s="295" t="s">
        <v>722</v>
      </c>
      <c r="C93" s="705"/>
      <c r="D93" s="723"/>
      <c r="E93" s="723"/>
      <c r="F93" s="723"/>
      <c r="G93" s="723"/>
      <c r="H93" s="723"/>
      <c r="I93" s="723"/>
      <c r="J93" s="723"/>
      <c r="K93" s="723"/>
      <c r="L93" s="724"/>
    </row>
    <row r="94" spans="1:12">
      <c r="A94" s="307">
        <v>5.2</v>
      </c>
      <c r="B94" s="294" t="s">
        <v>828</v>
      </c>
      <c r="C94" s="704">
        <f>C96+C99</f>
        <v>0</v>
      </c>
      <c r="D94" s="704">
        <f>D96+D99</f>
        <v>0</v>
      </c>
      <c r="E94" s="704">
        <f>E96+E99</f>
        <v>0</v>
      </c>
      <c r="F94" s="704">
        <f t="shared" ref="F94:J94" si="105">F96+F99</f>
        <v>0</v>
      </c>
      <c r="G94" s="704">
        <f t="shared" si="105"/>
        <v>0</v>
      </c>
      <c r="H94" s="704">
        <f t="shared" si="105"/>
        <v>0</v>
      </c>
      <c r="I94" s="704">
        <f t="shared" si="105"/>
        <v>0</v>
      </c>
      <c r="J94" s="704">
        <f t="shared" si="105"/>
        <v>0</v>
      </c>
      <c r="K94" s="704">
        <f>C94+E94+G94+I94</f>
        <v>0</v>
      </c>
      <c r="L94" s="736">
        <f>D94+F94+H94+J94</f>
        <v>0</v>
      </c>
    </row>
    <row r="95" spans="1:12">
      <c r="A95" s="307"/>
      <c r="B95" s="297" t="s">
        <v>830</v>
      </c>
      <c r="C95" s="706"/>
      <c r="D95" s="725"/>
      <c r="E95" s="725"/>
      <c r="F95" s="725"/>
      <c r="G95" s="725"/>
      <c r="H95" s="725"/>
      <c r="I95" s="725"/>
      <c r="J95" s="725"/>
      <c r="K95" s="725"/>
      <c r="L95" s="726"/>
    </row>
    <row r="96" spans="1:12">
      <c r="A96" s="307" t="s">
        <v>831</v>
      </c>
      <c r="B96" s="298" t="s">
        <v>793</v>
      </c>
      <c r="C96" s="704">
        <f>C97+C98</f>
        <v>0</v>
      </c>
      <c r="D96" s="704">
        <f t="shared" ref="D96:J96" si="106">D97+D98</f>
        <v>0</v>
      </c>
      <c r="E96" s="704">
        <f t="shared" si="106"/>
        <v>0</v>
      </c>
      <c r="F96" s="704">
        <f t="shared" si="106"/>
        <v>0</v>
      </c>
      <c r="G96" s="704">
        <f t="shared" si="106"/>
        <v>0</v>
      </c>
      <c r="H96" s="704">
        <f t="shared" si="106"/>
        <v>0</v>
      </c>
      <c r="I96" s="704">
        <f t="shared" si="106"/>
        <v>0</v>
      </c>
      <c r="J96" s="704">
        <f t="shared" si="106"/>
        <v>0</v>
      </c>
      <c r="K96" s="704">
        <f>C96+E96+G96+I96</f>
        <v>0</v>
      </c>
      <c r="L96" s="736">
        <f>D96+F96+H96+J96</f>
        <v>0</v>
      </c>
    </row>
    <row r="97" spans="1:12">
      <c r="A97" s="307" t="s">
        <v>832</v>
      </c>
      <c r="B97" s="300" t="s">
        <v>721</v>
      </c>
      <c r="C97" s="705"/>
      <c r="D97" s="723"/>
      <c r="E97" s="723"/>
      <c r="F97" s="723"/>
      <c r="G97" s="723"/>
      <c r="H97" s="723"/>
      <c r="I97" s="723"/>
      <c r="J97" s="723"/>
      <c r="K97" s="723"/>
      <c r="L97" s="724"/>
    </row>
    <row r="98" spans="1:12">
      <c r="A98" s="307" t="s">
        <v>833</v>
      </c>
      <c r="B98" s="300" t="s">
        <v>722</v>
      </c>
      <c r="C98" s="705"/>
      <c r="D98" s="723"/>
      <c r="E98" s="723"/>
      <c r="F98" s="723"/>
      <c r="G98" s="723"/>
      <c r="H98" s="723"/>
      <c r="I98" s="723"/>
      <c r="J98" s="723"/>
      <c r="K98" s="723"/>
      <c r="L98" s="724"/>
    </row>
    <row r="99" spans="1:12">
      <c r="A99" s="307" t="s">
        <v>834</v>
      </c>
      <c r="B99" s="298" t="s">
        <v>794</v>
      </c>
      <c r="C99" s="704">
        <f>C100+C101</f>
        <v>0</v>
      </c>
      <c r="D99" s="704">
        <f t="shared" ref="D99:J99" si="107">D100+D101</f>
        <v>0</v>
      </c>
      <c r="E99" s="704">
        <f t="shared" si="107"/>
        <v>0</v>
      </c>
      <c r="F99" s="704">
        <f t="shared" si="107"/>
        <v>0</v>
      </c>
      <c r="G99" s="704">
        <f t="shared" si="107"/>
        <v>0</v>
      </c>
      <c r="H99" s="704">
        <f t="shared" si="107"/>
        <v>0</v>
      </c>
      <c r="I99" s="704">
        <f t="shared" si="107"/>
        <v>0</v>
      </c>
      <c r="J99" s="704">
        <f t="shared" si="107"/>
        <v>0</v>
      </c>
      <c r="K99" s="704">
        <f>C99+E99+G99+I99</f>
        <v>0</v>
      </c>
      <c r="L99" s="736">
        <f>D99+F99+H99+J99</f>
        <v>0</v>
      </c>
    </row>
    <row r="100" spans="1:12">
      <c r="A100" s="307" t="s">
        <v>835</v>
      </c>
      <c r="B100" s="300" t="s">
        <v>721</v>
      </c>
      <c r="C100" s="705"/>
      <c r="D100" s="723"/>
      <c r="E100" s="723"/>
      <c r="F100" s="723"/>
      <c r="G100" s="723"/>
      <c r="H100" s="723"/>
      <c r="I100" s="723"/>
      <c r="J100" s="723"/>
      <c r="K100" s="723"/>
      <c r="L100" s="724"/>
    </row>
    <row r="101" spans="1:12" ht="15.75" thickBot="1">
      <c r="A101" s="317" t="s">
        <v>836</v>
      </c>
      <c r="B101" s="122" t="s">
        <v>722</v>
      </c>
      <c r="C101" s="705"/>
      <c r="D101" s="737"/>
      <c r="E101" s="737"/>
      <c r="F101" s="737"/>
      <c r="G101" s="737"/>
      <c r="H101" s="737"/>
      <c r="I101" s="737"/>
      <c r="J101" s="737"/>
      <c r="K101" s="737"/>
      <c r="L101" s="738"/>
    </row>
    <row r="102" spans="1:12" s="66" customFormat="1">
      <c r="A102" s="635">
        <v>6</v>
      </c>
      <c r="B102" s="636" t="s">
        <v>837</v>
      </c>
      <c r="C102" s="708">
        <f>C103+C104</f>
        <v>0</v>
      </c>
      <c r="D102" s="708">
        <f t="shared" ref="D102:J102" si="108">D103+D104</f>
        <v>0</v>
      </c>
      <c r="E102" s="708">
        <f t="shared" si="108"/>
        <v>0</v>
      </c>
      <c r="F102" s="708">
        <f t="shared" si="108"/>
        <v>0</v>
      </c>
      <c r="G102" s="708">
        <f t="shared" si="108"/>
        <v>0</v>
      </c>
      <c r="H102" s="708">
        <f t="shared" si="108"/>
        <v>0</v>
      </c>
      <c r="I102" s="708">
        <f t="shared" si="108"/>
        <v>0</v>
      </c>
      <c r="J102" s="708">
        <f t="shared" si="108"/>
        <v>0</v>
      </c>
      <c r="K102" s="708">
        <f>C102+E102+G102+I102</f>
        <v>0</v>
      </c>
      <c r="L102" s="739">
        <f>D102+F102+H102+J102</f>
        <v>0</v>
      </c>
    </row>
    <row r="103" spans="1:12" s="66" customFormat="1">
      <c r="A103" s="307">
        <v>6.1</v>
      </c>
      <c r="B103" s="300" t="s">
        <v>721</v>
      </c>
      <c r="C103" s="705"/>
      <c r="D103" s="723"/>
      <c r="E103" s="723"/>
      <c r="F103" s="723"/>
      <c r="G103" s="723"/>
      <c r="H103" s="723"/>
      <c r="I103" s="723"/>
      <c r="J103" s="723"/>
      <c r="K103" s="723"/>
      <c r="L103" s="724"/>
    </row>
    <row r="104" spans="1:12" s="66" customFormat="1" ht="15.75" thickBot="1">
      <c r="A104" s="315">
        <v>6.2</v>
      </c>
      <c r="B104" s="316" t="s">
        <v>722</v>
      </c>
      <c r="C104" s="705"/>
      <c r="D104" s="732"/>
      <c r="E104" s="732"/>
      <c r="F104" s="732"/>
      <c r="G104" s="732"/>
      <c r="H104" s="732"/>
      <c r="I104" s="732"/>
      <c r="J104" s="732"/>
      <c r="K104" s="732"/>
      <c r="L104" s="733"/>
    </row>
    <row r="105" spans="1:12" ht="52.5" customHeight="1">
      <c r="A105" s="637">
        <v>7</v>
      </c>
      <c r="B105" s="638" t="s">
        <v>750</v>
      </c>
      <c r="C105" s="700">
        <f t="shared" ref="C105:J105" si="109">C106+C109+C112</f>
        <v>0</v>
      </c>
      <c r="D105" s="713">
        <f t="shared" si="109"/>
        <v>0</v>
      </c>
      <c r="E105" s="713">
        <f t="shared" si="109"/>
        <v>0</v>
      </c>
      <c r="F105" s="713">
        <f t="shared" si="109"/>
        <v>0</v>
      </c>
      <c r="G105" s="713">
        <f t="shared" si="109"/>
        <v>0</v>
      </c>
      <c r="H105" s="713">
        <f t="shared" si="109"/>
        <v>0</v>
      </c>
      <c r="I105" s="713">
        <f t="shared" si="109"/>
        <v>0</v>
      </c>
      <c r="J105" s="713">
        <f t="shared" si="109"/>
        <v>0</v>
      </c>
      <c r="K105" s="713">
        <f>C105+E105+G105+I105</f>
        <v>0</v>
      </c>
      <c r="L105" s="714">
        <f>D105+F105+H105+J105</f>
        <v>0</v>
      </c>
    </row>
    <row r="106" spans="1:12">
      <c r="A106" s="307">
        <v>7.1</v>
      </c>
      <c r="B106" s="123" t="s">
        <v>839</v>
      </c>
      <c r="C106" s="702">
        <f>C107+C108</f>
        <v>0</v>
      </c>
      <c r="D106" s="717">
        <f t="shared" ref="D106:J106" si="110">D107+D108</f>
        <v>0</v>
      </c>
      <c r="E106" s="717">
        <f t="shared" si="110"/>
        <v>0</v>
      </c>
      <c r="F106" s="717">
        <f t="shared" si="110"/>
        <v>0</v>
      </c>
      <c r="G106" s="717">
        <f t="shared" si="110"/>
        <v>0</v>
      </c>
      <c r="H106" s="717">
        <f t="shared" si="110"/>
        <v>0</v>
      </c>
      <c r="I106" s="717">
        <f t="shared" si="110"/>
        <v>0</v>
      </c>
      <c r="J106" s="717">
        <f t="shared" si="110"/>
        <v>0</v>
      </c>
      <c r="K106" s="717">
        <f>C106+E106+G106+I106</f>
        <v>0</v>
      </c>
      <c r="L106" s="718">
        <f>D106+F106+H106+J106</f>
        <v>0</v>
      </c>
    </row>
    <row r="107" spans="1:12">
      <c r="A107" s="307" t="s">
        <v>842</v>
      </c>
      <c r="B107" s="300" t="s">
        <v>721</v>
      </c>
      <c r="C107" s="705"/>
      <c r="D107" s="719"/>
      <c r="E107" s="719"/>
      <c r="F107" s="719"/>
      <c r="G107" s="719"/>
      <c r="H107" s="719"/>
      <c r="I107" s="719"/>
      <c r="J107" s="719"/>
      <c r="K107" s="719"/>
      <c r="L107" s="720"/>
    </row>
    <row r="108" spans="1:12">
      <c r="A108" s="307" t="s">
        <v>843</v>
      </c>
      <c r="B108" s="300" t="s">
        <v>722</v>
      </c>
      <c r="C108" s="705"/>
      <c r="D108" s="719"/>
      <c r="E108" s="719"/>
      <c r="F108" s="719"/>
      <c r="G108" s="719"/>
      <c r="H108" s="719"/>
      <c r="I108" s="719"/>
      <c r="J108" s="719"/>
      <c r="K108" s="719"/>
      <c r="L108" s="720"/>
    </row>
    <row r="109" spans="1:12">
      <c r="A109" s="307">
        <v>7.2</v>
      </c>
      <c r="B109" s="123" t="s">
        <v>840</v>
      </c>
      <c r="C109" s="702">
        <f>C110+C111</f>
        <v>0</v>
      </c>
      <c r="D109" s="717">
        <f t="shared" ref="D109:J109" si="111">D110+D111</f>
        <v>0</v>
      </c>
      <c r="E109" s="717">
        <f t="shared" si="111"/>
        <v>0</v>
      </c>
      <c r="F109" s="717">
        <f t="shared" si="111"/>
        <v>0</v>
      </c>
      <c r="G109" s="717">
        <f t="shared" si="111"/>
        <v>0</v>
      </c>
      <c r="H109" s="717">
        <f>H110+H111</f>
        <v>0</v>
      </c>
      <c r="I109" s="717">
        <f t="shared" si="111"/>
        <v>0</v>
      </c>
      <c r="J109" s="717">
        <f t="shared" si="111"/>
        <v>0</v>
      </c>
      <c r="K109" s="717">
        <f>C109+E109+G109+I109</f>
        <v>0</v>
      </c>
      <c r="L109" s="718">
        <f>D109+F109+H109+J109</f>
        <v>0</v>
      </c>
    </row>
    <row r="110" spans="1:12">
      <c r="A110" s="307" t="s">
        <v>844</v>
      </c>
      <c r="B110" s="300" t="s">
        <v>721</v>
      </c>
      <c r="C110" s="705"/>
      <c r="D110" s="719"/>
      <c r="E110" s="719"/>
      <c r="F110" s="719"/>
      <c r="G110" s="719"/>
      <c r="H110" s="719"/>
      <c r="I110" s="719"/>
      <c r="J110" s="719"/>
      <c r="K110" s="719"/>
      <c r="L110" s="720"/>
    </row>
    <row r="111" spans="1:12">
      <c r="A111" s="307" t="s">
        <v>845</v>
      </c>
      <c r="B111" s="300" t="s">
        <v>722</v>
      </c>
      <c r="C111" s="705"/>
      <c r="D111" s="719"/>
      <c r="E111" s="719"/>
      <c r="F111" s="719"/>
      <c r="G111" s="719"/>
      <c r="H111" s="719"/>
      <c r="I111" s="719"/>
      <c r="J111" s="719"/>
      <c r="K111" s="719"/>
      <c r="L111" s="720"/>
    </row>
    <row r="112" spans="1:12">
      <c r="A112" s="307">
        <v>7.3</v>
      </c>
      <c r="B112" s="294" t="s">
        <v>841</v>
      </c>
      <c r="C112" s="702">
        <f>C113+C114</f>
        <v>0</v>
      </c>
      <c r="D112" s="717">
        <f t="shared" ref="D112:J112" si="112">D113+D114</f>
        <v>0</v>
      </c>
      <c r="E112" s="717">
        <f t="shared" si="112"/>
        <v>0</v>
      </c>
      <c r="F112" s="717">
        <f t="shared" si="112"/>
        <v>0</v>
      </c>
      <c r="G112" s="717">
        <f t="shared" si="112"/>
        <v>0</v>
      </c>
      <c r="H112" s="717">
        <f t="shared" si="112"/>
        <v>0</v>
      </c>
      <c r="I112" s="717">
        <f t="shared" si="112"/>
        <v>0</v>
      </c>
      <c r="J112" s="717">
        <f t="shared" si="112"/>
        <v>0</v>
      </c>
      <c r="K112" s="717">
        <f>C112+E112+G112+I112</f>
        <v>0</v>
      </c>
      <c r="L112" s="718">
        <f>D112+F112+H112+J112</f>
        <v>0</v>
      </c>
    </row>
    <row r="113" spans="1:12">
      <c r="A113" s="307" t="s">
        <v>846</v>
      </c>
      <c r="B113" s="300" t="s">
        <v>721</v>
      </c>
      <c r="C113" s="705"/>
      <c r="D113" s="719"/>
      <c r="E113" s="719"/>
      <c r="F113" s="719"/>
      <c r="G113" s="719"/>
      <c r="H113" s="719"/>
      <c r="I113" s="719"/>
      <c r="J113" s="719"/>
      <c r="K113" s="719"/>
      <c r="L113" s="720"/>
    </row>
    <row r="114" spans="1:12" ht="15.75" thickBot="1">
      <c r="A114" s="315" t="s">
        <v>847</v>
      </c>
      <c r="B114" s="316" t="s">
        <v>722</v>
      </c>
      <c r="C114" s="705"/>
      <c r="D114" s="730"/>
      <c r="E114" s="730"/>
      <c r="F114" s="730"/>
      <c r="G114" s="730"/>
      <c r="H114" s="730"/>
      <c r="I114" s="730"/>
      <c r="J114" s="730"/>
      <c r="K114" s="730"/>
      <c r="L114" s="731"/>
    </row>
    <row r="115" spans="1:12" ht="24.75">
      <c r="A115" s="637">
        <v>8</v>
      </c>
      <c r="B115" s="638" t="s">
        <v>848</v>
      </c>
      <c r="C115" s="700">
        <f>C116+C119</f>
        <v>0</v>
      </c>
      <c r="D115" s="713">
        <f t="shared" ref="D115:I115" si="113">D116+D119</f>
        <v>0</v>
      </c>
      <c r="E115" s="713">
        <f t="shared" si="113"/>
        <v>0</v>
      </c>
      <c r="F115" s="713">
        <f t="shared" si="113"/>
        <v>0</v>
      </c>
      <c r="G115" s="713">
        <f t="shared" si="113"/>
        <v>0</v>
      </c>
      <c r="H115" s="713">
        <f t="shared" si="113"/>
        <v>0</v>
      </c>
      <c r="I115" s="713">
        <f t="shared" si="113"/>
        <v>0</v>
      </c>
      <c r="J115" s="713">
        <f>J116+J119</f>
        <v>0</v>
      </c>
      <c r="K115" s="713">
        <f>C115+E115+G115+I115</f>
        <v>0</v>
      </c>
      <c r="L115" s="714">
        <f>D115+F115+H115+J115</f>
        <v>0</v>
      </c>
    </row>
    <row r="116" spans="1:12">
      <c r="A116" s="307">
        <v>8.1</v>
      </c>
      <c r="B116" s="123" t="s">
        <v>849</v>
      </c>
      <c r="C116" s="702">
        <f>C117+C118</f>
        <v>0</v>
      </c>
      <c r="D116" s="717">
        <f t="shared" ref="D116:J116" si="114">D117+D118</f>
        <v>0</v>
      </c>
      <c r="E116" s="717">
        <f t="shared" si="114"/>
        <v>0</v>
      </c>
      <c r="F116" s="717">
        <f t="shared" si="114"/>
        <v>0</v>
      </c>
      <c r="G116" s="717">
        <f t="shared" si="114"/>
        <v>0</v>
      </c>
      <c r="H116" s="717">
        <f t="shared" si="114"/>
        <v>0</v>
      </c>
      <c r="I116" s="717">
        <f t="shared" si="114"/>
        <v>0</v>
      </c>
      <c r="J116" s="717">
        <f t="shared" si="114"/>
        <v>0</v>
      </c>
      <c r="K116" s="717">
        <f>C116+E116+G116+I116</f>
        <v>0</v>
      </c>
      <c r="L116" s="718">
        <f>D116+F116+H116+J116</f>
        <v>0</v>
      </c>
    </row>
    <row r="117" spans="1:12">
      <c r="A117" s="307"/>
      <c r="B117" s="300" t="s">
        <v>721</v>
      </c>
      <c r="C117" s="705"/>
      <c r="D117" s="740"/>
      <c r="E117" s="740"/>
      <c r="F117" s="740"/>
      <c r="G117" s="740"/>
      <c r="H117" s="740"/>
      <c r="I117" s="740"/>
      <c r="J117" s="740"/>
      <c r="K117" s="740"/>
      <c r="L117" s="741"/>
    </row>
    <row r="118" spans="1:12">
      <c r="A118" s="307"/>
      <c r="B118" s="300" t="s">
        <v>722</v>
      </c>
      <c r="C118" s="705"/>
      <c r="D118" s="740"/>
      <c r="E118" s="740"/>
      <c r="F118" s="740"/>
      <c r="G118" s="740"/>
      <c r="H118" s="740"/>
      <c r="I118" s="740"/>
      <c r="J118" s="740"/>
      <c r="K118" s="740"/>
      <c r="L118" s="741"/>
    </row>
    <row r="119" spans="1:12">
      <c r="A119" s="307">
        <v>8.1999999999999993</v>
      </c>
      <c r="B119" s="294" t="s">
        <v>850</v>
      </c>
      <c r="C119" s="702">
        <f>C121+C124+C127</f>
        <v>0</v>
      </c>
      <c r="D119" s="702">
        <f t="shared" ref="D119:J119" si="115">D121+D124+D127</f>
        <v>0</v>
      </c>
      <c r="E119" s="702">
        <f t="shared" si="115"/>
        <v>0</v>
      </c>
      <c r="F119" s="702">
        <f t="shared" si="115"/>
        <v>0</v>
      </c>
      <c r="G119" s="702">
        <f t="shared" si="115"/>
        <v>0</v>
      </c>
      <c r="H119" s="702">
        <f t="shared" si="115"/>
        <v>0</v>
      </c>
      <c r="I119" s="702">
        <f t="shared" si="115"/>
        <v>0</v>
      </c>
      <c r="J119" s="702">
        <f t="shared" si="115"/>
        <v>0</v>
      </c>
      <c r="K119" s="717">
        <f>C119+E119+G119+I119</f>
        <v>0</v>
      </c>
      <c r="L119" s="718">
        <f>D119+F119+H119+J119</f>
        <v>0</v>
      </c>
    </row>
    <row r="120" spans="1:12" s="66" customFormat="1">
      <c r="A120" s="307"/>
      <c r="B120" s="123" t="s">
        <v>748</v>
      </c>
      <c r="C120" s="701"/>
      <c r="D120" s="715"/>
      <c r="E120" s="715"/>
      <c r="F120" s="715"/>
      <c r="G120" s="715"/>
      <c r="H120" s="715"/>
      <c r="I120" s="715"/>
      <c r="J120" s="715"/>
      <c r="K120" s="715"/>
      <c r="L120" s="716"/>
    </row>
    <row r="121" spans="1:12" s="66" customFormat="1">
      <c r="A121" s="307" t="s">
        <v>852</v>
      </c>
      <c r="B121" s="299" t="s">
        <v>851</v>
      </c>
      <c r="C121" s="702">
        <f>C122+C123</f>
        <v>0</v>
      </c>
      <c r="D121" s="702">
        <f t="shared" ref="D121:J121" si="116">D122+D123</f>
        <v>0</v>
      </c>
      <c r="E121" s="702">
        <f t="shared" si="116"/>
        <v>0</v>
      </c>
      <c r="F121" s="702">
        <f t="shared" si="116"/>
        <v>0</v>
      </c>
      <c r="G121" s="702">
        <f t="shared" si="116"/>
        <v>0</v>
      </c>
      <c r="H121" s="702">
        <f t="shared" si="116"/>
        <v>0</v>
      </c>
      <c r="I121" s="702">
        <f t="shared" si="116"/>
        <v>0</v>
      </c>
      <c r="J121" s="702">
        <f t="shared" si="116"/>
        <v>0</v>
      </c>
      <c r="K121" s="717">
        <f>C121+E121+G121+I121</f>
        <v>0</v>
      </c>
      <c r="L121" s="718">
        <f>D121+F121+H121+J121</f>
        <v>0</v>
      </c>
    </row>
    <row r="122" spans="1:12" s="66" customFormat="1">
      <c r="A122" s="307" t="s">
        <v>855</v>
      </c>
      <c r="B122" s="300" t="s">
        <v>721</v>
      </c>
      <c r="C122" s="705"/>
      <c r="D122" s="740"/>
      <c r="E122" s="740"/>
      <c r="F122" s="740"/>
      <c r="G122" s="740"/>
      <c r="H122" s="740"/>
      <c r="I122" s="740"/>
      <c r="J122" s="740"/>
      <c r="K122" s="740"/>
      <c r="L122" s="741"/>
    </row>
    <row r="123" spans="1:12" s="66" customFormat="1">
      <c r="A123" s="307" t="s">
        <v>856</v>
      </c>
      <c r="B123" s="300" t="s">
        <v>722</v>
      </c>
      <c r="C123" s="705"/>
      <c r="D123" s="740"/>
      <c r="E123" s="740"/>
      <c r="F123" s="740"/>
      <c r="G123" s="740"/>
      <c r="H123" s="740"/>
      <c r="I123" s="740"/>
      <c r="J123" s="740"/>
      <c r="K123" s="740"/>
      <c r="L123" s="741"/>
    </row>
    <row r="124" spans="1:12" s="66" customFormat="1">
      <c r="A124" s="307" t="s">
        <v>853</v>
      </c>
      <c r="B124" s="299" t="s">
        <v>838</v>
      </c>
      <c r="C124" s="702">
        <f>C125+C126</f>
        <v>0</v>
      </c>
      <c r="D124" s="702">
        <f t="shared" ref="D124" si="117">D125+D126</f>
        <v>0</v>
      </c>
      <c r="E124" s="702">
        <f t="shared" ref="E124" si="118">E125+E126</f>
        <v>0</v>
      </c>
      <c r="F124" s="702">
        <f t="shared" ref="F124" si="119">F125+F126</f>
        <v>0</v>
      </c>
      <c r="G124" s="702">
        <f t="shared" ref="G124" si="120">G125+G126</f>
        <v>0</v>
      </c>
      <c r="H124" s="702">
        <f t="shared" ref="H124" si="121">H125+H126</f>
        <v>0</v>
      </c>
      <c r="I124" s="702">
        <f t="shared" ref="I124" si="122">I125+I126</f>
        <v>0</v>
      </c>
      <c r="J124" s="702">
        <f t="shared" ref="J124" si="123">J125+J126</f>
        <v>0</v>
      </c>
      <c r="K124" s="717">
        <f>C124+E124+G124+I124</f>
        <v>0</v>
      </c>
      <c r="L124" s="718">
        <f>D124+F124+H124+J124</f>
        <v>0</v>
      </c>
    </row>
    <row r="125" spans="1:12" s="66" customFormat="1">
      <c r="A125" s="307" t="s">
        <v>857</v>
      </c>
      <c r="B125" s="300" t="s">
        <v>721</v>
      </c>
      <c r="C125" s="705"/>
      <c r="D125" s="740"/>
      <c r="E125" s="740"/>
      <c r="F125" s="740"/>
      <c r="G125" s="740"/>
      <c r="H125" s="740"/>
      <c r="I125" s="740"/>
      <c r="J125" s="740"/>
      <c r="K125" s="740"/>
      <c r="L125" s="741"/>
    </row>
    <row r="126" spans="1:12" s="66" customFormat="1">
      <c r="A126" s="307" t="s">
        <v>858</v>
      </c>
      <c r="B126" s="300" t="s">
        <v>722</v>
      </c>
      <c r="C126" s="705"/>
      <c r="D126" s="740"/>
      <c r="E126" s="740"/>
      <c r="F126" s="740"/>
      <c r="G126" s="740"/>
      <c r="H126" s="740"/>
      <c r="I126" s="740"/>
      <c r="J126" s="740"/>
      <c r="K126" s="740"/>
      <c r="L126" s="741"/>
    </row>
    <row r="127" spans="1:12" s="66" customFormat="1">
      <c r="A127" s="307" t="s">
        <v>854</v>
      </c>
      <c r="B127" s="299" t="s">
        <v>221</v>
      </c>
      <c r="C127" s="702">
        <f>C128+C129</f>
        <v>0</v>
      </c>
      <c r="D127" s="702">
        <f t="shared" ref="D127" si="124">D128+D129</f>
        <v>0</v>
      </c>
      <c r="E127" s="702">
        <f t="shared" ref="E127" si="125">E128+E129</f>
        <v>0</v>
      </c>
      <c r="F127" s="702">
        <f t="shared" ref="F127" si="126">F128+F129</f>
        <v>0</v>
      </c>
      <c r="G127" s="702">
        <f t="shared" ref="G127" si="127">G128+G129</f>
        <v>0</v>
      </c>
      <c r="H127" s="702">
        <f t="shared" ref="H127" si="128">H128+H129</f>
        <v>0</v>
      </c>
      <c r="I127" s="702">
        <f t="shared" ref="I127" si="129">I128+I129</f>
        <v>0</v>
      </c>
      <c r="J127" s="702">
        <f t="shared" ref="J127" si="130">J128+J129</f>
        <v>0</v>
      </c>
      <c r="K127" s="717">
        <f>C127+E127+G127+I127</f>
        <v>0</v>
      </c>
      <c r="L127" s="718">
        <f>D127+F127+H127+J127</f>
        <v>0</v>
      </c>
    </row>
    <row r="128" spans="1:12">
      <c r="A128" s="307" t="s">
        <v>859</v>
      </c>
      <c r="B128" s="300" t="s">
        <v>721</v>
      </c>
      <c r="C128" s="705"/>
      <c r="D128" s="740"/>
      <c r="E128" s="740"/>
      <c r="F128" s="740"/>
      <c r="G128" s="740"/>
      <c r="H128" s="740"/>
      <c r="I128" s="740"/>
      <c r="J128" s="740"/>
      <c r="K128" s="740"/>
      <c r="L128" s="741"/>
    </row>
    <row r="129" spans="1:12" ht="15.75" thickBot="1">
      <c r="A129" s="307" t="s">
        <v>860</v>
      </c>
      <c r="B129" s="122" t="s">
        <v>722</v>
      </c>
      <c r="C129" s="705"/>
      <c r="D129" s="742"/>
      <c r="E129" s="742"/>
      <c r="F129" s="742"/>
      <c r="G129" s="742"/>
      <c r="H129" s="742"/>
      <c r="I129" s="742"/>
      <c r="J129" s="742"/>
      <c r="K129" s="742"/>
      <c r="L129" s="743"/>
    </row>
    <row r="130" spans="1:12">
      <c r="A130" s="637">
        <v>9</v>
      </c>
      <c r="B130" s="634" t="s">
        <v>751</v>
      </c>
      <c r="C130" s="700">
        <f>C131+C132</f>
        <v>0</v>
      </c>
      <c r="D130" s="700">
        <f t="shared" ref="D130" si="131">D131+D132</f>
        <v>0</v>
      </c>
      <c r="E130" s="700">
        <f t="shared" ref="E130" si="132">E131+E132</f>
        <v>0</v>
      </c>
      <c r="F130" s="700">
        <f t="shared" ref="F130" si="133">F131+F132</f>
        <v>0</v>
      </c>
      <c r="G130" s="700">
        <f t="shared" ref="G130" si="134">G131+G132</f>
        <v>0</v>
      </c>
      <c r="H130" s="700">
        <f>H131+H132</f>
        <v>0</v>
      </c>
      <c r="I130" s="700">
        <f t="shared" ref="I130" si="135">I131+I132</f>
        <v>0</v>
      </c>
      <c r="J130" s="700">
        <f t="shared" ref="J130" si="136">J131+J132</f>
        <v>0</v>
      </c>
      <c r="K130" s="713">
        <f>C130+E130+G130+I130</f>
        <v>0</v>
      </c>
      <c r="L130" s="714">
        <f>D130+F130+H130+J130</f>
        <v>0</v>
      </c>
    </row>
    <row r="131" spans="1:12">
      <c r="A131" s="304">
        <v>9.1</v>
      </c>
      <c r="B131" s="295" t="s">
        <v>721</v>
      </c>
      <c r="C131" s="705"/>
      <c r="D131" s="740"/>
      <c r="E131" s="740"/>
      <c r="F131" s="740"/>
      <c r="G131" s="740"/>
      <c r="H131" s="740"/>
      <c r="I131" s="740"/>
      <c r="J131" s="740"/>
      <c r="K131" s="740"/>
      <c r="L131" s="741"/>
    </row>
    <row r="132" spans="1:12" ht="15.75" thickBot="1">
      <c r="A132" s="313">
        <v>9.1999999999999993</v>
      </c>
      <c r="B132" s="316" t="s">
        <v>722</v>
      </c>
      <c r="C132" s="705"/>
      <c r="D132" s="744"/>
      <c r="E132" s="744"/>
      <c r="F132" s="744"/>
      <c r="G132" s="744"/>
      <c r="H132" s="744"/>
      <c r="I132" s="744"/>
      <c r="J132" s="744"/>
      <c r="K132" s="744"/>
      <c r="L132" s="745"/>
    </row>
    <row r="133" spans="1:12">
      <c r="A133" s="637">
        <v>10</v>
      </c>
      <c r="B133" s="634" t="s">
        <v>861</v>
      </c>
      <c r="C133" s="700">
        <f>C134+C135</f>
        <v>0</v>
      </c>
      <c r="D133" s="713">
        <f t="shared" ref="D133:J133" si="137">D134+D135</f>
        <v>0</v>
      </c>
      <c r="E133" s="713">
        <f t="shared" si="137"/>
        <v>0</v>
      </c>
      <c r="F133" s="713">
        <f t="shared" si="137"/>
        <v>0</v>
      </c>
      <c r="G133" s="713">
        <f t="shared" si="137"/>
        <v>0</v>
      </c>
      <c r="H133" s="713">
        <f t="shared" si="137"/>
        <v>0</v>
      </c>
      <c r="I133" s="713">
        <f t="shared" si="137"/>
        <v>0</v>
      </c>
      <c r="J133" s="713">
        <f t="shared" si="137"/>
        <v>0</v>
      </c>
      <c r="K133" s="713">
        <f>C133+E133+G133+I133</f>
        <v>0</v>
      </c>
      <c r="L133" s="714">
        <f>D133+F133+H133+J133</f>
        <v>0</v>
      </c>
    </row>
    <row r="134" spans="1:12">
      <c r="A134" s="304">
        <v>10.1</v>
      </c>
      <c r="B134" s="295" t="s">
        <v>721</v>
      </c>
      <c r="C134" s="705"/>
      <c r="D134" s="740"/>
      <c r="E134" s="740"/>
      <c r="F134" s="740"/>
      <c r="G134" s="740"/>
      <c r="H134" s="740"/>
      <c r="I134" s="740"/>
      <c r="J134" s="740"/>
      <c r="K134" s="740"/>
      <c r="L134" s="741"/>
    </row>
    <row r="135" spans="1:12" ht="15.75" thickBot="1">
      <c r="A135" s="304">
        <v>10.199999999999999</v>
      </c>
      <c r="B135" s="311" t="s">
        <v>722</v>
      </c>
      <c r="C135" s="705"/>
      <c r="D135" s="742"/>
      <c r="E135" s="742"/>
      <c r="F135" s="742"/>
      <c r="G135" s="742"/>
      <c r="H135" s="742"/>
      <c r="I135" s="742"/>
      <c r="J135" s="742"/>
      <c r="K135" s="742"/>
      <c r="L135" s="743"/>
    </row>
    <row r="136" spans="1:12">
      <c r="A136" s="637">
        <v>11</v>
      </c>
      <c r="B136" s="634" t="s">
        <v>752</v>
      </c>
      <c r="C136" s="700">
        <f>C137+C138</f>
        <v>0</v>
      </c>
      <c r="D136" s="713">
        <f t="shared" ref="D136:J136" si="138">D137+D138</f>
        <v>0</v>
      </c>
      <c r="E136" s="713">
        <f t="shared" si="138"/>
        <v>0</v>
      </c>
      <c r="F136" s="713">
        <f t="shared" si="138"/>
        <v>0</v>
      </c>
      <c r="G136" s="713">
        <f t="shared" si="138"/>
        <v>0</v>
      </c>
      <c r="H136" s="713">
        <f t="shared" si="138"/>
        <v>0</v>
      </c>
      <c r="I136" s="713">
        <f t="shared" si="138"/>
        <v>0</v>
      </c>
      <c r="J136" s="713">
        <f t="shared" si="138"/>
        <v>0</v>
      </c>
      <c r="K136" s="713">
        <f>C136+E136+G136+I136</f>
        <v>0</v>
      </c>
      <c r="L136" s="714">
        <f>D136+F136+H136+J136</f>
        <v>0</v>
      </c>
    </row>
    <row r="137" spans="1:12">
      <c r="A137" s="304">
        <v>11.1</v>
      </c>
      <c r="B137" s="295" t="s">
        <v>721</v>
      </c>
      <c r="C137" s="705"/>
      <c r="D137" s="740"/>
      <c r="E137" s="740"/>
      <c r="F137" s="740"/>
      <c r="G137" s="740"/>
      <c r="H137" s="740"/>
      <c r="I137" s="740"/>
      <c r="J137" s="740"/>
      <c r="K137" s="740"/>
      <c r="L137" s="741"/>
    </row>
    <row r="138" spans="1:12" ht="15.75" thickBot="1">
      <c r="A138" s="305">
        <v>11.2</v>
      </c>
      <c r="B138" s="311" t="s">
        <v>722</v>
      </c>
      <c r="C138" s="705"/>
      <c r="D138" s="742"/>
      <c r="E138" s="742"/>
      <c r="F138" s="742"/>
      <c r="G138" s="742"/>
      <c r="H138" s="742"/>
      <c r="I138" s="742"/>
      <c r="J138" s="742"/>
      <c r="K138" s="742"/>
      <c r="L138" s="743"/>
    </row>
    <row r="139" spans="1:12">
      <c r="A139" s="639">
        <v>12</v>
      </c>
      <c r="B139" s="634" t="s">
        <v>956</v>
      </c>
      <c r="C139" s="700">
        <f>C140+C141</f>
        <v>0</v>
      </c>
      <c r="D139" s="713">
        <f t="shared" ref="D139:J139" si="139">D140+D141</f>
        <v>0</v>
      </c>
      <c r="E139" s="713">
        <f t="shared" si="139"/>
        <v>0</v>
      </c>
      <c r="F139" s="713">
        <f t="shared" si="139"/>
        <v>0</v>
      </c>
      <c r="G139" s="713">
        <f t="shared" si="139"/>
        <v>0</v>
      </c>
      <c r="H139" s="713">
        <f>H140+H141</f>
        <v>0</v>
      </c>
      <c r="I139" s="713">
        <f t="shared" si="139"/>
        <v>0</v>
      </c>
      <c r="J139" s="713">
        <f t="shared" si="139"/>
        <v>0</v>
      </c>
      <c r="K139" s="713">
        <f>C139+E139+G139+I139</f>
        <v>0</v>
      </c>
      <c r="L139" s="714">
        <f>D139+F139+H139+J139</f>
        <v>0</v>
      </c>
    </row>
    <row r="140" spans="1:12">
      <c r="A140" s="313">
        <v>12.1</v>
      </c>
      <c r="B140" s="295" t="s">
        <v>721</v>
      </c>
      <c r="C140" s="705"/>
      <c r="D140" s="744"/>
      <c r="E140" s="744"/>
      <c r="F140" s="744"/>
      <c r="G140" s="744"/>
      <c r="H140" s="744"/>
      <c r="I140" s="744"/>
      <c r="J140" s="744"/>
      <c r="K140" s="744"/>
      <c r="L140" s="745"/>
    </row>
    <row r="141" spans="1:12" ht="15.75" thickBot="1">
      <c r="A141" s="305">
        <v>12.2</v>
      </c>
      <c r="B141" s="311" t="s">
        <v>722</v>
      </c>
      <c r="C141" s="705"/>
      <c r="D141" s="742"/>
      <c r="E141" s="742"/>
      <c r="F141" s="742"/>
      <c r="G141" s="742"/>
      <c r="H141" s="742"/>
      <c r="I141" s="742"/>
      <c r="J141" s="742"/>
      <c r="K141" s="742"/>
      <c r="L141" s="743"/>
    </row>
    <row r="142" spans="1:12">
      <c r="A142" s="639">
        <v>13</v>
      </c>
      <c r="B142" s="634" t="s">
        <v>862</v>
      </c>
      <c r="C142" s="700">
        <f>C143+C144</f>
        <v>0</v>
      </c>
      <c r="D142" s="713">
        <f t="shared" ref="D142:J142" si="140">D143+D144</f>
        <v>0</v>
      </c>
      <c r="E142" s="713">
        <f t="shared" si="140"/>
        <v>0</v>
      </c>
      <c r="F142" s="713">
        <f t="shared" si="140"/>
        <v>0</v>
      </c>
      <c r="G142" s="713">
        <f t="shared" si="140"/>
        <v>0</v>
      </c>
      <c r="H142" s="713">
        <f>H143+H144</f>
        <v>0</v>
      </c>
      <c r="I142" s="713">
        <f t="shared" si="140"/>
        <v>0</v>
      </c>
      <c r="J142" s="713">
        <f t="shared" si="140"/>
        <v>0</v>
      </c>
      <c r="K142" s="713">
        <f>C142+E142+G142+I142</f>
        <v>0</v>
      </c>
      <c r="L142" s="714">
        <f>D142+F142+H142+J142</f>
        <v>0</v>
      </c>
    </row>
    <row r="143" spans="1:12">
      <c r="A143" s="313">
        <v>13.1</v>
      </c>
      <c r="B143" s="295" t="s">
        <v>721</v>
      </c>
      <c r="C143" s="705"/>
      <c r="D143" s="744"/>
      <c r="E143" s="744"/>
      <c r="F143" s="744"/>
      <c r="G143" s="744"/>
      <c r="H143" s="744"/>
      <c r="I143" s="744"/>
      <c r="J143" s="744"/>
      <c r="K143" s="744"/>
      <c r="L143" s="745"/>
    </row>
    <row r="144" spans="1:12" ht="15.75" thickBot="1">
      <c r="A144" s="305">
        <v>13.2</v>
      </c>
      <c r="B144" s="311" t="s">
        <v>722</v>
      </c>
      <c r="C144" s="705"/>
      <c r="D144" s="742"/>
      <c r="E144" s="742"/>
      <c r="F144" s="742"/>
      <c r="G144" s="742"/>
      <c r="H144" s="742"/>
      <c r="I144" s="742"/>
      <c r="J144" s="742"/>
      <c r="K144" s="742"/>
      <c r="L144" s="743"/>
    </row>
    <row r="145" spans="1:12">
      <c r="A145" s="637">
        <v>14</v>
      </c>
      <c r="B145" s="634" t="s">
        <v>863</v>
      </c>
      <c r="C145" s="700">
        <f>C146+C147</f>
        <v>0</v>
      </c>
      <c r="D145" s="713">
        <f t="shared" ref="D145:J145" si="141">D146+D147</f>
        <v>0</v>
      </c>
      <c r="E145" s="713">
        <f t="shared" si="141"/>
        <v>0</v>
      </c>
      <c r="F145" s="713">
        <f t="shared" si="141"/>
        <v>0</v>
      </c>
      <c r="G145" s="713">
        <f t="shared" si="141"/>
        <v>0</v>
      </c>
      <c r="H145" s="713">
        <f t="shared" si="141"/>
        <v>0</v>
      </c>
      <c r="I145" s="713">
        <f t="shared" si="141"/>
        <v>0</v>
      </c>
      <c r="J145" s="713">
        <f t="shared" si="141"/>
        <v>0</v>
      </c>
      <c r="K145" s="713">
        <f>C145+E145+G145+I145</f>
        <v>0</v>
      </c>
      <c r="L145" s="714">
        <f>D145+F145+H145+J145</f>
        <v>0</v>
      </c>
    </row>
    <row r="146" spans="1:12">
      <c r="A146" s="304">
        <v>14.1</v>
      </c>
      <c r="B146" s="300" t="s">
        <v>721</v>
      </c>
      <c r="C146" s="705"/>
      <c r="D146" s="740"/>
      <c r="E146" s="740"/>
      <c r="F146" s="740"/>
      <c r="G146" s="740"/>
      <c r="H146" s="740"/>
      <c r="I146" s="740"/>
      <c r="J146" s="740"/>
      <c r="K146" s="740"/>
      <c r="L146" s="741"/>
    </row>
    <row r="147" spans="1:12" ht="15.75" thickBot="1">
      <c r="A147" s="305">
        <v>14.2</v>
      </c>
      <c r="B147" s="122" t="s">
        <v>722</v>
      </c>
      <c r="C147" s="705"/>
      <c r="D147" s="742"/>
      <c r="E147" s="742"/>
      <c r="F147" s="742"/>
      <c r="G147" s="742"/>
      <c r="H147" s="742"/>
      <c r="I147" s="742"/>
      <c r="J147" s="742"/>
      <c r="K147" s="742"/>
      <c r="L147" s="743"/>
    </row>
    <row r="148" spans="1:12">
      <c r="A148" s="637">
        <v>15</v>
      </c>
      <c r="B148" s="634" t="s">
        <v>864</v>
      </c>
      <c r="C148" s="700">
        <f>C149+C150</f>
        <v>0</v>
      </c>
      <c r="D148" s="713">
        <f t="shared" ref="D148:J148" si="142">D149+D150</f>
        <v>0</v>
      </c>
      <c r="E148" s="713">
        <f t="shared" si="142"/>
        <v>0</v>
      </c>
      <c r="F148" s="713">
        <f t="shared" si="142"/>
        <v>0</v>
      </c>
      <c r="G148" s="713">
        <f t="shared" si="142"/>
        <v>0</v>
      </c>
      <c r="H148" s="713">
        <f t="shared" si="142"/>
        <v>0</v>
      </c>
      <c r="I148" s="713">
        <f t="shared" si="142"/>
        <v>0</v>
      </c>
      <c r="J148" s="713">
        <f t="shared" si="142"/>
        <v>0</v>
      </c>
      <c r="K148" s="713">
        <f>C148+E148+G148+I148</f>
        <v>0</v>
      </c>
      <c r="L148" s="714">
        <f>D148+F148+H148+J148</f>
        <v>0</v>
      </c>
    </row>
    <row r="149" spans="1:12">
      <c r="A149" s="304">
        <v>15.1</v>
      </c>
      <c r="B149" s="295" t="s">
        <v>721</v>
      </c>
      <c r="C149" s="705"/>
      <c r="D149" s="740"/>
      <c r="E149" s="740"/>
      <c r="F149" s="740"/>
      <c r="G149" s="740"/>
      <c r="H149" s="740"/>
      <c r="I149" s="740"/>
      <c r="J149" s="740"/>
      <c r="K149" s="740"/>
      <c r="L149" s="741"/>
    </row>
    <row r="150" spans="1:12" ht="15.75" thickBot="1">
      <c r="A150" s="305">
        <v>15.2</v>
      </c>
      <c r="B150" s="311" t="s">
        <v>722</v>
      </c>
      <c r="C150" s="705"/>
      <c r="D150" s="742"/>
      <c r="E150" s="742"/>
      <c r="F150" s="742"/>
      <c r="G150" s="742"/>
      <c r="H150" s="742"/>
      <c r="I150" s="742"/>
      <c r="J150" s="742"/>
      <c r="K150" s="742"/>
      <c r="L150" s="743"/>
    </row>
    <row r="151" spans="1:12" ht="15.75" thickBot="1">
      <c r="A151" s="318">
        <v>16</v>
      </c>
      <c r="B151" s="319" t="s">
        <v>967</v>
      </c>
      <c r="C151" s="709">
        <f>C9+C45+C89+C105+C115+C133+C139+C145</f>
        <v>0</v>
      </c>
      <c r="D151" s="709">
        <f t="shared" ref="D151:J151" si="143">D9+D45+D89+D105+D115+D133+D139+D145</f>
        <v>0</v>
      </c>
      <c r="E151" s="709">
        <f t="shared" si="143"/>
        <v>0</v>
      </c>
      <c r="F151" s="709">
        <f t="shared" si="143"/>
        <v>0</v>
      </c>
      <c r="G151" s="709">
        <f t="shared" si="143"/>
        <v>0</v>
      </c>
      <c r="H151" s="709">
        <f t="shared" si="143"/>
        <v>0</v>
      </c>
      <c r="I151" s="709">
        <f t="shared" si="143"/>
        <v>0</v>
      </c>
      <c r="J151" s="709">
        <f t="shared" si="143"/>
        <v>0</v>
      </c>
      <c r="K151" s="746">
        <f>C151+E151+G151+I151</f>
        <v>0</v>
      </c>
      <c r="L151" s="747">
        <f>D151+F151+H151+J151</f>
        <v>0</v>
      </c>
    </row>
    <row r="152" spans="1:12">
      <c r="A152" s="302"/>
      <c r="B152" s="320" t="s">
        <v>748</v>
      </c>
      <c r="C152" s="710"/>
      <c r="D152" s="710"/>
      <c r="E152" s="710"/>
      <c r="F152" s="710"/>
      <c r="G152" s="710"/>
      <c r="H152" s="710"/>
      <c r="I152" s="710"/>
      <c r="J152" s="710"/>
      <c r="K152" s="748"/>
      <c r="L152" s="749"/>
    </row>
    <row r="153" spans="1:12">
      <c r="A153" s="303"/>
      <c r="B153" s="321" t="s">
        <v>875</v>
      </c>
      <c r="C153" s="701"/>
      <c r="D153" s="701"/>
      <c r="E153" s="701"/>
      <c r="F153" s="701"/>
      <c r="G153" s="701"/>
      <c r="H153" s="701"/>
      <c r="I153" s="701"/>
      <c r="J153" s="701"/>
      <c r="K153" s="715"/>
      <c r="L153" s="716"/>
    </row>
    <row r="154" spans="1:12">
      <c r="A154" s="303"/>
      <c r="B154" s="322" t="s">
        <v>866</v>
      </c>
      <c r="C154" s="701"/>
      <c r="D154" s="701"/>
      <c r="E154" s="701"/>
      <c r="F154" s="701"/>
      <c r="G154" s="701"/>
      <c r="H154" s="701"/>
      <c r="I154" s="701"/>
      <c r="J154" s="701"/>
      <c r="K154" s="715"/>
      <c r="L154" s="716"/>
    </row>
    <row r="155" spans="1:12">
      <c r="A155" s="303"/>
      <c r="B155" s="123" t="s">
        <v>867</v>
      </c>
      <c r="C155" s="703"/>
      <c r="D155" s="703"/>
      <c r="E155" s="703"/>
      <c r="F155" s="703"/>
      <c r="G155" s="703"/>
      <c r="H155" s="703"/>
      <c r="I155" s="703"/>
      <c r="J155" s="703"/>
      <c r="K155" s="750">
        <f t="shared" ref="K155:K161" si="144">C155+E155+G155+I155</f>
        <v>0</v>
      </c>
      <c r="L155" s="751">
        <f t="shared" ref="L155:L161" si="145">D155+F155+H155+J155</f>
        <v>0</v>
      </c>
    </row>
    <row r="156" spans="1:12">
      <c r="A156" s="303"/>
      <c r="B156" s="123" t="s">
        <v>868</v>
      </c>
      <c r="C156" s="703"/>
      <c r="D156" s="703"/>
      <c r="E156" s="703"/>
      <c r="F156" s="703"/>
      <c r="G156" s="703"/>
      <c r="H156" s="703"/>
      <c r="I156" s="703"/>
      <c r="J156" s="703"/>
      <c r="K156" s="750">
        <f t="shared" si="144"/>
        <v>0</v>
      </c>
      <c r="L156" s="751">
        <f t="shared" si="145"/>
        <v>0</v>
      </c>
    </row>
    <row r="157" spans="1:12">
      <c r="A157" s="303"/>
      <c r="B157" s="123" t="s">
        <v>870</v>
      </c>
      <c r="C157" s="703"/>
      <c r="D157" s="703"/>
      <c r="E157" s="703"/>
      <c r="F157" s="703"/>
      <c r="G157" s="703"/>
      <c r="H157" s="703"/>
      <c r="I157" s="703"/>
      <c r="J157" s="703"/>
      <c r="K157" s="750">
        <f t="shared" si="144"/>
        <v>0</v>
      </c>
      <c r="L157" s="751">
        <f t="shared" si="145"/>
        <v>0</v>
      </c>
    </row>
    <row r="158" spans="1:12">
      <c r="A158" s="303"/>
      <c r="B158" s="123" t="s">
        <v>869</v>
      </c>
      <c r="C158" s="703"/>
      <c r="D158" s="703"/>
      <c r="E158" s="703"/>
      <c r="F158" s="703"/>
      <c r="G158" s="703"/>
      <c r="H158" s="703"/>
      <c r="I158" s="703"/>
      <c r="J158" s="703"/>
      <c r="K158" s="750">
        <f t="shared" si="144"/>
        <v>0</v>
      </c>
      <c r="L158" s="751">
        <f t="shared" si="145"/>
        <v>0</v>
      </c>
    </row>
    <row r="159" spans="1:12">
      <c r="A159" s="303"/>
      <c r="B159" s="123" t="s">
        <v>872</v>
      </c>
      <c r="C159" s="703"/>
      <c r="D159" s="703"/>
      <c r="E159" s="703"/>
      <c r="F159" s="703"/>
      <c r="G159" s="703"/>
      <c r="H159" s="703"/>
      <c r="I159" s="703"/>
      <c r="J159" s="703"/>
      <c r="K159" s="750">
        <f t="shared" si="144"/>
        <v>0</v>
      </c>
      <c r="L159" s="751">
        <f t="shared" si="145"/>
        <v>0</v>
      </c>
    </row>
    <row r="160" spans="1:12">
      <c r="A160" s="303"/>
      <c r="B160" s="123" t="s">
        <v>871</v>
      </c>
      <c r="C160" s="703"/>
      <c r="D160" s="703"/>
      <c r="E160" s="703"/>
      <c r="F160" s="703"/>
      <c r="G160" s="703"/>
      <c r="H160" s="703"/>
      <c r="I160" s="703"/>
      <c r="J160" s="703"/>
      <c r="K160" s="750">
        <f t="shared" si="144"/>
        <v>0</v>
      </c>
      <c r="L160" s="751">
        <f t="shared" si="145"/>
        <v>0</v>
      </c>
    </row>
    <row r="161" spans="1:12">
      <c r="A161" s="303"/>
      <c r="B161" s="123" t="s">
        <v>873</v>
      </c>
      <c r="C161" s="703"/>
      <c r="D161" s="703"/>
      <c r="E161" s="703"/>
      <c r="F161" s="703"/>
      <c r="G161" s="703"/>
      <c r="H161" s="703"/>
      <c r="I161" s="703"/>
      <c r="J161" s="703"/>
      <c r="K161" s="750">
        <f t="shared" si="144"/>
        <v>0</v>
      </c>
      <c r="L161" s="751">
        <f t="shared" si="145"/>
        <v>0</v>
      </c>
    </row>
    <row r="162" spans="1:12">
      <c r="A162" s="303"/>
      <c r="B162" s="322" t="s">
        <v>874</v>
      </c>
      <c r="C162" s="701"/>
      <c r="D162" s="701"/>
      <c r="E162" s="701"/>
      <c r="F162" s="701"/>
      <c r="G162" s="701"/>
      <c r="H162" s="701"/>
      <c r="I162" s="701"/>
      <c r="J162" s="701"/>
      <c r="K162" s="715"/>
      <c r="L162" s="716"/>
    </row>
    <row r="163" spans="1:12">
      <c r="A163" s="303"/>
      <c r="B163" s="123" t="s">
        <v>867</v>
      </c>
      <c r="C163" s="703"/>
      <c r="D163" s="703"/>
      <c r="E163" s="703"/>
      <c r="F163" s="703"/>
      <c r="G163" s="703"/>
      <c r="H163" s="703"/>
      <c r="I163" s="703"/>
      <c r="J163" s="703"/>
      <c r="K163" s="750">
        <f t="shared" ref="K163:K169" si="146">C163+E163+G163+I163</f>
        <v>0</v>
      </c>
      <c r="L163" s="751">
        <f>D163+F163+H163+J163</f>
        <v>0</v>
      </c>
    </row>
    <row r="164" spans="1:12">
      <c r="A164" s="303"/>
      <c r="B164" s="123" t="s">
        <v>868</v>
      </c>
      <c r="C164" s="703"/>
      <c r="D164" s="703"/>
      <c r="E164" s="703"/>
      <c r="F164" s="703"/>
      <c r="G164" s="703"/>
      <c r="H164" s="703"/>
      <c r="I164" s="703"/>
      <c r="J164" s="703"/>
      <c r="K164" s="750">
        <f t="shared" si="146"/>
        <v>0</v>
      </c>
      <c r="L164" s="751">
        <f t="shared" ref="L164:L169" si="147">D164+F164+H164+J164</f>
        <v>0</v>
      </c>
    </row>
    <row r="165" spans="1:12">
      <c r="A165" s="303"/>
      <c r="B165" s="123" t="s">
        <v>870</v>
      </c>
      <c r="C165" s="703"/>
      <c r="D165" s="703"/>
      <c r="E165" s="703"/>
      <c r="F165" s="703"/>
      <c r="G165" s="703"/>
      <c r="H165" s="703"/>
      <c r="I165" s="703"/>
      <c r="J165" s="703"/>
      <c r="K165" s="750">
        <f t="shared" si="146"/>
        <v>0</v>
      </c>
      <c r="L165" s="751">
        <f t="shared" si="147"/>
        <v>0</v>
      </c>
    </row>
    <row r="166" spans="1:12">
      <c r="A166" s="303"/>
      <c r="B166" s="123" t="s">
        <v>869</v>
      </c>
      <c r="C166" s="703"/>
      <c r="D166" s="703"/>
      <c r="E166" s="703"/>
      <c r="F166" s="703"/>
      <c r="G166" s="703"/>
      <c r="H166" s="703"/>
      <c r="I166" s="703"/>
      <c r="J166" s="703"/>
      <c r="K166" s="750">
        <f t="shared" si="146"/>
        <v>0</v>
      </c>
      <c r="L166" s="751">
        <f t="shared" si="147"/>
        <v>0</v>
      </c>
    </row>
    <row r="167" spans="1:12">
      <c r="A167" s="303"/>
      <c r="B167" s="123" t="s">
        <v>872</v>
      </c>
      <c r="C167" s="703"/>
      <c r="D167" s="703"/>
      <c r="E167" s="703"/>
      <c r="F167" s="703"/>
      <c r="G167" s="703"/>
      <c r="H167" s="703"/>
      <c r="I167" s="703"/>
      <c r="J167" s="703"/>
      <c r="K167" s="750">
        <f t="shared" si="146"/>
        <v>0</v>
      </c>
      <c r="L167" s="751">
        <f t="shared" si="147"/>
        <v>0</v>
      </c>
    </row>
    <row r="168" spans="1:12">
      <c r="A168" s="303"/>
      <c r="B168" s="123" t="s">
        <v>871</v>
      </c>
      <c r="C168" s="703"/>
      <c r="D168" s="703"/>
      <c r="E168" s="703"/>
      <c r="F168" s="703"/>
      <c r="G168" s="703"/>
      <c r="H168" s="703"/>
      <c r="I168" s="703"/>
      <c r="J168" s="703"/>
      <c r="K168" s="750">
        <f>C168+E168+G168+I168</f>
        <v>0</v>
      </c>
      <c r="L168" s="751">
        <f t="shared" si="147"/>
        <v>0</v>
      </c>
    </row>
    <row r="169" spans="1:12" ht="15.75" thickBot="1">
      <c r="A169" s="388"/>
      <c r="B169" s="389" t="s">
        <v>873</v>
      </c>
      <c r="C169" s="711"/>
      <c r="D169" s="711"/>
      <c r="E169" s="711"/>
      <c r="F169" s="711"/>
      <c r="G169" s="711"/>
      <c r="H169" s="711"/>
      <c r="I169" s="711"/>
      <c r="J169" s="711"/>
      <c r="K169" s="752">
        <f t="shared" si="146"/>
        <v>0</v>
      </c>
      <c r="L169" s="753">
        <f t="shared" si="147"/>
        <v>0</v>
      </c>
    </row>
    <row r="170" spans="1:12" ht="15.75" thickBot="1">
      <c r="A170" s="318">
        <v>17</v>
      </c>
      <c r="B170" s="319" t="s">
        <v>966</v>
      </c>
      <c r="C170" s="709">
        <f t="shared" ref="C170:J170" si="148">C42+C67+C102+C130+C136+C142+C148</f>
        <v>0</v>
      </c>
      <c r="D170" s="709">
        <f>D42+D67+D102+D130+D136+D142+D148</f>
        <v>0</v>
      </c>
      <c r="E170" s="709">
        <f t="shared" si="148"/>
        <v>0</v>
      </c>
      <c r="F170" s="709">
        <f t="shared" si="148"/>
        <v>0</v>
      </c>
      <c r="G170" s="709">
        <f t="shared" si="148"/>
        <v>0</v>
      </c>
      <c r="H170" s="709">
        <f t="shared" si="148"/>
        <v>0</v>
      </c>
      <c r="I170" s="709">
        <f t="shared" si="148"/>
        <v>0</v>
      </c>
      <c r="J170" s="709">
        <f t="shared" si="148"/>
        <v>0</v>
      </c>
      <c r="K170" s="746">
        <f>C170+E170+G170+I170</f>
        <v>0</v>
      </c>
      <c r="L170" s="747">
        <f>D170+F170+H170+J170</f>
        <v>0</v>
      </c>
    </row>
    <row r="171" spans="1:12">
      <c r="A171" s="302"/>
      <c r="B171" s="320" t="s">
        <v>748</v>
      </c>
      <c r="C171" s="710"/>
      <c r="D171" s="710"/>
      <c r="E171" s="710"/>
      <c r="F171" s="710"/>
      <c r="G171" s="710"/>
      <c r="H171" s="710"/>
      <c r="I171" s="710"/>
      <c r="J171" s="710"/>
      <c r="K171" s="748"/>
      <c r="L171" s="749"/>
    </row>
    <row r="172" spans="1:12">
      <c r="A172" s="303"/>
      <c r="B172" s="301" t="s">
        <v>885</v>
      </c>
      <c r="C172" s="701"/>
      <c r="D172" s="701"/>
      <c r="E172" s="701"/>
      <c r="F172" s="701"/>
      <c r="G172" s="701"/>
      <c r="H172" s="701"/>
      <c r="I172" s="701"/>
      <c r="J172" s="701"/>
      <c r="K172" s="715"/>
      <c r="L172" s="716"/>
    </row>
    <row r="173" spans="1:12">
      <c r="A173" s="303"/>
      <c r="B173" s="322" t="s">
        <v>866</v>
      </c>
      <c r="C173" s="701"/>
      <c r="D173" s="701"/>
      <c r="E173" s="701"/>
      <c r="F173" s="701"/>
      <c r="G173" s="701"/>
      <c r="H173" s="701"/>
      <c r="I173" s="701"/>
      <c r="J173" s="701"/>
      <c r="K173" s="715"/>
      <c r="L173" s="716"/>
    </row>
    <row r="174" spans="1:12">
      <c r="A174" s="303"/>
      <c r="B174" s="123" t="s">
        <v>867</v>
      </c>
      <c r="C174" s="703"/>
      <c r="D174" s="703"/>
      <c r="E174" s="703"/>
      <c r="F174" s="703"/>
      <c r="G174" s="703"/>
      <c r="H174" s="703"/>
      <c r="I174" s="703"/>
      <c r="J174" s="703"/>
      <c r="K174" s="750">
        <f t="shared" ref="K174:K180" si="149">C174+E174+G174+I174</f>
        <v>0</v>
      </c>
      <c r="L174" s="751">
        <f t="shared" ref="L174:L180" si="150">D174+F174+H174+J174</f>
        <v>0</v>
      </c>
    </row>
    <row r="175" spans="1:12">
      <c r="A175" s="303"/>
      <c r="B175" s="123" t="s">
        <v>868</v>
      </c>
      <c r="C175" s="703"/>
      <c r="D175" s="703"/>
      <c r="E175" s="703"/>
      <c r="F175" s="703"/>
      <c r="G175" s="703"/>
      <c r="H175" s="703"/>
      <c r="I175" s="703"/>
      <c r="J175" s="703"/>
      <c r="K175" s="750">
        <f t="shared" si="149"/>
        <v>0</v>
      </c>
      <c r="L175" s="751">
        <f t="shared" si="150"/>
        <v>0</v>
      </c>
    </row>
    <row r="176" spans="1:12">
      <c r="A176" s="303"/>
      <c r="B176" s="123" t="s">
        <v>870</v>
      </c>
      <c r="C176" s="703"/>
      <c r="D176" s="703"/>
      <c r="E176" s="703"/>
      <c r="F176" s="703"/>
      <c r="G176" s="703"/>
      <c r="H176" s="703"/>
      <c r="I176" s="703"/>
      <c r="J176" s="703"/>
      <c r="K176" s="750">
        <f t="shared" si="149"/>
        <v>0</v>
      </c>
      <c r="L176" s="751">
        <f t="shared" si="150"/>
        <v>0</v>
      </c>
    </row>
    <row r="177" spans="1:12">
      <c r="A177" s="303"/>
      <c r="B177" s="123" t="s">
        <v>869</v>
      </c>
      <c r="C177" s="703"/>
      <c r="D177" s="703"/>
      <c r="E177" s="703"/>
      <c r="F177" s="703"/>
      <c r="G177" s="703"/>
      <c r="H177" s="703"/>
      <c r="I177" s="703"/>
      <c r="J177" s="703"/>
      <c r="K177" s="750">
        <f t="shared" si="149"/>
        <v>0</v>
      </c>
      <c r="L177" s="751">
        <f t="shared" si="150"/>
        <v>0</v>
      </c>
    </row>
    <row r="178" spans="1:12">
      <c r="A178" s="303"/>
      <c r="B178" s="123" t="s">
        <v>872</v>
      </c>
      <c r="C178" s="703"/>
      <c r="D178" s="703"/>
      <c r="E178" s="703"/>
      <c r="F178" s="703"/>
      <c r="G178" s="703"/>
      <c r="H178" s="703"/>
      <c r="I178" s="703"/>
      <c r="J178" s="703"/>
      <c r="K178" s="750">
        <f t="shared" si="149"/>
        <v>0</v>
      </c>
      <c r="L178" s="751">
        <f t="shared" si="150"/>
        <v>0</v>
      </c>
    </row>
    <row r="179" spans="1:12">
      <c r="A179" s="303"/>
      <c r="B179" s="123" t="s">
        <v>871</v>
      </c>
      <c r="C179" s="703"/>
      <c r="D179" s="703"/>
      <c r="E179" s="703"/>
      <c r="F179" s="703"/>
      <c r="G179" s="703"/>
      <c r="H179" s="703"/>
      <c r="I179" s="703"/>
      <c r="J179" s="703"/>
      <c r="K179" s="750">
        <f t="shared" si="149"/>
        <v>0</v>
      </c>
      <c r="L179" s="751">
        <f t="shared" si="150"/>
        <v>0</v>
      </c>
    </row>
    <row r="180" spans="1:12">
      <c r="A180" s="303"/>
      <c r="B180" s="373" t="s">
        <v>873</v>
      </c>
      <c r="C180" s="703"/>
      <c r="D180" s="703"/>
      <c r="E180" s="703"/>
      <c r="F180" s="703"/>
      <c r="G180" s="703"/>
      <c r="H180" s="703"/>
      <c r="I180" s="703"/>
      <c r="J180" s="703"/>
      <c r="K180" s="750">
        <f t="shared" si="149"/>
        <v>0</v>
      </c>
      <c r="L180" s="751">
        <f t="shared" si="150"/>
        <v>0</v>
      </c>
    </row>
    <row r="181" spans="1:12">
      <c r="A181" s="303"/>
      <c r="B181" s="322" t="s">
        <v>874</v>
      </c>
      <c r="C181" s="701"/>
      <c r="D181" s="701"/>
      <c r="E181" s="701"/>
      <c r="F181" s="701"/>
      <c r="G181" s="701"/>
      <c r="H181" s="701"/>
      <c r="I181" s="701"/>
      <c r="J181" s="701"/>
      <c r="K181" s="715"/>
      <c r="L181" s="716"/>
    </row>
    <row r="182" spans="1:12">
      <c r="A182" s="303"/>
      <c r="B182" s="123" t="s">
        <v>867</v>
      </c>
      <c r="C182" s="703"/>
      <c r="D182" s="703"/>
      <c r="E182" s="703"/>
      <c r="F182" s="703"/>
      <c r="G182" s="703"/>
      <c r="H182" s="703"/>
      <c r="I182" s="703"/>
      <c r="J182" s="703"/>
      <c r="K182" s="750">
        <f t="shared" ref="K182:K189" si="151">C182+E182+G182+I182</f>
        <v>0</v>
      </c>
      <c r="L182" s="751">
        <f t="shared" ref="L182:L189" si="152">D182+F182+H182+J182</f>
        <v>0</v>
      </c>
    </row>
    <row r="183" spans="1:12">
      <c r="A183" s="303"/>
      <c r="B183" s="123" t="s">
        <v>868</v>
      </c>
      <c r="C183" s="703"/>
      <c r="D183" s="703"/>
      <c r="E183" s="703"/>
      <c r="F183" s="703"/>
      <c r="G183" s="703"/>
      <c r="H183" s="703"/>
      <c r="I183" s="703"/>
      <c r="J183" s="703"/>
      <c r="K183" s="750">
        <f t="shared" si="151"/>
        <v>0</v>
      </c>
      <c r="L183" s="751">
        <f t="shared" si="152"/>
        <v>0</v>
      </c>
    </row>
    <row r="184" spans="1:12">
      <c r="A184" s="303"/>
      <c r="B184" s="123" t="s">
        <v>870</v>
      </c>
      <c r="C184" s="703"/>
      <c r="D184" s="703"/>
      <c r="E184" s="703"/>
      <c r="F184" s="703"/>
      <c r="G184" s="703"/>
      <c r="H184" s="703"/>
      <c r="I184" s="703"/>
      <c r="J184" s="703"/>
      <c r="K184" s="750">
        <f t="shared" si="151"/>
        <v>0</v>
      </c>
      <c r="L184" s="751">
        <f t="shared" si="152"/>
        <v>0</v>
      </c>
    </row>
    <row r="185" spans="1:12">
      <c r="A185" s="303"/>
      <c r="B185" s="123" t="s">
        <v>869</v>
      </c>
      <c r="C185" s="703"/>
      <c r="D185" s="703"/>
      <c r="E185" s="703"/>
      <c r="F185" s="703"/>
      <c r="G185" s="703"/>
      <c r="H185" s="703"/>
      <c r="I185" s="703"/>
      <c r="J185" s="703"/>
      <c r="K185" s="750">
        <f t="shared" si="151"/>
        <v>0</v>
      </c>
      <c r="L185" s="751">
        <f t="shared" si="152"/>
        <v>0</v>
      </c>
    </row>
    <row r="186" spans="1:12">
      <c r="A186" s="303"/>
      <c r="B186" s="123" t="s">
        <v>872</v>
      </c>
      <c r="C186" s="703"/>
      <c r="D186" s="703"/>
      <c r="E186" s="703"/>
      <c r="F186" s="703"/>
      <c r="G186" s="703"/>
      <c r="H186" s="703"/>
      <c r="I186" s="703"/>
      <c r="J186" s="703"/>
      <c r="K186" s="750">
        <f t="shared" si="151"/>
        <v>0</v>
      </c>
      <c r="L186" s="751">
        <f t="shared" si="152"/>
        <v>0</v>
      </c>
    </row>
    <row r="187" spans="1:12">
      <c r="A187" s="303"/>
      <c r="B187" s="123" t="s">
        <v>871</v>
      </c>
      <c r="C187" s="703"/>
      <c r="D187" s="703"/>
      <c r="E187" s="703"/>
      <c r="F187" s="703"/>
      <c r="G187" s="703"/>
      <c r="H187" s="703"/>
      <c r="I187" s="703"/>
      <c r="J187" s="703"/>
      <c r="K187" s="750">
        <f t="shared" si="151"/>
        <v>0</v>
      </c>
      <c r="L187" s="751">
        <f t="shared" si="152"/>
        <v>0</v>
      </c>
    </row>
    <row r="188" spans="1:12" ht="15.75" thickBot="1">
      <c r="A188" s="388"/>
      <c r="B188" s="389" t="s">
        <v>873</v>
      </c>
      <c r="C188" s="711"/>
      <c r="D188" s="711"/>
      <c r="E188" s="711"/>
      <c r="F188" s="711"/>
      <c r="G188" s="711"/>
      <c r="H188" s="711"/>
      <c r="I188" s="711"/>
      <c r="J188" s="711"/>
      <c r="K188" s="752">
        <f t="shared" si="151"/>
        <v>0</v>
      </c>
      <c r="L188" s="753">
        <f t="shared" si="152"/>
        <v>0</v>
      </c>
    </row>
    <row r="189" spans="1:12" ht="30.75" customHeight="1" thickBot="1">
      <c r="A189" s="640">
        <v>18</v>
      </c>
      <c r="B189" s="641" t="s">
        <v>753</v>
      </c>
      <c r="C189" s="712"/>
      <c r="D189" s="712"/>
      <c r="E189" s="712"/>
      <c r="F189" s="712"/>
      <c r="G189" s="712"/>
      <c r="H189" s="712"/>
      <c r="I189" s="712"/>
      <c r="J189" s="712"/>
      <c r="K189" s="746">
        <f t="shared" si="151"/>
        <v>0</v>
      </c>
      <c r="L189" s="747">
        <f t="shared" si="152"/>
        <v>0</v>
      </c>
    </row>
    <row r="191" spans="1:12">
      <c r="A191" s="324" t="s">
        <v>692</v>
      </c>
      <c r="B191" s="29"/>
      <c r="C191" s="29"/>
      <c r="D191" s="29"/>
      <c r="E191" s="29"/>
    </row>
    <row r="192" spans="1:12">
      <c r="A192" s="323" t="s">
        <v>957</v>
      </c>
      <c r="B192" s="29"/>
      <c r="C192" s="29"/>
      <c r="D192" s="29"/>
      <c r="E192" s="29"/>
    </row>
    <row r="193" spans="1:5">
      <c r="A193" s="323" t="s">
        <v>964</v>
      </c>
      <c r="B193" s="29"/>
      <c r="D193" s="29"/>
      <c r="E193" s="29"/>
    </row>
    <row r="194" spans="1:5">
      <c r="A194" s="29"/>
      <c r="B194" s="29" t="s">
        <v>876</v>
      </c>
      <c r="D194" s="29"/>
      <c r="E194" s="29"/>
    </row>
    <row r="195" spans="1:5">
      <c r="A195" s="29"/>
      <c r="B195" s="29" t="s">
        <v>881</v>
      </c>
      <c r="D195" s="29"/>
      <c r="E195" s="29"/>
    </row>
    <row r="196" spans="1:5">
      <c r="A196" s="29"/>
      <c r="B196" s="29" t="s">
        <v>882</v>
      </c>
      <c r="D196" s="29"/>
      <c r="E196" s="29"/>
    </row>
    <row r="197" spans="1:5">
      <c r="A197" s="29"/>
      <c r="B197" s="29" t="s">
        <v>883</v>
      </c>
      <c r="D197" s="29"/>
      <c r="E197" s="29"/>
    </row>
    <row r="198" spans="1:5">
      <c r="A198" s="29"/>
      <c r="B198" s="29" t="s">
        <v>884</v>
      </c>
      <c r="D198" s="29"/>
      <c r="E198" s="29"/>
    </row>
    <row r="199" spans="1:5">
      <c r="A199" s="29"/>
      <c r="B199" s="29" t="s">
        <v>963</v>
      </c>
      <c r="C199" s="29"/>
      <c r="D199" s="29"/>
      <c r="E199" s="29"/>
    </row>
    <row r="200" spans="1:5">
      <c r="A200" s="323" t="s">
        <v>965</v>
      </c>
      <c r="B200" s="29"/>
      <c r="D200" s="29"/>
      <c r="E200" s="29"/>
    </row>
    <row r="201" spans="1:5">
      <c r="A201" s="29"/>
      <c r="B201" s="29" t="s">
        <v>876</v>
      </c>
      <c r="D201" s="29"/>
      <c r="E201" s="29"/>
    </row>
    <row r="202" spans="1:5">
      <c r="A202" s="29"/>
      <c r="B202" s="29" t="s">
        <v>877</v>
      </c>
      <c r="D202" s="29"/>
      <c r="E202" s="29"/>
    </row>
    <row r="203" spans="1:5">
      <c r="A203" s="29"/>
      <c r="B203" s="29" t="s">
        <v>878</v>
      </c>
      <c r="D203" s="29"/>
      <c r="E203" s="29"/>
    </row>
    <row r="204" spans="1:5">
      <c r="A204" s="29"/>
      <c r="B204" s="29" t="s">
        <v>879</v>
      </c>
      <c r="D204" s="29"/>
      <c r="E204" s="29"/>
    </row>
    <row r="205" spans="1:5">
      <c r="A205" s="29"/>
      <c r="B205" s="29" t="s">
        <v>880</v>
      </c>
      <c r="D205" s="29"/>
      <c r="E205" s="29"/>
    </row>
    <row r="206" spans="1:5">
      <c r="A206" s="29"/>
      <c r="B206" s="29" t="s">
        <v>962</v>
      </c>
      <c r="C206" s="29"/>
      <c r="D206" s="29"/>
      <c r="E206" s="29"/>
    </row>
    <row r="207" spans="1:5">
      <c r="A207" s="29"/>
      <c r="B207" s="29"/>
      <c r="C207" s="29"/>
      <c r="D207" s="29"/>
      <c r="E207" s="29"/>
    </row>
    <row r="208" spans="1:5">
      <c r="A208" s="29"/>
      <c r="C208" s="29"/>
      <c r="D208" s="29"/>
      <c r="E208" s="29"/>
    </row>
  </sheetData>
  <mergeCells count="5">
    <mergeCell ref="C7:D7"/>
    <mergeCell ref="E7:F7"/>
    <mergeCell ref="G7:H7"/>
    <mergeCell ref="I7:J7"/>
    <mergeCell ref="K7:L7"/>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112"/>
  <sheetViews>
    <sheetView topLeftCell="A82" zoomScale="110" zoomScaleNormal="110" workbookViewId="0">
      <selection activeCell="E104" sqref="E104"/>
    </sheetView>
  </sheetViews>
  <sheetFormatPr defaultRowHeight="12"/>
  <cols>
    <col min="1" max="1" width="21.140625" style="344" customWidth="1"/>
    <col min="2" max="2" width="42.85546875" style="29" customWidth="1"/>
    <col min="3" max="3" width="12.42578125" style="29" customWidth="1"/>
    <col min="4" max="4" width="15.140625" style="29" customWidth="1"/>
    <col min="5" max="5" width="10" style="29" customWidth="1"/>
    <col min="6" max="6" width="16.5703125" style="29" customWidth="1"/>
    <col min="7" max="7" width="9.140625" style="29"/>
    <col min="8" max="8" width="16.42578125" style="29" customWidth="1"/>
    <col min="9" max="9" width="9.140625" style="29"/>
    <col min="10" max="10" width="15" style="29" customWidth="1"/>
    <col min="11" max="11" width="12.140625" style="29" customWidth="1"/>
    <col min="12" max="12" width="15" style="29" customWidth="1"/>
    <col min="13" max="16384" width="9.140625" style="29"/>
  </cols>
  <sheetData>
    <row r="1" spans="1:12" ht="15">
      <c r="A1" s="15" t="s">
        <v>266</v>
      </c>
      <c r="B1" s="86" t="s">
        <v>1083</v>
      </c>
    </row>
    <row r="2" spans="1:12" ht="15">
      <c r="A2" s="15" t="s">
        <v>267</v>
      </c>
      <c r="B2" s="15" t="s">
        <v>888</v>
      </c>
    </row>
    <row r="3" spans="1:12" ht="15">
      <c r="A3" s="15" t="s">
        <v>268</v>
      </c>
      <c r="B3" s="15" t="s">
        <v>269</v>
      </c>
    </row>
    <row r="4" spans="1:12" ht="15">
      <c r="A4" s="15" t="s">
        <v>0</v>
      </c>
      <c r="B4" s="15" t="s">
        <v>1</v>
      </c>
    </row>
    <row r="5" spans="1:12" ht="15">
      <c r="A5" s="15" t="s">
        <v>2</v>
      </c>
      <c r="B5" s="15" t="s">
        <v>3</v>
      </c>
    </row>
    <row r="6" spans="1:12" ht="12.75" thickBot="1">
      <c r="C6" s="344"/>
      <c r="E6" s="344"/>
      <c r="G6" s="344"/>
      <c r="I6" s="344"/>
      <c r="K6" s="344"/>
    </row>
    <row r="7" spans="1:12">
      <c r="A7" s="347" t="s">
        <v>123</v>
      </c>
      <c r="B7" s="348" t="s">
        <v>889</v>
      </c>
      <c r="C7" s="919" t="s">
        <v>715</v>
      </c>
      <c r="D7" s="920"/>
      <c r="E7" s="921" t="s">
        <v>716</v>
      </c>
      <c r="F7" s="920"/>
      <c r="G7" s="921" t="s">
        <v>717</v>
      </c>
      <c r="H7" s="920"/>
      <c r="I7" s="921" t="s">
        <v>718</v>
      </c>
      <c r="J7" s="922"/>
      <c r="K7" s="921" t="s">
        <v>191</v>
      </c>
      <c r="L7" s="923"/>
    </row>
    <row r="8" spans="1:12" ht="12.75" thickBot="1">
      <c r="A8" s="349"/>
      <c r="B8" s="350"/>
      <c r="C8" s="351" t="s">
        <v>719</v>
      </c>
      <c r="D8" s="352" t="s">
        <v>738</v>
      </c>
      <c r="E8" s="353" t="s">
        <v>719</v>
      </c>
      <c r="F8" s="352" t="s">
        <v>738</v>
      </c>
      <c r="G8" s="353" t="s">
        <v>719</v>
      </c>
      <c r="H8" s="352" t="s">
        <v>738</v>
      </c>
      <c r="I8" s="353" t="s">
        <v>719</v>
      </c>
      <c r="J8" s="352" t="s">
        <v>738</v>
      </c>
      <c r="K8" s="353" t="s">
        <v>719</v>
      </c>
      <c r="L8" s="354" t="s">
        <v>738</v>
      </c>
    </row>
    <row r="9" spans="1:12">
      <c r="A9" s="644">
        <v>1</v>
      </c>
      <c r="B9" s="645" t="s">
        <v>747</v>
      </c>
      <c r="C9" s="355">
        <f>C11+C14</f>
        <v>0</v>
      </c>
      <c r="D9" s="355">
        <f t="shared" ref="D9:J9" si="0">D11+D14</f>
        <v>0</v>
      </c>
      <c r="E9" s="355">
        <f t="shared" si="0"/>
        <v>0</v>
      </c>
      <c r="F9" s="355">
        <f t="shared" si="0"/>
        <v>0</v>
      </c>
      <c r="G9" s="355">
        <f t="shared" si="0"/>
        <v>0</v>
      </c>
      <c r="H9" s="355">
        <f t="shared" si="0"/>
        <v>0</v>
      </c>
      <c r="I9" s="355">
        <f t="shared" si="0"/>
        <v>0</v>
      </c>
      <c r="J9" s="355">
        <f t="shared" si="0"/>
        <v>0</v>
      </c>
      <c r="K9" s="356">
        <f>C9+E9+G9+I9</f>
        <v>0</v>
      </c>
      <c r="L9" s="357">
        <f>D9+F9+H9+J9</f>
        <v>0</v>
      </c>
    </row>
    <row r="10" spans="1:12">
      <c r="A10" s="358"/>
      <c r="B10" s="359" t="s">
        <v>887</v>
      </c>
      <c r="C10" s="360"/>
      <c r="D10" s="361"/>
      <c r="E10" s="361"/>
      <c r="F10" s="361"/>
      <c r="G10" s="361"/>
      <c r="H10" s="361"/>
      <c r="I10" s="361"/>
      <c r="J10" s="361"/>
      <c r="K10" s="361"/>
      <c r="L10" s="362"/>
    </row>
    <row r="11" spans="1:12">
      <c r="A11" s="363">
        <v>1.1000000000000001</v>
      </c>
      <c r="B11" s="338" t="s">
        <v>890</v>
      </c>
      <c r="C11" s="377">
        <f>C12+C13</f>
        <v>0</v>
      </c>
      <c r="D11" s="377">
        <f t="shared" ref="D11:J11" si="1">D12+D13</f>
        <v>0</v>
      </c>
      <c r="E11" s="377">
        <f t="shared" si="1"/>
        <v>0</v>
      </c>
      <c r="F11" s="377">
        <f t="shared" si="1"/>
        <v>0</v>
      </c>
      <c r="G11" s="377">
        <f t="shared" si="1"/>
        <v>0</v>
      </c>
      <c r="H11" s="377">
        <f t="shared" si="1"/>
        <v>0</v>
      </c>
      <c r="I11" s="377">
        <f t="shared" si="1"/>
        <v>0</v>
      </c>
      <c r="J11" s="377">
        <f t="shared" si="1"/>
        <v>0</v>
      </c>
      <c r="K11" s="377">
        <f>C11+E11+G11+I11</f>
        <v>0</v>
      </c>
      <c r="L11" s="378">
        <f>D11+F11+H11+J11</f>
        <v>0</v>
      </c>
    </row>
    <row r="12" spans="1:12">
      <c r="A12" s="363" t="s">
        <v>14</v>
      </c>
      <c r="B12" s="340" t="s">
        <v>893</v>
      </c>
      <c r="C12" s="365"/>
      <c r="D12" s="365"/>
      <c r="E12" s="365"/>
      <c r="F12" s="365"/>
      <c r="G12" s="365"/>
      <c r="H12" s="365"/>
      <c r="I12" s="365"/>
      <c r="J12" s="365"/>
      <c r="K12" s="377">
        <f t="shared" ref="K12:K13" si="2">C12+E12+G12+I12</f>
        <v>0</v>
      </c>
      <c r="L12" s="378">
        <f t="shared" ref="L12:L13" si="3">D12+F12+H12+J12</f>
        <v>0</v>
      </c>
    </row>
    <row r="13" spans="1:12">
      <c r="A13" s="363" t="s">
        <v>75</v>
      </c>
      <c r="B13" s="340" t="s">
        <v>896</v>
      </c>
      <c r="C13" s="365"/>
      <c r="D13" s="365"/>
      <c r="E13" s="365"/>
      <c r="F13" s="365"/>
      <c r="G13" s="365"/>
      <c r="H13" s="365"/>
      <c r="I13" s="365"/>
      <c r="J13" s="365"/>
      <c r="K13" s="377">
        <f t="shared" si="2"/>
        <v>0</v>
      </c>
      <c r="L13" s="378">
        <f t="shared" si="3"/>
        <v>0</v>
      </c>
    </row>
    <row r="14" spans="1:12">
      <c r="A14" s="363">
        <v>1.2</v>
      </c>
      <c r="B14" s="338" t="s">
        <v>891</v>
      </c>
      <c r="C14" s="377">
        <f>C16+C23</f>
        <v>0</v>
      </c>
      <c r="D14" s="377">
        <f t="shared" ref="D14:J14" si="4">D16+D23</f>
        <v>0</v>
      </c>
      <c r="E14" s="377">
        <f t="shared" si="4"/>
        <v>0</v>
      </c>
      <c r="F14" s="377">
        <f t="shared" si="4"/>
        <v>0</v>
      </c>
      <c r="G14" s="377">
        <f t="shared" si="4"/>
        <v>0</v>
      </c>
      <c r="H14" s="377">
        <f t="shared" si="4"/>
        <v>0</v>
      </c>
      <c r="I14" s="377">
        <f t="shared" si="4"/>
        <v>0</v>
      </c>
      <c r="J14" s="377">
        <f t="shared" si="4"/>
        <v>0</v>
      </c>
      <c r="K14" s="377">
        <f>C14+E14+G14+I14</f>
        <v>0</v>
      </c>
      <c r="L14" s="378">
        <f>D14+F14+H14+J14</f>
        <v>0</v>
      </c>
    </row>
    <row r="15" spans="1:12" ht="24">
      <c r="A15" s="363"/>
      <c r="B15" s="339" t="s">
        <v>892</v>
      </c>
      <c r="C15" s="379"/>
      <c r="D15" s="379"/>
      <c r="E15" s="379"/>
      <c r="F15" s="379"/>
      <c r="G15" s="379"/>
      <c r="H15" s="379"/>
      <c r="I15" s="379"/>
      <c r="J15" s="379"/>
      <c r="K15" s="379"/>
      <c r="L15" s="380"/>
    </row>
    <row r="16" spans="1:12">
      <c r="A16" s="363" t="s">
        <v>100</v>
      </c>
      <c r="B16" s="340" t="s">
        <v>895</v>
      </c>
      <c r="C16" s="377">
        <f>C17+C18+C19+C20+C21+C22</f>
        <v>0</v>
      </c>
      <c r="D16" s="377">
        <f t="shared" ref="D16:J16" si="5">D17+D18+D19+D20+D21+D22</f>
        <v>0</v>
      </c>
      <c r="E16" s="377">
        <f t="shared" si="5"/>
        <v>0</v>
      </c>
      <c r="F16" s="377">
        <f t="shared" si="5"/>
        <v>0</v>
      </c>
      <c r="G16" s="377">
        <f t="shared" si="5"/>
        <v>0</v>
      </c>
      <c r="H16" s="377">
        <f t="shared" si="5"/>
        <v>0</v>
      </c>
      <c r="I16" s="377">
        <f t="shared" si="5"/>
        <v>0</v>
      </c>
      <c r="J16" s="377">
        <f t="shared" si="5"/>
        <v>0</v>
      </c>
      <c r="K16" s="377">
        <f>C16+E16+G16+I16</f>
        <v>0</v>
      </c>
      <c r="L16" s="378">
        <f>D16+F16+H16+J16</f>
        <v>0</v>
      </c>
    </row>
    <row r="17" spans="1:12">
      <c r="A17" s="363" t="s">
        <v>102</v>
      </c>
      <c r="B17" s="341" t="s">
        <v>894</v>
      </c>
      <c r="C17" s="365"/>
      <c r="D17" s="365"/>
      <c r="E17" s="365"/>
      <c r="F17" s="365"/>
      <c r="G17" s="365"/>
      <c r="H17" s="365"/>
      <c r="I17" s="365"/>
      <c r="J17" s="365"/>
      <c r="K17" s="377">
        <f t="shared" ref="K17:K22" si="6">C17+E17+G17+I17</f>
        <v>0</v>
      </c>
      <c r="L17" s="378">
        <f t="shared" ref="L17:L22" si="7">D17+F17+H17+J17</f>
        <v>0</v>
      </c>
    </row>
    <row r="18" spans="1:12" ht="24">
      <c r="A18" s="363" t="s">
        <v>104</v>
      </c>
      <c r="B18" s="341" t="s">
        <v>897</v>
      </c>
      <c r="C18" s="365"/>
      <c r="D18" s="365"/>
      <c r="E18" s="365"/>
      <c r="F18" s="365"/>
      <c r="G18" s="365"/>
      <c r="H18" s="365"/>
      <c r="I18" s="365"/>
      <c r="J18" s="365"/>
      <c r="K18" s="377">
        <f t="shared" si="6"/>
        <v>0</v>
      </c>
      <c r="L18" s="378">
        <f t="shared" si="7"/>
        <v>0</v>
      </c>
    </row>
    <row r="19" spans="1:12">
      <c r="A19" s="363" t="s">
        <v>106</v>
      </c>
      <c r="B19" s="341" t="s">
        <v>898</v>
      </c>
      <c r="C19" s="365"/>
      <c r="D19" s="365"/>
      <c r="E19" s="365"/>
      <c r="F19" s="365"/>
      <c r="G19" s="365"/>
      <c r="H19" s="365"/>
      <c r="I19" s="365"/>
      <c r="J19" s="365"/>
      <c r="K19" s="377">
        <f>C19+E19+G19+I19</f>
        <v>0</v>
      </c>
      <c r="L19" s="378">
        <f t="shared" si="7"/>
        <v>0</v>
      </c>
    </row>
    <row r="20" spans="1:12">
      <c r="A20" s="363" t="s">
        <v>107</v>
      </c>
      <c r="B20" s="341" t="s">
        <v>899</v>
      </c>
      <c r="C20" s="365"/>
      <c r="D20" s="365"/>
      <c r="E20" s="365"/>
      <c r="F20" s="365"/>
      <c r="G20" s="365"/>
      <c r="H20" s="365"/>
      <c r="I20" s="365"/>
      <c r="J20" s="365"/>
      <c r="K20" s="377">
        <f t="shared" si="6"/>
        <v>0</v>
      </c>
      <c r="L20" s="378">
        <f t="shared" si="7"/>
        <v>0</v>
      </c>
    </row>
    <row r="21" spans="1:12" ht="24">
      <c r="A21" s="363" t="s">
        <v>115</v>
      </c>
      <c r="B21" s="341" t="s">
        <v>900</v>
      </c>
      <c r="C21" s="365"/>
      <c r="D21" s="365"/>
      <c r="E21" s="365"/>
      <c r="F21" s="365"/>
      <c r="G21" s="365"/>
      <c r="H21" s="365"/>
      <c r="I21" s="365"/>
      <c r="J21" s="365"/>
      <c r="K21" s="377">
        <f t="shared" si="6"/>
        <v>0</v>
      </c>
      <c r="L21" s="378">
        <f t="shared" si="7"/>
        <v>0</v>
      </c>
    </row>
    <row r="22" spans="1:12">
      <c r="A22" s="363" t="s">
        <v>907</v>
      </c>
      <c r="B22" s="341" t="s">
        <v>901</v>
      </c>
      <c r="C22" s="365"/>
      <c r="D22" s="365"/>
      <c r="E22" s="365"/>
      <c r="F22" s="365"/>
      <c r="G22" s="365"/>
      <c r="H22" s="365"/>
      <c r="I22" s="365"/>
      <c r="J22" s="365"/>
      <c r="K22" s="377">
        <f t="shared" si="6"/>
        <v>0</v>
      </c>
      <c r="L22" s="378">
        <f t="shared" si="7"/>
        <v>0</v>
      </c>
    </row>
    <row r="23" spans="1:12">
      <c r="A23" s="363" t="s">
        <v>117</v>
      </c>
      <c r="B23" s="340" t="s">
        <v>896</v>
      </c>
      <c r="C23" s="377">
        <f>C24+C25+C26+C27+C28</f>
        <v>0</v>
      </c>
      <c r="D23" s="377">
        <f t="shared" ref="D23:J23" si="8">D24+D25+D26+D27+D28</f>
        <v>0</v>
      </c>
      <c r="E23" s="377">
        <f t="shared" si="8"/>
        <v>0</v>
      </c>
      <c r="F23" s="377">
        <f t="shared" si="8"/>
        <v>0</v>
      </c>
      <c r="G23" s="377">
        <f t="shared" si="8"/>
        <v>0</v>
      </c>
      <c r="H23" s="377">
        <f t="shared" si="8"/>
        <v>0</v>
      </c>
      <c r="I23" s="377">
        <f t="shared" si="8"/>
        <v>0</v>
      </c>
      <c r="J23" s="377">
        <f t="shared" si="8"/>
        <v>0</v>
      </c>
      <c r="K23" s="377">
        <f>C23+E23+G23+I23</f>
        <v>0</v>
      </c>
      <c r="L23" s="378">
        <f>D23+F23+H23+J23</f>
        <v>0</v>
      </c>
    </row>
    <row r="24" spans="1:12" ht="24">
      <c r="A24" s="363" t="s">
        <v>795</v>
      </c>
      <c r="B24" s="341" t="s">
        <v>897</v>
      </c>
      <c r="C24" s="365"/>
      <c r="D24" s="365"/>
      <c r="E24" s="365"/>
      <c r="F24" s="365"/>
      <c r="G24" s="365"/>
      <c r="H24" s="365"/>
      <c r="I24" s="365"/>
      <c r="J24" s="365"/>
      <c r="K24" s="377">
        <f>C24+E24+G24+I24</f>
        <v>0</v>
      </c>
      <c r="L24" s="378">
        <f>D24+F24+H24+J24</f>
        <v>0</v>
      </c>
    </row>
    <row r="25" spans="1:12">
      <c r="A25" s="363" t="s">
        <v>797</v>
      </c>
      <c r="B25" s="341" t="s">
        <v>898</v>
      </c>
      <c r="C25" s="365"/>
      <c r="D25" s="365"/>
      <c r="E25" s="365"/>
      <c r="F25" s="365"/>
      <c r="G25" s="365"/>
      <c r="H25" s="365"/>
      <c r="I25" s="365"/>
      <c r="J25" s="365"/>
      <c r="K25" s="377">
        <f t="shared" ref="K25:K28" si="9">C25+E25+G25+I25</f>
        <v>0</v>
      </c>
      <c r="L25" s="378">
        <f t="shared" ref="L25:L28" si="10">D25+F25+H25+J25</f>
        <v>0</v>
      </c>
    </row>
    <row r="26" spans="1:12">
      <c r="A26" s="363" t="s">
        <v>799</v>
      </c>
      <c r="B26" s="341" t="s">
        <v>899</v>
      </c>
      <c r="C26" s="365"/>
      <c r="D26" s="365"/>
      <c r="E26" s="365"/>
      <c r="F26" s="365"/>
      <c r="G26" s="365"/>
      <c r="H26" s="365"/>
      <c r="I26" s="365"/>
      <c r="J26" s="365"/>
      <c r="K26" s="377">
        <f t="shared" si="9"/>
        <v>0</v>
      </c>
      <c r="L26" s="378">
        <f t="shared" si="10"/>
        <v>0</v>
      </c>
    </row>
    <row r="27" spans="1:12">
      <c r="A27" s="363" t="s">
        <v>908</v>
      </c>
      <c r="B27" s="341" t="s">
        <v>902</v>
      </c>
      <c r="C27" s="365"/>
      <c r="D27" s="365"/>
      <c r="E27" s="365"/>
      <c r="F27" s="365"/>
      <c r="G27" s="365"/>
      <c r="H27" s="365"/>
      <c r="I27" s="365"/>
      <c r="J27" s="365"/>
      <c r="K27" s="377">
        <f t="shared" si="9"/>
        <v>0</v>
      </c>
      <c r="L27" s="378">
        <f t="shared" si="10"/>
        <v>0</v>
      </c>
    </row>
    <row r="28" spans="1:12" ht="24.75" thickBot="1">
      <c r="A28" s="363" t="s">
        <v>909</v>
      </c>
      <c r="B28" s="345" t="s">
        <v>903</v>
      </c>
      <c r="C28" s="366"/>
      <c r="D28" s="366"/>
      <c r="E28" s="366"/>
      <c r="F28" s="366"/>
      <c r="G28" s="366"/>
      <c r="H28" s="366"/>
      <c r="I28" s="366"/>
      <c r="J28" s="366"/>
      <c r="K28" s="381">
        <f t="shared" si="9"/>
        <v>0</v>
      </c>
      <c r="L28" s="382">
        <f t="shared" si="10"/>
        <v>0</v>
      </c>
    </row>
    <row r="29" spans="1:12" ht="48">
      <c r="A29" s="642">
        <v>2</v>
      </c>
      <c r="B29" s="643" t="s">
        <v>800</v>
      </c>
      <c r="C29" s="355">
        <f>C31+C34</f>
        <v>0</v>
      </c>
      <c r="D29" s="355">
        <f t="shared" ref="D29:J29" si="11">D31+D34</f>
        <v>0</v>
      </c>
      <c r="E29" s="355">
        <f t="shared" si="11"/>
        <v>0</v>
      </c>
      <c r="F29" s="355">
        <f t="shared" si="11"/>
        <v>0</v>
      </c>
      <c r="G29" s="355">
        <f t="shared" si="11"/>
        <v>0</v>
      </c>
      <c r="H29" s="355">
        <f t="shared" si="11"/>
        <v>0</v>
      </c>
      <c r="I29" s="355">
        <f t="shared" si="11"/>
        <v>0</v>
      </c>
      <c r="J29" s="355">
        <f t="shared" si="11"/>
        <v>0</v>
      </c>
      <c r="K29" s="356">
        <f>C29+E29+G29+I29</f>
        <v>0</v>
      </c>
      <c r="L29" s="357">
        <f>D29+F29+H29+J29</f>
        <v>0</v>
      </c>
    </row>
    <row r="30" spans="1:12">
      <c r="A30" s="358"/>
      <c r="B30" s="359" t="s">
        <v>887</v>
      </c>
      <c r="C30" s="379"/>
      <c r="D30" s="379"/>
      <c r="E30" s="379"/>
      <c r="F30" s="379"/>
      <c r="G30" s="379"/>
      <c r="H30" s="379"/>
      <c r="I30" s="379"/>
      <c r="J30" s="379"/>
      <c r="K30" s="379"/>
      <c r="L30" s="380"/>
    </row>
    <row r="31" spans="1:12">
      <c r="A31" s="363">
        <v>2.1</v>
      </c>
      <c r="B31" s="338" t="s">
        <v>890</v>
      </c>
      <c r="C31" s="377">
        <f>C32+C33</f>
        <v>0</v>
      </c>
      <c r="D31" s="377">
        <f t="shared" ref="D31" si="12">D32+D33</f>
        <v>0</v>
      </c>
      <c r="E31" s="377">
        <f t="shared" ref="E31" si="13">E32+E33</f>
        <v>0</v>
      </c>
      <c r="F31" s="377">
        <f t="shared" ref="F31" si="14">F32+F33</f>
        <v>0</v>
      </c>
      <c r="G31" s="377">
        <f t="shared" ref="G31" si="15">G32+G33</f>
        <v>0</v>
      </c>
      <c r="H31" s="377">
        <f t="shared" ref="H31" si="16">H32+H33</f>
        <v>0</v>
      </c>
      <c r="I31" s="377">
        <f t="shared" ref="I31" si="17">I32+I33</f>
        <v>0</v>
      </c>
      <c r="J31" s="377">
        <f>J32+J33</f>
        <v>0</v>
      </c>
      <c r="K31" s="377">
        <f>C31+E31+G31+I31</f>
        <v>0</v>
      </c>
      <c r="L31" s="378">
        <f>D31+F31+H31+J31</f>
        <v>0</v>
      </c>
    </row>
    <row r="32" spans="1:12">
      <c r="A32" s="363" t="s">
        <v>153</v>
      </c>
      <c r="B32" s="340" t="s">
        <v>904</v>
      </c>
      <c r="C32" s="365"/>
      <c r="D32" s="365"/>
      <c r="E32" s="365"/>
      <c r="F32" s="365"/>
      <c r="G32" s="365"/>
      <c r="H32" s="365"/>
      <c r="I32" s="365"/>
      <c r="J32" s="365"/>
      <c r="K32" s="377">
        <f t="shared" ref="K32:K33" si="18">C32+E32+G32+I32</f>
        <v>0</v>
      </c>
      <c r="L32" s="378">
        <f t="shared" ref="L32:L33" si="19">D32+F32+H32+J32</f>
        <v>0</v>
      </c>
    </row>
    <row r="33" spans="1:12">
      <c r="A33" s="363" t="s">
        <v>158</v>
      </c>
      <c r="B33" s="340" t="s">
        <v>905</v>
      </c>
      <c r="C33" s="365"/>
      <c r="D33" s="365"/>
      <c r="E33" s="365"/>
      <c r="F33" s="365"/>
      <c r="G33" s="365"/>
      <c r="H33" s="365"/>
      <c r="I33" s="365"/>
      <c r="J33" s="365"/>
      <c r="K33" s="377">
        <f t="shared" si="18"/>
        <v>0</v>
      </c>
      <c r="L33" s="378">
        <f t="shared" si="19"/>
        <v>0</v>
      </c>
    </row>
    <row r="34" spans="1:12">
      <c r="A34" s="363">
        <v>2.2000000000000002</v>
      </c>
      <c r="B34" s="338" t="s">
        <v>891</v>
      </c>
      <c r="C34" s="377">
        <f>C36+C44</f>
        <v>0</v>
      </c>
      <c r="D34" s="377">
        <f t="shared" ref="D34:J34" si="20">D36+D44</f>
        <v>0</v>
      </c>
      <c r="E34" s="377">
        <f t="shared" si="20"/>
        <v>0</v>
      </c>
      <c r="F34" s="377">
        <f t="shared" si="20"/>
        <v>0</v>
      </c>
      <c r="G34" s="377">
        <f t="shared" si="20"/>
        <v>0</v>
      </c>
      <c r="H34" s="377">
        <f t="shared" si="20"/>
        <v>0</v>
      </c>
      <c r="I34" s="377">
        <f t="shared" si="20"/>
        <v>0</v>
      </c>
      <c r="J34" s="377">
        <f t="shared" si="20"/>
        <v>0</v>
      </c>
      <c r="K34" s="377">
        <f>C34+E34+G34+I34</f>
        <v>0</v>
      </c>
      <c r="L34" s="378">
        <f>D34+F34+H34+J34</f>
        <v>0</v>
      </c>
    </row>
    <row r="35" spans="1:12" ht="24">
      <c r="A35" s="363"/>
      <c r="B35" s="339" t="s">
        <v>892</v>
      </c>
      <c r="C35" s="379"/>
      <c r="D35" s="379"/>
      <c r="E35" s="379"/>
      <c r="F35" s="379"/>
      <c r="G35" s="379"/>
      <c r="H35" s="379"/>
      <c r="I35" s="379"/>
      <c r="J35" s="379"/>
      <c r="K35" s="379"/>
      <c r="L35" s="380"/>
    </row>
    <row r="36" spans="1:12">
      <c r="A36" s="363" t="s">
        <v>192</v>
      </c>
      <c r="B36" s="340" t="s">
        <v>904</v>
      </c>
      <c r="C36" s="377">
        <f>C37+C38+C39+C40+C41+C42+C43</f>
        <v>0</v>
      </c>
      <c r="D36" s="377">
        <f t="shared" ref="D36:J36" si="21">D37+D38+D39+D40+D41+D42+D43</f>
        <v>0</v>
      </c>
      <c r="E36" s="377">
        <f t="shared" si="21"/>
        <v>0</v>
      </c>
      <c r="F36" s="377">
        <f t="shared" si="21"/>
        <v>0</v>
      </c>
      <c r="G36" s="377">
        <f t="shared" si="21"/>
        <v>0</v>
      </c>
      <c r="H36" s="377">
        <f t="shared" si="21"/>
        <v>0</v>
      </c>
      <c r="I36" s="377">
        <f t="shared" si="21"/>
        <v>0</v>
      </c>
      <c r="J36" s="377">
        <f t="shared" si="21"/>
        <v>0</v>
      </c>
      <c r="K36" s="377">
        <f>C36+E36+G36+I36</f>
        <v>0</v>
      </c>
      <c r="L36" s="378">
        <f>D36+F36+H36+J36</f>
        <v>0</v>
      </c>
    </row>
    <row r="37" spans="1:12">
      <c r="A37" s="363" t="s">
        <v>910</v>
      </c>
      <c r="B37" s="341" t="s">
        <v>894</v>
      </c>
      <c r="C37" s="365"/>
      <c r="D37" s="365"/>
      <c r="E37" s="365"/>
      <c r="F37" s="365"/>
      <c r="G37" s="365"/>
      <c r="H37" s="365"/>
      <c r="I37" s="365"/>
      <c r="J37" s="365"/>
      <c r="K37" s="377">
        <f t="shared" ref="K37:K38" si="22">C37+E37+G37+I37</f>
        <v>0</v>
      </c>
      <c r="L37" s="378">
        <f t="shared" ref="L37:L42" si="23">D37+F37+H37+J37</f>
        <v>0</v>
      </c>
    </row>
    <row r="38" spans="1:12">
      <c r="A38" s="363" t="s">
        <v>911</v>
      </c>
      <c r="B38" s="341" t="s">
        <v>906</v>
      </c>
      <c r="C38" s="365"/>
      <c r="D38" s="365"/>
      <c r="E38" s="365"/>
      <c r="F38" s="365"/>
      <c r="G38" s="365"/>
      <c r="H38" s="365"/>
      <c r="I38" s="365"/>
      <c r="J38" s="365"/>
      <c r="K38" s="377">
        <f t="shared" si="22"/>
        <v>0</v>
      </c>
      <c r="L38" s="378">
        <f t="shared" si="23"/>
        <v>0</v>
      </c>
    </row>
    <row r="39" spans="1:12">
      <c r="A39" s="363" t="s">
        <v>912</v>
      </c>
      <c r="B39" s="341" t="s">
        <v>898</v>
      </c>
      <c r="C39" s="365"/>
      <c r="D39" s="365"/>
      <c r="E39" s="365"/>
      <c r="F39" s="365"/>
      <c r="G39" s="365"/>
      <c r="H39" s="365"/>
      <c r="I39" s="365"/>
      <c r="J39" s="365"/>
      <c r="K39" s="377">
        <f>C39+E39+G39+I39</f>
        <v>0</v>
      </c>
      <c r="L39" s="378">
        <f t="shared" si="23"/>
        <v>0</v>
      </c>
    </row>
    <row r="40" spans="1:12">
      <c r="A40" s="363" t="s">
        <v>913</v>
      </c>
      <c r="B40" s="341" t="s">
        <v>899</v>
      </c>
      <c r="C40" s="365"/>
      <c r="D40" s="365"/>
      <c r="E40" s="365"/>
      <c r="F40" s="365"/>
      <c r="G40" s="365"/>
      <c r="H40" s="365"/>
      <c r="I40" s="365"/>
      <c r="J40" s="365"/>
      <c r="K40" s="377">
        <f t="shared" ref="K40:K42" si="24">C40+E40+G40+I40</f>
        <v>0</v>
      </c>
      <c r="L40" s="378">
        <f t="shared" si="23"/>
        <v>0</v>
      </c>
    </row>
    <row r="41" spans="1:12" ht="24">
      <c r="A41" s="363" t="s">
        <v>914</v>
      </c>
      <c r="B41" s="341" t="s">
        <v>900</v>
      </c>
      <c r="C41" s="365"/>
      <c r="D41" s="365"/>
      <c r="E41" s="365"/>
      <c r="F41" s="365"/>
      <c r="G41" s="365"/>
      <c r="H41" s="365"/>
      <c r="I41" s="365"/>
      <c r="J41" s="365"/>
      <c r="K41" s="377">
        <f t="shared" si="24"/>
        <v>0</v>
      </c>
      <c r="L41" s="378">
        <f t="shared" si="23"/>
        <v>0</v>
      </c>
    </row>
    <row r="42" spans="1:12">
      <c r="A42" s="363" t="s">
        <v>915</v>
      </c>
      <c r="B42" s="341" t="s">
        <v>901</v>
      </c>
      <c r="C42" s="365"/>
      <c r="D42" s="365"/>
      <c r="E42" s="365"/>
      <c r="F42" s="365"/>
      <c r="G42" s="365"/>
      <c r="H42" s="365"/>
      <c r="I42" s="365"/>
      <c r="J42" s="365"/>
      <c r="K42" s="377">
        <f t="shared" si="24"/>
        <v>0</v>
      </c>
      <c r="L42" s="378">
        <f t="shared" si="23"/>
        <v>0</v>
      </c>
    </row>
    <row r="43" spans="1:12">
      <c r="A43" s="363" t="s">
        <v>916</v>
      </c>
      <c r="B43" s="341" t="s">
        <v>221</v>
      </c>
      <c r="C43" s="365"/>
      <c r="D43" s="365"/>
      <c r="E43" s="365"/>
      <c r="F43" s="365"/>
      <c r="G43" s="365"/>
      <c r="H43" s="365"/>
      <c r="I43" s="365"/>
      <c r="J43" s="365"/>
      <c r="K43" s="377"/>
      <c r="L43" s="378"/>
    </row>
    <row r="44" spans="1:12">
      <c r="A44" s="363" t="s">
        <v>193</v>
      </c>
      <c r="B44" s="340" t="s">
        <v>905</v>
      </c>
      <c r="C44" s="377">
        <f>C45+C46+C47+C48+C49</f>
        <v>0</v>
      </c>
      <c r="D44" s="377">
        <f t="shared" ref="D44" si="25">D45+D46+D47+D48+D49</f>
        <v>0</v>
      </c>
      <c r="E44" s="377">
        <f t="shared" ref="E44" si="26">E45+E46+E47+E48+E49</f>
        <v>0</v>
      </c>
      <c r="F44" s="377">
        <f t="shared" ref="F44" si="27">F45+F46+F47+F48+F49</f>
        <v>0</v>
      </c>
      <c r="G44" s="377">
        <f t="shared" ref="G44" si="28">G45+G46+G47+G48+G49</f>
        <v>0</v>
      </c>
      <c r="H44" s="377">
        <f t="shared" ref="H44" si="29">H45+H46+H47+H48+H49</f>
        <v>0</v>
      </c>
      <c r="I44" s="377">
        <f t="shared" ref="I44" si="30">I45+I46+I47+I48+I49</f>
        <v>0</v>
      </c>
      <c r="J44" s="377">
        <f t="shared" ref="J44" si="31">J45+J46+J47+J48+J49</f>
        <v>0</v>
      </c>
      <c r="K44" s="377">
        <f>C44+E44+G44+I44</f>
        <v>0</v>
      </c>
      <c r="L44" s="378">
        <f>D44+F44+H44+J44</f>
        <v>0</v>
      </c>
    </row>
    <row r="45" spans="1:12">
      <c r="A45" s="363" t="s">
        <v>917</v>
      </c>
      <c r="B45" s="341" t="s">
        <v>898</v>
      </c>
      <c r="C45" s="365"/>
      <c r="D45" s="365"/>
      <c r="E45" s="365"/>
      <c r="F45" s="365"/>
      <c r="G45" s="365"/>
      <c r="H45" s="365"/>
      <c r="I45" s="365"/>
      <c r="J45" s="365"/>
      <c r="K45" s="377">
        <f>C45+E45+G45+I45</f>
        <v>0</v>
      </c>
      <c r="L45" s="378">
        <f>D45+F45+H45+J45</f>
        <v>0</v>
      </c>
    </row>
    <row r="46" spans="1:12">
      <c r="A46" s="363" t="s">
        <v>918</v>
      </c>
      <c r="B46" s="341" t="s">
        <v>899</v>
      </c>
      <c r="C46" s="365"/>
      <c r="D46" s="365"/>
      <c r="E46" s="365"/>
      <c r="F46" s="365"/>
      <c r="G46" s="365"/>
      <c r="H46" s="365"/>
      <c r="I46" s="365"/>
      <c r="J46" s="365"/>
      <c r="K46" s="377">
        <f t="shared" ref="K46:K49" si="32">C46+E46+G46+I46</f>
        <v>0</v>
      </c>
      <c r="L46" s="378">
        <f t="shared" ref="L46:L49" si="33">D46+F46+H46+J46</f>
        <v>0</v>
      </c>
    </row>
    <row r="47" spans="1:12">
      <c r="A47" s="363" t="s">
        <v>919</v>
      </c>
      <c r="B47" s="341" t="s">
        <v>902</v>
      </c>
      <c r="C47" s="365"/>
      <c r="D47" s="365"/>
      <c r="E47" s="365"/>
      <c r="F47" s="365"/>
      <c r="G47" s="365"/>
      <c r="H47" s="365"/>
      <c r="I47" s="365"/>
      <c r="J47" s="365"/>
      <c r="K47" s="377">
        <f t="shared" si="32"/>
        <v>0</v>
      </c>
      <c r="L47" s="378">
        <f t="shared" si="33"/>
        <v>0</v>
      </c>
    </row>
    <row r="48" spans="1:12" ht="24">
      <c r="A48" s="363" t="s">
        <v>920</v>
      </c>
      <c r="B48" s="341" t="s">
        <v>903</v>
      </c>
      <c r="C48" s="365"/>
      <c r="D48" s="365"/>
      <c r="E48" s="365"/>
      <c r="F48" s="365"/>
      <c r="G48" s="365"/>
      <c r="H48" s="365"/>
      <c r="I48" s="365"/>
      <c r="J48" s="365"/>
      <c r="K48" s="377">
        <f t="shared" si="32"/>
        <v>0</v>
      </c>
      <c r="L48" s="378">
        <f t="shared" si="33"/>
        <v>0</v>
      </c>
    </row>
    <row r="49" spans="1:12" ht="12.75" thickBot="1">
      <c r="A49" s="363" t="s">
        <v>921</v>
      </c>
      <c r="B49" s="342" t="s">
        <v>221</v>
      </c>
      <c r="C49" s="367"/>
      <c r="D49" s="367"/>
      <c r="E49" s="367"/>
      <c r="F49" s="367"/>
      <c r="G49" s="367"/>
      <c r="H49" s="367"/>
      <c r="I49" s="367"/>
      <c r="J49" s="367"/>
      <c r="K49" s="385">
        <f t="shared" si="32"/>
        <v>0</v>
      </c>
      <c r="L49" s="386">
        <f t="shared" si="33"/>
        <v>0</v>
      </c>
    </row>
    <row r="50" spans="1:12" ht="48">
      <c r="A50" s="642">
        <v>3</v>
      </c>
      <c r="B50" s="643" t="s">
        <v>801</v>
      </c>
      <c r="C50" s="355">
        <f>C52+C55</f>
        <v>0</v>
      </c>
      <c r="D50" s="355">
        <f t="shared" ref="D50:J50" si="34">D52+D55</f>
        <v>0</v>
      </c>
      <c r="E50" s="355">
        <f t="shared" si="34"/>
        <v>0</v>
      </c>
      <c r="F50" s="355">
        <f t="shared" si="34"/>
        <v>0</v>
      </c>
      <c r="G50" s="355">
        <f t="shared" si="34"/>
        <v>0</v>
      </c>
      <c r="H50" s="355">
        <f t="shared" si="34"/>
        <v>0</v>
      </c>
      <c r="I50" s="355">
        <f t="shared" si="34"/>
        <v>0</v>
      </c>
      <c r="J50" s="355">
        <f t="shared" si="34"/>
        <v>0</v>
      </c>
      <c r="K50" s="356">
        <f>C50+E50+G50+I50</f>
        <v>0</v>
      </c>
      <c r="L50" s="357">
        <f>D50+F50+H50+J50</f>
        <v>0</v>
      </c>
    </row>
    <row r="51" spans="1:12">
      <c r="A51" s="358"/>
      <c r="B51" s="359" t="s">
        <v>887</v>
      </c>
      <c r="C51" s="379"/>
      <c r="D51" s="379"/>
      <c r="E51" s="379"/>
      <c r="F51" s="379"/>
      <c r="G51" s="379"/>
      <c r="H51" s="379"/>
      <c r="I51" s="379"/>
      <c r="J51" s="379"/>
      <c r="K51" s="379"/>
      <c r="L51" s="380"/>
    </row>
    <row r="52" spans="1:12">
      <c r="A52" s="363">
        <v>3.1</v>
      </c>
      <c r="B52" s="338" t="s">
        <v>890</v>
      </c>
      <c r="C52" s="377">
        <f>C53+C54</f>
        <v>0</v>
      </c>
      <c r="D52" s="377">
        <f t="shared" ref="D52" si="35">D53+D54</f>
        <v>0</v>
      </c>
      <c r="E52" s="377">
        <f t="shared" ref="E52" si="36">E53+E54</f>
        <v>0</v>
      </c>
      <c r="F52" s="377">
        <f t="shared" ref="F52" si="37">F53+F54</f>
        <v>0</v>
      </c>
      <c r="G52" s="377">
        <f t="shared" ref="G52" si="38">G53+G54</f>
        <v>0</v>
      </c>
      <c r="H52" s="377">
        <f t="shared" ref="H52" si="39">H53+H54</f>
        <v>0</v>
      </c>
      <c r="I52" s="377">
        <f t="shared" ref="I52" si="40">I53+I54</f>
        <v>0</v>
      </c>
      <c r="J52" s="377">
        <f>J53+J54</f>
        <v>0</v>
      </c>
      <c r="K52" s="377">
        <f>C52+E52+G52+I52</f>
        <v>0</v>
      </c>
      <c r="L52" s="378">
        <f>D52+F52+H52+J52</f>
        <v>0</v>
      </c>
    </row>
    <row r="53" spans="1:12">
      <c r="A53" s="363" t="s">
        <v>167</v>
      </c>
      <c r="B53" s="340" t="s">
        <v>904</v>
      </c>
      <c r="C53" s="365"/>
      <c r="D53" s="365"/>
      <c r="E53" s="365"/>
      <c r="F53" s="365"/>
      <c r="G53" s="365"/>
      <c r="H53" s="365"/>
      <c r="I53" s="365"/>
      <c r="J53" s="365"/>
      <c r="K53" s="377">
        <f t="shared" ref="K53:K54" si="41">C53+E53+G53+I53</f>
        <v>0</v>
      </c>
      <c r="L53" s="378">
        <f t="shared" ref="L53:L54" si="42">D53+F53+H53+J53</f>
        <v>0</v>
      </c>
    </row>
    <row r="54" spans="1:12">
      <c r="A54" s="363" t="s">
        <v>216</v>
      </c>
      <c r="B54" s="340" t="s">
        <v>905</v>
      </c>
      <c r="C54" s="365"/>
      <c r="D54" s="365"/>
      <c r="E54" s="365"/>
      <c r="F54" s="365"/>
      <c r="G54" s="365"/>
      <c r="H54" s="365"/>
      <c r="I54" s="365"/>
      <c r="J54" s="365"/>
      <c r="K54" s="377">
        <f t="shared" si="41"/>
        <v>0</v>
      </c>
      <c r="L54" s="378">
        <f t="shared" si="42"/>
        <v>0</v>
      </c>
    </row>
    <row r="55" spans="1:12">
      <c r="A55" s="363">
        <v>3.2</v>
      </c>
      <c r="B55" s="338" t="s">
        <v>891</v>
      </c>
      <c r="C55" s="377">
        <f t="shared" ref="C55:J55" si="43">C57+C63</f>
        <v>0</v>
      </c>
      <c r="D55" s="377">
        <f t="shared" si="43"/>
        <v>0</v>
      </c>
      <c r="E55" s="377">
        <f t="shared" si="43"/>
        <v>0</v>
      </c>
      <c r="F55" s="377">
        <f t="shared" si="43"/>
        <v>0</v>
      </c>
      <c r="G55" s="377">
        <f t="shared" si="43"/>
        <v>0</v>
      </c>
      <c r="H55" s="377">
        <f t="shared" si="43"/>
        <v>0</v>
      </c>
      <c r="I55" s="377">
        <f t="shared" si="43"/>
        <v>0</v>
      </c>
      <c r="J55" s="377">
        <f t="shared" si="43"/>
        <v>0</v>
      </c>
      <c r="K55" s="377">
        <f>C55+E55+G55+I55</f>
        <v>0</v>
      </c>
      <c r="L55" s="378">
        <f>D55+F55+H55+J55</f>
        <v>0</v>
      </c>
    </row>
    <row r="56" spans="1:12" ht="24">
      <c r="A56" s="363"/>
      <c r="B56" s="339" t="s">
        <v>892</v>
      </c>
      <c r="C56" s="379"/>
      <c r="D56" s="379"/>
      <c r="E56" s="379"/>
      <c r="F56" s="379"/>
      <c r="G56" s="379"/>
      <c r="H56" s="379"/>
      <c r="I56" s="379"/>
      <c r="J56" s="379"/>
      <c r="K56" s="379"/>
      <c r="L56" s="380"/>
    </row>
    <row r="57" spans="1:12">
      <c r="A57" s="363" t="s">
        <v>169</v>
      </c>
      <c r="B57" s="340" t="s">
        <v>904</v>
      </c>
      <c r="C57" s="377">
        <f>C58+C59+C60+C61+C62</f>
        <v>0</v>
      </c>
      <c r="D57" s="377">
        <f t="shared" ref="D57:J57" si="44">D58+D59+D60+D61+D62</f>
        <v>0</v>
      </c>
      <c r="E57" s="377">
        <f t="shared" si="44"/>
        <v>0</v>
      </c>
      <c r="F57" s="377">
        <f t="shared" si="44"/>
        <v>0</v>
      </c>
      <c r="G57" s="377">
        <f t="shared" si="44"/>
        <v>0</v>
      </c>
      <c r="H57" s="377">
        <f t="shared" si="44"/>
        <v>0</v>
      </c>
      <c r="I57" s="377">
        <f t="shared" si="44"/>
        <v>0</v>
      </c>
      <c r="J57" s="377">
        <f t="shared" si="44"/>
        <v>0</v>
      </c>
      <c r="K57" s="377">
        <f>C57+E57+G57+I57</f>
        <v>0</v>
      </c>
      <c r="L57" s="378">
        <f>D57+F57+H57+J57</f>
        <v>0</v>
      </c>
    </row>
    <row r="58" spans="1:12">
      <c r="A58" s="363" t="s">
        <v>664</v>
      </c>
      <c r="B58" s="341" t="s">
        <v>894</v>
      </c>
      <c r="C58" s="365"/>
      <c r="D58" s="365"/>
      <c r="E58" s="365"/>
      <c r="F58" s="365"/>
      <c r="G58" s="365"/>
      <c r="H58" s="365"/>
      <c r="I58" s="365"/>
      <c r="J58" s="365"/>
      <c r="K58" s="377">
        <f t="shared" ref="K58:K59" si="45">C58+E58+G58+I58</f>
        <v>0</v>
      </c>
      <c r="L58" s="378">
        <f t="shared" ref="L58:L62" si="46">D58+F58+H58+J58</f>
        <v>0</v>
      </c>
    </row>
    <row r="59" spans="1:12">
      <c r="A59" s="363" t="s">
        <v>665</v>
      </c>
      <c r="B59" s="341" t="s">
        <v>899</v>
      </c>
      <c r="C59" s="365"/>
      <c r="D59" s="365"/>
      <c r="E59" s="365"/>
      <c r="F59" s="365"/>
      <c r="G59" s="365"/>
      <c r="H59" s="365"/>
      <c r="I59" s="365"/>
      <c r="J59" s="365"/>
      <c r="K59" s="377">
        <f t="shared" si="45"/>
        <v>0</v>
      </c>
      <c r="L59" s="378">
        <f t="shared" si="46"/>
        <v>0</v>
      </c>
    </row>
    <row r="60" spans="1:12">
      <c r="A60" s="363" t="s">
        <v>922</v>
      </c>
      <c r="B60" s="341" t="s">
        <v>901</v>
      </c>
      <c r="C60" s="365"/>
      <c r="D60" s="365"/>
      <c r="E60" s="365"/>
      <c r="F60" s="365"/>
      <c r="G60" s="365"/>
      <c r="H60" s="365"/>
      <c r="I60" s="365"/>
      <c r="J60" s="365"/>
      <c r="K60" s="377">
        <f>C60+E60+G60+I60</f>
        <v>0</v>
      </c>
      <c r="L60" s="378">
        <f t="shared" si="46"/>
        <v>0</v>
      </c>
    </row>
    <row r="61" spans="1:12">
      <c r="A61" s="363" t="s">
        <v>923</v>
      </c>
      <c r="B61" s="341" t="s">
        <v>906</v>
      </c>
      <c r="C61" s="365"/>
      <c r="D61" s="365"/>
      <c r="E61" s="365"/>
      <c r="F61" s="365"/>
      <c r="G61" s="365"/>
      <c r="H61" s="365"/>
      <c r="I61" s="365"/>
      <c r="J61" s="365"/>
      <c r="K61" s="377">
        <f t="shared" ref="K61:K62" si="47">C61+E61+G61+I61</f>
        <v>0</v>
      </c>
      <c r="L61" s="378">
        <f t="shared" si="46"/>
        <v>0</v>
      </c>
    </row>
    <row r="62" spans="1:12">
      <c r="A62" s="363" t="s">
        <v>924</v>
      </c>
      <c r="B62" s="341" t="s">
        <v>221</v>
      </c>
      <c r="C62" s="365"/>
      <c r="D62" s="365"/>
      <c r="E62" s="365"/>
      <c r="F62" s="365"/>
      <c r="G62" s="365"/>
      <c r="H62" s="365"/>
      <c r="I62" s="365"/>
      <c r="J62" s="365"/>
      <c r="K62" s="377">
        <f t="shared" si="47"/>
        <v>0</v>
      </c>
      <c r="L62" s="378">
        <f t="shared" si="46"/>
        <v>0</v>
      </c>
    </row>
    <row r="63" spans="1:12">
      <c r="A63" s="363" t="s">
        <v>666</v>
      </c>
      <c r="B63" s="340" t="s">
        <v>905</v>
      </c>
      <c r="C63" s="377">
        <f>C64+C65+C66+C67</f>
        <v>0</v>
      </c>
      <c r="D63" s="377">
        <f t="shared" ref="D63:J63" si="48">D64+D65+D66+D67</f>
        <v>0</v>
      </c>
      <c r="E63" s="377">
        <f t="shared" si="48"/>
        <v>0</v>
      </c>
      <c r="F63" s="377">
        <f t="shared" si="48"/>
        <v>0</v>
      </c>
      <c r="G63" s="377">
        <f t="shared" si="48"/>
        <v>0</v>
      </c>
      <c r="H63" s="377">
        <f t="shared" si="48"/>
        <v>0</v>
      </c>
      <c r="I63" s="377">
        <f t="shared" si="48"/>
        <v>0</v>
      </c>
      <c r="J63" s="377">
        <f t="shared" si="48"/>
        <v>0</v>
      </c>
      <c r="K63" s="377">
        <f>C63+E63+G63+I63</f>
        <v>0</v>
      </c>
      <c r="L63" s="378">
        <f>D63+F63+H63+J63</f>
        <v>0</v>
      </c>
    </row>
    <row r="64" spans="1:12">
      <c r="A64" s="363" t="s">
        <v>668</v>
      </c>
      <c r="B64" s="341" t="s">
        <v>899</v>
      </c>
      <c r="C64" s="365"/>
      <c r="D64" s="365"/>
      <c r="E64" s="365"/>
      <c r="F64" s="365"/>
      <c r="G64" s="365"/>
      <c r="H64" s="365"/>
      <c r="I64" s="365"/>
      <c r="J64" s="365"/>
      <c r="K64" s="377">
        <f>C64+E64+G64+I64</f>
        <v>0</v>
      </c>
      <c r="L64" s="378">
        <f t="shared" ref="L64:L67" si="49">D64+F64+H64+J64</f>
        <v>0</v>
      </c>
    </row>
    <row r="65" spans="1:12">
      <c r="A65" s="363" t="s">
        <v>925</v>
      </c>
      <c r="B65" s="341" t="s">
        <v>902</v>
      </c>
      <c r="C65" s="365"/>
      <c r="D65" s="365"/>
      <c r="E65" s="365"/>
      <c r="F65" s="365"/>
      <c r="G65" s="365"/>
      <c r="H65" s="365"/>
      <c r="I65" s="365"/>
      <c r="J65" s="365"/>
      <c r="K65" s="377">
        <f t="shared" ref="K65:K67" si="50">C65+E65+G65+I65</f>
        <v>0</v>
      </c>
      <c r="L65" s="378">
        <f t="shared" si="49"/>
        <v>0</v>
      </c>
    </row>
    <row r="66" spans="1:12" ht="24">
      <c r="A66" s="363" t="s">
        <v>926</v>
      </c>
      <c r="B66" s="341" t="s">
        <v>903</v>
      </c>
      <c r="C66" s="365"/>
      <c r="D66" s="365"/>
      <c r="E66" s="365"/>
      <c r="F66" s="365"/>
      <c r="G66" s="365"/>
      <c r="H66" s="365"/>
      <c r="I66" s="365"/>
      <c r="J66" s="365"/>
      <c r="K66" s="377">
        <f t="shared" si="50"/>
        <v>0</v>
      </c>
      <c r="L66" s="378">
        <f t="shared" si="49"/>
        <v>0</v>
      </c>
    </row>
    <row r="67" spans="1:12" ht="12.75" thickBot="1">
      <c r="A67" s="363" t="s">
        <v>927</v>
      </c>
      <c r="B67" s="342" t="s">
        <v>221</v>
      </c>
      <c r="C67" s="367"/>
      <c r="D67" s="367"/>
      <c r="E67" s="367"/>
      <c r="F67" s="367"/>
      <c r="G67" s="367"/>
      <c r="H67" s="367"/>
      <c r="I67" s="367"/>
      <c r="J67" s="367"/>
      <c r="K67" s="385">
        <f t="shared" si="50"/>
        <v>0</v>
      </c>
      <c r="L67" s="386">
        <f t="shared" si="49"/>
        <v>0</v>
      </c>
    </row>
    <row r="68" spans="1:12" ht="36">
      <c r="A68" s="642">
        <v>4</v>
      </c>
      <c r="B68" s="643" t="s">
        <v>848</v>
      </c>
      <c r="C68" s="355">
        <f>C70+C73</f>
        <v>0</v>
      </c>
      <c r="D68" s="355">
        <f t="shared" ref="D68:J68" si="51">D70+D73</f>
        <v>0</v>
      </c>
      <c r="E68" s="355">
        <f t="shared" si="51"/>
        <v>0</v>
      </c>
      <c r="F68" s="355">
        <f t="shared" si="51"/>
        <v>0</v>
      </c>
      <c r="G68" s="355">
        <f t="shared" si="51"/>
        <v>0</v>
      </c>
      <c r="H68" s="355">
        <f t="shared" si="51"/>
        <v>0</v>
      </c>
      <c r="I68" s="355">
        <f t="shared" si="51"/>
        <v>0</v>
      </c>
      <c r="J68" s="355">
        <f t="shared" si="51"/>
        <v>0</v>
      </c>
      <c r="K68" s="356">
        <f>C68+E68+G68+I68</f>
        <v>0</v>
      </c>
      <c r="L68" s="357">
        <f>D68+F68+H68+J68</f>
        <v>0</v>
      </c>
    </row>
    <row r="69" spans="1:12">
      <c r="A69" s="358"/>
      <c r="B69" s="359" t="s">
        <v>887</v>
      </c>
      <c r="C69" s="379"/>
      <c r="D69" s="379"/>
      <c r="E69" s="379"/>
      <c r="F69" s="379"/>
      <c r="G69" s="379"/>
      <c r="H69" s="379"/>
      <c r="I69" s="379"/>
      <c r="J69" s="379"/>
      <c r="K69" s="379"/>
      <c r="L69" s="380"/>
    </row>
    <row r="70" spans="1:12">
      <c r="A70" s="363">
        <v>4.0999999999999996</v>
      </c>
      <c r="B70" s="338" t="s">
        <v>890</v>
      </c>
      <c r="C70" s="377">
        <f>C71+C72</f>
        <v>0</v>
      </c>
      <c r="D70" s="377">
        <f t="shared" ref="D70" si="52">D71+D72</f>
        <v>0</v>
      </c>
      <c r="E70" s="377">
        <f t="shared" ref="E70" si="53">E71+E72</f>
        <v>0</v>
      </c>
      <c r="F70" s="377">
        <f t="shared" ref="F70" si="54">F71+F72</f>
        <v>0</v>
      </c>
      <c r="G70" s="377">
        <f t="shared" ref="G70" si="55">G71+G72</f>
        <v>0</v>
      </c>
      <c r="H70" s="377">
        <f t="shared" ref="H70" si="56">H71+H72</f>
        <v>0</v>
      </c>
      <c r="I70" s="377">
        <f t="shared" ref="I70" si="57">I71+I72</f>
        <v>0</v>
      </c>
      <c r="J70" s="377">
        <f>J71+J72</f>
        <v>0</v>
      </c>
      <c r="K70" s="377">
        <f>C70+E70+G70+I70</f>
        <v>0</v>
      </c>
      <c r="L70" s="378">
        <f>D70+F70+H70+J70</f>
        <v>0</v>
      </c>
    </row>
    <row r="71" spans="1:12">
      <c r="A71" s="363" t="s">
        <v>809</v>
      </c>
      <c r="B71" s="340" t="s">
        <v>904</v>
      </c>
      <c r="C71" s="365"/>
      <c r="D71" s="365"/>
      <c r="E71" s="365"/>
      <c r="F71" s="365"/>
      <c r="G71" s="365"/>
      <c r="H71" s="365"/>
      <c r="I71" s="365"/>
      <c r="J71" s="365"/>
      <c r="K71" s="377">
        <f t="shared" ref="K71:K72" si="58">C71+E71+G71+I71</f>
        <v>0</v>
      </c>
      <c r="L71" s="378">
        <f t="shared" ref="L71:L72" si="59">D71+F71+H71+J71</f>
        <v>0</v>
      </c>
    </row>
    <row r="72" spans="1:12">
      <c r="A72" s="363" t="s">
        <v>812</v>
      </c>
      <c r="B72" s="340" t="s">
        <v>905</v>
      </c>
      <c r="C72" s="365"/>
      <c r="D72" s="365"/>
      <c r="E72" s="365"/>
      <c r="F72" s="365"/>
      <c r="G72" s="365"/>
      <c r="H72" s="365"/>
      <c r="I72" s="365"/>
      <c r="J72" s="365"/>
      <c r="K72" s="377">
        <f t="shared" si="58"/>
        <v>0</v>
      </c>
      <c r="L72" s="378">
        <f t="shared" si="59"/>
        <v>0</v>
      </c>
    </row>
    <row r="73" spans="1:12">
      <c r="A73" s="363">
        <v>4.2</v>
      </c>
      <c r="B73" s="338" t="s">
        <v>891</v>
      </c>
      <c r="C73" s="377">
        <f t="shared" ref="C73:J73" si="60">C75+C84</f>
        <v>0</v>
      </c>
      <c r="D73" s="377">
        <f t="shared" si="60"/>
        <v>0</v>
      </c>
      <c r="E73" s="377">
        <f t="shared" si="60"/>
        <v>0</v>
      </c>
      <c r="F73" s="377">
        <f t="shared" si="60"/>
        <v>0</v>
      </c>
      <c r="G73" s="377">
        <f t="shared" si="60"/>
        <v>0</v>
      </c>
      <c r="H73" s="377">
        <f t="shared" si="60"/>
        <v>0</v>
      </c>
      <c r="I73" s="377">
        <f t="shared" si="60"/>
        <v>0</v>
      </c>
      <c r="J73" s="377">
        <f t="shared" si="60"/>
        <v>0</v>
      </c>
      <c r="K73" s="377">
        <f>C73+E73+G73+I73</f>
        <v>0</v>
      </c>
      <c r="L73" s="378">
        <f>D73+F73+H73+J73</f>
        <v>0</v>
      </c>
    </row>
    <row r="74" spans="1:12" ht="24">
      <c r="A74" s="363"/>
      <c r="B74" s="339" t="s">
        <v>892</v>
      </c>
      <c r="C74" s="379"/>
      <c r="D74" s="379"/>
      <c r="E74" s="379"/>
      <c r="F74" s="379"/>
      <c r="G74" s="379"/>
      <c r="H74" s="379"/>
      <c r="I74" s="379"/>
      <c r="J74" s="379"/>
      <c r="K74" s="379"/>
      <c r="L74" s="380"/>
    </row>
    <row r="75" spans="1:12">
      <c r="A75" s="363" t="s">
        <v>815</v>
      </c>
      <c r="B75" s="340" t="s">
        <v>904</v>
      </c>
      <c r="C75" s="377">
        <f>C76+C77+C78+C79+C80+C81+C82+C83</f>
        <v>0</v>
      </c>
      <c r="D75" s="377">
        <f t="shared" ref="D75:J75" si="61">D76+D77+D78+D79+D80+D81+D82+D83</f>
        <v>0</v>
      </c>
      <c r="E75" s="377">
        <f t="shared" si="61"/>
        <v>0</v>
      </c>
      <c r="F75" s="377">
        <f t="shared" si="61"/>
        <v>0</v>
      </c>
      <c r="G75" s="377">
        <f t="shared" si="61"/>
        <v>0</v>
      </c>
      <c r="H75" s="377">
        <f t="shared" si="61"/>
        <v>0</v>
      </c>
      <c r="I75" s="377">
        <f t="shared" si="61"/>
        <v>0</v>
      </c>
      <c r="J75" s="377">
        <f t="shared" si="61"/>
        <v>0</v>
      </c>
      <c r="K75" s="377">
        <f>C75+E75+G75+I75</f>
        <v>0</v>
      </c>
      <c r="L75" s="378">
        <f>D75+F75+H75+J75</f>
        <v>0</v>
      </c>
    </row>
    <row r="76" spans="1:12">
      <c r="A76" s="363" t="s">
        <v>816</v>
      </c>
      <c r="B76" s="341" t="s">
        <v>894</v>
      </c>
      <c r="C76" s="365"/>
      <c r="D76" s="365"/>
      <c r="E76" s="365"/>
      <c r="F76" s="365"/>
      <c r="G76" s="365"/>
      <c r="H76" s="365"/>
      <c r="I76" s="365"/>
      <c r="J76" s="365"/>
      <c r="K76" s="377">
        <f t="shared" ref="K76:K77" si="62">C76+E76+G76+I76</f>
        <v>0</v>
      </c>
      <c r="L76" s="378">
        <f t="shared" ref="L76:L83" si="63">D76+F76+H76+J76</f>
        <v>0</v>
      </c>
    </row>
    <row r="77" spans="1:12">
      <c r="A77" s="363" t="s">
        <v>817</v>
      </c>
      <c r="B77" s="341" t="s">
        <v>898</v>
      </c>
      <c r="C77" s="365"/>
      <c r="D77" s="365"/>
      <c r="E77" s="365"/>
      <c r="F77" s="365"/>
      <c r="G77" s="365"/>
      <c r="H77" s="365"/>
      <c r="I77" s="365"/>
      <c r="J77" s="365"/>
      <c r="K77" s="377">
        <f t="shared" si="62"/>
        <v>0</v>
      </c>
      <c r="L77" s="378">
        <f t="shared" si="63"/>
        <v>0</v>
      </c>
    </row>
    <row r="78" spans="1:12">
      <c r="A78" s="363" t="s">
        <v>928</v>
      </c>
      <c r="B78" s="341" t="s">
        <v>899</v>
      </c>
      <c r="C78" s="365"/>
      <c r="D78" s="365"/>
      <c r="E78" s="365"/>
      <c r="F78" s="365"/>
      <c r="G78" s="365"/>
      <c r="H78" s="365"/>
      <c r="I78" s="365"/>
      <c r="J78" s="365"/>
      <c r="K78" s="377">
        <f>C78+E78+G78+I78</f>
        <v>0</v>
      </c>
      <c r="L78" s="378">
        <f t="shared" si="63"/>
        <v>0</v>
      </c>
    </row>
    <row r="79" spans="1:12" ht="24">
      <c r="A79" s="363" t="s">
        <v>929</v>
      </c>
      <c r="B79" s="341" t="s">
        <v>897</v>
      </c>
      <c r="C79" s="365"/>
      <c r="D79" s="365"/>
      <c r="E79" s="365"/>
      <c r="F79" s="365"/>
      <c r="G79" s="365"/>
      <c r="H79" s="365"/>
      <c r="I79" s="365"/>
      <c r="J79" s="365"/>
      <c r="K79" s="377">
        <f t="shared" ref="K79:K82" si="64">C79+E79+G79+I79</f>
        <v>0</v>
      </c>
      <c r="L79" s="378">
        <f t="shared" ref="L79:L82" si="65">D79+F79+H79+J79</f>
        <v>0</v>
      </c>
    </row>
    <row r="80" spans="1:12" ht="24">
      <c r="A80" s="363" t="s">
        <v>930</v>
      </c>
      <c r="B80" s="341" t="s">
        <v>900</v>
      </c>
      <c r="C80" s="365"/>
      <c r="D80" s="365"/>
      <c r="E80" s="365"/>
      <c r="F80" s="365"/>
      <c r="G80" s="365"/>
      <c r="H80" s="365"/>
      <c r="I80" s="365"/>
      <c r="J80" s="365"/>
      <c r="K80" s="377">
        <f t="shared" si="64"/>
        <v>0</v>
      </c>
      <c r="L80" s="378">
        <f t="shared" si="65"/>
        <v>0</v>
      </c>
    </row>
    <row r="81" spans="1:12">
      <c r="A81" s="363" t="s">
        <v>931</v>
      </c>
      <c r="B81" s="341" t="s">
        <v>901</v>
      </c>
      <c r="C81" s="365"/>
      <c r="D81" s="365"/>
      <c r="E81" s="365"/>
      <c r="F81" s="365"/>
      <c r="G81" s="365"/>
      <c r="H81" s="365"/>
      <c r="I81" s="365"/>
      <c r="J81" s="365"/>
      <c r="K81" s="377">
        <f t="shared" si="64"/>
        <v>0</v>
      </c>
      <c r="L81" s="378">
        <f t="shared" si="65"/>
        <v>0</v>
      </c>
    </row>
    <row r="82" spans="1:12">
      <c r="A82" s="363" t="s">
        <v>932</v>
      </c>
      <c r="B82" s="341" t="s">
        <v>906</v>
      </c>
      <c r="C82" s="365"/>
      <c r="D82" s="365"/>
      <c r="E82" s="365"/>
      <c r="F82" s="365"/>
      <c r="G82" s="365"/>
      <c r="H82" s="365"/>
      <c r="I82" s="365"/>
      <c r="J82" s="365"/>
      <c r="K82" s="377">
        <f t="shared" si="64"/>
        <v>0</v>
      </c>
      <c r="L82" s="378">
        <f t="shared" si="65"/>
        <v>0</v>
      </c>
    </row>
    <row r="83" spans="1:12">
      <c r="A83" s="363" t="s">
        <v>933</v>
      </c>
      <c r="B83" s="341" t="s">
        <v>221</v>
      </c>
      <c r="C83" s="365"/>
      <c r="D83" s="365"/>
      <c r="E83" s="365"/>
      <c r="F83" s="365"/>
      <c r="G83" s="365"/>
      <c r="H83" s="365"/>
      <c r="I83" s="365"/>
      <c r="J83" s="365"/>
      <c r="K83" s="377">
        <f t="shared" ref="K83" si="66">C83+E83+G83+I83</f>
        <v>0</v>
      </c>
      <c r="L83" s="378">
        <f t="shared" si="63"/>
        <v>0</v>
      </c>
    </row>
    <row r="84" spans="1:12">
      <c r="A84" s="363" t="s">
        <v>818</v>
      </c>
      <c r="B84" s="340" t="s">
        <v>905</v>
      </c>
      <c r="C84" s="377">
        <f>C85+C86+C87+C88+C89</f>
        <v>0</v>
      </c>
      <c r="D84" s="377">
        <f t="shared" ref="D84:J84" si="67">D85+D86+D87+D88+D89</f>
        <v>0</v>
      </c>
      <c r="E84" s="377">
        <f t="shared" si="67"/>
        <v>0</v>
      </c>
      <c r="F84" s="377">
        <f t="shared" si="67"/>
        <v>0</v>
      </c>
      <c r="G84" s="377">
        <f t="shared" si="67"/>
        <v>0</v>
      </c>
      <c r="H84" s="377">
        <f t="shared" si="67"/>
        <v>0</v>
      </c>
      <c r="I84" s="377">
        <f t="shared" si="67"/>
        <v>0</v>
      </c>
      <c r="J84" s="377">
        <f t="shared" si="67"/>
        <v>0</v>
      </c>
      <c r="K84" s="377">
        <f>C84+E84+G84+I84</f>
        <v>0</v>
      </c>
      <c r="L84" s="378">
        <f>D84+F84+H84+J84</f>
        <v>0</v>
      </c>
    </row>
    <row r="85" spans="1:12">
      <c r="A85" s="363" t="s">
        <v>819</v>
      </c>
      <c r="B85" s="341" t="s">
        <v>899</v>
      </c>
      <c r="C85" s="365"/>
      <c r="D85" s="365"/>
      <c r="E85" s="365"/>
      <c r="F85" s="365"/>
      <c r="G85" s="365"/>
      <c r="H85" s="365"/>
      <c r="I85" s="365"/>
      <c r="J85" s="365"/>
      <c r="K85" s="377">
        <f>C85+E85+G85+I85</f>
        <v>0</v>
      </c>
      <c r="L85" s="378">
        <f t="shared" ref="L85:L89" si="68">D85+F85+H85+J85</f>
        <v>0</v>
      </c>
    </row>
    <row r="86" spans="1:12">
      <c r="A86" s="363" t="s">
        <v>820</v>
      </c>
      <c r="B86" s="341" t="s">
        <v>898</v>
      </c>
      <c r="C86" s="365"/>
      <c r="D86" s="365"/>
      <c r="E86" s="365"/>
      <c r="F86" s="365"/>
      <c r="G86" s="365"/>
      <c r="H86" s="365"/>
      <c r="I86" s="365"/>
      <c r="J86" s="365"/>
      <c r="K86" s="377">
        <f t="shared" ref="K86:K89" si="69">C86+E86+G86+I86</f>
        <v>0</v>
      </c>
      <c r="L86" s="378">
        <f t="shared" si="68"/>
        <v>0</v>
      </c>
    </row>
    <row r="87" spans="1:12">
      <c r="A87" s="363" t="s">
        <v>934</v>
      </c>
      <c r="B87" s="341" t="s">
        <v>902</v>
      </c>
      <c r="C87" s="365"/>
      <c r="D87" s="365"/>
      <c r="E87" s="365"/>
      <c r="F87" s="365"/>
      <c r="G87" s="365"/>
      <c r="H87" s="365"/>
      <c r="I87" s="365"/>
      <c r="J87" s="365"/>
      <c r="K87" s="377">
        <f t="shared" ref="K87" si="70">C87+E87+G87+I87</f>
        <v>0</v>
      </c>
      <c r="L87" s="378">
        <f t="shared" ref="L87" si="71">D87+F87+H87+J87</f>
        <v>0</v>
      </c>
    </row>
    <row r="88" spans="1:12" ht="24">
      <c r="A88" s="363" t="s">
        <v>935</v>
      </c>
      <c r="B88" s="341" t="s">
        <v>903</v>
      </c>
      <c r="C88" s="365"/>
      <c r="D88" s="365"/>
      <c r="E88" s="365"/>
      <c r="F88" s="365"/>
      <c r="G88" s="365"/>
      <c r="H88" s="365"/>
      <c r="I88" s="365"/>
      <c r="J88" s="365"/>
      <c r="K88" s="377">
        <f t="shared" si="69"/>
        <v>0</v>
      </c>
      <c r="L88" s="378">
        <f t="shared" si="68"/>
        <v>0</v>
      </c>
    </row>
    <row r="89" spans="1:12" ht="12.75" thickBot="1">
      <c r="A89" s="368" t="s">
        <v>936</v>
      </c>
      <c r="B89" s="345" t="s">
        <v>221</v>
      </c>
      <c r="C89" s="366"/>
      <c r="D89" s="366"/>
      <c r="E89" s="366"/>
      <c r="F89" s="366"/>
      <c r="G89" s="366"/>
      <c r="H89" s="366"/>
      <c r="I89" s="366"/>
      <c r="J89" s="366"/>
      <c r="K89" s="381">
        <f t="shared" si="69"/>
        <v>0</v>
      </c>
      <c r="L89" s="382">
        <f t="shared" si="68"/>
        <v>0</v>
      </c>
    </row>
    <row r="90" spans="1:12" s="344" customFormat="1" ht="24">
      <c r="A90" s="642">
        <v>5</v>
      </c>
      <c r="B90" s="643" t="s">
        <v>753</v>
      </c>
      <c r="C90" s="369">
        <f>C92+C95</f>
        <v>0</v>
      </c>
      <c r="D90" s="369">
        <f t="shared" ref="D90:J90" si="72">D92+D95</f>
        <v>0</v>
      </c>
      <c r="E90" s="369">
        <f t="shared" si="72"/>
        <v>0</v>
      </c>
      <c r="F90" s="369">
        <f t="shared" si="72"/>
        <v>0</v>
      </c>
      <c r="G90" s="369">
        <f t="shared" si="72"/>
        <v>0</v>
      </c>
      <c r="H90" s="369">
        <f t="shared" si="72"/>
        <v>0</v>
      </c>
      <c r="I90" s="369">
        <f t="shared" si="72"/>
        <v>0</v>
      </c>
      <c r="J90" s="369">
        <f t="shared" si="72"/>
        <v>0</v>
      </c>
      <c r="K90" s="369">
        <f>C90+E90+G90+I90</f>
        <v>0</v>
      </c>
      <c r="L90" s="370">
        <f>D90+F90+H90+J90</f>
        <v>0</v>
      </c>
    </row>
    <row r="91" spans="1:12" s="344" customFormat="1">
      <c r="A91" s="363">
        <v>5.0999999999999996</v>
      </c>
      <c r="B91" s="338" t="s">
        <v>890</v>
      </c>
      <c r="C91" s="377">
        <f>C92+C93</f>
        <v>0</v>
      </c>
      <c r="D91" s="377">
        <f t="shared" ref="D91:J91" si="73">D92+D93</f>
        <v>0</v>
      </c>
      <c r="E91" s="377">
        <f t="shared" si="73"/>
        <v>0</v>
      </c>
      <c r="F91" s="377">
        <f t="shared" si="73"/>
        <v>0</v>
      </c>
      <c r="G91" s="377">
        <f t="shared" si="73"/>
        <v>0</v>
      </c>
      <c r="H91" s="377">
        <f t="shared" si="73"/>
        <v>0</v>
      </c>
      <c r="I91" s="377">
        <f t="shared" si="73"/>
        <v>0</v>
      </c>
      <c r="J91" s="377">
        <f t="shared" si="73"/>
        <v>0</v>
      </c>
      <c r="K91" s="374">
        <f t="shared" ref="K91:K96" si="74">C91+E91+G91+I91</f>
        <v>0</v>
      </c>
      <c r="L91" s="375">
        <f t="shared" ref="L91:L96" si="75">D91+F91+H91+J91</f>
        <v>0</v>
      </c>
    </row>
    <row r="92" spans="1:12" s="344" customFormat="1">
      <c r="A92" s="363" t="s">
        <v>937</v>
      </c>
      <c r="B92" s="340" t="s">
        <v>904</v>
      </c>
      <c r="C92" s="365"/>
      <c r="D92" s="365"/>
      <c r="E92" s="365"/>
      <c r="F92" s="365"/>
      <c r="G92" s="365"/>
      <c r="H92" s="365"/>
      <c r="I92" s="365"/>
      <c r="J92" s="365"/>
      <c r="K92" s="374">
        <f t="shared" si="74"/>
        <v>0</v>
      </c>
      <c r="L92" s="375">
        <f t="shared" si="75"/>
        <v>0</v>
      </c>
    </row>
    <row r="93" spans="1:12">
      <c r="A93" s="363" t="s">
        <v>938</v>
      </c>
      <c r="B93" s="340" t="s">
        <v>905</v>
      </c>
      <c r="C93" s="376"/>
      <c r="D93" s="364"/>
      <c r="E93" s="364"/>
      <c r="F93" s="364"/>
      <c r="G93" s="364"/>
      <c r="H93" s="364"/>
      <c r="I93" s="364"/>
      <c r="J93" s="364"/>
      <c r="K93" s="374">
        <f t="shared" si="74"/>
        <v>0</v>
      </c>
      <c r="L93" s="375">
        <f t="shared" si="75"/>
        <v>0</v>
      </c>
    </row>
    <row r="94" spans="1:12">
      <c r="A94" s="363">
        <v>5.2</v>
      </c>
      <c r="B94" s="338" t="s">
        <v>891</v>
      </c>
      <c r="C94" s="377">
        <f>C95+C96</f>
        <v>0</v>
      </c>
      <c r="D94" s="377">
        <f t="shared" ref="D94:J94" si="76">D95+D96</f>
        <v>0</v>
      </c>
      <c r="E94" s="377">
        <f t="shared" si="76"/>
        <v>0</v>
      </c>
      <c r="F94" s="377">
        <f t="shared" si="76"/>
        <v>0</v>
      </c>
      <c r="G94" s="377">
        <f t="shared" si="76"/>
        <v>0</v>
      </c>
      <c r="H94" s="377">
        <f t="shared" si="76"/>
        <v>0</v>
      </c>
      <c r="I94" s="377">
        <f t="shared" si="76"/>
        <v>0</v>
      </c>
      <c r="J94" s="377">
        <f t="shared" si="76"/>
        <v>0</v>
      </c>
      <c r="K94" s="374">
        <f t="shared" si="74"/>
        <v>0</v>
      </c>
      <c r="L94" s="375">
        <f t="shared" si="75"/>
        <v>0</v>
      </c>
    </row>
    <row r="95" spans="1:12">
      <c r="A95" s="363" t="s">
        <v>831</v>
      </c>
      <c r="B95" s="340" t="s">
        <v>904</v>
      </c>
      <c r="C95" s="376"/>
      <c r="D95" s="364"/>
      <c r="E95" s="364"/>
      <c r="F95" s="364"/>
      <c r="G95" s="364"/>
      <c r="H95" s="364"/>
      <c r="I95" s="364"/>
      <c r="J95" s="364"/>
      <c r="K95" s="374">
        <f t="shared" si="74"/>
        <v>0</v>
      </c>
      <c r="L95" s="375">
        <f t="shared" si="75"/>
        <v>0</v>
      </c>
    </row>
    <row r="96" spans="1:12" ht="12.75" thickBot="1">
      <c r="A96" s="371" t="s">
        <v>834</v>
      </c>
      <c r="B96" s="346" t="s">
        <v>905</v>
      </c>
      <c r="C96" s="387"/>
      <c r="D96" s="372"/>
      <c r="E96" s="372"/>
      <c r="F96" s="372"/>
      <c r="G96" s="372"/>
      <c r="H96" s="372"/>
      <c r="I96" s="372"/>
      <c r="J96" s="372"/>
      <c r="K96" s="383">
        <f t="shared" si="74"/>
        <v>0</v>
      </c>
      <c r="L96" s="384">
        <f t="shared" si="75"/>
        <v>0</v>
      </c>
    </row>
    <row r="98" spans="1:3">
      <c r="A98" s="343" t="s">
        <v>692</v>
      </c>
    </row>
    <row r="99" spans="1:3">
      <c r="A99" s="986" t="s">
        <v>955</v>
      </c>
      <c r="B99" s="986"/>
      <c r="C99" s="344"/>
    </row>
    <row r="100" spans="1:3">
      <c r="A100" s="987" t="s">
        <v>939</v>
      </c>
      <c r="B100" s="986" t="s">
        <v>947</v>
      </c>
      <c r="C100" s="344"/>
    </row>
    <row r="101" spans="1:3">
      <c r="A101" s="987" t="s">
        <v>940</v>
      </c>
      <c r="B101" s="986" t="s">
        <v>948</v>
      </c>
      <c r="C101" s="344"/>
    </row>
    <row r="102" spans="1:3">
      <c r="A102" s="987" t="s">
        <v>941</v>
      </c>
      <c r="B102" s="986" t="s">
        <v>949</v>
      </c>
      <c r="C102" s="344"/>
    </row>
    <row r="103" spans="1:3">
      <c r="A103" s="987" t="s">
        <v>942</v>
      </c>
      <c r="B103" s="986" t="s">
        <v>950</v>
      </c>
      <c r="C103" s="344"/>
    </row>
    <row r="104" spans="1:3">
      <c r="A104" s="987" t="s">
        <v>943</v>
      </c>
      <c r="B104" s="986" t="s">
        <v>951</v>
      </c>
      <c r="C104" s="344"/>
    </row>
    <row r="105" spans="1:3">
      <c r="A105" s="987" t="s">
        <v>944</v>
      </c>
      <c r="B105" s="986" t="s">
        <v>952</v>
      </c>
      <c r="C105" s="344"/>
    </row>
    <row r="106" spans="1:3">
      <c r="A106" s="987" t="s">
        <v>945</v>
      </c>
      <c r="B106" s="986" t="s">
        <v>953</v>
      </c>
      <c r="C106" s="344"/>
    </row>
    <row r="107" spans="1:3">
      <c r="A107" s="987" t="s">
        <v>946</v>
      </c>
      <c r="B107" s="986" t="s">
        <v>954</v>
      </c>
      <c r="C107" s="344"/>
    </row>
    <row r="108" spans="1:3">
      <c r="A108" s="29"/>
    </row>
    <row r="109" spans="1:3">
      <c r="A109" s="29"/>
    </row>
    <row r="110" spans="1:3">
      <c r="A110" s="29"/>
    </row>
    <row r="111" spans="1:3">
      <c r="A111" s="29"/>
    </row>
    <row r="112" spans="1:3">
      <c r="A112" s="29"/>
    </row>
  </sheetData>
  <mergeCells count="5">
    <mergeCell ref="C7:D7"/>
    <mergeCell ref="E7:F7"/>
    <mergeCell ref="G7:H7"/>
    <mergeCell ref="I7:J7"/>
    <mergeCell ref="K7:L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25"/>
  <sheetViews>
    <sheetView workbookViewId="0"/>
  </sheetViews>
  <sheetFormatPr defaultRowHeight="15"/>
  <cols>
    <col min="1" max="1" width="22.85546875" customWidth="1"/>
    <col min="2" max="2" width="43" customWidth="1"/>
    <col min="3" max="3" width="15.140625" customWidth="1"/>
    <col min="4" max="4" width="17.140625" customWidth="1"/>
    <col min="5" max="5" width="13" customWidth="1"/>
    <col min="6" max="6" width="13.7109375" customWidth="1"/>
    <col min="7" max="7" width="13.28515625" customWidth="1"/>
    <col min="8" max="8" width="13.42578125" customWidth="1"/>
    <col min="9" max="9" width="16.28515625" customWidth="1"/>
    <col min="10" max="10" width="19.140625" customWidth="1"/>
    <col min="11" max="11" width="12.7109375" customWidth="1"/>
    <col min="12" max="12" width="13.85546875" customWidth="1"/>
  </cols>
  <sheetData>
    <row r="1" spans="1:12">
      <c r="A1" s="15" t="s">
        <v>266</v>
      </c>
      <c r="B1" s="86">
        <v>12</v>
      </c>
    </row>
    <row r="2" spans="1:12">
      <c r="A2" s="15" t="s">
        <v>267</v>
      </c>
      <c r="B2" s="15" t="s">
        <v>757</v>
      </c>
    </row>
    <row r="3" spans="1:12">
      <c r="A3" s="15" t="s">
        <v>268</v>
      </c>
      <c r="B3" s="15" t="s">
        <v>269</v>
      </c>
    </row>
    <row r="4" spans="1:12">
      <c r="A4" s="15" t="s">
        <v>0</v>
      </c>
      <c r="B4" s="15" t="s">
        <v>1</v>
      </c>
      <c r="C4" s="118"/>
      <c r="D4" s="118"/>
      <c r="E4" s="118"/>
      <c r="F4" s="118"/>
      <c r="G4" s="118"/>
      <c r="H4" s="118"/>
      <c r="I4" s="118"/>
      <c r="J4" s="118"/>
    </row>
    <row r="5" spans="1:12">
      <c r="A5" s="15" t="s">
        <v>2</v>
      </c>
      <c r="B5" s="15" t="s">
        <v>3</v>
      </c>
      <c r="C5" s="125"/>
      <c r="D5" s="125"/>
      <c r="E5" s="127" t="s">
        <v>726</v>
      </c>
      <c r="F5" s="125"/>
      <c r="G5" s="125"/>
      <c r="H5" s="118"/>
      <c r="I5" s="118"/>
      <c r="J5" s="118"/>
    </row>
    <row r="6" spans="1:12" ht="15.75" thickBot="1">
      <c r="A6" s="118"/>
      <c r="B6" s="119"/>
      <c r="C6" s="118"/>
      <c r="D6" s="118"/>
      <c r="E6" s="118"/>
      <c r="F6" s="118"/>
      <c r="G6" s="118"/>
      <c r="H6" s="118"/>
      <c r="I6" s="118"/>
      <c r="J6" s="118"/>
    </row>
    <row r="7" spans="1:12">
      <c r="A7" s="924" t="s">
        <v>123</v>
      </c>
      <c r="B7" s="928" t="s">
        <v>727</v>
      </c>
      <c r="C7" s="930" t="s">
        <v>728</v>
      </c>
      <c r="D7" s="931"/>
      <c r="E7" s="932" t="s">
        <v>729</v>
      </c>
      <c r="F7" s="927"/>
      <c r="G7" s="930" t="s">
        <v>730</v>
      </c>
      <c r="H7" s="931"/>
      <c r="I7" s="932" t="s">
        <v>731</v>
      </c>
      <c r="J7" s="927"/>
      <c r="K7" s="926" t="s">
        <v>737</v>
      </c>
      <c r="L7" s="927"/>
    </row>
    <row r="8" spans="1:12" ht="15.75" thickBot="1">
      <c r="A8" s="925"/>
      <c r="B8" s="929"/>
      <c r="C8" s="191" t="s">
        <v>719</v>
      </c>
      <c r="D8" s="586" t="s">
        <v>1062</v>
      </c>
      <c r="E8" s="194" t="s">
        <v>719</v>
      </c>
      <c r="F8" s="193" t="s">
        <v>1062</v>
      </c>
      <c r="G8" s="191" t="s">
        <v>719</v>
      </c>
      <c r="H8" s="586" t="s">
        <v>1062</v>
      </c>
      <c r="I8" s="194" t="s">
        <v>719</v>
      </c>
      <c r="J8" s="193" t="s">
        <v>1062</v>
      </c>
      <c r="K8" s="192" t="s">
        <v>719</v>
      </c>
      <c r="L8" s="193" t="s">
        <v>1062</v>
      </c>
    </row>
    <row r="9" spans="1:12">
      <c r="A9" s="128"/>
      <c r="B9" s="129" t="s">
        <v>755</v>
      </c>
      <c r="C9" s="140">
        <f>C10+C13</f>
        <v>0</v>
      </c>
      <c r="D9" s="141">
        <f t="shared" ref="D9:J9" si="0">D10+D13</f>
        <v>0</v>
      </c>
      <c r="E9" s="141">
        <f t="shared" si="0"/>
        <v>0</v>
      </c>
      <c r="F9" s="141">
        <f t="shared" si="0"/>
        <v>0</v>
      </c>
      <c r="G9" s="141">
        <f t="shared" si="0"/>
        <v>0</v>
      </c>
      <c r="H9" s="141">
        <f t="shared" si="0"/>
        <v>0</v>
      </c>
      <c r="I9" s="141">
        <f t="shared" si="0"/>
        <v>0</v>
      </c>
      <c r="J9" s="142">
        <f t="shared" si="0"/>
        <v>0</v>
      </c>
      <c r="K9" s="141">
        <f>C9+E9+G9+I9</f>
        <v>0</v>
      </c>
      <c r="L9" s="142">
        <f>D9+F9+H9+J9</f>
        <v>0</v>
      </c>
    </row>
    <row r="10" spans="1:12">
      <c r="A10" s="130">
        <v>1</v>
      </c>
      <c r="B10" s="131" t="s">
        <v>744</v>
      </c>
      <c r="C10" s="137">
        <f>C11+C12</f>
        <v>0</v>
      </c>
      <c r="D10" s="138">
        <f t="shared" ref="D10:J10" si="1">D11+D12</f>
        <v>0</v>
      </c>
      <c r="E10" s="138">
        <f t="shared" si="1"/>
        <v>0</v>
      </c>
      <c r="F10" s="138">
        <f t="shared" si="1"/>
        <v>0</v>
      </c>
      <c r="G10" s="138">
        <f t="shared" si="1"/>
        <v>0</v>
      </c>
      <c r="H10" s="138">
        <f t="shared" si="1"/>
        <v>0</v>
      </c>
      <c r="I10" s="138">
        <f t="shared" si="1"/>
        <v>0</v>
      </c>
      <c r="J10" s="139">
        <f t="shared" si="1"/>
        <v>0</v>
      </c>
      <c r="K10" s="138">
        <f t="shared" ref="K10" si="2">C10+E10+G10+I10</f>
        <v>0</v>
      </c>
      <c r="L10" s="139">
        <f t="shared" ref="L10" si="3">D10+F10+H10+J10</f>
        <v>0</v>
      </c>
    </row>
    <row r="11" spans="1:12">
      <c r="A11" s="237">
        <v>1.1000000000000001</v>
      </c>
      <c r="B11" s="132" t="s">
        <v>732</v>
      </c>
      <c r="C11" s="158"/>
      <c r="D11" s="159"/>
      <c r="E11" s="159"/>
      <c r="F11" s="159"/>
      <c r="G11" s="159"/>
      <c r="H11" s="159"/>
      <c r="I11" s="159"/>
      <c r="J11" s="160"/>
      <c r="K11" s="159"/>
      <c r="L11" s="160"/>
    </row>
    <row r="12" spans="1:12">
      <c r="A12" s="237">
        <v>1.2</v>
      </c>
      <c r="B12" s="132" t="s">
        <v>735</v>
      </c>
      <c r="C12" s="158"/>
      <c r="D12" s="159"/>
      <c r="E12" s="159"/>
      <c r="F12" s="159"/>
      <c r="G12" s="159"/>
      <c r="H12" s="159"/>
      <c r="I12" s="159"/>
      <c r="J12" s="160"/>
      <c r="K12" s="159"/>
      <c r="L12" s="160"/>
    </row>
    <row r="13" spans="1:12" ht="15.75" thickBot="1">
      <c r="A13" s="161">
        <v>2</v>
      </c>
      <c r="B13" s="162" t="s">
        <v>769</v>
      </c>
      <c r="C13" s="163"/>
      <c r="D13" s="164"/>
      <c r="E13" s="164"/>
      <c r="F13" s="164"/>
      <c r="G13" s="164"/>
      <c r="H13" s="164"/>
      <c r="I13" s="164"/>
      <c r="J13" s="165"/>
      <c r="K13" s="164"/>
      <c r="L13" s="165"/>
    </row>
    <row r="14" spans="1:12">
      <c r="A14" s="118"/>
      <c r="B14" s="118"/>
      <c r="C14" s="118"/>
      <c r="D14" s="118"/>
      <c r="E14" s="118"/>
      <c r="F14" s="118"/>
      <c r="G14" s="118"/>
      <c r="H14" s="118"/>
      <c r="I14" s="118"/>
      <c r="J14" s="118"/>
    </row>
    <row r="15" spans="1:12">
      <c r="A15" s="118"/>
      <c r="B15" s="118"/>
      <c r="C15" s="118"/>
      <c r="D15" s="118"/>
      <c r="E15" s="118"/>
      <c r="F15" s="118"/>
      <c r="G15" s="118"/>
      <c r="H15" s="118"/>
      <c r="I15" s="118"/>
      <c r="J15" s="118"/>
    </row>
    <row r="16" spans="1:12">
      <c r="A16" s="118"/>
      <c r="B16" s="118"/>
      <c r="C16" s="118"/>
      <c r="D16" s="118"/>
      <c r="E16" s="118"/>
      <c r="F16" s="118"/>
      <c r="G16" s="118"/>
      <c r="H16" s="118"/>
      <c r="I16" s="118"/>
      <c r="J16" s="118"/>
    </row>
    <row r="17" spans="1:12">
      <c r="A17" s="118"/>
      <c r="B17" s="120"/>
      <c r="C17" s="118"/>
      <c r="D17" s="118"/>
      <c r="E17" s="126" t="s">
        <v>754</v>
      </c>
      <c r="F17" s="118"/>
      <c r="G17" s="118"/>
      <c r="H17" s="118"/>
      <c r="I17" s="118"/>
      <c r="J17" s="118"/>
    </row>
    <row r="18" spans="1:12" ht="15.75" thickBot="1">
      <c r="A18" s="118"/>
      <c r="B18" s="119"/>
      <c r="C18" s="118"/>
      <c r="D18" s="118"/>
      <c r="E18" s="118"/>
      <c r="F18" s="118"/>
      <c r="G18" s="118"/>
      <c r="H18" s="118"/>
      <c r="I18" s="118"/>
      <c r="J18" s="118"/>
    </row>
    <row r="19" spans="1:12">
      <c r="A19" s="924" t="s">
        <v>123</v>
      </c>
      <c r="B19" s="928" t="s">
        <v>727</v>
      </c>
      <c r="C19" s="932" t="s">
        <v>728</v>
      </c>
      <c r="D19" s="931"/>
      <c r="E19" s="932" t="s">
        <v>729</v>
      </c>
      <c r="F19" s="927"/>
      <c r="G19" s="930" t="s">
        <v>730</v>
      </c>
      <c r="H19" s="931"/>
      <c r="I19" s="932" t="s">
        <v>731</v>
      </c>
      <c r="J19" s="927"/>
      <c r="K19" s="926" t="s">
        <v>737</v>
      </c>
      <c r="L19" s="927"/>
    </row>
    <row r="20" spans="1:12" ht="15.75" thickBot="1">
      <c r="A20" s="925"/>
      <c r="B20" s="929"/>
      <c r="C20" s="194" t="s">
        <v>719</v>
      </c>
      <c r="D20" s="586" t="s">
        <v>1062</v>
      </c>
      <c r="E20" s="194" t="s">
        <v>719</v>
      </c>
      <c r="F20" s="193" t="s">
        <v>1062</v>
      </c>
      <c r="G20" s="191" t="s">
        <v>719</v>
      </c>
      <c r="H20" s="586" t="s">
        <v>1062</v>
      </c>
      <c r="I20" s="194" t="s">
        <v>719</v>
      </c>
      <c r="J20" s="193" t="s">
        <v>1062</v>
      </c>
      <c r="K20" s="192" t="s">
        <v>719</v>
      </c>
      <c r="L20" s="193" t="s">
        <v>1062</v>
      </c>
    </row>
    <row r="21" spans="1:12">
      <c r="A21" s="134"/>
      <c r="B21" s="129" t="s">
        <v>755</v>
      </c>
      <c r="C21" s="140">
        <f>C22+C25</f>
        <v>0</v>
      </c>
      <c r="D21" s="141">
        <f t="shared" ref="D21:J21" si="4">D22+D25</f>
        <v>0</v>
      </c>
      <c r="E21" s="141">
        <f t="shared" si="4"/>
        <v>0</v>
      </c>
      <c r="F21" s="141">
        <f t="shared" si="4"/>
        <v>0</v>
      </c>
      <c r="G21" s="141">
        <f t="shared" si="4"/>
        <v>0</v>
      </c>
      <c r="H21" s="141">
        <f t="shared" si="4"/>
        <v>0</v>
      </c>
      <c r="I21" s="141">
        <f t="shared" si="4"/>
        <v>0</v>
      </c>
      <c r="J21" s="142">
        <f t="shared" si="4"/>
        <v>0</v>
      </c>
      <c r="K21" s="141">
        <f>C21+E21+G21+I21</f>
        <v>0</v>
      </c>
      <c r="L21" s="142">
        <f>D21+F21+H21+J21</f>
        <v>0</v>
      </c>
    </row>
    <row r="22" spans="1:12">
      <c r="A22" s="135">
        <v>1</v>
      </c>
      <c r="B22" s="131" t="s">
        <v>745</v>
      </c>
      <c r="C22" s="137">
        <f t="shared" ref="C22:J22" si="5">C23+C24</f>
        <v>0</v>
      </c>
      <c r="D22" s="138">
        <f t="shared" si="5"/>
        <v>0</v>
      </c>
      <c r="E22" s="138">
        <f t="shared" si="5"/>
        <v>0</v>
      </c>
      <c r="F22" s="138">
        <f t="shared" si="5"/>
        <v>0</v>
      </c>
      <c r="G22" s="138">
        <f t="shared" si="5"/>
        <v>0</v>
      </c>
      <c r="H22" s="138">
        <f t="shared" si="5"/>
        <v>0</v>
      </c>
      <c r="I22" s="138">
        <f t="shared" si="5"/>
        <v>0</v>
      </c>
      <c r="J22" s="139">
        <f t="shared" si="5"/>
        <v>0</v>
      </c>
      <c r="K22" s="138">
        <f t="shared" ref="K22" si="6">C22+E22+G22+I22</f>
        <v>0</v>
      </c>
      <c r="L22" s="139">
        <f t="shared" ref="L22" si="7">D22+F22+H22+J22</f>
        <v>0</v>
      </c>
    </row>
    <row r="23" spans="1:12">
      <c r="A23" s="238">
        <v>1.1000000000000001</v>
      </c>
      <c r="B23" s="132" t="s">
        <v>732</v>
      </c>
      <c r="C23" s="166"/>
      <c r="D23" s="159"/>
      <c r="E23" s="159"/>
      <c r="F23" s="159"/>
      <c r="G23" s="159"/>
      <c r="H23" s="159"/>
      <c r="I23" s="159"/>
      <c r="J23" s="160"/>
      <c r="K23" s="159"/>
      <c r="L23" s="160"/>
    </row>
    <row r="24" spans="1:12">
      <c r="A24" s="238">
        <v>1.2</v>
      </c>
      <c r="B24" s="132" t="s">
        <v>736</v>
      </c>
      <c r="C24" s="166"/>
      <c r="D24" s="159"/>
      <c r="E24" s="159"/>
      <c r="F24" s="159"/>
      <c r="G24" s="159"/>
      <c r="H24" s="159"/>
      <c r="I24" s="159"/>
      <c r="J24" s="160"/>
      <c r="K24" s="159"/>
      <c r="L24" s="160"/>
    </row>
    <row r="25" spans="1:12" ht="15.75" thickBot="1">
      <c r="A25" s="167">
        <v>2</v>
      </c>
      <c r="B25" s="162" t="s">
        <v>746</v>
      </c>
      <c r="C25" s="168"/>
      <c r="D25" s="164"/>
      <c r="E25" s="164"/>
      <c r="F25" s="164"/>
      <c r="G25" s="164"/>
      <c r="H25" s="164"/>
      <c r="I25" s="164"/>
      <c r="J25" s="165"/>
      <c r="K25" s="164"/>
      <c r="L25" s="165"/>
    </row>
  </sheetData>
  <mergeCells count="14">
    <mergeCell ref="A7:A8"/>
    <mergeCell ref="A19:A20"/>
    <mergeCell ref="K7:L7"/>
    <mergeCell ref="K19:L19"/>
    <mergeCell ref="B7:B8"/>
    <mergeCell ref="C7:D7"/>
    <mergeCell ref="E7:F7"/>
    <mergeCell ref="G7:H7"/>
    <mergeCell ref="I7:J7"/>
    <mergeCell ref="B19:B20"/>
    <mergeCell ref="C19:D19"/>
    <mergeCell ref="E19:F19"/>
    <mergeCell ref="G19:H19"/>
    <mergeCell ref="I19:J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69"/>
  <sheetViews>
    <sheetView topLeftCell="A2" workbookViewId="0">
      <selection activeCell="A57" sqref="A57"/>
    </sheetView>
  </sheetViews>
  <sheetFormatPr defaultRowHeight="12"/>
  <cols>
    <col min="1" max="1" width="24.7109375" style="29" customWidth="1"/>
    <col min="2" max="2" width="64.7109375" style="29" bestFit="1" customWidth="1"/>
    <col min="3" max="3" width="15" style="29" customWidth="1"/>
    <col min="4" max="4" width="14.140625" style="29" bestFit="1" customWidth="1"/>
    <col min="5" max="5" width="16.5703125" style="29" customWidth="1"/>
    <col min="6" max="16384" width="9.140625" style="29"/>
  </cols>
  <sheetData>
    <row r="1" spans="1:5" ht="15">
      <c r="A1" s="15" t="s">
        <v>266</v>
      </c>
      <c r="B1" s="86">
        <v>13</v>
      </c>
    </row>
    <row r="2" spans="1:5" ht="15">
      <c r="A2" s="15" t="s">
        <v>267</v>
      </c>
      <c r="B2" s="15" t="s">
        <v>760</v>
      </c>
    </row>
    <row r="3" spans="1:5" ht="15">
      <c r="A3" s="15" t="s">
        <v>268</v>
      </c>
      <c r="B3" s="15" t="s">
        <v>269</v>
      </c>
    </row>
    <row r="4" spans="1:5" ht="15">
      <c r="A4" s="15" t="s">
        <v>0</v>
      </c>
      <c r="B4" s="15" t="s">
        <v>1</v>
      </c>
    </row>
    <row r="5" spans="1:5" ht="15">
      <c r="A5" s="15" t="s">
        <v>2</v>
      </c>
      <c r="B5" s="15" t="s">
        <v>3</v>
      </c>
    </row>
    <row r="6" spans="1:5" ht="12.75" thickBot="1"/>
    <row r="7" spans="1:5" ht="15" customHeight="1">
      <c r="A7" s="924" t="s">
        <v>123</v>
      </c>
      <c r="B7" s="924" t="s">
        <v>727</v>
      </c>
      <c r="C7" s="932" t="s">
        <v>758</v>
      </c>
      <c r="D7" s="927"/>
      <c r="E7" s="125"/>
    </row>
    <row r="8" spans="1:5" ht="12.75" thickBot="1">
      <c r="A8" s="925"/>
      <c r="B8" s="935"/>
      <c r="C8" s="235" t="s">
        <v>719</v>
      </c>
      <c r="D8" s="236" t="s">
        <v>738</v>
      </c>
      <c r="E8" s="125"/>
    </row>
    <row r="9" spans="1:5" ht="24">
      <c r="A9" s="646" t="s">
        <v>720</v>
      </c>
      <c r="B9" s="647" t="s">
        <v>761</v>
      </c>
      <c r="C9" s="574"/>
      <c r="D9" s="575"/>
      <c r="E9" s="125"/>
    </row>
    <row r="10" spans="1:5" ht="24">
      <c r="A10" s="148">
        <v>1</v>
      </c>
      <c r="B10" s="146" t="s">
        <v>784</v>
      </c>
      <c r="C10" s="141">
        <f>C12+C13</f>
        <v>0</v>
      </c>
      <c r="D10" s="142">
        <f>D12+D13</f>
        <v>0</v>
      </c>
      <c r="E10" s="125"/>
    </row>
    <row r="11" spans="1:5">
      <c r="A11" s="136"/>
      <c r="B11" s="146" t="s">
        <v>759</v>
      </c>
      <c r="C11" s="151"/>
      <c r="D11" s="152"/>
      <c r="E11" s="125"/>
    </row>
    <row r="12" spans="1:5">
      <c r="A12" s="228">
        <v>1.1000000000000001</v>
      </c>
      <c r="B12" s="229" t="s">
        <v>782</v>
      </c>
      <c r="C12" s="149"/>
      <c r="D12" s="150"/>
      <c r="E12" s="125"/>
    </row>
    <row r="13" spans="1:5">
      <c r="A13" s="228">
        <v>1.2</v>
      </c>
      <c r="B13" s="232" t="s">
        <v>783</v>
      </c>
      <c r="C13" s="149"/>
      <c r="D13" s="150"/>
      <c r="E13" s="125"/>
    </row>
    <row r="14" spans="1:5">
      <c r="A14" s="148">
        <v>2</v>
      </c>
      <c r="B14" s="234" t="s">
        <v>725</v>
      </c>
      <c r="C14" s="141">
        <f>C16+C17</f>
        <v>0</v>
      </c>
      <c r="D14" s="142">
        <f>D16+D17</f>
        <v>0</v>
      </c>
      <c r="E14" s="125"/>
    </row>
    <row r="15" spans="1:5">
      <c r="A15" s="136"/>
      <c r="B15" s="146" t="s">
        <v>759</v>
      </c>
      <c r="C15" s="151"/>
      <c r="D15" s="152"/>
      <c r="E15" s="125"/>
    </row>
    <row r="16" spans="1:5">
      <c r="A16" s="228">
        <v>2.1</v>
      </c>
      <c r="B16" s="229" t="s">
        <v>782</v>
      </c>
      <c r="C16" s="149"/>
      <c r="D16" s="150"/>
      <c r="E16" s="125"/>
    </row>
    <row r="17" spans="1:5" ht="12.75" thickBot="1">
      <c r="A17" s="230">
        <v>2.2000000000000002</v>
      </c>
      <c r="B17" s="231" t="s">
        <v>783</v>
      </c>
      <c r="C17" s="153"/>
      <c r="D17" s="154"/>
      <c r="E17" s="125"/>
    </row>
    <row r="18" spans="1:5" ht="24">
      <c r="A18" s="648" t="s">
        <v>723</v>
      </c>
      <c r="B18" s="649" t="s">
        <v>763</v>
      </c>
      <c r="C18" s="572"/>
      <c r="D18" s="573"/>
      <c r="E18" s="125"/>
    </row>
    <row r="19" spans="1:5" ht="24">
      <c r="A19" s="148">
        <v>1</v>
      </c>
      <c r="B19" s="146" t="s">
        <v>784</v>
      </c>
      <c r="C19" s="141">
        <f>C21+C22</f>
        <v>0</v>
      </c>
      <c r="D19" s="142">
        <f>D21+D22</f>
        <v>0</v>
      </c>
      <c r="E19" s="125"/>
    </row>
    <row r="20" spans="1:5">
      <c r="A20" s="136"/>
      <c r="B20" s="146" t="s">
        <v>759</v>
      </c>
      <c r="C20" s="151"/>
      <c r="D20" s="152"/>
      <c r="E20" s="125"/>
    </row>
    <row r="21" spans="1:5">
      <c r="A21" s="228">
        <v>1.1000000000000001</v>
      </c>
      <c r="B21" s="229" t="s">
        <v>782</v>
      </c>
      <c r="C21" s="149"/>
      <c r="D21" s="150"/>
      <c r="E21" s="145"/>
    </row>
    <row r="22" spans="1:5">
      <c r="A22" s="228">
        <v>1.2</v>
      </c>
      <c r="B22" s="232" t="s">
        <v>783</v>
      </c>
      <c r="C22" s="149"/>
      <c r="D22" s="150"/>
      <c r="E22" s="145"/>
    </row>
    <row r="23" spans="1:5">
      <c r="A23" s="148">
        <v>2</v>
      </c>
      <c r="B23" s="233" t="s">
        <v>725</v>
      </c>
      <c r="C23" s="141">
        <f>C25+C26</f>
        <v>0</v>
      </c>
      <c r="D23" s="142">
        <f>D25+D26</f>
        <v>0</v>
      </c>
      <c r="E23" s="145"/>
    </row>
    <row r="24" spans="1:5">
      <c r="A24" s="136"/>
      <c r="B24" s="147" t="s">
        <v>759</v>
      </c>
      <c r="C24" s="151"/>
      <c r="D24" s="152"/>
      <c r="E24" s="145"/>
    </row>
    <row r="25" spans="1:5">
      <c r="A25" s="228">
        <v>2.1</v>
      </c>
      <c r="B25" s="229" t="s">
        <v>782</v>
      </c>
      <c r="C25" s="149"/>
      <c r="D25" s="150"/>
      <c r="E25" s="145"/>
    </row>
    <row r="26" spans="1:5" ht="12.75" thickBot="1">
      <c r="A26" s="230">
        <v>2.2000000000000002</v>
      </c>
      <c r="B26" s="231" t="s">
        <v>783</v>
      </c>
      <c r="C26" s="155"/>
      <c r="D26" s="223"/>
      <c r="E26" s="145"/>
    </row>
    <row r="27" spans="1:5" ht="24">
      <c r="A27" s="646" t="s">
        <v>724</v>
      </c>
      <c r="B27" s="647" t="s">
        <v>785</v>
      </c>
      <c r="C27" s="574"/>
      <c r="D27" s="575"/>
      <c r="E27" s="145"/>
    </row>
    <row r="28" spans="1:5" ht="24">
      <c r="A28" s="148">
        <v>1</v>
      </c>
      <c r="B28" s="147" t="s">
        <v>784</v>
      </c>
      <c r="C28" s="141">
        <f>C30+C31</f>
        <v>0</v>
      </c>
      <c r="D28" s="142">
        <f>D30+D31</f>
        <v>0</v>
      </c>
      <c r="E28" s="145"/>
    </row>
    <row r="29" spans="1:5">
      <c r="A29" s="136"/>
      <c r="B29" s="147" t="s">
        <v>759</v>
      </c>
      <c r="C29" s="151"/>
      <c r="D29" s="152"/>
      <c r="E29" s="145"/>
    </row>
    <row r="30" spans="1:5">
      <c r="A30" s="228">
        <v>1.1000000000000001</v>
      </c>
      <c r="B30" s="229" t="s">
        <v>782</v>
      </c>
      <c r="C30" s="149"/>
      <c r="D30" s="150"/>
      <c r="E30" s="145"/>
    </row>
    <row r="31" spans="1:5">
      <c r="A31" s="228">
        <v>1.2</v>
      </c>
      <c r="B31" s="232" t="s">
        <v>783</v>
      </c>
      <c r="C31" s="149"/>
      <c r="D31" s="150"/>
      <c r="E31" s="145"/>
    </row>
    <row r="32" spans="1:5">
      <c r="A32" s="148">
        <v>2</v>
      </c>
      <c r="B32" s="233" t="s">
        <v>725</v>
      </c>
      <c r="C32" s="141">
        <f>C34+C35</f>
        <v>0</v>
      </c>
      <c r="D32" s="142">
        <f>D34+D35</f>
        <v>0</v>
      </c>
      <c r="E32" s="145"/>
    </row>
    <row r="33" spans="1:7">
      <c r="A33" s="136"/>
      <c r="B33" s="147" t="s">
        <v>759</v>
      </c>
      <c r="C33" s="151"/>
      <c r="D33" s="152"/>
      <c r="E33" s="145"/>
    </row>
    <row r="34" spans="1:7">
      <c r="A34" s="228">
        <v>2.1</v>
      </c>
      <c r="B34" s="229" t="s">
        <v>782</v>
      </c>
      <c r="C34" s="149"/>
      <c r="D34" s="150"/>
      <c r="E34" s="145"/>
    </row>
    <row r="35" spans="1:7" ht="12.75" thickBot="1">
      <c r="A35" s="230">
        <v>2.2000000000000002</v>
      </c>
      <c r="B35" s="231" t="s">
        <v>783</v>
      </c>
      <c r="C35" s="153"/>
      <c r="D35" s="154"/>
      <c r="E35" s="145"/>
    </row>
    <row r="37" spans="1:7">
      <c r="A37" s="933" t="s">
        <v>762</v>
      </c>
      <c r="B37" s="934"/>
      <c r="C37" s="934"/>
      <c r="D37" s="934"/>
      <c r="E37" s="934"/>
    </row>
    <row r="40" spans="1:7">
      <c r="A40" s="144"/>
      <c r="B40" s="143"/>
    </row>
    <row r="41" spans="1:7" ht="15">
      <c r="A41" s="15" t="s">
        <v>266</v>
      </c>
      <c r="B41" s="86" t="s">
        <v>1087</v>
      </c>
    </row>
    <row r="42" spans="1:7" ht="15">
      <c r="A42" s="15" t="s">
        <v>267</v>
      </c>
      <c r="B42" s="15" t="s">
        <v>767</v>
      </c>
    </row>
    <row r="43" spans="1:7" ht="15">
      <c r="A43" s="15" t="s">
        <v>268</v>
      </c>
      <c r="B43" s="15" t="s">
        <v>269</v>
      </c>
    </row>
    <row r="44" spans="1:7" ht="15">
      <c r="A44" s="15" t="s">
        <v>0</v>
      </c>
      <c r="B44" s="15"/>
    </row>
    <row r="45" spans="1:7" ht="15">
      <c r="A45" s="15" t="s">
        <v>2</v>
      </c>
      <c r="B45" s="15" t="s">
        <v>1094</v>
      </c>
    </row>
    <row r="46" spans="1:7" ht="16.5" thickBot="1">
      <c r="A46" s="156"/>
      <c r="B46" s="157"/>
      <c r="C46" s="156"/>
      <c r="D46" s="156"/>
      <c r="E46"/>
      <c r="F46"/>
      <c r="G46"/>
    </row>
    <row r="47" spans="1:7" ht="15.75" thickBot="1">
      <c r="A47" s="576" t="s">
        <v>123</v>
      </c>
      <c r="B47" s="577" t="s">
        <v>727</v>
      </c>
      <c r="C47" s="576" t="s">
        <v>764</v>
      </c>
      <c r="D47" s="118"/>
      <c r="E47"/>
      <c r="F47"/>
      <c r="G47"/>
    </row>
    <row r="48" spans="1:7" ht="15">
      <c r="A48" s="584" t="s">
        <v>720</v>
      </c>
      <c r="B48" s="579" t="s">
        <v>765</v>
      </c>
      <c r="C48" s="580">
        <f>C50+C51</f>
        <v>0</v>
      </c>
      <c r="D48" s="118"/>
      <c r="E48"/>
      <c r="F48"/>
      <c r="G48"/>
    </row>
    <row r="49" spans="1:8" ht="15">
      <c r="A49" s="148"/>
      <c r="B49" s="578" t="s">
        <v>766</v>
      </c>
      <c r="C49" s="581"/>
      <c r="D49" s="118"/>
      <c r="E49"/>
      <c r="F49"/>
      <c r="G49"/>
    </row>
    <row r="50" spans="1:8" ht="15">
      <c r="A50" s="148">
        <v>1</v>
      </c>
      <c r="B50" s="578" t="s">
        <v>959</v>
      </c>
      <c r="C50" s="160"/>
      <c r="D50" s="118"/>
      <c r="E50"/>
      <c r="F50"/>
      <c r="G50"/>
    </row>
    <row r="51" spans="1:8" ht="15.75" thickBot="1">
      <c r="A51" s="582">
        <v>2</v>
      </c>
      <c r="B51" s="583" t="s">
        <v>771</v>
      </c>
      <c r="C51" s="165"/>
      <c r="D51" s="118"/>
      <c r="E51"/>
      <c r="F51"/>
      <c r="G51"/>
    </row>
    <row r="53" spans="1:8">
      <c r="A53" s="933" t="s">
        <v>762</v>
      </c>
      <c r="B53" s="934"/>
      <c r="C53" s="934"/>
      <c r="D53" s="934"/>
      <c r="E53" s="934"/>
    </row>
    <row r="57" spans="1:8" ht="15">
      <c r="A57" s="15" t="s">
        <v>266</v>
      </c>
      <c r="B57" s="86" t="s">
        <v>1102</v>
      </c>
    </row>
    <row r="58" spans="1:8" ht="15">
      <c r="A58" s="15" t="s">
        <v>267</v>
      </c>
      <c r="B58" s="15" t="s">
        <v>1103</v>
      </c>
    </row>
    <row r="59" spans="1:8" ht="15">
      <c r="A59" s="15" t="s">
        <v>268</v>
      </c>
      <c r="B59" s="15" t="s">
        <v>269</v>
      </c>
    </row>
    <row r="60" spans="1:8" ht="15">
      <c r="A60" s="15" t="s">
        <v>0</v>
      </c>
      <c r="B60" s="15"/>
    </row>
    <row r="61" spans="1:8" ht="15">
      <c r="A61" s="15" t="s">
        <v>2</v>
      </c>
      <c r="B61" s="15" t="s">
        <v>768</v>
      </c>
    </row>
    <row r="62" spans="1:8" ht="12.75" thickBot="1"/>
    <row r="63" spans="1:8" ht="12.75" thickBot="1">
      <c r="A63" s="657" t="s">
        <v>123</v>
      </c>
      <c r="B63" s="658" t="s">
        <v>1107</v>
      </c>
      <c r="C63" s="659" t="s">
        <v>1104</v>
      </c>
      <c r="D63" s="660" t="s">
        <v>1097</v>
      </c>
      <c r="E63" s="660" t="s">
        <v>1098</v>
      </c>
      <c r="F63" s="660" t="s">
        <v>1105</v>
      </c>
      <c r="G63" s="661" t="s">
        <v>1106</v>
      </c>
      <c r="H63" s="659" t="s">
        <v>737</v>
      </c>
    </row>
    <row r="64" spans="1:8">
      <c r="A64" s="662"/>
      <c r="B64" s="663"/>
      <c r="C64" s="663"/>
      <c r="D64" s="663"/>
      <c r="E64" s="663"/>
      <c r="F64" s="663"/>
      <c r="G64" s="663"/>
      <c r="H64" s="654"/>
    </row>
    <row r="65" spans="1:8">
      <c r="A65" s="664" t="s">
        <v>720</v>
      </c>
      <c r="B65" s="665" t="s">
        <v>1099</v>
      </c>
      <c r="C65" s="666"/>
      <c r="D65" s="666"/>
      <c r="E65" s="666"/>
      <c r="F65" s="666"/>
      <c r="G65" s="666"/>
      <c r="H65" s="655">
        <f>C65+D65+E65+F65+G65</f>
        <v>0</v>
      </c>
    </row>
    <row r="66" spans="1:8">
      <c r="A66" s="667"/>
      <c r="B66" s="668" t="s">
        <v>1100</v>
      </c>
      <c r="C66" s="669"/>
      <c r="D66" s="669"/>
      <c r="E66" s="669"/>
      <c r="F66" s="669"/>
      <c r="G66" s="669"/>
      <c r="H66" s="581"/>
    </row>
    <row r="67" spans="1:8" ht="12.75" thickBot="1">
      <c r="A67" s="670">
        <v>1</v>
      </c>
      <c r="B67" s="671" t="s">
        <v>1101</v>
      </c>
      <c r="C67" s="672"/>
      <c r="D67" s="672"/>
      <c r="E67" s="672"/>
      <c r="F67" s="672"/>
      <c r="G67" s="672"/>
      <c r="H67" s="656">
        <f>C67+D67+E67+F67+G67</f>
        <v>0</v>
      </c>
    </row>
    <row r="69" spans="1:8">
      <c r="A69" s="933" t="s">
        <v>762</v>
      </c>
      <c r="B69" s="934"/>
      <c r="C69" s="934"/>
      <c r="D69" s="934"/>
      <c r="E69" s="934"/>
    </row>
  </sheetData>
  <mergeCells count="6">
    <mergeCell ref="A69:E69"/>
    <mergeCell ref="A37:E37"/>
    <mergeCell ref="A53:E53"/>
    <mergeCell ref="A7:A8"/>
    <mergeCell ref="B7:B8"/>
    <mergeCell ref="C7:D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29"/>
  <sheetViews>
    <sheetView workbookViewId="0"/>
  </sheetViews>
  <sheetFormatPr defaultRowHeight="15"/>
  <cols>
    <col min="1" max="1" width="23.7109375" style="29" bestFit="1" customWidth="1"/>
    <col min="2" max="2" width="68.140625" customWidth="1"/>
    <col min="3" max="3" width="16.5703125" customWidth="1"/>
    <col min="4" max="5" width="14.5703125" customWidth="1"/>
    <col min="6" max="6" width="13.85546875" customWidth="1"/>
    <col min="7" max="7" width="12.28515625" customWidth="1"/>
    <col min="8" max="8" width="23.85546875" customWidth="1"/>
  </cols>
  <sheetData>
    <row r="1" spans="1:9">
      <c r="A1" s="15" t="s">
        <v>266</v>
      </c>
      <c r="B1" s="86">
        <v>14</v>
      </c>
    </row>
    <row r="2" spans="1:9">
      <c r="A2" s="15" t="s">
        <v>267</v>
      </c>
      <c r="B2" s="15" t="s">
        <v>756</v>
      </c>
    </row>
    <row r="3" spans="1:9">
      <c r="A3" s="15" t="s">
        <v>268</v>
      </c>
      <c r="B3" s="15" t="s">
        <v>269</v>
      </c>
    </row>
    <row r="4" spans="1:9">
      <c r="A4" s="15" t="s">
        <v>0</v>
      </c>
      <c r="B4" s="15" t="s">
        <v>1</v>
      </c>
    </row>
    <row r="5" spans="1:9">
      <c r="A5" s="15" t="s">
        <v>2</v>
      </c>
      <c r="B5" s="15" t="s">
        <v>3</v>
      </c>
    </row>
    <row r="6" spans="1:9" ht="15.75" thickBot="1">
      <c r="B6" s="121"/>
      <c r="C6" s="121"/>
      <c r="D6" s="121"/>
      <c r="E6" s="121"/>
      <c r="F6" s="121"/>
      <c r="G6" s="121"/>
      <c r="H6" s="121"/>
    </row>
    <row r="7" spans="1:9" ht="37.5" customHeight="1" thickBot="1">
      <c r="A7" s="936" t="s">
        <v>123</v>
      </c>
      <c r="B7" s="936" t="s">
        <v>727</v>
      </c>
      <c r="C7" s="940" t="s">
        <v>739</v>
      </c>
      <c r="D7" s="941"/>
      <c r="E7" s="941"/>
      <c r="F7" s="941"/>
      <c r="G7" s="941"/>
      <c r="H7" s="938" t="s">
        <v>780</v>
      </c>
    </row>
    <row r="8" spans="1:9" ht="15.75" thickBot="1">
      <c r="A8" s="937"/>
      <c r="B8" s="937"/>
      <c r="C8" s="195" t="s">
        <v>740</v>
      </c>
      <c r="D8" s="196" t="s">
        <v>741</v>
      </c>
      <c r="E8" s="196" t="s">
        <v>742</v>
      </c>
      <c r="F8" s="196" t="s">
        <v>743</v>
      </c>
      <c r="G8" s="286" t="s">
        <v>737</v>
      </c>
      <c r="H8" s="939"/>
    </row>
    <row r="9" spans="1:9">
      <c r="A9" s="651" t="s">
        <v>720</v>
      </c>
      <c r="B9" s="647" t="s">
        <v>886</v>
      </c>
      <c r="C9" s="198">
        <f>C10+C13</f>
        <v>0</v>
      </c>
      <c r="D9" s="198">
        <f>D10+D13</f>
        <v>0</v>
      </c>
      <c r="E9" s="198">
        <f>E10+E13</f>
        <v>0</v>
      </c>
      <c r="F9" s="198">
        <f>F10+F13</f>
        <v>0</v>
      </c>
      <c r="G9" s="327">
        <f>G10+G13</f>
        <v>0</v>
      </c>
      <c r="H9" s="691"/>
      <c r="I9" s="696" t="b">
        <f>B9=[18]F7!$A$9</f>
        <v>0</v>
      </c>
    </row>
    <row r="10" spans="1:9">
      <c r="A10" s="197">
        <v>1</v>
      </c>
      <c r="B10" s="133" t="s">
        <v>779</v>
      </c>
      <c r="C10" s="138">
        <f>C11+C12</f>
        <v>0</v>
      </c>
      <c r="D10" s="138">
        <f>D11+D12</f>
        <v>0</v>
      </c>
      <c r="E10" s="138">
        <f>E11+E12</f>
        <v>0</v>
      </c>
      <c r="F10" s="138">
        <f>F11+F12</f>
        <v>0</v>
      </c>
      <c r="G10" s="328">
        <f>G11+G12</f>
        <v>0</v>
      </c>
      <c r="H10" s="692"/>
    </row>
    <row r="11" spans="1:9">
      <c r="A11" s="224">
        <v>1.1000000000000001</v>
      </c>
      <c r="B11" s="225" t="s">
        <v>774</v>
      </c>
      <c r="C11" s="325"/>
      <c r="D11" s="325"/>
      <c r="E11" s="325"/>
      <c r="F11" s="325"/>
      <c r="G11" s="329"/>
      <c r="H11" s="692"/>
    </row>
    <row r="12" spans="1:9">
      <c r="A12" s="224">
        <v>1.2</v>
      </c>
      <c r="B12" s="225" t="s">
        <v>775</v>
      </c>
      <c r="C12" s="325"/>
      <c r="D12" s="325"/>
      <c r="E12" s="325"/>
      <c r="F12" s="325"/>
      <c r="G12" s="329"/>
      <c r="H12" s="692"/>
    </row>
    <row r="13" spans="1:9">
      <c r="A13" s="197">
        <v>2</v>
      </c>
      <c r="B13" s="133" t="s">
        <v>778</v>
      </c>
      <c r="C13" s="138">
        <f>C14+C15</f>
        <v>0</v>
      </c>
      <c r="D13" s="138">
        <f>D14+D15</f>
        <v>0</v>
      </c>
      <c r="E13" s="138">
        <f>E14+E15</f>
        <v>0</v>
      </c>
      <c r="F13" s="138">
        <f>F14+F15</f>
        <v>0</v>
      </c>
      <c r="G13" s="328">
        <f>G14+G15</f>
        <v>0</v>
      </c>
      <c r="H13" s="692"/>
    </row>
    <row r="14" spans="1:9">
      <c r="A14" s="224">
        <v>2.1</v>
      </c>
      <c r="B14" s="225" t="s">
        <v>774</v>
      </c>
      <c r="C14" s="159"/>
      <c r="D14" s="159"/>
      <c r="E14" s="159"/>
      <c r="F14" s="159"/>
      <c r="G14" s="330"/>
      <c r="H14" s="692"/>
    </row>
    <row r="15" spans="1:9">
      <c r="A15" s="224">
        <v>2.2000000000000002</v>
      </c>
      <c r="B15" s="225" t="s">
        <v>775</v>
      </c>
      <c r="C15" s="159"/>
      <c r="D15" s="159"/>
      <c r="E15" s="159"/>
      <c r="F15" s="159"/>
      <c r="G15" s="330"/>
      <c r="H15" s="692"/>
    </row>
    <row r="16" spans="1:9">
      <c r="A16" s="652" t="s">
        <v>723</v>
      </c>
      <c r="B16" s="650" t="s">
        <v>773</v>
      </c>
      <c r="C16" s="326">
        <f>C17+C20</f>
        <v>0</v>
      </c>
      <c r="D16" s="326">
        <f>D17+D20</f>
        <v>0</v>
      </c>
      <c r="E16" s="326">
        <f>E17+E20</f>
        <v>0</v>
      </c>
      <c r="F16" s="326">
        <f>F17+F20</f>
        <v>0</v>
      </c>
      <c r="G16" s="331">
        <f>G17+G20</f>
        <v>0</v>
      </c>
      <c r="H16" s="693"/>
    </row>
    <row r="17" spans="1:8">
      <c r="A17" s="197">
        <v>1</v>
      </c>
      <c r="B17" s="133" t="s">
        <v>779</v>
      </c>
      <c r="C17" s="138">
        <f>C18+C19</f>
        <v>0</v>
      </c>
      <c r="D17" s="138">
        <f>D18+D19</f>
        <v>0</v>
      </c>
      <c r="E17" s="138">
        <f>E18+E19</f>
        <v>0</v>
      </c>
      <c r="F17" s="138">
        <f>F18+F19</f>
        <v>0</v>
      </c>
      <c r="G17" s="328">
        <f>G18+G19</f>
        <v>0</v>
      </c>
      <c r="H17" s="692"/>
    </row>
    <row r="18" spans="1:8">
      <c r="A18" s="224">
        <v>1.1000000000000001</v>
      </c>
      <c r="B18" s="225" t="s">
        <v>774</v>
      </c>
      <c r="C18" s="325"/>
      <c r="D18" s="325"/>
      <c r="E18" s="325"/>
      <c r="F18" s="325"/>
      <c r="G18" s="329"/>
      <c r="H18" s="692"/>
    </row>
    <row r="19" spans="1:8">
      <c r="A19" s="224">
        <v>1.2</v>
      </c>
      <c r="B19" s="225" t="s">
        <v>775</v>
      </c>
      <c r="C19" s="325"/>
      <c r="D19" s="325"/>
      <c r="E19" s="325"/>
      <c r="F19" s="325"/>
      <c r="G19" s="329"/>
      <c r="H19" s="692"/>
    </row>
    <row r="20" spans="1:8">
      <c r="A20" s="197">
        <v>2</v>
      </c>
      <c r="B20" s="133" t="s">
        <v>778</v>
      </c>
      <c r="C20" s="138">
        <f>C21+C22</f>
        <v>0</v>
      </c>
      <c r="D20" s="138">
        <f>D21+D22</f>
        <v>0</v>
      </c>
      <c r="E20" s="138">
        <f>E21+E22</f>
        <v>0</v>
      </c>
      <c r="F20" s="138">
        <f>F21+F22</f>
        <v>0</v>
      </c>
      <c r="G20" s="328">
        <f>G21+G22</f>
        <v>0</v>
      </c>
      <c r="H20" s="692"/>
    </row>
    <row r="21" spans="1:8">
      <c r="A21" s="224">
        <v>2.1</v>
      </c>
      <c r="B21" s="225" t="s">
        <v>774</v>
      </c>
      <c r="C21" s="159"/>
      <c r="D21" s="159"/>
      <c r="E21" s="159"/>
      <c r="F21" s="159"/>
      <c r="G21" s="330"/>
      <c r="H21" s="692"/>
    </row>
    <row r="22" spans="1:8" ht="15.75" thickBot="1">
      <c r="A22" s="224">
        <v>2.2000000000000002</v>
      </c>
      <c r="B22" s="225" t="s">
        <v>775</v>
      </c>
      <c r="C22" s="159"/>
      <c r="D22" s="159"/>
      <c r="E22" s="159"/>
      <c r="F22" s="159"/>
      <c r="G22" s="330"/>
      <c r="H22" s="692"/>
    </row>
    <row r="23" spans="1:8" ht="24.75">
      <c r="A23" s="651" t="s">
        <v>724</v>
      </c>
      <c r="B23" s="647" t="s">
        <v>772</v>
      </c>
      <c r="C23" s="198">
        <f>C24+C27</f>
        <v>0</v>
      </c>
      <c r="D23" s="198">
        <f>D24+D27</f>
        <v>0</v>
      </c>
      <c r="E23" s="198">
        <f>E24+E27</f>
        <v>0</v>
      </c>
      <c r="F23" s="198">
        <f>F24+F27</f>
        <v>0</v>
      </c>
      <c r="G23" s="327">
        <f>G24+G27</f>
        <v>0</v>
      </c>
      <c r="H23" s="694"/>
    </row>
    <row r="24" spans="1:8">
      <c r="A24" s="197">
        <v>1</v>
      </c>
      <c r="B24" s="133" t="s">
        <v>776</v>
      </c>
      <c r="C24" s="138">
        <f>C25+C26</f>
        <v>0</v>
      </c>
      <c r="D24" s="138">
        <f t="shared" ref="D24:G24" si="0">D25+D26</f>
        <v>0</v>
      </c>
      <c r="E24" s="138">
        <f t="shared" si="0"/>
        <v>0</v>
      </c>
      <c r="F24" s="138">
        <f t="shared" si="0"/>
        <v>0</v>
      </c>
      <c r="G24" s="328">
        <f t="shared" si="0"/>
        <v>0</v>
      </c>
      <c r="H24" s="692"/>
    </row>
    <row r="25" spans="1:8">
      <c r="A25" s="224">
        <v>1.1000000000000001</v>
      </c>
      <c r="B25" s="225" t="s">
        <v>774</v>
      </c>
      <c r="C25" s="325"/>
      <c r="D25" s="325"/>
      <c r="E25" s="325"/>
      <c r="F25" s="325"/>
      <c r="G25" s="329"/>
      <c r="H25" s="692"/>
    </row>
    <row r="26" spans="1:8">
      <c r="A26" s="224">
        <v>1.2</v>
      </c>
      <c r="B26" s="225" t="s">
        <v>775</v>
      </c>
      <c r="C26" s="325"/>
      <c r="D26" s="325"/>
      <c r="E26" s="325"/>
      <c r="F26" s="325"/>
      <c r="G26" s="329"/>
      <c r="H26" s="692"/>
    </row>
    <row r="27" spans="1:8">
      <c r="A27" s="197">
        <v>2</v>
      </c>
      <c r="B27" s="133" t="s">
        <v>777</v>
      </c>
      <c r="C27" s="138">
        <f>C28+C29</f>
        <v>0</v>
      </c>
      <c r="D27" s="138">
        <f t="shared" ref="D27:G27" si="1">D28+D29</f>
        <v>0</v>
      </c>
      <c r="E27" s="138">
        <f t="shared" si="1"/>
        <v>0</v>
      </c>
      <c r="F27" s="138">
        <f t="shared" si="1"/>
        <v>0</v>
      </c>
      <c r="G27" s="328">
        <f t="shared" si="1"/>
        <v>0</v>
      </c>
      <c r="H27" s="692"/>
    </row>
    <row r="28" spans="1:8">
      <c r="A28" s="224">
        <v>2.1</v>
      </c>
      <c r="B28" s="225" t="s">
        <v>774</v>
      </c>
      <c r="C28" s="325"/>
      <c r="D28" s="325"/>
      <c r="E28" s="325"/>
      <c r="F28" s="325"/>
      <c r="G28" s="329"/>
      <c r="H28" s="692"/>
    </row>
    <row r="29" spans="1:8" ht="15.75" thickBot="1">
      <c r="A29" s="226">
        <v>2.2000000000000002</v>
      </c>
      <c r="B29" s="227" t="s">
        <v>775</v>
      </c>
      <c r="C29" s="332"/>
      <c r="D29" s="332"/>
      <c r="E29" s="332"/>
      <c r="F29" s="332"/>
      <c r="G29" s="333"/>
      <c r="H29" s="695"/>
    </row>
  </sheetData>
  <mergeCells count="4">
    <mergeCell ref="A7:A8"/>
    <mergeCell ref="H7:H8"/>
    <mergeCell ref="B7:B8"/>
    <mergeCell ref="C7:G7"/>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12"/>
  <sheetViews>
    <sheetView zoomScale="120" zoomScaleNormal="120" workbookViewId="0"/>
  </sheetViews>
  <sheetFormatPr defaultRowHeight="12.75"/>
  <cols>
    <col min="1" max="1" width="26.28515625" style="16" customWidth="1"/>
    <col min="2" max="2" width="48.7109375" style="16" customWidth="1"/>
    <col min="3" max="251" width="9.140625" style="16"/>
    <col min="252" max="252" width="26.28515625" style="16" customWidth="1"/>
    <col min="253" max="253" width="45.7109375" style="16" customWidth="1"/>
    <col min="254" max="507" width="9.140625" style="16"/>
    <col min="508" max="508" width="26.28515625" style="16" customWidth="1"/>
    <col min="509" max="509" width="45.7109375" style="16" customWidth="1"/>
    <col min="510" max="763" width="9.140625" style="16"/>
    <col min="764" max="764" width="26.28515625" style="16" customWidth="1"/>
    <col min="765" max="765" width="45.7109375" style="16" customWidth="1"/>
    <col min="766" max="1019" width="9.140625" style="16"/>
    <col min="1020" max="1020" width="26.28515625" style="16" customWidth="1"/>
    <col min="1021" max="1021" width="45.7109375" style="16" customWidth="1"/>
    <col min="1022" max="1275" width="9.140625" style="16"/>
    <col min="1276" max="1276" width="26.28515625" style="16" customWidth="1"/>
    <col min="1277" max="1277" width="45.7109375" style="16" customWidth="1"/>
    <col min="1278" max="1531" width="9.140625" style="16"/>
    <col min="1532" max="1532" width="26.28515625" style="16" customWidth="1"/>
    <col min="1533" max="1533" width="45.7109375" style="16" customWidth="1"/>
    <col min="1534" max="1787" width="9.140625" style="16"/>
    <col min="1788" max="1788" width="26.28515625" style="16" customWidth="1"/>
    <col min="1789" max="1789" width="45.7109375" style="16" customWidth="1"/>
    <col min="1790" max="2043" width="9.140625" style="16"/>
    <col min="2044" max="2044" width="26.28515625" style="16" customWidth="1"/>
    <col min="2045" max="2045" width="45.7109375" style="16" customWidth="1"/>
    <col min="2046" max="2299" width="9.140625" style="16"/>
    <col min="2300" max="2300" width="26.28515625" style="16" customWidth="1"/>
    <col min="2301" max="2301" width="45.7109375" style="16" customWidth="1"/>
    <col min="2302" max="2555" width="9.140625" style="16"/>
    <col min="2556" max="2556" width="26.28515625" style="16" customWidth="1"/>
    <col min="2557" max="2557" width="45.7109375" style="16" customWidth="1"/>
    <col min="2558" max="2811" width="9.140625" style="16"/>
    <col min="2812" max="2812" width="26.28515625" style="16" customWidth="1"/>
    <col min="2813" max="2813" width="45.7109375" style="16" customWidth="1"/>
    <col min="2814" max="3067" width="9.140625" style="16"/>
    <col min="3068" max="3068" width="26.28515625" style="16" customWidth="1"/>
    <col min="3069" max="3069" width="45.7109375" style="16" customWidth="1"/>
    <col min="3070" max="3323" width="9.140625" style="16"/>
    <col min="3324" max="3324" width="26.28515625" style="16" customWidth="1"/>
    <col min="3325" max="3325" width="45.7109375" style="16" customWidth="1"/>
    <col min="3326" max="3579" width="9.140625" style="16"/>
    <col min="3580" max="3580" width="26.28515625" style="16" customWidth="1"/>
    <col min="3581" max="3581" width="45.7109375" style="16" customWidth="1"/>
    <col min="3582" max="3835" width="9.140625" style="16"/>
    <col min="3836" max="3836" width="26.28515625" style="16" customWidth="1"/>
    <col min="3837" max="3837" width="45.7109375" style="16" customWidth="1"/>
    <col min="3838" max="4091" width="9.140625" style="16"/>
    <col min="4092" max="4092" width="26.28515625" style="16" customWidth="1"/>
    <col min="4093" max="4093" width="45.7109375" style="16" customWidth="1"/>
    <col min="4094" max="4347" width="9.140625" style="16"/>
    <col min="4348" max="4348" width="26.28515625" style="16" customWidth="1"/>
    <col min="4349" max="4349" width="45.7109375" style="16" customWidth="1"/>
    <col min="4350" max="4603" width="9.140625" style="16"/>
    <col min="4604" max="4604" width="26.28515625" style="16" customWidth="1"/>
    <col min="4605" max="4605" width="45.7109375" style="16" customWidth="1"/>
    <col min="4606" max="4859" width="9.140625" style="16"/>
    <col min="4860" max="4860" width="26.28515625" style="16" customWidth="1"/>
    <col min="4861" max="4861" width="45.7109375" style="16" customWidth="1"/>
    <col min="4862" max="5115" width="9.140625" style="16"/>
    <col min="5116" max="5116" width="26.28515625" style="16" customWidth="1"/>
    <col min="5117" max="5117" width="45.7109375" style="16" customWidth="1"/>
    <col min="5118" max="5371" width="9.140625" style="16"/>
    <col min="5372" max="5372" width="26.28515625" style="16" customWidth="1"/>
    <col min="5373" max="5373" width="45.7109375" style="16" customWidth="1"/>
    <col min="5374" max="5627" width="9.140625" style="16"/>
    <col min="5628" max="5628" width="26.28515625" style="16" customWidth="1"/>
    <col min="5629" max="5629" width="45.7109375" style="16" customWidth="1"/>
    <col min="5630" max="5883" width="9.140625" style="16"/>
    <col min="5884" max="5884" width="26.28515625" style="16" customWidth="1"/>
    <col min="5885" max="5885" width="45.7109375" style="16" customWidth="1"/>
    <col min="5886" max="6139" width="9.140625" style="16"/>
    <col min="6140" max="6140" width="26.28515625" style="16" customWidth="1"/>
    <col min="6141" max="6141" width="45.7109375" style="16" customWidth="1"/>
    <col min="6142" max="6395" width="9.140625" style="16"/>
    <col min="6396" max="6396" width="26.28515625" style="16" customWidth="1"/>
    <col min="6397" max="6397" width="45.7109375" style="16" customWidth="1"/>
    <col min="6398" max="6651" width="9.140625" style="16"/>
    <col min="6652" max="6652" width="26.28515625" style="16" customWidth="1"/>
    <col min="6653" max="6653" width="45.7109375" style="16" customWidth="1"/>
    <col min="6654" max="6907" width="9.140625" style="16"/>
    <col min="6908" max="6908" width="26.28515625" style="16" customWidth="1"/>
    <col min="6909" max="6909" width="45.7109375" style="16" customWidth="1"/>
    <col min="6910" max="7163" width="9.140625" style="16"/>
    <col min="7164" max="7164" width="26.28515625" style="16" customWidth="1"/>
    <col min="7165" max="7165" width="45.7109375" style="16" customWidth="1"/>
    <col min="7166" max="7419" width="9.140625" style="16"/>
    <col min="7420" max="7420" width="26.28515625" style="16" customWidth="1"/>
    <col min="7421" max="7421" width="45.7109375" style="16" customWidth="1"/>
    <col min="7422" max="7675" width="9.140625" style="16"/>
    <col min="7676" max="7676" width="26.28515625" style="16" customWidth="1"/>
    <col min="7677" max="7677" width="45.7109375" style="16" customWidth="1"/>
    <col min="7678" max="7931" width="9.140625" style="16"/>
    <col min="7932" max="7932" width="26.28515625" style="16" customWidth="1"/>
    <col min="7933" max="7933" width="45.7109375" style="16" customWidth="1"/>
    <col min="7934" max="8187" width="9.140625" style="16"/>
    <col min="8188" max="8188" width="26.28515625" style="16" customWidth="1"/>
    <col min="8189" max="8189" width="45.7109375" style="16" customWidth="1"/>
    <col min="8190" max="8443" width="9.140625" style="16"/>
    <col min="8444" max="8444" width="26.28515625" style="16" customWidth="1"/>
    <col min="8445" max="8445" width="45.7109375" style="16" customWidth="1"/>
    <col min="8446" max="8699" width="9.140625" style="16"/>
    <col min="8700" max="8700" width="26.28515625" style="16" customWidth="1"/>
    <col min="8701" max="8701" width="45.7109375" style="16" customWidth="1"/>
    <col min="8702" max="8955" width="9.140625" style="16"/>
    <col min="8956" max="8956" width="26.28515625" style="16" customWidth="1"/>
    <col min="8957" max="8957" width="45.7109375" style="16" customWidth="1"/>
    <col min="8958" max="9211" width="9.140625" style="16"/>
    <col min="9212" max="9212" width="26.28515625" style="16" customWidth="1"/>
    <col min="9213" max="9213" width="45.7109375" style="16" customWidth="1"/>
    <col min="9214" max="9467" width="9.140625" style="16"/>
    <col min="9468" max="9468" width="26.28515625" style="16" customWidth="1"/>
    <col min="9469" max="9469" width="45.7109375" style="16" customWidth="1"/>
    <col min="9470" max="9723" width="9.140625" style="16"/>
    <col min="9724" max="9724" width="26.28515625" style="16" customWidth="1"/>
    <col min="9725" max="9725" width="45.7109375" style="16" customWidth="1"/>
    <col min="9726" max="9979" width="9.140625" style="16"/>
    <col min="9980" max="9980" width="26.28515625" style="16" customWidth="1"/>
    <col min="9981" max="9981" width="45.7109375" style="16" customWidth="1"/>
    <col min="9982" max="10235" width="9.140625" style="16"/>
    <col min="10236" max="10236" width="26.28515625" style="16" customWidth="1"/>
    <col min="10237" max="10237" width="45.7109375" style="16" customWidth="1"/>
    <col min="10238" max="10491" width="9.140625" style="16"/>
    <col min="10492" max="10492" width="26.28515625" style="16" customWidth="1"/>
    <col min="10493" max="10493" width="45.7109375" style="16" customWidth="1"/>
    <col min="10494" max="10747" width="9.140625" style="16"/>
    <col min="10748" max="10748" width="26.28515625" style="16" customWidth="1"/>
    <col min="10749" max="10749" width="45.7109375" style="16" customWidth="1"/>
    <col min="10750" max="11003" width="9.140625" style="16"/>
    <col min="11004" max="11004" width="26.28515625" style="16" customWidth="1"/>
    <col min="11005" max="11005" width="45.7109375" style="16" customWidth="1"/>
    <col min="11006" max="11259" width="9.140625" style="16"/>
    <col min="11260" max="11260" width="26.28515625" style="16" customWidth="1"/>
    <col min="11261" max="11261" width="45.7109375" style="16" customWidth="1"/>
    <col min="11262" max="11515" width="9.140625" style="16"/>
    <col min="11516" max="11516" width="26.28515625" style="16" customWidth="1"/>
    <col min="11517" max="11517" width="45.7109375" style="16" customWidth="1"/>
    <col min="11518" max="11771" width="9.140625" style="16"/>
    <col min="11772" max="11772" width="26.28515625" style="16" customWidth="1"/>
    <col min="11773" max="11773" width="45.7109375" style="16" customWidth="1"/>
    <col min="11774" max="12027" width="9.140625" style="16"/>
    <col min="12028" max="12028" width="26.28515625" style="16" customWidth="1"/>
    <col min="12029" max="12029" width="45.7109375" style="16" customWidth="1"/>
    <col min="12030" max="12283" width="9.140625" style="16"/>
    <col min="12284" max="12284" width="26.28515625" style="16" customWidth="1"/>
    <col min="12285" max="12285" width="45.7109375" style="16" customWidth="1"/>
    <col min="12286" max="12539" width="9.140625" style="16"/>
    <col min="12540" max="12540" width="26.28515625" style="16" customWidth="1"/>
    <col min="12541" max="12541" width="45.7109375" style="16" customWidth="1"/>
    <col min="12542" max="12795" width="9.140625" style="16"/>
    <col min="12796" max="12796" width="26.28515625" style="16" customWidth="1"/>
    <col min="12797" max="12797" width="45.7109375" style="16" customWidth="1"/>
    <col min="12798" max="13051" width="9.140625" style="16"/>
    <col min="13052" max="13052" width="26.28515625" style="16" customWidth="1"/>
    <col min="13053" max="13053" width="45.7109375" style="16" customWidth="1"/>
    <col min="13054" max="13307" width="9.140625" style="16"/>
    <col min="13308" max="13308" width="26.28515625" style="16" customWidth="1"/>
    <col min="13309" max="13309" width="45.7109375" style="16" customWidth="1"/>
    <col min="13310" max="13563" width="9.140625" style="16"/>
    <col min="13564" max="13564" width="26.28515625" style="16" customWidth="1"/>
    <col min="13565" max="13565" width="45.7109375" style="16" customWidth="1"/>
    <col min="13566" max="13819" width="9.140625" style="16"/>
    <col min="13820" max="13820" width="26.28515625" style="16" customWidth="1"/>
    <col min="13821" max="13821" width="45.7109375" style="16" customWidth="1"/>
    <col min="13822" max="14075" width="9.140625" style="16"/>
    <col min="14076" max="14076" width="26.28515625" style="16" customWidth="1"/>
    <col min="14077" max="14077" width="45.7109375" style="16" customWidth="1"/>
    <col min="14078" max="14331" width="9.140625" style="16"/>
    <col min="14332" max="14332" width="26.28515625" style="16" customWidth="1"/>
    <col min="14333" max="14333" width="45.7109375" style="16" customWidth="1"/>
    <col min="14334" max="14587" width="9.140625" style="16"/>
    <col min="14588" max="14588" width="26.28515625" style="16" customWidth="1"/>
    <col min="14589" max="14589" width="45.7109375" style="16" customWidth="1"/>
    <col min="14590" max="14843" width="9.140625" style="16"/>
    <col min="14844" max="14844" width="26.28515625" style="16" customWidth="1"/>
    <col min="14845" max="14845" width="45.7109375" style="16" customWidth="1"/>
    <col min="14846" max="15099" width="9.140625" style="16"/>
    <col min="15100" max="15100" width="26.28515625" style="16" customWidth="1"/>
    <col min="15101" max="15101" width="45.7109375" style="16" customWidth="1"/>
    <col min="15102" max="15355" width="9.140625" style="16"/>
    <col min="15356" max="15356" width="26.28515625" style="16" customWidth="1"/>
    <col min="15357" max="15357" width="45.7109375" style="16" customWidth="1"/>
    <col min="15358" max="15611" width="9.140625" style="16"/>
    <col min="15612" max="15612" width="26.28515625" style="16" customWidth="1"/>
    <col min="15613" max="15613" width="45.7109375" style="16" customWidth="1"/>
    <col min="15614" max="15867" width="9.140625" style="16"/>
    <col min="15868" max="15868" width="26.28515625" style="16" customWidth="1"/>
    <col min="15869" max="15869" width="45.7109375" style="16" customWidth="1"/>
    <col min="15870" max="16123" width="9.140625" style="16"/>
    <col min="16124" max="16124" width="26.28515625" style="16" customWidth="1"/>
    <col min="16125" max="16125" width="45.7109375" style="16" customWidth="1"/>
    <col min="16126" max="16384" width="9.140625" style="16"/>
  </cols>
  <sheetData>
    <row r="1" spans="1:3" ht="15">
      <c r="A1" s="15" t="s">
        <v>266</v>
      </c>
      <c r="B1" s="86">
        <v>15</v>
      </c>
    </row>
    <row r="2" spans="1:3" ht="15">
      <c r="A2" s="15" t="s">
        <v>267</v>
      </c>
      <c r="B2" s="15" t="s">
        <v>313</v>
      </c>
    </row>
    <row r="3" spans="1:3" ht="15">
      <c r="A3" s="15" t="s">
        <v>268</v>
      </c>
      <c r="B3" s="15" t="s">
        <v>269</v>
      </c>
    </row>
    <row r="4" spans="1:3" ht="15">
      <c r="A4" s="15" t="s">
        <v>0</v>
      </c>
      <c r="B4" s="15"/>
    </row>
    <row r="5" spans="1:3" ht="15">
      <c r="A5" s="15" t="s">
        <v>2</v>
      </c>
      <c r="B5" s="15" t="s">
        <v>768</v>
      </c>
    </row>
    <row r="6" spans="1:3" ht="13.5" thickBot="1"/>
    <row r="7" spans="1:3" ht="15" customHeight="1">
      <c r="A7" s="942" t="s">
        <v>123</v>
      </c>
      <c r="B7" s="944" t="s">
        <v>314</v>
      </c>
      <c r="C7" s="946" t="s">
        <v>312</v>
      </c>
    </row>
    <row r="8" spans="1:3" ht="15" customHeight="1" thickBot="1">
      <c r="A8" s="943"/>
      <c r="B8" s="945"/>
      <c r="C8" s="947"/>
    </row>
    <row r="9" spans="1:3">
      <c r="A9" s="199">
        <v>1</v>
      </c>
      <c r="B9" s="200" t="s">
        <v>315</v>
      </c>
      <c r="C9" s="201"/>
    </row>
    <row r="10" spans="1:3">
      <c r="A10" s="202">
        <v>2</v>
      </c>
      <c r="B10" s="203" t="s">
        <v>401</v>
      </c>
      <c r="C10" s="204"/>
    </row>
    <row r="11" spans="1:3">
      <c r="A11" s="202">
        <v>3</v>
      </c>
      <c r="B11" s="203" t="s">
        <v>402</v>
      </c>
      <c r="C11" s="204"/>
    </row>
    <row r="12" spans="1:3" ht="13.5" thickBot="1">
      <c r="A12" s="205">
        <v>4</v>
      </c>
      <c r="B12" s="206" t="s">
        <v>316</v>
      </c>
      <c r="C12" s="207">
        <f>+C9+C10-C11</f>
        <v>0</v>
      </c>
    </row>
  </sheetData>
  <mergeCells count="3">
    <mergeCell ref="A7:A8"/>
    <mergeCell ref="B7:B8"/>
    <mergeCell ref="C7:C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16"/>
  <sheetViews>
    <sheetView zoomScale="120" zoomScaleNormal="120" workbookViewId="0"/>
  </sheetViews>
  <sheetFormatPr defaultRowHeight="15"/>
  <cols>
    <col min="1" max="1" width="19.85546875" customWidth="1"/>
    <col min="2" max="2" width="90.28515625" bestFit="1" customWidth="1"/>
    <col min="3" max="3" width="18.42578125" customWidth="1"/>
  </cols>
  <sheetData>
    <row r="1" spans="1:7">
      <c r="A1" s="15" t="s">
        <v>266</v>
      </c>
      <c r="B1" s="86">
        <v>16</v>
      </c>
      <c r="F1" s="2"/>
      <c r="G1" s="2"/>
    </row>
    <row r="2" spans="1:7">
      <c r="A2" s="15" t="s">
        <v>267</v>
      </c>
      <c r="B2" s="15" t="s">
        <v>317</v>
      </c>
      <c r="F2" s="2"/>
      <c r="G2" s="2"/>
    </row>
    <row r="3" spans="1:7">
      <c r="A3" s="15" t="s">
        <v>268</v>
      </c>
      <c r="B3" s="15" t="s">
        <v>269</v>
      </c>
      <c r="F3" s="2"/>
      <c r="G3" s="2"/>
    </row>
    <row r="4" spans="1:7">
      <c r="A4" s="15" t="s">
        <v>0</v>
      </c>
      <c r="B4" s="15" t="s">
        <v>1</v>
      </c>
      <c r="F4" s="2"/>
      <c r="G4" s="2"/>
    </row>
    <row r="5" spans="1:7">
      <c r="A5" s="15" t="s">
        <v>2</v>
      </c>
      <c r="B5" s="15" t="s">
        <v>1091</v>
      </c>
      <c r="F5" s="2"/>
      <c r="G5" s="2"/>
    </row>
    <row r="6" spans="1:7" ht="15.75" thickBot="1">
      <c r="F6" s="2"/>
      <c r="G6" s="2"/>
    </row>
    <row r="7" spans="1:7" ht="28.5" customHeight="1">
      <c r="A7" s="208" t="s">
        <v>123</v>
      </c>
      <c r="B7" s="209" t="s">
        <v>628</v>
      </c>
      <c r="C7" s="210" t="s">
        <v>630</v>
      </c>
      <c r="F7" s="2"/>
      <c r="G7" s="2"/>
    </row>
    <row r="8" spans="1:7" ht="39" customHeight="1">
      <c r="A8" s="211">
        <v>1</v>
      </c>
      <c r="B8" s="212" t="s">
        <v>971</v>
      </c>
      <c r="C8" s="213"/>
    </row>
    <row r="9" spans="1:7" ht="30" customHeight="1">
      <c r="A9" s="211">
        <v>2</v>
      </c>
      <c r="B9" s="212" t="s">
        <v>625</v>
      </c>
      <c r="C9" s="213"/>
    </row>
    <row r="10" spans="1:7" ht="58.5" customHeight="1">
      <c r="A10" s="211">
        <v>3</v>
      </c>
      <c r="B10" s="212" t="s">
        <v>626</v>
      </c>
      <c r="C10" s="213"/>
    </row>
    <row r="11" spans="1:7" ht="28.5" customHeight="1">
      <c r="A11" s="211">
        <v>4</v>
      </c>
      <c r="B11" s="212" t="s">
        <v>629</v>
      </c>
      <c r="C11" s="213"/>
    </row>
    <row r="12" spans="1:7" ht="24" customHeight="1" thickBot="1">
      <c r="A12" s="214">
        <v>5</v>
      </c>
      <c r="B12" s="215" t="s">
        <v>627</v>
      </c>
      <c r="C12" s="216"/>
      <c r="E12" s="690"/>
    </row>
    <row r="13" spans="1:7" ht="17.25" customHeight="1"/>
    <row r="14" spans="1:7" ht="21" customHeight="1">
      <c r="A14" s="673" t="s">
        <v>550</v>
      </c>
    </row>
    <row r="16" spans="1:7" ht="30.75" customHeight="1"/>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G15"/>
  <sheetViews>
    <sheetView zoomScale="130" zoomScaleNormal="130" workbookViewId="0"/>
  </sheetViews>
  <sheetFormatPr defaultRowHeight="15"/>
  <cols>
    <col min="1" max="1" width="18.7109375" customWidth="1"/>
    <col min="2" max="2" width="81" customWidth="1"/>
    <col min="3" max="3" width="20.7109375" customWidth="1"/>
    <col min="6" max="6" width="21.28515625" customWidth="1"/>
    <col min="7" max="7" width="12" customWidth="1"/>
    <col min="8" max="8" width="18.42578125" customWidth="1"/>
    <col min="9" max="9" width="24.5703125" customWidth="1"/>
  </cols>
  <sheetData>
    <row r="1" spans="1:7">
      <c r="A1" s="15" t="s">
        <v>266</v>
      </c>
      <c r="B1" s="86">
        <v>17</v>
      </c>
    </row>
    <row r="2" spans="1:7">
      <c r="A2" s="15" t="s">
        <v>267</v>
      </c>
      <c r="B2" s="86" t="s">
        <v>256</v>
      </c>
    </row>
    <row r="3" spans="1:7">
      <c r="A3" s="15" t="s">
        <v>268</v>
      </c>
      <c r="B3" s="15" t="s">
        <v>269</v>
      </c>
    </row>
    <row r="4" spans="1:7">
      <c r="A4" s="15" t="s">
        <v>0</v>
      </c>
      <c r="B4" s="15" t="s">
        <v>1</v>
      </c>
    </row>
    <row r="5" spans="1:7">
      <c r="A5" s="15" t="s">
        <v>2</v>
      </c>
      <c r="B5" s="15" t="s">
        <v>1091</v>
      </c>
    </row>
    <row r="6" spans="1:7" ht="15.75" thickBot="1"/>
    <row r="7" spans="1:7" ht="28.5" customHeight="1" thickBot="1">
      <c r="A7" s="217" t="s">
        <v>123</v>
      </c>
      <c r="B7" s="218" t="s">
        <v>631</v>
      </c>
      <c r="C7" s="219" t="s">
        <v>630</v>
      </c>
    </row>
    <row r="8" spans="1:7" ht="36" customHeight="1">
      <c r="A8" s="220">
        <v>1</v>
      </c>
      <c r="B8" s="221" t="s">
        <v>968</v>
      </c>
      <c r="C8" s="222"/>
    </row>
    <row r="9" spans="1:7" ht="23.25" customHeight="1">
      <c r="A9" s="211">
        <v>2</v>
      </c>
      <c r="B9" s="212" t="s">
        <v>969</v>
      </c>
      <c r="C9" s="213"/>
    </row>
    <row r="10" spans="1:7" ht="39" customHeight="1">
      <c r="A10" s="211">
        <v>3</v>
      </c>
      <c r="B10" s="212" t="s">
        <v>970</v>
      </c>
      <c r="C10" s="213"/>
    </row>
    <row r="11" spans="1:7" ht="48">
      <c r="A11" s="211">
        <v>4</v>
      </c>
      <c r="B11" s="212" t="s">
        <v>626</v>
      </c>
      <c r="C11" s="213"/>
    </row>
    <row r="12" spans="1:7" ht="30" customHeight="1">
      <c r="A12" s="211">
        <v>5</v>
      </c>
      <c r="B12" s="212" t="s">
        <v>629</v>
      </c>
      <c r="C12" s="213"/>
    </row>
    <row r="13" spans="1:7" ht="30.75" customHeight="1" thickBot="1">
      <c r="A13" s="214">
        <v>6</v>
      </c>
      <c r="B13" s="215" t="s">
        <v>627</v>
      </c>
      <c r="C13" s="216"/>
      <c r="D13" s="690"/>
    </row>
    <row r="15" spans="1:7" ht="15" customHeight="1">
      <c r="A15" s="933" t="s">
        <v>549</v>
      </c>
      <c r="B15" s="934"/>
      <c r="C15" s="934"/>
      <c r="D15" s="934"/>
      <c r="E15" s="653"/>
      <c r="F15" s="653"/>
      <c r="G15" s="653"/>
    </row>
  </sheetData>
  <mergeCells count="1">
    <mergeCell ref="A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73"/>
  <sheetViews>
    <sheetView zoomScale="110" zoomScaleNormal="110" workbookViewId="0">
      <selection activeCell="O30" sqref="O30"/>
    </sheetView>
  </sheetViews>
  <sheetFormatPr defaultRowHeight="15"/>
  <cols>
    <col min="1" max="1" width="24.42578125" style="15" bestFit="1" customWidth="1"/>
    <col min="2" max="2" width="60.5703125" style="15" customWidth="1"/>
    <col min="3" max="3" width="14.85546875" style="15" customWidth="1"/>
    <col min="4" max="4" width="12.85546875" style="15" customWidth="1"/>
    <col min="5" max="5" width="13.140625" style="15" customWidth="1"/>
    <col min="6" max="6" width="11.85546875" style="15" customWidth="1"/>
    <col min="7" max="7" width="12.42578125" style="15" customWidth="1"/>
    <col min="8" max="8" width="12.5703125" style="15" customWidth="1"/>
    <col min="9" max="256" width="9.140625" style="15"/>
    <col min="257" max="257" width="24.42578125" style="15" bestFit="1" customWidth="1"/>
    <col min="258" max="258" width="60.5703125" style="15" customWidth="1"/>
    <col min="259" max="259" width="14.85546875" style="15" customWidth="1"/>
    <col min="260" max="260" width="12.85546875" style="15" customWidth="1"/>
    <col min="261" max="261" width="13.140625" style="15" customWidth="1"/>
    <col min="262" max="262" width="11.85546875" style="15" customWidth="1"/>
    <col min="263" max="263" width="12.42578125" style="15" customWidth="1"/>
    <col min="264" max="264" width="12.5703125" style="15" customWidth="1"/>
    <col min="265" max="512" width="9.140625" style="15"/>
    <col min="513" max="513" width="24.42578125" style="15" bestFit="1" customWidth="1"/>
    <col min="514" max="514" width="60.5703125" style="15" customWidth="1"/>
    <col min="515" max="515" width="14.85546875" style="15" customWidth="1"/>
    <col min="516" max="516" width="12.85546875" style="15" customWidth="1"/>
    <col min="517" max="517" width="13.140625" style="15" customWidth="1"/>
    <col min="518" max="518" width="11.85546875" style="15" customWidth="1"/>
    <col min="519" max="519" width="12.42578125" style="15" customWidth="1"/>
    <col min="520" max="520" width="12.5703125" style="15" customWidth="1"/>
    <col min="521" max="768" width="9.140625" style="15"/>
    <col min="769" max="769" width="24.42578125" style="15" bestFit="1" customWidth="1"/>
    <col min="770" max="770" width="60.5703125" style="15" customWidth="1"/>
    <col min="771" max="771" width="14.85546875" style="15" customWidth="1"/>
    <col min="772" max="772" width="12.85546875" style="15" customWidth="1"/>
    <col min="773" max="773" width="13.140625" style="15" customWidth="1"/>
    <col min="774" max="774" width="11.85546875" style="15" customWidth="1"/>
    <col min="775" max="775" width="12.42578125" style="15" customWidth="1"/>
    <col min="776" max="776" width="12.5703125" style="15" customWidth="1"/>
    <col min="777" max="1024" width="9.140625" style="15"/>
    <col min="1025" max="1025" width="24.42578125" style="15" bestFit="1" customWidth="1"/>
    <col min="1026" max="1026" width="60.5703125" style="15" customWidth="1"/>
    <col min="1027" max="1027" width="14.85546875" style="15" customWidth="1"/>
    <col min="1028" max="1028" width="12.85546875" style="15" customWidth="1"/>
    <col min="1029" max="1029" width="13.140625" style="15" customWidth="1"/>
    <col min="1030" max="1030" width="11.85546875" style="15" customWidth="1"/>
    <col min="1031" max="1031" width="12.42578125" style="15" customWidth="1"/>
    <col min="1032" max="1032" width="12.5703125" style="15" customWidth="1"/>
    <col min="1033" max="1280" width="9.140625" style="15"/>
    <col min="1281" max="1281" width="24.42578125" style="15" bestFit="1" customWidth="1"/>
    <col min="1282" max="1282" width="60.5703125" style="15" customWidth="1"/>
    <col min="1283" max="1283" width="14.85546875" style="15" customWidth="1"/>
    <col min="1284" max="1284" width="12.85546875" style="15" customWidth="1"/>
    <col min="1285" max="1285" width="13.140625" style="15" customWidth="1"/>
    <col min="1286" max="1286" width="11.85546875" style="15" customWidth="1"/>
    <col min="1287" max="1287" width="12.42578125" style="15" customWidth="1"/>
    <col min="1288" max="1288" width="12.5703125" style="15" customWidth="1"/>
    <col min="1289" max="1536" width="9.140625" style="15"/>
    <col min="1537" max="1537" width="24.42578125" style="15" bestFit="1" customWidth="1"/>
    <col min="1538" max="1538" width="60.5703125" style="15" customWidth="1"/>
    <col min="1539" max="1539" width="14.85546875" style="15" customWidth="1"/>
    <col min="1540" max="1540" width="12.85546875" style="15" customWidth="1"/>
    <col min="1541" max="1541" width="13.140625" style="15" customWidth="1"/>
    <col min="1542" max="1542" width="11.85546875" style="15" customWidth="1"/>
    <col min="1543" max="1543" width="12.42578125" style="15" customWidth="1"/>
    <col min="1544" max="1544" width="12.5703125" style="15" customWidth="1"/>
    <col min="1545" max="1792" width="9.140625" style="15"/>
    <col min="1793" max="1793" width="24.42578125" style="15" bestFit="1" customWidth="1"/>
    <col min="1794" max="1794" width="60.5703125" style="15" customWidth="1"/>
    <col min="1795" max="1795" width="14.85546875" style="15" customWidth="1"/>
    <col min="1796" max="1796" width="12.85546875" style="15" customWidth="1"/>
    <col min="1797" max="1797" width="13.140625" style="15" customWidth="1"/>
    <col min="1798" max="1798" width="11.85546875" style="15" customWidth="1"/>
    <col min="1799" max="1799" width="12.42578125" style="15" customWidth="1"/>
    <col min="1800" max="1800" width="12.5703125" style="15" customWidth="1"/>
    <col min="1801" max="2048" width="9.140625" style="15"/>
    <col min="2049" max="2049" width="24.42578125" style="15" bestFit="1" customWidth="1"/>
    <col min="2050" max="2050" width="60.5703125" style="15" customWidth="1"/>
    <col min="2051" max="2051" width="14.85546875" style="15" customWidth="1"/>
    <col min="2052" max="2052" width="12.85546875" style="15" customWidth="1"/>
    <col min="2053" max="2053" width="13.140625" style="15" customWidth="1"/>
    <col min="2054" max="2054" width="11.85546875" style="15" customWidth="1"/>
    <col min="2055" max="2055" width="12.42578125" style="15" customWidth="1"/>
    <col min="2056" max="2056" width="12.5703125" style="15" customWidth="1"/>
    <col min="2057" max="2304" width="9.140625" style="15"/>
    <col min="2305" max="2305" width="24.42578125" style="15" bestFit="1" customWidth="1"/>
    <col min="2306" max="2306" width="60.5703125" style="15" customWidth="1"/>
    <col min="2307" max="2307" width="14.85546875" style="15" customWidth="1"/>
    <col min="2308" max="2308" width="12.85546875" style="15" customWidth="1"/>
    <col min="2309" max="2309" width="13.140625" style="15" customWidth="1"/>
    <col min="2310" max="2310" width="11.85546875" style="15" customWidth="1"/>
    <col min="2311" max="2311" width="12.42578125" style="15" customWidth="1"/>
    <col min="2312" max="2312" width="12.5703125" style="15" customWidth="1"/>
    <col min="2313" max="2560" width="9.140625" style="15"/>
    <col min="2561" max="2561" width="24.42578125" style="15" bestFit="1" customWidth="1"/>
    <col min="2562" max="2562" width="60.5703125" style="15" customWidth="1"/>
    <col min="2563" max="2563" width="14.85546875" style="15" customWidth="1"/>
    <col min="2564" max="2564" width="12.85546875" style="15" customWidth="1"/>
    <col min="2565" max="2565" width="13.140625" style="15" customWidth="1"/>
    <col min="2566" max="2566" width="11.85546875" style="15" customWidth="1"/>
    <col min="2567" max="2567" width="12.42578125" style="15" customWidth="1"/>
    <col min="2568" max="2568" width="12.5703125" style="15" customWidth="1"/>
    <col min="2569" max="2816" width="9.140625" style="15"/>
    <col min="2817" max="2817" width="24.42578125" style="15" bestFit="1" customWidth="1"/>
    <col min="2818" max="2818" width="60.5703125" style="15" customWidth="1"/>
    <col min="2819" max="2819" width="14.85546875" style="15" customWidth="1"/>
    <col min="2820" max="2820" width="12.85546875" style="15" customWidth="1"/>
    <col min="2821" max="2821" width="13.140625" style="15" customWidth="1"/>
    <col min="2822" max="2822" width="11.85546875" style="15" customWidth="1"/>
    <col min="2823" max="2823" width="12.42578125" style="15" customWidth="1"/>
    <col min="2824" max="2824" width="12.5703125" style="15" customWidth="1"/>
    <col min="2825" max="3072" width="9.140625" style="15"/>
    <col min="3073" max="3073" width="24.42578125" style="15" bestFit="1" customWidth="1"/>
    <col min="3074" max="3074" width="60.5703125" style="15" customWidth="1"/>
    <col min="3075" max="3075" width="14.85546875" style="15" customWidth="1"/>
    <col min="3076" max="3076" width="12.85546875" style="15" customWidth="1"/>
    <col min="3077" max="3077" width="13.140625" style="15" customWidth="1"/>
    <col min="3078" max="3078" width="11.85546875" style="15" customWidth="1"/>
    <col min="3079" max="3079" width="12.42578125" style="15" customWidth="1"/>
    <col min="3080" max="3080" width="12.5703125" style="15" customWidth="1"/>
    <col min="3081" max="3328" width="9.140625" style="15"/>
    <col min="3329" max="3329" width="24.42578125" style="15" bestFit="1" customWidth="1"/>
    <col min="3330" max="3330" width="60.5703125" style="15" customWidth="1"/>
    <col min="3331" max="3331" width="14.85546875" style="15" customWidth="1"/>
    <col min="3332" max="3332" width="12.85546875" style="15" customWidth="1"/>
    <col min="3333" max="3333" width="13.140625" style="15" customWidth="1"/>
    <col min="3334" max="3334" width="11.85546875" style="15" customWidth="1"/>
    <col min="3335" max="3335" width="12.42578125" style="15" customWidth="1"/>
    <col min="3336" max="3336" width="12.5703125" style="15" customWidth="1"/>
    <col min="3337" max="3584" width="9.140625" style="15"/>
    <col min="3585" max="3585" width="24.42578125" style="15" bestFit="1" customWidth="1"/>
    <col min="3586" max="3586" width="60.5703125" style="15" customWidth="1"/>
    <col min="3587" max="3587" width="14.85546875" style="15" customWidth="1"/>
    <col min="3588" max="3588" width="12.85546875" style="15" customWidth="1"/>
    <col min="3589" max="3589" width="13.140625" style="15" customWidth="1"/>
    <col min="3590" max="3590" width="11.85546875" style="15" customWidth="1"/>
    <col min="3591" max="3591" width="12.42578125" style="15" customWidth="1"/>
    <col min="3592" max="3592" width="12.5703125" style="15" customWidth="1"/>
    <col min="3593" max="3840" width="9.140625" style="15"/>
    <col min="3841" max="3841" width="24.42578125" style="15" bestFit="1" customWidth="1"/>
    <col min="3842" max="3842" width="60.5703125" style="15" customWidth="1"/>
    <col min="3843" max="3843" width="14.85546875" style="15" customWidth="1"/>
    <col min="3844" max="3844" width="12.85546875" style="15" customWidth="1"/>
    <col min="3845" max="3845" width="13.140625" style="15" customWidth="1"/>
    <col min="3846" max="3846" width="11.85546875" style="15" customWidth="1"/>
    <col min="3847" max="3847" width="12.42578125" style="15" customWidth="1"/>
    <col min="3848" max="3848" width="12.5703125" style="15" customWidth="1"/>
    <col min="3849" max="4096" width="9.140625" style="15"/>
    <col min="4097" max="4097" width="24.42578125" style="15" bestFit="1" customWidth="1"/>
    <col min="4098" max="4098" width="60.5703125" style="15" customWidth="1"/>
    <col min="4099" max="4099" width="14.85546875" style="15" customWidth="1"/>
    <col min="4100" max="4100" width="12.85546875" style="15" customWidth="1"/>
    <col min="4101" max="4101" width="13.140625" style="15" customWidth="1"/>
    <col min="4102" max="4102" width="11.85546875" style="15" customWidth="1"/>
    <col min="4103" max="4103" width="12.42578125" style="15" customWidth="1"/>
    <col min="4104" max="4104" width="12.5703125" style="15" customWidth="1"/>
    <col min="4105" max="4352" width="9.140625" style="15"/>
    <col min="4353" max="4353" width="24.42578125" style="15" bestFit="1" customWidth="1"/>
    <col min="4354" max="4354" width="60.5703125" style="15" customWidth="1"/>
    <col min="4355" max="4355" width="14.85546875" style="15" customWidth="1"/>
    <col min="4356" max="4356" width="12.85546875" style="15" customWidth="1"/>
    <col min="4357" max="4357" width="13.140625" style="15" customWidth="1"/>
    <col min="4358" max="4358" width="11.85546875" style="15" customWidth="1"/>
    <col min="4359" max="4359" width="12.42578125" style="15" customWidth="1"/>
    <col min="4360" max="4360" width="12.5703125" style="15" customWidth="1"/>
    <col min="4361" max="4608" width="9.140625" style="15"/>
    <col min="4609" max="4609" width="24.42578125" style="15" bestFit="1" customWidth="1"/>
    <col min="4610" max="4610" width="60.5703125" style="15" customWidth="1"/>
    <col min="4611" max="4611" width="14.85546875" style="15" customWidth="1"/>
    <col min="4612" max="4612" width="12.85546875" style="15" customWidth="1"/>
    <col min="4613" max="4613" width="13.140625" style="15" customWidth="1"/>
    <col min="4614" max="4614" width="11.85546875" style="15" customWidth="1"/>
    <col min="4615" max="4615" width="12.42578125" style="15" customWidth="1"/>
    <col min="4616" max="4616" width="12.5703125" style="15" customWidth="1"/>
    <col min="4617" max="4864" width="9.140625" style="15"/>
    <col min="4865" max="4865" width="24.42578125" style="15" bestFit="1" customWidth="1"/>
    <col min="4866" max="4866" width="60.5703125" style="15" customWidth="1"/>
    <col min="4867" max="4867" width="14.85546875" style="15" customWidth="1"/>
    <col min="4868" max="4868" width="12.85546875" style="15" customWidth="1"/>
    <col min="4869" max="4869" width="13.140625" style="15" customWidth="1"/>
    <col min="4870" max="4870" width="11.85546875" style="15" customWidth="1"/>
    <col min="4871" max="4871" width="12.42578125" style="15" customWidth="1"/>
    <col min="4872" max="4872" width="12.5703125" style="15" customWidth="1"/>
    <col min="4873" max="5120" width="9.140625" style="15"/>
    <col min="5121" max="5121" width="24.42578125" style="15" bestFit="1" customWidth="1"/>
    <col min="5122" max="5122" width="60.5703125" style="15" customWidth="1"/>
    <col min="5123" max="5123" width="14.85546875" style="15" customWidth="1"/>
    <col min="5124" max="5124" width="12.85546875" style="15" customWidth="1"/>
    <col min="5125" max="5125" width="13.140625" style="15" customWidth="1"/>
    <col min="5126" max="5126" width="11.85546875" style="15" customWidth="1"/>
    <col min="5127" max="5127" width="12.42578125" style="15" customWidth="1"/>
    <col min="5128" max="5128" width="12.5703125" style="15" customWidth="1"/>
    <col min="5129" max="5376" width="9.140625" style="15"/>
    <col min="5377" max="5377" width="24.42578125" style="15" bestFit="1" customWidth="1"/>
    <col min="5378" max="5378" width="60.5703125" style="15" customWidth="1"/>
    <col min="5379" max="5379" width="14.85546875" style="15" customWidth="1"/>
    <col min="5380" max="5380" width="12.85546875" style="15" customWidth="1"/>
    <col min="5381" max="5381" width="13.140625" style="15" customWidth="1"/>
    <col min="5382" max="5382" width="11.85546875" style="15" customWidth="1"/>
    <col min="5383" max="5383" width="12.42578125" style="15" customWidth="1"/>
    <col min="5384" max="5384" width="12.5703125" style="15" customWidth="1"/>
    <col min="5385" max="5632" width="9.140625" style="15"/>
    <col min="5633" max="5633" width="24.42578125" style="15" bestFit="1" customWidth="1"/>
    <col min="5634" max="5634" width="60.5703125" style="15" customWidth="1"/>
    <col min="5635" max="5635" width="14.85546875" style="15" customWidth="1"/>
    <col min="5636" max="5636" width="12.85546875" style="15" customWidth="1"/>
    <col min="5637" max="5637" width="13.140625" style="15" customWidth="1"/>
    <col min="5638" max="5638" width="11.85546875" style="15" customWidth="1"/>
    <col min="5639" max="5639" width="12.42578125" style="15" customWidth="1"/>
    <col min="5640" max="5640" width="12.5703125" style="15" customWidth="1"/>
    <col min="5641" max="5888" width="9.140625" style="15"/>
    <col min="5889" max="5889" width="24.42578125" style="15" bestFit="1" customWidth="1"/>
    <col min="5890" max="5890" width="60.5703125" style="15" customWidth="1"/>
    <col min="5891" max="5891" width="14.85546875" style="15" customWidth="1"/>
    <col min="5892" max="5892" width="12.85546875" style="15" customWidth="1"/>
    <col min="5893" max="5893" width="13.140625" style="15" customWidth="1"/>
    <col min="5894" max="5894" width="11.85546875" style="15" customWidth="1"/>
    <col min="5895" max="5895" width="12.42578125" style="15" customWidth="1"/>
    <col min="5896" max="5896" width="12.5703125" style="15" customWidth="1"/>
    <col min="5897" max="6144" width="9.140625" style="15"/>
    <col min="6145" max="6145" width="24.42578125" style="15" bestFit="1" customWidth="1"/>
    <col min="6146" max="6146" width="60.5703125" style="15" customWidth="1"/>
    <col min="6147" max="6147" width="14.85546875" style="15" customWidth="1"/>
    <col min="6148" max="6148" width="12.85546875" style="15" customWidth="1"/>
    <col min="6149" max="6149" width="13.140625" style="15" customWidth="1"/>
    <col min="6150" max="6150" width="11.85546875" style="15" customWidth="1"/>
    <col min="6151" max="6151" width="12.42578125" style="15" customWidth="1"/>
    <col min="6152" max="6152" width="12.5703125" style="15" customWidth="1"/>
    <col min="6153" max="6400" width="9.140625" style="15"/>
    <col min="6401" max="6401" width="24.42578125" style="15" bestFit="1" customWidth="1"/>
    <col min="6402" max="6402" width="60.5703125" style="15" customWidth="1"/>
    <col min="6403" max="6403" width="14.85546875" style="15" customWidth="1"/>
    <col min="6404" max="6404" width="12.85546875" style="15" customWidth="1"/>
    <col min="6405" max="6405" width="13.140625" style="15" customWidth="1"/>
    <col min="6406" max="6406" width="11.85546875" style="15" customWidth="1"/>
    <col min="6407" max="6407" width="12.42578125" style="15" customWidth="1"/>
    <col min="6408" max="6408" width="12.5703125" style="15" customWidth="1"/>
    <col min="6409" max="6656" width="9.140625" style="15"/>
    <col min="6657" max="6657" width="24.42578125" style="15" bestFit="1" customWidth="1"/>
    <col min="6658" max="6658" width="60.5703125" style="15" customWidth="1"/>
    <col min="6659" max="6659" width="14.85546875" style="15" customWidth="1"/>
    <col min="6660" max="6660" width="12.85546875" style="15" customWidth="1"/>
    <col min="6661" max="6661" width="13.140625" style="15" customWidth="1"/>
    <col min="6662" max="6662" width="11.85546875" style="15" customWidth="1"/>
    <col min="6663" max="6663" width="12.42578125" style="15" customWidth="1"/>
    <col min="6664" max="6664" width="12.5703125" style="15" customWidth="1"/>
    <col min="6665" max="6912" width="9.140625" style="15"/>
    <col min="6913" max="6913" width="24.42578125" style="15" bestFit="1" customWidth="1"/>
    <col min="6914" max="6914" width="60.5703125" style="15" customWidth="1"/>
    <col min="6915" max="6915" width="14.85546875" style="15" customWidth="1"/>
    <col min="6916" max="6916" width="12.85546875" style="15" customWidth="1"/>
    <col min="6917" max="6917" width="13.140625" style="15" customWidth="1"/>
    <col min="6918" max="6918" width="11.85546875" style="15" customWidth="1"/>
    <col min="6919" max="6919" width="12.42578125" style="15" customWidth="1"/>
    <col min="6920" max="6920" width="12.5703125" style="15" customWidth="1"/>
    <col min="6921" max="7168" width="9.140625" style="15"/>
    <col min="7169" max="7169" width="24.42578125" style="15" bestFit="1" customWidth="1"/>
    <col min="7170" max="7170" width="60.5703125" style="15" customWidth="1"/>
    <col min="7171" max="7171" width="14.85546875" style="15" customWidth="1"/>
    <col min="7172" max="7172" width="12.85546875" style="15" customWidth="1"/>
    <col min="7173" max="7173" width="13.140625" style="15" customWidth="1"/>
    <col min="7174" max="7174" width="11.85546875" style="15" customWidth="1"/>
    <col min="7175" max="7175" width="12.42578125" style="15" customWidth="1"/>
    <col min="7176" max="7176" width="12.5703125" style="15" customWidth="1"/>
    <col min="7177" max="7424" width="9.140625" style="15"/>
    <col min="7425" max="7425" width="24.42578125" style="15" bestFit="1" customWidth="1"/>
    <col min="7426" max="7426" width="60.5703125" style="15" customWidth="1"/>
    <col min="7427" max="7427" width="14.85546875" style="15" customWidth="1"/>
    <col min="7428" max="7428" width="12.85546875" style="15" customWidth="1"/>
    <col min="7429" max="7429" width="13.140625" style="15" customWidth="1"/>
    <col min="7430" max="7430" width="11.85546875" style="15" customWidth="1"/>
    <col min="7431" max="7431" width="12.42578125" style="15" customWidth="1"/>
    <col min="7432" max="7432" width="12.5703125" style="15" customWidth="1"/>
    <col min="7433" max="7680" width="9.140625" style="15"/>
    <col min="7681" max="7681" width="24.42578125" style="15" bestFit="1" customWidth="1"/>
    <col min="7682" max="7682" width="60.5703125" style="15" customWidth="1"/>
    <col min="7683" max="7683" width="14.85546875" style="15" customWidth="1"/>
    <col min="7684" max="7684" width="12.85546875" style="15" customWidth="1"/>
    <col min="7685" max="7685" width="13.140625" style="15" customWidth="1"/>
    <col min="7686" max="7686" width="11.85546875" style="15" customWidth="1"/>
    <col min="7687" max="7687" width="12.42578125" style="15" customWidth="1"/>
    <col min="7688" max="7688" width="12.5703125" style="15" customWidth="1"/>
    <col min="7689" max="7936" width="9.140625" style="15"/>
    <col min="7937" max="7937" width="24.42578125" style="15" bestFit="1" customWidth="1"/>
    <col min="7938" max="7938" width="60.5703125" style="15" customWidth="1"/>
    <col min="7939" max="7939" width="14.85546875" style="15" customWidth="1"/>
    <col min="7940" max="7940" width="12.85546875" style="15" customWidth="1"/>
    <col min="7941" max="7941" width="13.140625" style="15" customWidth="1"/>
    <col min="7942" max="7942" width="11.85546875" style="15" customWidth="1"/>
    <col min="7943" max="7943" width="12.42578125" style="15" customWidth="1"/>
    <col min="7944" max="7944" width="12.5703125" style="15" customWidth="1"/>
    <col min="7945" max="8192" width="9.140625" style="15"/>
    <col min="8193" max="8193" width="24.42578125" style="15" bestFit="1" customWidth="1"/>
    <col min="8194" max="8194" width="60.5703125" style="15" customWidth="1"/>
    <col min="8195" max="8195" width="14.85546875" style="15" customWidth="1"/>
    <col min="8196" max="8196" width="12.85546875" style="15" customWidth="1"/>
    <col min="8197" max="8197" width="13.140625" style="15" customWidth="1"/>
    <col min="8198" max="8198" width="11.85546875" style="15" customWidth="1"/>
    <col min="8199" max="8199" width="12.42578125" style="15" customWidth="1"/>
    <col min="8200" max="8200" width="12.5703125" style="15" customWidth="1"/>
    <col min="8201" max="8448" width="9.140625" style="15"/>
    <col min="8449" max="8449" width="24.42578125" style="15" bestFit="1" customWidth="1"/>
    <col min="8450" max="8450" width="60.5703125" style="15" customWidth="1"/>
    <col min="8451" max="8451" width="14.85546875" style="15" customWidth="1"/>
    <col min="8452" max="8452" width="12.85546875" style="15" customWidth="1"/>
    <col min="8453" max="8453" width="13.140625" style="15" customWidth="1"/>
    <col min="8454" max="8454" width="11.85546875" style="15" customWidth="1"/>
    <col min="8455" max="8455" width="12.42578125" style="15" customWidth="1"/>
    <col min="8456" max="8456" width="12.5703125" style="15" customWidth="1"/>
    <col min="8457" max="8704" width="9.140625" style="15"/>
    <col min="8705" max="8705" width="24.42578125" style="15" bestFit="1" customWidth="1"/>
    <col min="8706" max="8706" width="60.5703125" style="15" customWidth="1"/>
    <col min="8707" max="8707" width="14.85546875" style="15" customWidth="1"/>
    <col min="8708" max="8708" width="12.85546875" style="15" customWidth="1"/>
    <col min="8709" max="8709" width="13.140625" style="15" customWidth="1"/>
    <col min="8710" max="8710" width="11.85546875" style="15" customWidth="1"/>
    <col min="8711" max="8711" width="12.42578125" style="15" customWidth="1"/>
    <col min="8712" max="8712" width="12.5703125" style="15" customWidth="1"/>
    <col min="8713" max="8960" width="9.140625" style="15"/>
    <col min="8961" max="8961" width="24.42578125" style="15" bestFit="1" customWidth="1"/>
    <col min="8962" max="8962" width="60.5703125" style="15" customWidth="1"/>
    <col min="8963" max="8963" width="14.85546875" style="15" customWidth="1"/>
    <col min="8964" max="8964" width="12.85546875" style="15" customWidth="1"/>
    <col min="8965" max="8965" width="13.140625" style="15" customWidth="1"/>
    <col min="8966" max="8966" width="11.85546875" style="15" customWidth="1"/>
    <col min="8967" max="8967" width="12.42578125" style="15" customWidth="1"/>
    <col min="8968" max="8968" width="12.5703125" style="15" customWidth="1"/>
    <col min="8969" max="9216" width="9.140625" style="15"/>
    <col min="9217" max="9217" width="24.42578125" style="15" bestFit="1" customWidth="1"/>
    <col min="9218" max="9218" width="60.5703125" style="15" customWidth="1"/>
    <col min="9219" max="9219" width="14.85546875" style="15" customWidth="1"/>
    <col min="9220" max="9220" width="12.85546875" style="15" customWidth="1"/>
    <col min="9221" max="9221" width="13.140625" style="15" customWidth="1"/>
    <col min="9222" max="9222" width="11.85546875" style="15" customWidth="1"/>
    <col min="9223" max="9223" width="12.42578125" style="15" customWidth="1"/>
    <col min="9224" max="9224" width="12.5703125" style="15" customWidth="1"/>
    <col min="9225" max="9472" width="9.140625" style="15"/>
    <col min="9473" max="9473" width="24.42578125" style="15" bestFit="1" customWidth="1"/>
    <col min="9474" max="9474" width="60.5703125" style="15" customWidth="1"/>
    <col min="9475" max="9475" width="14.85546875" style="15" customWidth="1"/>
    <col min="9476" max="9476" width="12.85546875" style="15" customWidth="1"/>
    <col min="9477" max="9477" width="13.140625" style="15" customWidth="1"/>
    <col min="9478" max="9478" width="11.85546875" style="15" customWidth="1"/>
    <col min="9479" max="9479" width="12.42578125" style="15" customWidth="1"/>
    <col min="9480" max="9480" width="12.5703125" style="15" customWidth="1"/>
    <col min="9481" max="9728" width="9.140625" style="15"/>
    <col min="9729" max="9729" width="24.42578125" style="15" bestFit="1" customWidth="1"/>
    <col min="9730" max="9730" width="60.5703125" style="15" customWidth="1"/>
    <col min="9731" max="9731" width="14.85546875" style="15" customWidth="1"/>
    <col min="9732" max="9732" width="12.85546875" style="15" customWidth="1"/>
    <col min="9733" max="9733" width="13.140625" style="15" customWidth="1"/>
    <col min="9734" max="9734" width="11.85546875" style="15" customWidth="1"/>
    <col min="9735" max="9735" width="12.42578125" style="15" customWidth="1"/>
    <col min="9736" max="9736" width="12.5703125" style="15" customWidth="1"/>
    <col min="9737" max="9984" width="9.140625" style="15"/>
    <col min="9985" max="9985" width="24.42578125" style="15" bestFit="1" customWidth="1"/>
    <col min="9986" max="9986" width="60.5703125" style="15" customWidth="1"/>
    <col min="9987" max="9987" width="14.85546875" style="15" customWidth="1"/>
    <col min="9988" max="9988" width="12.85546875" style="15" customWidth="1"/>
    <col min="9989" max="9989" width="13.140625" style="15" customWidth="1"/>
    <col min="9990" max="9990" width="11.85546875" style="15" customWidth="1"/>
    <col min="9991" max="9991" width="12.42578125" style="15" customWidth="1"/>
    <col min="9992" max="9992" width="12.5703125" style="15" customWidth="1"/>
    <col min="9993" max="10240" width="9.140625" style="15"/>
    <col min="10241" max="10241" width="24.42578125" style="15" bestFit="1" customWidth="1"/>
    <col min="10242" max="10242" width="60.5703125" style="15" customWidth="1"/>
    <col min="10243" max="10243" width="14.85546875" style="15" customWidth="1"/>
    <col min="10244" max="10244" width="12.85546875" style="15" customWidth="1"/>
    <col min="10245" max="10245" width="13.140625" style="15" customWidth="1"/>
    <col min="10246" max="10246" width="11.85546875" style="15" customWidth="1"/>
    <col min="10247" max="10247" width="12.42578125" style="15" customWidth="1"/>
    <col min="10248" max="10248" width="12.5703125" style="15" customWidth="1"/>
    <col min="10249" max="10496" width="9.140625" style="15"/>
    <col min="10497" max="10497" width="24.42578125" style="15" bestFit="1" customWidth="1"/>
    <col min="10498" max="10498" width="60.5703125" style="15" customWidth="1"/>
    <col min="10499" max="10499" width="14.85546875" style="15" customWidth="1"/>
    <col min="10500" max="10500" width="12.85546875" style="15" customWidth="1"/>
    <col min="10501" max="10501" width="13.140625" style="15" customWidth="1"/>
    <col min="10502" max="10502" width="11.85546875" style="15" customWidth="1"/>
    <col min="10503" max="10503" width="12.42578125" style="15" customWidth="1"/>
    <col min="10504" max="10504" width="12.5703125" style="15" customWidth="1"/>
    <col min="10505" max="10752" width="9.140625" style="15"/>
    <col min="10753" max="10753" width="24.42578125" style="15" bestFit="1" customWidth="1"/>
    <col min="10754" max="10754" width="60.5703125" style="15" customWidth="1"/>
    <col min="10755" max="10755" width="14.85546875" style="15" customWidth="1"/>
    <col min="10756" max="10756" width="12.85546875" style="15" customWidth="1"/>
    <col min="10757" max="10757" width="13.140625" style="15" customWidth="1"/>
    <col min="10758" max="10758" width="11.85546875" style="15" customWidth="1"/>
    <col min="10759" max="10759" width="12.42578125" style="15" customWidth="1"/>
    <col min="10760" max="10760" width="12.5703125" style="15" customWidth="1"/>
    <col min="10761" max="11008" width="9.140625" style="15"/>
    <col min="11009" max="11009" width="24.42578125" style="15" bestFit="1" customWidth="1"/>
    <col min="11010" max="11010" width="60.5703125" style="15" customWidth="1"/>
    <col min="11011" max="11011" width="14.85546875" style="15" customWidth="1"/>
    <col min="11012" max="11012" width="12.85546875" style="15" customWidth="1"/>
    <col min="11013" max="11013" width="13.140625" style="15" customWidth="1"/>
    <col min="11014" max="11014" width="11.85546875" style="15" customWidth="1"/>
    <col min="11015" max="11015" width="12.42578125" style="15" customWidth="1"/>
    <col min="11016" max="11016" width="12.5703125" style="15" customWidth="1"/>
    <col min="11017" max="11264" width="9.140625" style="15"/>
    <col min="11265" max="11265" width="24.42578125" style="15" bestFit="1" customWidth="1"/>
    <col min="11266" max="11266" width="60.5703125" style="15" customWidth="1"/>
    <col min="11267" max="11267" width="14.85546875" style="15" customWidth="1"/>
    <col min="11268" max="11268" width="12.85546875" style="15" customWidth="1"/>
    <col min="11269" max="11269" width="13.140625" style="15" customWidth="1"/>
    <col min="11270" max="11270" width="11.85546875" style="15" customWidth="1"/>
    <col min="11271" max="11271" width="12.42578125" style="15" customWidth="1"/>
    <col min="11272" max="11272" width="12.5703125" style="15" customWidth="1"/>
    <col min="11273" max="11520" width="9.140625" style="15"/>
    <col min="11521" max="11521" width="24.42578125" style="15" bestFit="1" customWidth="1"/>
    <col min="11522" max="11522" width="60.5703125" style="15" customWidth="1"/>
    <col min="11523" max="11523" width="14.85546875" style="15" customWidth="1"/>
    <col min="11524" max="11524" width="12.85546875" style="15" customWidth="1"/>
    <col min="11525" max="11525" width="13.140625" style="15" customWidth="1"/>
    <col min="11526" max="11526" width="11.85546875" style="15" customWidth="1"/>
    <col min="11527" max="11527" width="12.42578125" style="15" customWidth="1"/>
    <col min="11528" max="11528" width="12.5703125" style="15" customWidth="1"/>
    <col min="11529" max="11776" width="9.140625" style="15"/>
    <col min="11777" max="11777" width="24.42578125" style="15" bestFit="1" customWidth="1"/>
    <col min="11778" max="11778" width="60.5703125" style="15" customWidth="1"/>
    <col min="11779" max="11779" width="14.85546875" style="15" customWidth="1"/>
    <col min="11780" max="11780" width="12.85546875" style="15" customWidth="1"/>
    <col min="11781" max="11781" width="13.140625" style="15" customWidth="1"/>
    <col min="11782" max="11782" width="11.85546875" style="15" customWidth="1"/>
    <col min="11783" max="11783" width="12.42578125" style="15" customWidth="1"/>
    <col min="11784" max="11784" width="12.5703125" style="15" customWidth="1"/>
    <col min="11785" max="12032" width="9.140625" style="15"/>
    <col min="12033" max="12033" width="24.42578125" style="15" bestFit="1" customWidth="1"/>
    <col min="12034" max="12034" width="60.5703125" style="15" customWidth="1"/>
    <col min="12035" max="12035" width="14.85546875" style="15" customWidth="1"/>
    <col min="12036" max="12036" width="12.85546875" style="15" customWidth="1"/>
    <col min="12037" max="12037" width="13.140625" style="15" customWidth="1"/>
    <col min="12038" max="12038" width="11.85546875" style="15" customWidth="1"/>
    <col min="12039" max="12039" width="12.42578125" style="15" customWidth="1"/>
    <col min="12040" max="12040" width="12.5703125" style="15" customWidth="1"/>
    <col min="12041" max="12288" width="9.140625" style="15"/>
    <col min="12289" max="12289" width="24.42578125" style="15" bestFit="1" customWidth="1"/>
    <col min="12290" max="12290" width="60.5703125" style="15" customWidth="1"/>
    <col min="12291" max="12291" width="14.85546875" style="15" customWidth="1"/>
    <col min="12292" max="12292" width="12.85546875" style="15" customWidth="1"/>
    <col min="12293" max="12293" width="13.140625" style="15" customWidth="1"/>
    <col min="12294" max="12294" width="11.85546875" style="15" customWidth="1"/>
    <col min="12295" max="12295" width="12.42578125" style="15" customWidth="1"/>
    <col min="12296" max="12296" width="12.5703125" style="15" customWidth="1"/>
    <col min="12297" max="12544" width="9.140625" style="15"/>
    <col min="12545" max="12545" width="24.42578125" style="15" bestFit="1" customWidth="1"/>
    <col min="12546" max="12546" width="60.5703125" style="15" customWidth="1"/>
    <col min="12547" max="12547" width="14.85546875" style="15" customWidth="1"/>
    <col min="12548" max="12548" width="12.85546875" style="15" customWidth="1"/>
    <col min="12549" max="12549" width="13.140625" style="15" customWidth="1"/>
    <col min="12550" max="12550" width="11.85546875" style="15" customWidth="1"/>
    <col min="12551" max="12551" width="12.42578125" style="15" customWidth="1"/>
    <col min="12552" max="12552" width="12.5703125" style="15" customWidth="1"/>
    <col min="12553" max="12800" width="9.140625" style="15"/>
    <col min="12801" max="12801" width="24.42578125" style="15" bestFit="1" customWidth="1"/>
    <col min="12802" max="12802" width="60.5703125" style="15" customWidth="1"/>
    <col min="12803" max="12803" width="14.85546875" style="15" customWidth="1"/>
    <col min="12804" max="12804" width="12.85546875" style="15" customWidth="1"/>
    <col min="12805" max="12805" width="13.140625" style="15" customWidth="1"/>
    <col min="12806" max="12806" width="11.85546875" style="15" customWidth="1"/>
    <col min="12807" max="12807" width="12.42578125" style="15" customWidth="1"/>
    <col min="12808" max="12808" width="12.5703125" style="15" customWidth="1"/>
    <col min="12809" max="13056" width="9.140625" style="15"/>
    <col min="13057" max="13057" width="24.42578125" style="15" bestFit="1" customWidth="1"/>
    <col min="13058" max="13058" width="60.5703125" style="15" customWidth="1"/>
    <col min="13059" max="13059" width="14.85546875" style="15" customWidth="1"/>
    <col min="13060" max="13060" width="12.85546875" style="15" customWidth="1"/>
    <col min="13061" max="13061" width="13.140625" style="15" customWidth="1"/>
    <col min="13062" max="13062" width="11.85546875" style="15" customWidth="1"/>
    <col min="13063" max="13063" width="12.42578125" style="15" customWidth="1"/>
    <col min="13064" max="13064" width="12.5703125" style="15" customWidth="1"/>
    <col min="13065" max="13312" width="9.140625" style="15"/>
    <col min="13313" max="13313" width="24.42578125" style="15" bestFit="1" customWidth="1"/>
    <col min="13314" max="13314" width="60.5703125" style="15" customWidth="1"/>
    <col min="13315" max="13315" width="14.85546875" style="15" customWidth="1"/>
    <col min="13316" max="13316" width="12.85546875" style="15" customWidth="1"/>
    <col min="13317" max="13317" width="13.140625" style="15" customWidth="1"/>
    <col min="13318" max="13318" width="11.85546875" style="15" customWidth="1"/>
    <col min="13319" max="13319" width="12.42578125" style="15" customWidth="1"/>
    <col min="13320" max="13320" width="12.5703125" style="15" customWidth="1"/>
    <col min="13321" max="13568" width="9.140625" style="15"/>
    <col min="13569" max="13569" width="24.42578125" style="15" bestFit="1" customWidth="1"/>
    <col min="13570" max="13570" width="60.5703125" style="15" customWidth="1"/>
    <col min="13571" max="13571" width="14.85546875" style="15" customWidth="1"/>
    <col min="13572" max="13572" width="12.85546875" style="15" customWidth="1"/>
    <col min="13573" max="13573" width="13.140625" style="15" customWidth="1"/>
    <col min="13574" max="13574" width="11.85546875" style="15" customWidth="1"/>
    <col min="13575" max="13575" width="12.42578125" style="15" customWidth="1"/>
    <col min="13576" max="13576" width="12.5703125" style="15" customWidth="1"/>
    <col min="13577" max="13824" width="9.140625" style="15"/>
    <col min="13825" max="13825" width="24.42578125" style="15" bestFit="1" customWidth="1"/>
    <col min="13826" max="13826" width="60.5703125" style="15" customWidth="1"/>
    <col min="13827" max="13827" width="14.85546875" style="15" customWidth="1"/>
    <col min="13828" max="13828" width="12.85546875" style="15" customWidth="1"/>
    <col min="13829" max="13829" width="13.140625" style="15" customWidth="1"/>
    <col min="13830" max="13830" width="11.85546875" style="15" customWidth="1"/>
    <col min="13831" max="13831" width="12.42578125" style="15" customWidth="1"/>
    <col min="13832" max="13832" width="12.5703125" style="15" customWidth="1"/>
    <col min="13833" max="14080" width="9.140625" style="15"/>
    <col min="14081" max="14081" width="24.42578125" style="15" bestFit="1" customWidth="1"/>
    <col min="14082" max="14082" width="60.5703125" style="15" customWidth="1"/>
    <col min="14083" max="14083" width="14.85546875" style="15" customWidth="1"/>
    <col min="14084" max="14084" width="12.85546875" style="15" customWidth="1"/>
    <col min="14085" max="14085" width="13.140625" style="15" customWidth="1"/>
    <col min="14086" max="14086" width="11.85546875" style="15" customWidth="1"/>
    <col min="14087" max="14087" width="12.42578125" style="15" customWidth="1"/>
    <col min="14088" max="14088" width="12.5703125" style="15" customWidth="1"/>
    <col min="14089" max="14336" width="9.140625" style="15"/>
    <col min="14337" max="14337" width="24.42578125" style="15" bestFit="1" customWidth="1"/>
    <col min="14338" max="14338" width="60.5703125" style="15" customWidth="1"/>
    <col min="14339" max="14339" width="14.85546875" style="15" customWidth="1"/>
    <col min="14340" max="14340" width="12.85546875" style="15" customWidth="1"/>
    <col min="14341" max="14341" width="13.140625" style="15" customWidth="1"/>
    <col min="14342" max="14342" width="11.85546875" style="15" customWidth="1"/>
    <col min="14343" max="14343" width="12.42578125" style="15" customWidth="1"/>
    <col min="14344" max="14344" width="12.5703125" style="15" customWidth="1"/>
    <col min="14345" max="14592" width="9.140625" style="15"/>
    <col min="14593" max="14593" width="24.42578125" style="15" bestFit="1" customWidth="1"/>
    <col min="14594" max="14594" width="60.5703125" style="15" customWidth="1"/>
    <col min="14595" max="14595" width="14.85546875" style="15" customWidth="1"/>
    <col min="14596" max="14596" width="12.85546875" style="15" customWidth="1"/>
    <col min="14597" max="14597" width="13.140625" style="15" customWidth="1"/>
    <col min="14598" max="14598" width="11.85546875" style="15" customWidth="1"/>
    <col min="14599" max="14599" width="12.42578125" style="15" customWidth="1"/>
    <col min="14600" max="14600" width="12.5703125" style="15" customWidth="1"/>
    <col min="14601" max="14848" width="9.140625" style="15"/>
    <col min="14849" max="14849" width="24.42578125" style="15" bestFit="1" customWidth="1"/>
    <col min="14850" max="14850" width="60.5703125" style="15" customWidth="1"/>
    <col min="14851" max="14851" width="14.85546875" style="15" customWidth="1"/>
    <col min="14852" max="14852" width="12.85546875" style="15" customWidth="1"/>
    <col min="14853" max="14853" width="13.140625" style="15" customWidth="1"/>
    <col min="14854" max="14854" width="11.85546875" style="15" customWidth="1"/>
    <col min="14855" max="14855" width="12.42578125" style="15" customWidth="1"/>
    <col min="14856" max="14856" width="12.5703125" style="15" customWidth="1"/>
    <col min="14857" max="15104" width="9.140625" style="15"/>
    <col min="15105" max="15105" width="24.42578125" style="15" bestFit="1" customWidth="1"/>
    <col min="15106" max="15106" width="60.5703125" style="15" customWidth="1"/>
    <col min="15107" max="15107" width="14.85546875" style="15" customWidth="1"/>
    <col min="15108" max="15108" width="12.85546875" style="15" customWidth="1"/>
    <col min="15109" max="15109" width="13.140625" style="15" customWidth="1"/>
    <col min="15110" max="15110" width="11.85546875" style="15" customWidth="1"/>
    <col min="15111" max="15111" width="12.42578125" style="15" customWidth="1"/>
    <col min="15112" max="15112" width="12.5703125" style="15" customWidth="1"/>
    <col min="15113" max="15360" width="9.140625" style="15"/>
    <col min="15361" max="15361" width="24.42578125" style="15" bestFit="1" customWidth="1"/>
    <col min="15362" max="15362" width="60.5703125" style="15" customWidth="1"/>
    <col min="15363" max="15363" width="14.85546875" style="15" customWidth="1"/>
    <col min="15364" max="15364" width="12.85546875" style="15" customWidth="1"/>
    <col min="15365" max="15365" width="13.140625" style="15" customWidth="1"/>
    <col min="15366" max="15366" width="11.85546875" style="15" customWidth="1"/>
    <col min="15367" max="15367" width="12.42578125" style="15" customWidth="1"/>
    <col min="15368" max="15368" width="12.5703125" style="15" customWidth="1"/>
    <col min="15369" max="15616" width="9.140625" style="15"/>
    <col min="15617" max="15617" width="24.42578125" style="15" bestFit="1" customWidth="1"/>
    <col min="15618" max="15618" width="60.5703125" style="15" customWidth="1"/>
    <col min="15619" max="15619" width="14.85546875" style="15" customWidth="1"/>
    <col min="15620" max="15620" width="12.85546875" style="15" customWidth="1"/>
    <col min="15621" max="15621" width="13.140625" style="15" customWidth="1"/>
    <col min="15622" max="15622" width="11.85546875" style="15" customWidth="1"/>
    <col min="15623" max="15623" width="12.42578125" style="15" customWidth="1"/>
    <col min="15624" max="15624" width="12.5703125" style="15" customWidth="1"/>
    <col min="15625" max="15872" width="9.140625" style="15"/>
    <col min="15873" max="15873" width="24.42578125" style="15" bestFit="1" customWidth="1"/>
    <col min="15874" max="15874" width="60.5703125" style="15" customWidth="1"/>
    <col min="15875" max="15875" width="14.85546875" style="15" customWidth="1"/>
    <col min="15876" max="15876" width="12.85546875" style="15" customWidth="1"/>
    <col min="15877" max="15877" width="13.140625" style="15" customWidth="1"/>
    <col min="15878" max="15878" width="11.85546875" style="15" customWidth="1"/>
    <col min="15879" max="15879" width="12.42578125" style="15" customWidth="1"/>
    <col min="15880" max="15880" width="12.5703125" style="15" customWidth="1"/>
    <col min="15881" max="16128" width="9.140625" style="15"/>
    <col min="16129" max="16129" width="24.42578125" style="15" bestFit="1" customWidth="1"/>
    <col min="16130" max="16130" width="60.5703125" style="15" customWidth="1"/>
    <col min="16131" max="16131" width="14.85546875" style="15" customWidth="1"/>
    <col min="16132" max="16132" width="12.85546875" style="15" customWidth="1"/>
    <col min="16133" max="16133" width="13.140625" style="15" customWidth="1"/>
    <col min="16134" max="16134" width="11.85546875" style="15" customWidth="1"/>
    <col min="16135" max="16135" width="12.42578125" style="15" customWidth="1"/>
    <col min="16136" max="16136" width="12.5703125" style="15" customWidth="1"/>
    <col min="16137" max="16384" width="9.140625" style="15"/>
  </cols>
  <sheetData>
    <row r="1" spans="1:8">
      <c r="A1" s="15" t="s">
        <v>266</v>
      </c>
      <c r="B1" s="86">
        <v>1</v>
      </c>
    </row>
    <row r="2" spans="1:8">
      <c r="A2" s="15" t="s">
        <v>267</v>
      </c>
      <c r="B2" s="87" t="s">
        <v>250</v>
      </c>
    </row>
    <row r="3" spans="1:8">
      <c r="A3" s="15" t="s">
        <v>268</v>
      </c>
      <c r="B3" s="15" t="s">
        <v>269</v>
      </c>
    </row>
    <row r="4" spans="1:8">
      <c r="A4" s="15" t="s">
        <v>0</v>
      </c>
      <c r="B4" s="15" t="s">
        <v>1</v>
      </c>
    </row>
    <row r="5" spans="1:8">
      <c r="A5" s="15" t="s">
        <v>2</v>
      </c>
      <c r="B5" s="15" t="s">
        <v>3</v>
      </c>
    </row>
    <row r="6" spans="1:8" ht="15.75" thickBot="1"/>
    <row r="7" spans="1:8">
      <c r="A7" s="837" t="s">
        <v>123</v>
      </c>
      <c r="B7" s="251"/>
      <c r="C7" s="252" t="s">
        <v>131</v>
      </c>
      <c r="D7" s="251"/>
      <c r="E7" s="253"/>
      <c r="F7" s="251"/>
      <c r="G7" s="253"/>
      <c r="H7" s="240"/>
    </row>
    <row r="8" spans="1:8">
      <c r="A8" s="838"/>
      <c r="B8" s="254" t="s">
        <v>130</v>
      </c>
      <c r="C8" s="255" t="s">
        <v>135</v>
      </c>
      <c r="D8" s="840" t="s">
        <v>132</v>
      </c>
      <c r="E8" s="841"/>
      <c r="F8" s="840" t="s">
        <v>133</v>
      </c>
      <c r="G8" s="841"/>
      <c r="H8" s="242" t="s">
        <v>134</v>
      </c>
    </row>
    <row r="9" spans="1:8" ht="15.75" thickBot="1">
      <c r="A9" s="839"/>
      <c r="B9" s="278" t="s">
        <v>122</v>
      </c>
      <c r="C9" s="512" t="s">
        <v>136</v>
      </c>
      <c r="D9" s="398" t="s">
        <v>137</v>
      </c>
      <c r="E9" s="397" t="s">
        <v>138</v>
      </c>
      <c r="F9" s="397" t="s">
        <v>137</v>
      </c>
      <c r="G9" s="397" t="s">
        <v>138</v>
      </c>
      <c r="H9" s="513"/>
    </row>
    <row r="10" spans="1:8">
      <c r="A10" s="614">
        <v>1</v>
      </c>
      <c r="B10" s="619" t="s">
        <v>139</v>
      </c>
      <c r="C10" s="263">
        <f>+C12+C15+C18+C21</f>
        <v>0</v>
      </c>
      <c r="D10" s="256">
        <f>D11+D12+D15+D18+D21</f>
        <v>0</v>
      </c>
      <c r="E10" s="257">
        <f>E11+E12+E15+E18+E21</f>
        <v>0</v>
      </c>
      <c r="F10" s="257">
        <f>F11+F12+F15+F18+F21</f>
        <v>0</v>
      </c>
      <c r="G10" s="257">
        <f>G11+G12+G15+G18+G21</f>
        <v>0</v>
      </c>
      <c r="H10" s="258">
        <f>SUM(C10:G10)</f>
        <v>0</v>
      </c>
    </row>
    <row r="11" spans="1:8">
      <c r="A11" s="245">
        <v>1.1000000000000001</v>
      </c>
      <c r="B11" s="259" t="s">
        <v>140</v>
      </c>
      <c r="C11" s="260"/>
      <c r="D11" s="261"/>
      <c r="E11" s="262"/>
      <c r="F11" s="262"/>
      <c r="G11" s="262"/>
      <c r="H11" s="258">
        <f>SUM(D11:G11)</f>
        <v>0</v>
      </c>
    </row>
    <row r="12" spans="1:8">
      <c r="A12" s="245">
        <v>1.2</v>
      </c>
      <c r="B12" s="259" t="s">
        <v>141</v>
      </c>
      <c r="C12" s="263">
        <f>SUM(C13:C14)</f>
        <v>0</v>
      </c>
      <c r="D12" s="256">
        <f>SUM(D13:D14)</f>
        <v>0</v>
      </c>
      <c r="E12" s="257">
        <f>SUM(E13:E14)</f>
        <v>0</v>
      </c>
      <c r="F12" s="257">
        <f>SUM(F13:F14)</f>
        <v>0</v>
      </c>
      <c r="G12" s="257">
        <f>SUM(G13:G14)</f>
        <v>0</v>
      </c>
      <c r="H12" s="258">
        <f>SUM(C12:G12)</f>
        <v>0</v>
      </c>
    </row>
    <row r="13" spans="1:8">
      <c r="A13" s="248" t="s">
        <v>100</v>
      </c>
      <c r="B13" s="264" t="s">
        <v>141</v>
      </c>
      <c r="C13" s="265"/>
      <c r="D13" s="261"/>
      <c r="E13" s="262"/>
      <c r="F13" s="262"/>
      <c r="G13" s="262"/>
      <c r="H13" s="258">
        <f t="shared" ref="H13:H23" si="0">SUM(C13:G13)</f>
        <v>0</v>
      </c>
    </row>
    <row r="14" spans="1:8">
      <c r="A14" s="248" t="s">
        <v>117</v>
      </c>
      <c r="B14" s="264" t="s">
        <v>142</v>
      </c>
      <c r="C14" s="265"/>
      <c r="D14" s="261"/>
      <c r="E14" s="262"/>
      <c r="F14" s="262"/>
      <c r="G14" s="262"/>
      <c r="H14" s="258">
        <f t="shared" si="0"/>
        <v>0</v>
      </c>
    </row>
    <row r="15" spans="1:8">
      <c r="A15" s="245">
        <v>1.3</v>
      </c>
      <c r="B15" s="259" t="s">
        <v>643</v>
      </c>
      <c r="C15" s="263">
        <f>SUM(C16:C17)</f>
        <v>0</v>
      </c>
      <c r="D15" s="256">
        <f>SUM(D16:D17)</f>
        <v>0</v>
      </c>
      <c r="E15" s="257">
        <f>SUM(E16:E17)</f>
        <v>0</v>
      </c>
      <c r="F15" s="257">
        <f>SUM(F16:F17)</f>
        <v>0</v>
      </c>
      <c r="G15" s="257">
        <f>SUM(G16:G17)</f>
        <v>0</v>
      </c>
      <c r="H15" s="258">
        <f t="shared" si="0"/>
        <v>0</v>
      </c>
    </row>
    <row r="16" spans="1:8">
      <c r="A16" s="248" t="s">
        <v>144</v>
      </c>
      <c r="B16" s="264" t="s">
        <v>644</v>
      </c>
      <c r="C16" s="265"/>
      <c r="D16" s="261"/>
      <c r="E16" s="262"/>
      <c r="F16" s="262"/>
      <c r="G16" s="262"/>
      <c r="H16" s="258">
        <f t="shared" si="0"/>
        <v>0</v>
      </c>
    </row>
    <row r="17" spans="1:8">
      <c r="A17" s="248" t="s">
        <v>145</v>
      </c>
      <c r="B17" s="264" t="s">
        <v>142</v>
      </c>
      <c r="C17" s="265"/>
      <c r="D17" s="261"/>
      <c r="E17" s="262"/>
      <c r="F17" s="262"/>
      <c r="G17" s="262"/>
      <c r="H17" s="258">
        <f t="shared" si="0"/>
        <v>0</v>
      </c>
    </row>
    <row r="18" spans="1:8">
      <c r="A18" s="245">
        <v>1.4</v>
      </c>
      <c r="B18" s="259" t="s">
        <v>146</v>
      </c>
      <c r="C18" s="263">
        <f>SUM(C19:C20)</f>
        <v>0</v>
      </c>
      <c r="D18" s="256">
        <f>SUM(D19:D20)</f>
        <v>0</v>
      </c>
      <c r="E18" s="257">
        <f>SUM(E19:E20)</f>
        <v>0</v>
      </c>
      <c r="F18" s="257">
        <f>SUM(F19:F20)</f>
        <v>0</v>
      </c>
      <c r="G18" s="257">
        <f>SUM(G19:G20)</f>
        <v>0</v>
      </c>
      <c r="H18" s="258">
        <f t="shared" si="0"/>
        <v>0</v>
      </c>
    </row>
    <row r="19" spans="1:8">
      <c r="A19" s="248" t="s">
        <v>147</v>
      </c>
      <c r="B19" s="264" t="s">
        <v>146</v>
      </c>
      <c r="C19" s="265"/>
      <c r="D19" s="261"/>
      <c r="E19" s="262"/>
      <c r="F19" s="262"/>
      <c r="G19" s="262"/>
      <c r="H19" s="258">
        <f t="shared" si="0"/>
        <v>0</v>
      </c>
    </row>
    <row r="20" spans="1:8">
      <c r="A20" s="248" t="s">
        <v>148</v>
      </c>
      <c r="B20" s="264" t="s">
        <v>142</v>
      </c>
      <c r="C20" s="265"/>
      <c r="D20" s="261"/>
      <c r="E20" s="262"/>
      <c r="F20" s="262"/>
      <c r="G20" s="262"/>
      <c r="H20" s="258">
        <f t="shared" si="0"/>
        <v>0</v>
      </c>
    </row>
    <row r="21" spans="1:8">
      <c r="A21" s="245">
        <v>1.5</v>
      </c>
      <c r="B21" s="259" t="s">
        <v>645</v>
      </c>
      <c r="C21" s="263">
        <f>SUM(C22:C23)</f>
        <v>0</v>
      </c>
      <c r="D21" s="256">
        <f>SUM(D22:D23)</f>
        <v>0</v>
      </c>
      <c r="E21" s="257">
        <f>SUM(E22:E23)</f>
        <v>0</v>
      </c>
      <c r="F21" s="257">
        <f>SUM(F22:F23)</f>
        <v>0</v>
      </c>
      <c r="G21" s="257">
        <f>SUM(G22:G23)</f>
        <v>0</v>
      </c>
      <c r="H21" s="258">
        <f t="shared" si="0"/>
        <v>0</v>
      </c>
    </row>
    <row r="22" spans="1:8">
      <c r="A22" s="248" t="s">
        <v>149</v>
      </c>
      <c r="B22" s="264" t="s">
        <v>646</v>
      </c>
      <c r="C22" s="265"/>
      <c r="D22" s="261"/>
      <c r="E22" s="266"/>
      <c r="F22" s="266"/>
      <c r="G22" s="266"/>
      <c r="H22" s="258">
        <f t="shared" si="0"/>
        <v>0</v>
      </c>
    </row>
    <row r="23" spans="1:8">
      <c r="A23" s="248" t="s">
        <v>150</v>
      </c>
      <c r="B23" s="264" t="s">
        <v>647</v>
      </c>
      <c r="C23" s="265"/>
      <c r="D23" s="261"/>
      <c r="E23" s="266"/>
      <c r="F23" s="266"/>
      <c r="G23" s="266"/>
      <c r="H23" s="258">
        <f t="shared" si="0"/>
        <v>0</v>
      </c>
    </row>
    <row r="24" spans="1:8">
      <c r="A24" s="614">
        <v>2</v>
      </c>
      <c r="B24" s="615" t="s">
        <v>151</v>
      </c>
      <c r="C24" s="257">
        <f>C25+C30+C31+C32+C33</f>
        <v>0</v>
      </c>
      <c r="D24" s="257">
        <f>D25+D30+D31+D32+D33</f>
        <v>0</v>
      </c>
      <c r="E24" s="257">
        <f>E25+E30+E31+E32+E33</f>
        <v>0</v>
      </c>
      <c r="F24" s="257">
        <f>F25+F30+F31+F32+F33</f>
        <v>0</v>
      </c>
      <c r="G24" s="257">
        <f>G25+G30+G31+G32+G33</f>
        <v>0</v>
      </c>
      <c r="H24" s="258">
        <f t="shared" ref="H24:H36" si="1">SUM(C24:G24)</f>
        <v>0</v>
      </c>
    </row>
    <row r="25" spans="1:8">
      <c r="A25" s="245">
        <v>2.1</v>
      </c>
      <c r="B25" s="246" t="s">
        <v>648</v>
      </c>
      <c r="C25" s="257">
        <f>C26+C29</f>
        <v>0</v>
      </c>
      <c r="D25" s="257">
        <f>D26+D29</f>
        <v>0</v>
      </c>
      <c r="E25" s="257">
        <f>E26+E29</f>
        <v>0</v>
      </c>
      <c r="F25" s="257">
        <f>F26+F29</f>
        <v>0</v>
      </c>
      <c r="G25" s="257">
        <f>G26+G29</f>
        <v>0</v>
      </c>
      <c r="H25" s="258">
        <f t="shared" si="1"/>
        <v>0</v>
      </c>
    </row>
    <row r="26" spans="1:8">
      <c r="A26" s="248" t="s">
        <v>153</v>
      </c>
      <c r="B26" s="249" t="s">
        <v>154</v>
      </c>
      <c r="C26" s="257">
        <f>SUM(C27:C28)</f>
        <v>0</v>
      </c>
      <c r="D26" s="257">
        <f>SUM(D27:D28)</f>
        <v>0</v>
      </c>
      <c r="E26" s="257">
        <f>SUM(E27:E28)</f>
        <v>0</v>
      </c>
      <c r="F26" s="257">
        <f>SUM(F27:F28)</f>
        <v>0</v>
      </c>
      <c r="G26" s="257">
        <f>SUM(G27:G28)</f>
        <v>0</v>
      </c>
      <c r="H26" s="258">
        <f t="shared" si="1"/>
        <v>0</v>
      </c>
    </row>
    <row r="27" spans="1:8">
      <c r="A27" s="248" t="s">
        <v>155</v>
      </c>
      <c r="B27" s="267" t="s">
        <v>649</v>
      </c>
      <c r="C27" s="262"/>
      <c r="D27" s="262"/>
      <c r="E27" s="266"/>
      <c r="F27" s="266"/>
      <c r="G27" s="266"/>
      <c r="H27" s="258">
        <f t="shared" si="1"/>
        <v>0</v>
      </c>
    </row>
    <row r="28" spans="1:8">
      <c r="A28" s="248" t="s">
        <v>156</v>
      </c>
      <c r="B28" s="267" t="s">
        <v>157</v>
      </c>
      <c r="C28" s="262"/>
      <c r="D28" s="262"/>
      <c r="E28" s="266"/>
      <c r="F28" s="266"/>
      <c r="G28" s="266"/>
      <c r="H28" s="258">
        <f t="shared" si="1"/>
        <v>0</v>
      </c>
    </row>
    <row r="29" spans="1:8">
      <c r="A29" s="248" t="s">
        <v>158</v>
      </c>
      <c r="B29" s="249" t="s">
        <v>650</v>
      </c>
      <c r="C29" s="262"/>
      <c r="D29" s="262"/>
      <c r="E29" s="266"/>
      <c r="F29" s="266"/>
      <c r="G29" s="266"/>
      <c r="H29" s="258">
        <f t="shared" si="1"/>
        <v>0</v>
      </c>
    </row>
    <row r="30" spans="1:8">
      <c r="A30" s="245">
        <v>2.2000000000000002</v>
      </c>
      <c r="B30" s="246" t="s">
        <v>160</v>
      </c>
      <c r="C30" s="262"/>
      <c r="D30" s="262"/>
      <c r="E30" s="266"/>
      <c r="F30" s="266"/>
      <c r="G30" s="266"/>
      <c r="H30" s="258">
        <f t="shared" si="1"/>
        <v>0</v>
      </c>
    </row>
    <row r="31" spans="1:8">
      <c r="A31" s="245">
        <v>2.2999999999999998</v>
      </c>
      <c r="B31" s="246" t="s">
        <v>651</v>
      </c>
      <c r="C31" s="262"/>
      <c r="D31" s="262"/>
      <c r="E31" s="266"/>
      <c r="F31" s="266"/>
      <c r="G31" s="266"/>
      <c r="H31" s="258">
        <f t="shared" si="1"/>
        <v>0</v>
      </c>
    </row>
    <row r="32" spans="1:8">
      <c r="A32" s="245">
        <v>2.4</v>
      </c>
      <c r="B32" s="246" t="s">
        <v>163</v>
      </c>
      <c r="C32" s="262"/>
      <c r="D32" s="262"/>
      <c r="E32" s="266"/>
      <c r="F32" s="266"/>
      <c r="G32" s="266"/>
      <c r="H32" s="258">
        <f t="shared" si="1"/>
        <v>0</v>
      </c>
    </row>
    <row r="33" spans="1:8">
      <c r="A33" s="245">
        <v>2.5</v>
      </c>
      <c r="B33" s="246" t="s">
        <v>165</v>
      </c>
      <c r="C33" s="262"/>
      <c r="D33" s="262"/>
      <c r="E33" s="266"/>
      <c r="F33" s="266"/>
      <c r="G33" s="266"/>
      <c r="H33" s="258">
        <f t="shared" si="1"/>
        <v>0</v>
      </c>
    </row>
    <row r="34" spans="1:8">
      <c r="A34" s="614">
        <v>3</v>
      </c>
      <c r="B34" s="615" t="s">
        <v>974</v>
      </c>
      <c r="C34" s="262"/>
      <c r="D34" s="262"/>
      <c r="E34" s="262"/>
      <c r="F34" s="262"/>
      <c r="G34" s="262"/>
      <c r="H34" s="258">
        <f>SUM(C34:G34)</f>
        <v>0</v>
      </c>
    </row>
    <row r="35" spans="1:8">
      <c r="A35" s="614">
        <v>4</v>
      </c>
      <c r="B35" s="615" t="s">
        <v>166</v>
      </c>
      <c r="C35" s="257">
        <f>C36+C56+C76+C98+C120</f>
        <v>0</v>
      </c>
      <c r="D35" s="257">
        <f t="shared" ref="D35:G35" si="2">D36+D56+D76+D98+D120</f>
        <v>0</v>
      </c>
      <c r="E35" s="257">
        <f t="shared" si="2"/>
        <v>0</v>
      </c>
      <c r="F35" s="257">
        <f t="shared" si="2"/>
        <v>0</v>
      </c>
      <c r="G35" s="257">
        <f t="shared" si="2"/>
        <v>0</v>
      </c>
      <c r="H35" s="258">
        <f t="shared" si="1"/>
        <v>0</v>
      </c>
    </row>
    <row r="36" spans="1:8">
      <c r="A36" s="614">
        <v>4.0999999999999996</v>
      </c>
      <c r="B36" s="615" t="s">
        <v>562</v>
      </c>
      <c r="C36" s="257">
        <f>C55</f>
        <v>0</v>
      </c>
      <c r="D36" s="257">
        <f>D37+D40+D43+D46+D49+D52</f>
        <v>0</v>
      </c>
      <c r="E36" s="257">
        <f>E37+E40+E43+E46+E49+E52</f>
        <v>0</v>
      </c>
      <c r="F36" s="257">
        <f>F37+F40+F43+F46+F49+F52</f>
        <v>0</v>
      </c>
      <c r="G36" s="257">
        <f>G37+G40+G43+G46+G49+G52</f>
        <v>0</v>
      </c>
      <c r="H36" s="258">
        <f t="shared" si="1"/>
        <v>0</v>
      </c>
    </row>
    <row r="37" spans="1:8">
      <c r="A37" s="245" t="s">
        <v>809</v>
      </c>
      <c r="B37" s="246" t="s">
        <v>652</v>
      </c>
      <c r="C37" s="268"/>
      <c r="D37" s="257">
        <f>SUM(D38:D39)</f>
        <v>0</v>
      </c>
      <c r="E37" s="257">
        <f>SUM(E38:E39)</f>
        <v>0</v>
      </c>
      <c r="F37" s="257">
        <f>SUM(F38:F39)</f>
        <v>0</v>
      </c>
      <c r="G37" s="257">
        <f>SUM(G38:G39)</f>
        <v>0</v>
      </c>
      <c r="H37" s="258">
        <f>SUM(D37:G37)</f>
        <v>0</v>
      </c>
    </row>
    <row r="38" spans="1:8">
      <c r="A38" s="248" t="s">
        <v>810</v>
      </c>
      <c r="B38" s="249" t="s">
        <v>653</v>
      </c>
      <c r="C38" s="268"/>
      <c r="D38" s="262"/>
      <c r="E38" s="262"/>
      <c r="F38" s="262"/>
      <c r="G38" s="262"/>
      <c r="H38" s="258">
        <f t="shared" ref="H38:H54" si="3">SUM(D38:G38)</f>
        <v>0</v>
      </c>
    </row>
    <row r="39" spans="1:8">
      <c r="A39" s="248" t="s">
        <v>811</v>
      </c>
      <c r="B39" s="249" t="s">
        <v>142</v>
      </c>
      <c r="C39" s="268"/>
      <c r="D39" s="262"/>
      <c r="E39" s="262"/>
      <c r="F39" s="262"/>
      <c r="G39" s="262"/>
      <c r="H39" s="258">
        <f t="shared" si="3"/>
        <v>0</v>
      </c>
    </row>
    <row r="40" spans="1:8">
      <c r="A40" s="245" t="s">
        <v>812</v>
      </c>
      <c r="B40" s="246" t="s">
        <v>655</v>
      </c>
      <c r="C40" s="268"/>
      <c r="D40" s="257">
        <f>SUM(D41:D42)</f>
        <v>0</v>
      </c>
      <c r="E40" s="257">
        <f>SUM(E41:E42)</f>
        <v>0</v>
      </c>
      <c r="F40" s="257">
        <f>SUM(F41:F42)</f>
        <v>0</v>
      </c>
      <c r="G40" s="257">
        <f>SUM(G41:G42)</f>
        <v>0</v>
      </c>
      <c r="H40" s="258">
        <f t="shared" si="3"/>
        <v>0</v>
      </c>
    </row>
    <row r="41" spans="1:8">
      <c r="A41" s="248" t="s">
        <v>813</v>
      </c>
      <c r="B41" s="249" t="s">
        <v>656</v>
      </c>
      <c r="C41" s="268"/>
      <c r="D41" s="262"/>
      <c r="E41" s="262"/>
      <c r="F41" s="262"/>
      <c r="G41" s="262"/>
      <c r="H41" s="258">
        <f t="shared" si="3"/>
        <v>0</v>
      </c>
    </row>
    <row r="42" spans="1:8">
      <c r="A42" s="248" t="s">
        <v>814</v>
      </c>
      <c r="B42" s="249" t="s">
        <v>142</v>
      </c>
      <c r="C42" s="268"/>
      <c r="D42" s="262"/>
      <c r="E42" s="262"/>
      <c r="F42" s="262"/>
      <c r="G42" s="262"/>
      <c r="H42" s="258">
        <f t="shared" si="3"/>
        <v>0</v>
      </c>
    </row>
    <row r="43" spans="1:8">
      <c r="A43" s="245" t="s">
        <v>975</v>
      </c>
      <c r="B43" s="246" t="s">
        <v>658</v>
      </c>
      <c r="C43" s="268"/>
      <c r="D43" s="257">
        <f>SUM(D44:D45)</f>
        <v>0</v>
      </c>
      <c r="E43" s="257">
        <f>SUM(E44:E45)</f>
        <v>0</v>
      </c>
      <c r="F43" s="257">
        <f>SUM(F44:F45)</f>
        <v>0</v>
      </c>
      <c r="G43" s="257">
        <f>SUM(G44:G45)</f>
        <v>0</v>
      </c>
      <c r="H43" s="258">
        <f t="shared" si="3"/>
        <v>0</v>
      </c>
    </row>
    <row r="44" spans="1:8">
      <c r="A44" s="248" t="s">
        <v>976</v>
      </c>
      <c r="B44" s="249" t="s">
        <v>658</v>
      </c>
      <c r="C44" s="268"/>
      <c r="D44" s="262"/>
      <c r="E44" s="262"/>
      <c r="F44" s="262"/>
      <c r="G44" s="262"/>
      <c r="H44" s="258">
        <f t="shared" si="3"/>
        <v>0</v>
      </c>
    </row>
    <row r="45" spans="1:8">
      <c r="A45" s="248" t="s">
        <v>977</v>
      </c>
      <c r="B45" s="249" t="s">
        <v>142</v>
      </c>
      <c r="C45" s="268"/>
      <c r="D45" s="262"/>
      <c r="E45" s="262"/>
      <c r="F45" s="262"/>
      <c r="G45" s="262"/>
      <c r="H45" s="258">
        <f t="shared" si="3"/>
        <v>0</v>
      </c>
    </row>
    <row r="46" spans="1:8">
      <c r="A46" s="245" t="s">
        <v>978</v>
      </c>
      <c r="B46" s="246" t="s">
        <v>659</v>
      </c>
      <c r="C46" s="268"/>
      <c r="D46" s="257">
        <f>SUM(D47:D48)</f>
        <v>0</v>
      </c>
      <c r="E46" s="257">
        <f>SUM(E47:E48)</f>
        <v>0</v>
      </c>
      <c r="F46" s="257">
        <f>SUM(F47:F48)</f>
        <v>0</v>
      </c>
      <c r="G46" s="257">
        <f>SUM(G47:G48)</f>
        <v>0</v>
      </c>
      <c r="H46" s="258">
        <f t="shared" si="3"/>
        <v>0</v>
      </c>
    </row>
    <row r="47" spans="1:8">
      <c r="A47" s="248" t="s">
        <v>979</v>
      </c>
      <c r="B47" s="249" t="s">
        <v>659</v>
      </c>
      <c r="C47" s="268"/>
      <c r="D47" s="262"/>
      <c r="E47" s="262"/>
      <c r="F47" s="262"/>
      <c r="G47" s="262"/>
      <c r="H47" s="258">
        <f t="shared" si="3"/>
        <v>0</v>
      </c>
    </row>
    <row r="48" spans="1:8">
      <c r="A48" s="248" t="s">
        <v>980</v>
      </c>
      <c r="B48" s="249" t="s">
        <v>142</v>
      </c>
      <c r="C48" s="268"/>
      <c r="D48" s="262"/>
      <c r="E48" s="262"/>
      <c r="F48" s="262"/>
      <c r="G48" s="262"/>
      <c r="H48" s="258">
        <f t="shared" si="3"/>
        <v>0</v>
      </c>
    </row>
    <row r="49" spans="1:8">
      <c r="A49" s="245" t="s">
        <v>981</v>
      </c>
      <c r="B49" s="246" t="s">
        <v>660</v>
      </c>
      <c r="C49" s="268"/>
      <c r="D49" s="257">
        <f>SUM(D50:D51)</f>
        <v>0</v>
      </c>
      <c r="E49" s="257">
        <f>SUM(E50:E51)</f>
        <v>0</v>
      </c>
      <c r="F49" s="257">
        <f>SUM(F50:F51)</f>
        <v>0</v>
      </c>
      <c r="G49" s="257">
        <f>SUM(G50:G51)</f>
        <v>0</v>
      </c>
      <c r="H49" s="258">
        <f t="shared" si="3"/>
        <v>0</v>
      </c>
    </row>
    <row r="50" spans="1:8">
      <c r="A50" s="248" t="s">
        <v>982</v>
      </c>
      <c r="B50" s="249" t="s">
        <v>660</v>
      </c>
      <c r="C50" s="268"/>
      <c r="D50" s="262"/>
      <c r="E50" s="262"/>
      <c r="F50" s="262"/>
      <c r="G50" s="262"/>
      <c r="H50" s="258">
        <f t="shared" si="3"/>
        <v>0</v>
      </c>
    </row>
    <row r="51" spans="1:8">
      <c r="A51" s="248" t="s">
        <v>983</v>
      </c>
      <c r="B51" s="249" t="s">
        <v>142</v>
      </c>
      <c r="C51" s="268"/>
      <c r="D51" s="262"/>
      <c r="E51" s="262"/>
      <c r="F51" s="262"/>
      <c r="G51" s="262"/>
      <c r="H51" s="258">
        <f t="shared" si="3"/>
        <v>0</v>
      </c>
    </row>
    <row r="52" spans="1:8">
      <c r="A52" s="245" t="s">
        <v>984</v>
      </c>
      <c r="B52" s="246" t="s">
        <v>661</v>
      </c>
      <c r="C52" s="268"/>
      <c r="D52" s="257">
        <f>SUM(D53:D54)</f>
        <v>0</v>
      </c>
      <c r="E52" s="257">
        <f>SUM(E53:E54)</f>
        <v>0</v>
      </c>
      <c r="F52" s="257">
        <f>SUM(F53:F54)</f>
        <v>0</v>
      </c>
      <c r="G52" s="257">
        <f>SUM(G53:G54)</f>
        <v>0</v>
      </c>
      <c r="H52" s="258">
        <f t="shared" si="3"/>
        <v>0</v>
      </c>
    </row>
    <row r="53" spans="1:8">
      <c r="A53" s="248" t="s">
        <v>985</v>
      </c>
      <c r="B53" s="249" t="s">
        <v>661</v>
      </c>
      <c r="C53" s="268"/>
      <c r="D53" s="262"/>
      <c r="E53" s="262"/>
      <c r="F53" s="262"/>
      <c r="G53" s="262"/>
      <c r="H53" s="258">
        <f t="shared" si="3"/>
        <v>0</v>
      </c>
    </row>
    <row r="54" spans="1:8">
      <c r="A54" s="248" t="s">
        <v>986</v>
      </c>
      <c r="B54" s="249" t="s">
        <v>142</v>
      </c>
      <c r="C54" s="268"/>
      <c r="D54" s="262"/>
      <c r="E54" s="262"/>
      <c r="F54" s="262"/>
      <c r="G54" s="262"/>
      <c r="H54" s="258">
        <f t="shared" si="3"/>
        <v>0</v>
      </c>
    </row>
    <row r="55" spans="1:8">
      <c r="A55" s="245" t="s">
        <v>987</v>
      </c>
      <c r="B55" s="246" t="s">
        <v>662</v>
      </c>
      <c r="C55" s="262"/>
      <c r="D55" s="268"/>
      <c r="E55" s="268"/>
      <c r="F55" s="268"/>
      <c r="G55" s="268"/>
      <c r="H55" s="258">
        <f>C55</f>
        <v>0</v>
      </c>
    </row>
    <row r="56" spans="1:8">
      <c r="A56" s="614">
        <v>4.2</v>
      </c>
      <c r="B56" s="615" t="s">
        <v>563</v>
      </c>
      <c r="C56" s="257">
        <f>C75</f>
        <v>0</v>
      </c>
      <c r="D56" s="257">
        <f>D57+D60+D63+D66+D69+D72</f>
        <v>0</v>
      </c>
      <c r="E56" s="257">
        <f>E57+E60+E63+E66+E69+E72</f>
        <v>0</v>
      </c>
      <c r="F56" s="257">
        <f>F57+F60+F63+F66+F69+F72</f>
        <v>0</v>
      </c>
      <c r="G56" s="257">
        <f>G57+G60+G63+G66+G69+G72</f>
        <v>0</v>
      </c>
      <c r="H56" s="258">
        <f>SUM(C56:G56)</f>
        <v>0</v>
      </c>
    </row>
    <row r="57" spans="1:8">
      <c r="A57" s="245" t="s">
        <v>815</v>
      </c>
      <c r="B57" s="246" t="s">
        <v>663</v>
      </c>
      <c r="C57" s="268"/>
      <c r="D57" s="257">
        <f>SUM(D58:D59)</f>
        <v>0</v>
      </c>
      <c r="E57" s="257">
        <f>SUM(E58:E59)</f>
        <v>0</v>
      </c>
      <c r="F57" s="257">
        <f>SUM(F58:F59)</f>
        <v>0</v>
      </c>
      <c r="G57" s="257">
        <f>SUM(G58:G59)</f>
        <v>0</v>
      </c>
      <c r="H57" s="258">
        <f>SUM(D57:G57)</f>
        <v>0</v>
      </c>
    </row>
    <row r="58" spans="1:8">
      <c r="A58" s="248" t="s">
        <v>816</v>
      </c>
      <c r="B58" s="249" t="s">
        <v>663</v>
      </c>
      <c r="C58" s="268"/>
      <c r="D58" s="262"/>
      <c r="E58" s="262"/>
      <c r="F58" s="262"/>
      <c r="G58" s="262"/>
      <c r="H58" s="258">
        <f t="shared" ref="H58:H74" si="4">SUM(D58:G58)</f>
        <v>0</v>
      </c>
    </row>
    <row r="59" spans="1:8">
      <c r="A59" s="248" t="s">
        <v>817</v>
      </c>
      <c r="B59" s="249" t="s">
        <v>142</v>
      </c>
      <c r="C59" s="268"/>
      <c r="D59" s="262"/>
      <c r="E59" s="262"/>
      <c r="F59" s="262"/>
      <c r="G59" s="262"/>
      <c r="H59" s="258">
        <f t="shared" si="4"/>
        <v>0</v>
      </c>
    </row>
    <row r="60" spans="1:8">
      <c r="A60" s="245" t="s">
        <v>818</v>
      </c>
      <c r="B60" s="246" t="s">
        <v>655</v>
      </c>
      <c r="C60" s="268"/>
      <c r="D60" s="257">
        <f>SUM(D61:D62)</f>
        <v>0</v>
      </c>
      <c r="E60" s="257">
        <f>SUM(E61:E62)</f>
        <v>0</v>
      </c>
      <c r="F60" s="257">
        <f>SUM(F61:F62)</f>
        <v>0</v>
      </c>
      <c r="G60" s="257">
        <f>SUM(G61:G62)</f>
        <v>0</v>
      </c>
      <c r="H60" s="258">
        <f t="shared" si="4"/>
        <v>0</v>
      </c>
    </row>
    <row r="61" spans="1:8">
      <c r="A61" s="248" t="s">
        <v>819</v>
      </c>
      <c r="B61" s="249" t="s">
        <v>656</v>
      </c>
      <c r="C61" s="268"/>
      <c r="D61" s="262"/>
      <c r="E61" s="262"/>
      <c r="F61" s="262"/>
      <c r="G61" s="262"/>
      <c r="H61" s="258">
        <f t="shared" si="4"/>
        <v>0</v>
      </c>
    </row>
    <row r="62" spans="1:8">
      <c r="A62" s="248" t="s">
        <v>820</v>
      </c>
      <c r="B62" s="249" t="s">
        <v>142</v>
      </c>
      <c r="C62" s="268"/>
      <c r="D62" s="262"/>
      <c r="E62" s="262"/>
      <c r="F62" s="262"/>
      <c r="G62" s="262"/>
      <c r="H62" s="258">
        <f t="shared" si="4"/>
        <v>0</v>
      </c>
    </row>
    <row r="63" spans="1:8">
      <c r="A63" s="245" t="s">
        <v>988</v>
      </c>
      <c r="B63" s="246" t="s">
        <v>658</v>
      </c>
      <c r="C63" s="268"/>
      <c r="D63" s="257">
        <f>SUM(D64:D65)</f>
        <v>0</v>
      </c>
      <c r="E63" s="257">
        <f>SUM(E64:E65)</f>
        <v>0</v>
      </c>
      <c r="F63" s="257">
        <f>SUM(F64:F65)</f>
        <v>0</v>
      </c>
      <c r="G63" s="257">
        <f>SUM(G64:G65)</f>
        <v>0</v>
      </c>
      <c r="H63" s="258">
        <f t="shared" si="4"/>
        <v>0</v>
      </c>
    </row>
    <row r="64" spans="1:8">
      <c r="A64" s="248" t="s">
        <v>989</v>
      </c>
      <c r="B64" s="249" t="s">
        <v>669</v>
      </c>
      <c r="C64" s="268"/>
      <c r="D64" s="262"/>
      <c r="E64" s="262"/>
      <c r="F64" s="262"/>
      <c r="G64" s="262"/>
      <c r="H64" s="258">
        <f t="shared" si="4"/>
        <v>0</v>
      </c>
    </row>
    <row r="65" spans="1:8">
      <c r="A65" s="248" t="s">
        <v>990</v>
      </c>
      <c r="B65" s="249" t="s">
        <v>142</v>
      </c>
      <c r="C65" s="268"/>
      <c r="D65" s="262"/>
      <c r="E65" s="262"/>
      <c r="F65" s="262"/>
      <c r="G65" s="262"/>
      <c r="H65" s="258">
        <f t="shared" si="4"/>
        <v>0</v>
      </c>
    </row>
    <row r="66" spans="1:8">
      <c r="A66" s="245" t="s">
        <v>991</v>
      </c>
      <c r="B66" s="246" t="s">
        <v>659</v>
      </c>
      <c r="C66" s="268"/>
      <c r="D66" s="257">
        <f>SUM(D67:D68)</f>
        <v>0</v>
      </c>
      <c r="E66" s="257">
        <f>SUM(E67:E68)</f>
        <v>0</v>
      </c>
      <c r="F66" s="257">
        <f>SUM(F67:F68)</f>
        <v>0</v>
      </c>
      <c r="G66" s="257">
        <f>SUM(G67:G68)</f>
        <v>0</v>
      </c>
      <c r="H66" s="258">
        <f t="shared" si="4"/>
        <v>0</v>
      </c>
    </row>
    <row r="67" spans="1:8">
      <c r="A67" s="248" t="s">
        <v>992</v>
      </c>
      <c r="B67" s="249" t="s">
        <v>670</v>
      </c>
      <c r="C67" s="268"/>
      <c r="D67" s="262"/>
      <c r="E67" s="262"/>
      <c r="F67" s="262"/>
      <c r="G67" s="262"/>
      <c r="H67" s="258">
        <f t="shared" si="4"/>
        <v>0</v>
      </c>
    </row>
    <row r="68" spans="1:8">
      <c r="A68" s="248" t="s">
        <v>993</v>
      </c>
      <c r="B68" s="249" t="s">
        <v>142</v>
      </c>
      <c r="C68" s="268"/>
      <c r="D68" s="262"/>
      <c r="E68" s="262"/>
      <c r="F68" s="262"/>
      <c r="G68" s="262"/>
      <c r="H68" s="258">
        <f t="shared" si="4"/>
        <v>0</v>
      </c>
    </row>
    <row r="69" spans="1:8">
      <c r="A69" s="245" t="s">
        <v>994</v>
      </c>
      <c r="B69" s="246" t="s">
        <v>660</v>
      </c>
      <c r="C69" s="268"/>
      <c r="D69" s="257">
        <f>SUM(D70:D71)</f>
        <v>0</v>
      </c>
      <c r="E69" s="257">
        <f>SUM(E70:E71)</f>
        <v>0</v>
      </c>
      <c r="F69" s="257">
        <f>SUM(F70:F71)</f>
        <v>0</v>
      </c>
      <c r="G69" s="257">
        <f>SUM(G70:G71)</f>
        <v>0</v>
      </c>
      <c r="H69" s="258">
        <f t="shared" si="4"/>
        <v>0</v>
      </c>
    </row>
    <row r="70" spans="1:8">
      <c r="A70" s="248" t="s">
        <v>995</v>
      </c>
      <c r="B70" s="249" t="s">
        <v>660</v>
      </c>
      <c r="C70" s="268"/>
      <c r="D70" s="262"/>
      <c r="E70" s="262"/>
      <c r="F70" s="262"/>
      <c r="G70" s="262"/>
      <c r="H70" s="258">
        <f t="shared" si="4"/>
        <v>0</v>
      </c>
    </row>
    <row r="71" spans="1:8">
      <c r="A71" s="248" t="s">
        <v>996</v>
      </c>
      <c r="B71" s="249" t="s">
        <v>142</v>
      </c>
      <c r="C71" s="268"/>
      <c r="D71" s="262"/>
      <c r="E71" s="262"/>
      <c r="F71" s="262"/>
      <c r="G71" s="262"/>
      <c r="H71" s="258">
        <f t="shared" si="4"/>
        <v>0</v>
      </c>
    </row>
    <row r="72" spans="1:8">
      <c r="A72" s="245" t="s">
        <v>997</v>
      </c>
      <c r="B72" s="246" t="s">
        <v>661</v>
      </c>
      <c r="C72" s="268"/>
      <c r="D72" s="257">
        <f>SUM(D73:D74)</f>
        <v>0</v>
      </c>
      <c r="E72" s="257">
        <f>SUM(E73:E74)</f>
        <v>0</v>
      </c>
      <c r="F72" s="257">
        <f>SUM(F73:F74)</f>
        <v>0</v>
      </c>
      <c r="G72" s="257">
        <f>SUM(G73:G74)</f>
        <v>0</v>
      </c>
      <c r="H72" s="258">
        <f t="shared" si="4"/>
        <v>0</v>
      </c>
    </row>
    <row r="73" spans="1:8">
      <c r="A73" s="248" t="s">
        <v>998</v>
      </c>
      <c r="B73" s="249" t="s">
        <v>661</v>
      </c>
      <c r="C73" s="268"/>
      <c r="D73" s="262"/>
      <c r="E73" s="262"/>
      <c r="F73" s="262"/>
      <c r="G73" s="262"/>
      <c r="H73" s="258">
        <f t="shared" si="4"/>
        <v>0</v>
      </c>
    </row>
    <row r="74" spans="1:8">
      <c r="A74" s="248" t="s">
        <v>999</v>
      </c>
      <c r="B74" s="249" t="s">
        <v>142</v>
      </c>
      <c r="C74" s="268"/>
      <c r="D74" s="262"/>
      <c r="E74" s="262"/>
      <c r="F74" s="262"/>
      <c r="G74" s="262"/>
      <c r="H74" s="258">
        <f t="shared" si="4"/>
        <v>0</v>
      </c>
    </row>
    <row r="75" spans="1:8">
      <c r="A75" s="245" t="s">
        <v>1000</v>
      </c>
      <c r="B75" s="269" t="s">
        <v>671</v>
      </c>
      <c r="C75" s="262"/>
      <c r="D75" s="268"/>
      <c r="E75" s="268"/>
      <c r="F75" s="268"/>
      <c r="G75" s="268"/>
      <c r="H75" s="258">
        <f>C75</f>
        <v>0</v>
      </c>
    </row>
    <row r="76" spans="1:8">
      <c r="A76" s="614">
        <v>4.3</v>
      </c>
      <c r="B76" s="615" t="s">
        <v>672</v>
      </c>
      <c r="C76" s="257">
        <f>C95</f>
        <v>0</v>
      </c>
      <c r="D76" s="257">
        <f>D77+D80+D83+D86+D89+D92</f>
        <v>0</v>
      </c>
      <c r="E76" s="257">
        <f>E77+E80+E83+E86+E89+E92</f>
        <v>0</v>
      </c>
      <c r="F76" s="257">
        <f>F77+F80+F83+F86+F89+F92</f>
        <v>0</v>
      </c>
      <c r="G76" s="257">
        <f>G77+G80+G83+G86+G89+G92</f>
        <v>0</v>
      </c>
      <c r="H76" s="258">
        <f>SUM(C76:G76)</f>
        <v>0</v>
      </c>
    </row>
    <row r="77" spans="1:8">
      <c r="A77" s="245" t="s">
        <v>821</v>
      </c>
      <c r="B77" s="246" t="s">
        <v>663</v>
      </c>
      <c r="C77" s="268"/>
      <c r="D77" s="257">
        <f>SUM(D78:D79)</f>
        <v>0</v>
      </c>
      <c r="E77" s="257">
        <f>SUM(E78:E79)</f>
        <v>0</v>
      </c>
      <c r="F77" s="257">
        <f>SUM(F78:F79)</f>
        <v>0</v>
      </c>
      <c r="G77" s="257">
        <f>SUM(G78:G79)</f>
        <v>0</v>
      </c>
      <c r="H77" s="258">
        <f>SUM(D77:G77)</f>
        <v>0</v>
      </c>
    </row>
    <row r="78" spans="1:8">
      <c r="A78" s="248" t="s">
        <v>822</v>
      </c>
      <c r="B78" s="249" t="s">
        <v>663</v>
      </c>
      <c r="C78" s="268"/>
      <c r="D78" s="262"/>
      <c r="E78" s="262"/>
      <c r="F78" s="262"/>
      <c r="G78" s="262"/>
      <c r="H78" s="258">
        <f t="shared" ref="H78:H94" si="5">SUM(D78:G78)</f>
        <v>0</v>
      </c>
    </row>
    <row r="79" spans="1:8">
      <c r="A79" s="248" t="s">
        <v>823</v>
      </c>
      <c r="B79" s="249" t="s">
        <v>142</v>
      </c>
      <c r="C79" s="268"/>
      <c r="D79" s="262"/>
      <c r="E79" s="262"/>
      <c r="F79" s="262"/>
      <c r="G79" s="262"/>
      <c r="H79" s="258">
        <f t="shared" si="5"/>
        <v>0</v>
      </c>
    </row>
    <row r="80" spans="1:8">
      <c r="A80" s="245" t="s">
        <v>824</v>
      </c>
      <c r="B80" s="246" t="s">
        <v>655</v>
      </c>
      <c r="C80" s="268"/>
      <c r="D80" s="257">
        <f>SUM(D81:D82)</f>
        <v>0</v>
      </c>
      <c r="E80" s="257">
        <f>SUM(E81:E82)</f>
        <v>0</v>
      </c>
      <c r="F80" s="257">
        <f>SUM(F81:F82)</f>
        <v>0</v>
      </c>
      <c r="G80" s="257">
        <f>SUM(G81:G82)</f>
        <v>0</v>
      </c>
      <c r="H80" s="258">
        <f t="shared" si="5"/>
        <v>0</v>
      </c>
    </row>
    <row r="81" spans="1:8">
      <c r="A81" s="248" t="s">
        <v>825</v>
      </c>
      <c r="B81" s="249" t="s">
        <v>656</v>
      </c>
      <c r="C81" s="268"/>
      <c r="D81" s="262"/>
      <c r="E81" s="262"/>
      <c r="F81" s="262"/>
      <c r="G81" s="262"/>
      <c r="H81" s="258">
        <f t="shared" si="5"/>
        <v>0</v>
      </c>
    </row>
    <row r="82" spans="1:8">
      <c r="A82" s="248" t="s">
        <v>826</v>
      </c>
      <c r="B82" s="249" t="s">
        <v>142</v>
      </c>
      <c r="C82" s="268"/>
      <c r="D82" s="262"/>
      <c r="E82" s="262"/>
      <c r="F82" s="262"/>
      <c r="G82" s="262"/>
      <c r="H82" s="258">
        <f t="shared" si="5"/>
        <v>0</v>
      </c>
    </row>
    <row r="83" spans="1:8">
      <c r="A83" s="245" t="s">
        <v>1001</v>
      </c>
      <c r="B83" s="246" t="s">
        <v>658</v>
      </c>
      <c r="C83" s="268"/>
      <c r="D83" s="257">
        <f>SUM(D84:D85)</f>
        <v>0</v>
      </c>
      <c r="E83" s="257">
        <f>SUM(E84:E85)</f>
        <v>0</v>
      </c>
      <c r="F83" s="257">
        <f>SUM(F84:F85)</f>
        <v>0</v>
      </c>
      <c r="G83" s="257">
        <f>SUM(G84:G85)</f>
        <v>0</v>
      </c>
      <c r="H83" s="258">
        <f t="shared" si="5"/>
        <v>0</v>
      </c>
    </row>
    <row r="84" spans="1:8">
      <c r="A84" s="248" t="s">
        <v>1002</v>
      </c>
      <c r="B84" s="249" t="s">
        <v>669</v>
      </c>
      <c r="C84" s="268"/>
      <c r="D84" s="262"/>
      <c r="E84" s="262"/>
      <c r="F84" s="262"/>
      <c r="G84" s="262"/>
      <c r="H84" s="258">
        <f t="shared" si="5"/>
        <v>0</v>
      </c>
    </row>
    <row r="85" spans="1:8">
      <c r="A85" s="248" t="s">
        <v>1003</v>
      </c>
      <c r="B85" s="249" t="s">
        <v>142</v>
      </c>
      <c r="C85" s="268"/>
      <c r="D85" s="262"/>
      <c r="E85" s="262"/>
      <c r="F85" s="262"/>
      <c r="G85" s="262"/>
      <c r="H85" s="258">
        <f t="shared" si="5"/>
        <v>0</v>
      </c>
    </row>
    <row r="86" spans="1:8">
      <c r="A86" s="245" t="s">
        <v>1004</v>
      </c>
      <c r="B86" s="246" t="s">
        <v>659</v>
      </c>
      <c r="C86" s="268"/>
      <c r="D86" s="257">
        <f>SUM(D87:D88)</f>
        <v>0</v>
      </c>
      <c r="E86" s="257">
        <f>SUM(E87:E88)</f>
        <v>0</v>
      </c>
      <c r="F86" s="257">
        <f>SUM(F87:F88)</f>
        <v>0</v>
      </c>
      <c r="G86" s="257">
        <f>SUM(G87:G88)</f>
        <v>0</v>
      </c>
      <c r="H86" s="258">
        <f t="shared" si="5"/>
        <v>0</v>
      </c>
    </row>
    <row r="87" spans="1:8">
      <c r="A87" s="248" t="s">
        <v>1005</v>
      </c>
      <c r="B87" s="249" t="s">
        <v>670</v>
      </c>
      <c r="C87" s="268"/>
      <c r="D87" s="262"/>
      <c r="E87" s="262"/>
      <c r="F87" s="262"/>
      <c r="G87" s="262"/>
      <c r="H87" s="258">
        <f t="shared" si="5"/>
        <v>0</v>
      </c>
    </row>
    <row r="88" spans="1:8">
      <c r="A88" s="248" t="s">
        <v>1006</v>
      </c>
      <c r="B88" s="249" t="s">
        <v>142</v>
      </c>
      <c r="C88" s="268"/>
      <c r="D88" s="262"/>
      <c r="E88" s="262"/>
      <c r="F88" s="262"/>
      <c r="G88" s="262"/>
      <c r="H88" s="258">
        <f t="shared" si="5"/>
        <v>0</v>
      </c>
    </row>
    <row r="89" spans="1:8">
      <c r="A89" s="245" t="s">
        <v>1007</v>
      </c>
      <c r="B89" s="246" t="s">
        <v>660</v>
      </c>
      <c r="C89" s="268"/>
      <c r="D89" s="257">
        <f>SUM(D90:D91)</f>
        <v>0</v>
      </c>
      <c r="E89" s="257">
        <f>SUM(E90:E91)</f>
        <v>0</v>
      </c>
      <c r="F89" s="257">
        <f>SUM(F90:F91)</f>
        <v>0</v>
      </c>
      <c r="G89" s="257">
        <f>SUM(G90:G91)</f>
        <v>0</v>
      </c>
      <c r="H89" s="258">
        <f t="shared" si="5"/>
        <v>0</v>
      </c>
    </row>
    <row r="90" spans="1:8">
      <c r="A90" s="248" t="s">
        <v>1008</v>
      </c>
      <c r="B90" s="249" t="s">
        <v>660</v>
      </c>
      <c r="C90" s="268"/>
      <c r="D90" s="262"/>
      <c r="E90" s="262"/>
      <c r="F90" s="262"/>
      <c r="G90" s="262"/>
      <c r="H90" s="258">
        <f t="shared" si="5"/>
        <v>0</v>
      </c>
    </row>
    <row r="91" spans="1:8">
      <c r="A91" s="248" t="s">
        <v>1009</v>
      </c>
      <c r="B91" s="249" t="s">
        <v>142</v>
      </c>
      <c r="C91" s="268"/>
      <c r="D91" s="262"/>
      <c r="E91" s="262"/>
      <c r="F91" s="262"/>
      <c r="G91" s="262"/>
      <c r="H91" s="258">
        <f t="shared" si="5"/>
        <v>0</v>
      </c>
    </row>
    <row r="92" spans="1:8">
      <c r="A92" s="245" t="s">
        <v>1010</v>
      </c>
      <c r="B92" s="246" t="s">
        <v>661</v>
      </c>
      <c r="C92" s="268"/>
      <c r="D92" s="257">
        <f>SUM(D93:D94)</f>
        <v>0</v>
      </c>
      <c r="E92" s="257">
        <f>SUM(E93:E94)</f>
        <v>0</v>
      </c>
      <c r="F92" s="257">
        <f>SUM(F93:F94)</f>
        <v>0</v>
      </c>
      <c r="G92" s="257">
        <f>SUM(G93:G94)</f>
        <v>0</v>
      </c>
      <c r="H92" s="258">
        <f t="shared" si="5"/>
        <v>0</v>
      </c>
    </row>
    <row r="93" spans="1:8">
      <c r="A93" s="248" t="s">
        <v>1011</v>
      </c>
      <c r="B93" s="249" t="s">
        <v>661</v>
      </c>
      <c r="C93" s="268"/>
      <c r="D93" s="262"/>
      <c r="E93" s="262"/>
      <c r="F93" s="262"/>
      <c r="G93" s="262"/>
      <c r="H93" s="258">
        <f t="shared" si="5"/>
        <v>0</v>
      </c>
    </row>
    <row r="94" spans="1:8">
      <c r="A94" s="248" t="s">
        <v>1012</v>
      </c>
      <c r="B94" s="249" t="s">
        <v>142</v>
      </c>
      <c r="C94" s="268"/>
      <c r="D94" s="262"/>
      <c r="E94" s="262"/>
      <c r="F94" s="262"/>
      <c r="G94" s="262"/>
      <c r="H94" s="258">
        <f t="shared" si="5"/>
        <v>0</v>
      </c>
    </row>
    <row r="95" spans="1:8">
      <c r="A95" s="245" t="s">
        <v>1013</v>
      </c>
      <c r="B95" s="246" t="s">
        <v>678</v>
      </c>
      <c r="C95" s="257">
        <f>SUM(C96:C97)</f>
        <v>0</v>
      </c>
      <c r="D95" s="268"/>
      <c r="E95" s="268"/>
      <c r="F95" s="268"/>
      <c r="G95" s="268"/>
      <c r="H95" s="258">
        <f>C95</f>
        <v>0</v>
      </c>
    </row>
    <row r="96" spans="1:8">
      <c r="A96" s="248" t="s">
        <v>1014</v>
      </c>
      <c r="B96" s="270" t="s">
        <v>679</v>
      </c>
      <c r="C96" s="262"/>
      <c r="D96" s="268"/>
      <c r="E96" s="268"/>
      <c r="F96" s="268"/>
      <c r="G96" s="268"/>
      <c r="H96" s="258">
        <f>C96</f>
        <v>0</v>
      </c>
    </row>
    <row r="97" spans="1:8">
      <c r="A97" s="248" t="s">
        <v>1015</v>
      </c>
      <c r="B97" s="270" t="s">
        <v>680</v>
      </c>
      <c r="C97" s="262"/>
      <c r="D97" s="268"/>
      <c r="E97" s="268"/>
      <c r="F97" s="268"/>
      <c r="G97" s="268"/>
      <c r="H97" s="258">
        <f>C97</f>
        <v>0</v>
      </c>
    </row>
    <row r="98" spans="1:8">
      <c r="A98" s="614">
        <v>4.4000000000000004</v>
      </c>
      <c r="B98" s="615" t="s">
        <v>565</v>
      </c>
      <c r="C98" s="257">
        <f>C117</f>
        <v>0</v>
      </c>
      <c r="D98" s="257">
        <f>D99+D102+D105+D108+D111+D114</f>
        <v>0</v>
      </c>
      <c r="E98" s="257">
        <f>E99+E102+E105+E108+E111+E114</f>
        <v>0</v>
      </c>
      <c r="F98" s="257">
        <f>F99+F102+F105+F108+F111+F114</f>
        <v>0</v>
      </c>
      <c r="G98" s="257">
        <f>G99+G102+G105+G108+G111+G114</f>
        <v>0</v>
      </c>
      <c r="H98" s="258">
        <f>SUM(C98:G98)</f>
        <v>0</v>
      </c>
    </row>
    <row r="99" spans="1:8">
      <c r="A99" s="245" t="s">
        <v>1016</v>
      </c>
      <c r="B99" s="246" t="s">
        <v>663</v>
      </c>
      <c r="C99" s="268"/>
      <c r="D99" s="257">
        <f>SUM(D100:D101)</f>
        <v>0</v>
      </c>
      <c r="E99" s="257">
        <f>SUM(E100:E101)</f>
        <v>0</v>
      </c>
      <c r="F99" s="257">
        <f>SUM(F100:F101)</f>
        <v>0</v>
      </c>
      <c r="G99" s="257">
        <f>SUM(G100:G101)</f>
        <v>0</v>
      </c>
      <c r="H99" s="258">
        <f>SUM(D99:G99)</f>
        <v>0</v>
      </c>
    </row>
    <row r="100" spans="1:8">
      <c r="A100" s="248" t="s">
        <v>1017</v>
      </c>
      <c r="B100" s="249" t="s">
        <v>663</v>
      </c>
      <c r="C100" s="268"/>
      <c r="D100" s="262"/>
      <c r="E100" s="262"/>
      <c r="F100" s="262"/>
      <c r="G100" s="262"/>
      <c r="H100" s="258">
        <f t="shared" ref="H100:H115" si="6">SUM(D100:G100)</f>
        <v>0</v>
      </c>
    </row>
    <row r="101" spans="1:8">
      <c r="A101" s="248" t="s">
        <v>1018</v>
      </c>
      <c r="B101" s="249" t="s">
        <v>142</v>
      </c>
      <c r="C101" s="268"/>
      <c r="D101" s="262"/>
      <c r="E101" s="262"/>
      <c r="F101" s="262"/>
      <c r="G101" s="262"/>
      <c r="H101" s="258">
        <f t="shared" si="6"/>
        <v>0</v>
      </c>
    </row>
    <row r="102" spans="1:8">
      <c r="A102" s="245" t="s">
        <v>1019</v>
      </c>
      <c r="B102" s="246" t="s">
        <v>655</v>
      </c>
      <c r="C102" s="268"/>
      <c r="D102" s="257">
        <f>SUM(D103:D104)</f>
        <v>0</v>
      </c>
      <c r="E102" s="257">
        <f>SUM(E103:E104)</f>
        <v>0</v>
      </c>
      <c r="F102" s="257">
        <f>SUM(F103:F104)</f>
        <v>0</v>
      </c>
      <c r="G102" s="257">
        <f>SUM(G103:G104)</f>
        <v>0</v>
      </c>
      <c r="H102" s="258">
        <f t="shared" si="6"/>
        <v>0</v>
      </c>
    </row>
    <row r="103" spans="1:8">
      <c r="A103" s="248" t="s">
        <v>1020</v>
      </c>
      <c r="B103" s="249" t="s">
        <v>656</v>
      </c>
      <c r="C103" s="268"/>
      <c r="D103" s="262"/>
      <c r="E103" s="262"/>
      <c r="F103" s="262"/>
      <c r="G103" s="262"/>
      <c r="H103" s="258">
        <f t="shared" si="6"/>
        <v>0</v>
      </c>
    </row>
    <row r="104" spans="1:8">
      <c r="A104" s="248" t="s">
        <v>1021</v>
      </c>
      <c r="B104" s="249" t="s">
        <v>142</v>
      </c>
      <c r="C104" s="268"/>
      <c r="D104" s="262"/>
      <c r="E104" s="262"/>
      <c r="F104" s="262"/>
      <c r="G104" s="262"/>
      <c r="H104" s="258">
        <f t="shared" si="6"/>
        <v>0</v>
      </c>
    </row>
    <row r="105" spans="1:8">
      <c r="A105" s="245" t="s">
        <v>1022</v>
      </c>
      <c r="B105" s="246" t="s">
        <v>658</v>
      </c>
      <c r="C105" s="268"/>
      <c r="D105" s="257">
        <f>SUM(D106:D107)</f>
        <v>0</v>
      </c>
      <c r="E105" s="257">
        <f>SUM(E106:E107)</f>
        <v>0</v>
      </c>
      <c r="F105" s="257">
        <f>SUM(F106:F107)</f>
        <v>0</v>
      </c>
      <c r="G105" s="257">
        <f>SUM(G106:G107)</f>
        <v>0</v>
      </c>
      <c r="H105" s="258">
        <f t="shared" si="6"/>
        <v>0</v>
      </c>
    </row>
    <row r="106" spans="1:8">
      <c r="A106" s="248" t="s">
        <v>1023</v>
      </c>
      <c r="B106" s="249" t="s">
        <v>669</v>
      </c>
      <c r="C106" s="268"/>
      <c r="D106" s="262"/>
      <c r="E106" s="262"/>
      <c r="F106" s="262"/>
      <c r="G106" s="262"/>
      <c r="H106" s="258">
        <f t="shared" si="6"/>
        <v>0</v>
      </c>
    </row>
    <row r="107" spans="1:8">
      <c r="A107" s="248" t="s">
        <v>1024</v>
      </c>
      <c r="B107" s="249" t="s">
        <v>142</v>
      </c>
      <c r="C107" s="268"/>
      <c r="D107" s="262"/>
      <c r="E107" s="262"/>
      <c r="F107" s="262"/>
      <c r="G107" s="262"/>
      <c r="H107" s="258">
        <f t="shared" si="6"/>
        <v>0</v>
      </c>
    </row>
    <row r="108" spans="1:8">
      <c r="A108" s="245" t="s">
        <v>1025</v>
      </c>
      <c r="B108" s="246" t="s">
        <v>659</v>
      </c>
      <c r="C108" s="268"/>
      <c r="D108" s="257">
        <f>SUM(D109:D110)</f>
        <v>0</v>
      </c>
      <c r="E108" s="257">
        <f>SUM(E109:E110)</f>
        <v>0</v>
      </c>
      <c r="F108" s="257">
        <f>SUM(F109:F110)</f>
        <v>0</v>
      </c>
      <c r="G108" s="257">
        <f>SUM(G109:G110)</f>
        <v>0</v>
      </c>
      <c r="H108" s="258">
        <f t="shared" si="6"/>
        <v>0</v>
      </c>
    </row>
    <row r="109" spans="1:8">
      <c r="A109" s="248" t="s">
        <v>1026</v>
      </c>
      <c r="B109" s="249" t="s">
        <v>670</v>
      </c>
      <c r="C109" s="268"/>
      <c r="D109" s="262"/>
      <c r="E109" s="262"/>
      <c r="F109" s="262"/>
      <c r="G109" s="262"/>
      <c r="H109" s="258">
        <f t="shared" si="6"/>
        <v>0</v>
      </c>
    </row>
    <row r="110" spans="1:8">
      <c r="A110" s="248" t="s">
        <v>1027</v>
      </c>
      <c r="B110" s="249" t="s">
        <v>142</v>
      </c>
      <c r="C110" s="268"/>
      <c r="D110" s="262"/>
      <c r="E110" s="262"/>
      <c r="F110" s="262"/>
      <c r="G110" s="262"/>
      <c r="H110" s="258">
        <f t="shared" si="6"/>
        <v>0</v>
      </c>
    </row>
    <row r="111" spans="1:8">
      <c r="A111" s="245" t="s">
        <v>1028</v>
      </c>
      <c r="B111" s="246" t="s">
        <v>660</v>
      </c>
      <c r="C111" s="268"/>
      <c r="D111" s="257">
        <f>SUM(D112:D113)</f>
        <v>0</v>
      </c>
      <c r="E111" s="257">
        <f>SUM(E112:E113)</f>
        <v>0</v>
      </c>
      <c r="F111" s="257">
        <f>SUM(F112:F113)</f>
        <v>0</v>
      </c>
      <c r="G111" s="257">
        <f>SUM(G112:G113)</f>
        <v>0</v>
      </c>
      <c r="H111" s="258">
        <f t="shared" si="6"/>
        <v>0</v>
      </c>
    </row>
    <row r="112" spans="1:8">
      <c r="A112" s="248" t="s">
        <v>1029</v>
      </c>
      <c r="B112" s="249" t="s">
        <v>660</v>
      </c>
      <c r="C112" s="268"/>
      <c r="D112" s="262"/>
      <c r="E112" s="262"/>
      <c r="F112" s="262"/>
      <c r="G112" s="262"/>
      <c r="H112" s="258">
        <f t="shared" si="6"/>
        <v>0</v>
      </c>
    </row>
    <row r="113" spans="1:16">
      <c r="A113" s="248" t="s">
        <v>1030</v>
      </c>
      <c r="B113" s="249" t="s">
        <v>142</v>
      </c>
      <c r="C113" s="268"/>
      <c r="D113" s="262"/>
      <c r="E113" s="262"/>
      <c r="F113" s="262"/>
      <c r="G113" s="262"/>
      <c r="H113" s="258">
        <f t="shared" si="6"/>
        <v>0</v>
      </c>
    </row>
    <row r="114" spans="1:16">
      <c r="A114" s="245" t="s">
        <v>1031</v>
      </c>
      <c r="B114" s="246" t="s">
        <v>661</v>
      </c>
      <c r="C114" s="268"/>
      <c r="D114" s="257">
        <f>SUM(D115:D116)</f>
        <v>0</v>
      </c>
      <c r="E114" s="257">
        <f>SUM(E115:E116)</f>
        <v>0</v>
      </c>
      <c r="F114" s="257">
        <f>SUM(F115:F116)</f>
        <v>0</v>
      </c>
      <c r="G114" s="257">
        <f>SUM(G115:G116)</f>
        <v>0</v>
      </c>
      <c r="H114" s="258">
        <f t="shared" si="6"/>
        <v>0</v>
      </c>
    </row>
    <row r="115" spans="1:16">
      <c r="A115" s="248" t="s">
        <v>1032</v>
      </c>
      <c r="B115" s="249" t="s">
        <v>661</v>
      </c>
      <c r="C115" s="268"/>
      <c r="D115" s="262"/>
      <c r="E115" s="262"/>
      <c r="F115" s="262"/>
      <c r="G115" s="262"/>
      <c r="H115" s="258">
        <f t="shared" si="6"/>
        <v>0</v>
      </c>
    </row>
    <row r="116" spans="1:16">
      <c r="A116" s="248" t="s">
        <v>1033</v>
      </c>
      <c r="B116" s="249" t="s">
        <v>142</v>
      </c>
      <c r="C116" s="268"/>
      <c r="D116" s="262"/>
      <c r="E116" s="262"/>
      <c r="F116" s="262"/>
      <c r="G116" s="262"/>
      <c r="H116" s="258">
        <f>SUM(D116:G116)</f>
        <v>0</v>
      </c>
    </row>
    <row r="117" spans="1:16">
      <c r="A117" s="245" t="s">
        <v>1034</v>
      </c>
      <c r="B117" s="246" t="s">
        <v>681</v>
      </c>
      <c r="C117" s="257">
        <f>SUM(C118:C119)</f>
        <v>0</v>
      </c>
      <c r="D117" s="268"/>
      <c r="E117" s="268"/>
      <c r="F117" s="268"/>
      <c r="G117" s="268"/>
      <c r="H117" s="258">
        <f>C117</f>
        <v>0</v>
      </c>
    </row>
    <row r="118" spans="1:16">
      <c r="A118" s="248" t="s">
        <v>1035</v>
      </c>
      <c r="B118" s="270" t="s">
        <v>679</v>
      </c>
      <c r="C118" s="262"/>
      <c r="D118" s="268"/>
      <c r="E118" s="268"/>
      <c r="F118" s="268"/>
      <c r="G118" s="268"/>
      <c r="H118" s="258">
        <f>C118</f>
        <v>0</v>
      </c>
    </row>
    <row r="119" spans="1:16">
      <c r="A119" s="248" t="s">
        <v>1036</v>
      </c>
      <c r="B119" s="270" t="s">
        <v>680</v>
      </c>
      <c r="C119" s="262"/>
      <c r="D119" s="268"/>
      <c r="E119" s="268"/>
      <c r="F119" s="268"/>
      <c r="G119" s="268"/>
      <c r="H119" s="258">
        <f>C119</f>
        <v>0</v>
      </c>
    </row>
    <row r="120" spans="1:16">
      <c r="A120" s="614">
        <v>4.5</v>
      </c>
      <c r="B120" s="615" t="s">
        <v>566</v>
      </c>
      <c r="C120" s="257">
        <f>C139</f>
        <v>0</v>
      </c>
      <c r="D120" s="257">
        <f>D121+D124+D127+D130+D133+D136</f>
        <v>0</v>
      </c>
      <c r="E120" s="257">
        <f>E121+E124+E127+E130+E133+E136</f>
        <v>0</v>
      </c>
      <c r="F120" s="257">
        <f>F121+F124+F127+F130+F133+F136</f>
        <v>0</v>
      </c>
      <c r="G120" s="257">
        <f>G121+G124+G127+G130+G133+G136</f>
        <v>0</v>
      </c>
      <c r="H120" s="258">
        <f>SUM(C120:G120)</f>
        <v>0</v>
      </c>
      <c r="P120" s="15">
        <v>392</v>
      </c>
    </row>
    <row r="121" spans="1:16">
      <c r="A121" s="245" t="s">
        <v>1037</v>
      </c>
      <c r="B121" s="246" t="s">
        <v>663</v>
      </c>
      <c r="C121" s="268"/>
      <c r="D121" s="257">
        <f>SUM(D122:D123)</f>
        <v>0</v>
      </c>
      <c r="E121" s="257">
        <f>SUM(E122:E123)</f>
        <v>0</v>
      </c>
      <c r="F121" s="257">
        <f>SUM(F122:F123)</f>
        <v>0</v>
      </c>
      <c r="G121" s="257">
        <f>SUM(G122:G123)</f>
        <v>0</v>
      </c>
      <c r="H121" s="258">
        <f>SUM(D121:G121)</f>
        <v>0</v>
      </c>
    </row>
    <row r="122" spans="1:16">
      <c r="A122" s="248" t="s">
        <v>1038</v>
      </c>
      <c r="B122" s="249" t="s">
        <v>663</v>
      </c>
      <c r="C122" s="268"/>
      <c r="D122" s="262"/>
      <c r="E122" s="262"/>
      <c r="F122" s="262"/>
      <c r="G122" s="262"/>
      <c r="H122" s="258">
        <f t="shared" ref="H122:H138" si="7">SUM(D122:G122)</f>
        <v>0</v>
      </c>
    </row>
    <row r="123" spans="1:16">
      <c r="A123" s="248" t="s">
        <v>1039</v>
      </c>
      <c r="B123" s="249" t="s">
        <v>142</v>
      </c>
      <c r="C123" s="268"/>
      <c r="D123" s="262"/>
      <c r="E123" s="262"/>
      <c r="F123" s="262"/>
      <c r="G123" s="262"/>
      <c r="H123" s="258">
        <f t="shared" si="7"/>
        <v>0</v>
      </c>
    </row>
    <row r="124" spans="1:16">
      <c r="A124" s="245" t="s">
        <v>1040</v>
      </c>
      <c r="B124" s="246" t="s">
        <v>655</v>
      </c>
      <c r="C124" s="268"/>
      <c r="D124" s="257">
        <f>SUM(D125:D126)</f>
        <v>0</v>
      </c>
      <c r="E124" s="257">
        <f>SUM(E125:E126)</f>
        <v>0</v>
      </c>
      <c r="F124" s="257">
        <f>SUM(F125:F126)</f>
        <v>0</v>
      </c>
      <c r="G124" s="257">
        <f>SUM(G125:G126)</f>
        <v>0</v>
      </c>
      <c r="H124" s="258">
        <f t="shared" si="7"/>
        <v>0</v>
      </c>
    </row>
    <row r="125" spans="1:16">
      <c r="A125" s="248" t="s">
        <v>1041</v>
      </c>
      <c r="B125" s="249" t="s">
        <v>656</v>
      </c>
      <c r="C125" s="268"/>
      <c r="D125" s="262"/>
      <c r="E125" s="262"/>
      <c r="F125" s="262"/>
      <c r="G125" s="262"/>
      <c r="H125" s="258">
        <f t="shared" si="7"/>
        <v>0</v>
      </c>
    </row>
    <row r="126" spans="1:16">
      <c r="A126" s="248" t="s">
        <v>1042</v>
      </c>
      <c r="B126" s="249" t="s">
        <v>142</v>
      </c>
      <c r="C126" s="268"/>
      <c r="D126" s="262"/>
      <c r="E126" s="262"/>
      <c r="F126" s="262"/>
      <c r="G126" s="262"/>
      <c r="H126" s="258">
        <f t="shared" si="7"/>
        <v>0</v>
      </c>
    </row>
    <row r="127" spans="1:16">
      <c r="A127" s="245" t="s">
        <v>1043</v>
      </c>
      <c r="B127" s="246" t="s">
        <v>658</v>
      </c>
      <c r="C127" s="268"/>
      <c r="D127" s="257">
        <f>SUM(D128:D129)</f>
        <v>0</v>
      </c>
      <c r="E127" s="257">
        <f>SUM(E128:E129)</f>
        <v>0</v>
      </c>
      <c r="F127" s="257">
        <f>SUM(F128:F129)</f>
        <v>0</v>
      </c>
      <c r="G127" s="257">
        <f>SUM(G128:G129)</f>
        <v>0</v>
      </c>
      <c r="H127" s="258">
        <f t="shared" si="7"/>
        <v>0</v>
      </c>
    </row>
    <row r="128" spans="1:16">
      <c r="A128" s="248" t="s">
        <v>1044</v>
      </c>
      <c r="B128" s="249" t="s">
        <v>669</v>
      </c>
      <c r="C128" s="268"/>
      <c r="D128" s="262"/>
      <c r="E128" s="262"/>
      <c r="F128" s="262"/>
      <c r="G128" s="262"/>
      <c r="H128" s="258">
        <f t="shared" si="7"/>
        <v>0</v>
      </c>
    </row>
    <row r="129" spans="1:8">
      <c r="A129" s="248" t="s">
        <v>1045</v>
      </c>
      <c r="B129" s="249" t="s">
        <v>142</v>
      </c>
      <c r="C129" s="268"/>
      <c r="D129" s="262"/>
      <c r="E129" s="262"/>
      <c r="F129" s="262"/>
      <c r="G129" s="262"/>
      <c r="H129" s="258">
        <f t="shared" si="7"/>
        <v>0</v>
      </c>
    </row>
    <row r="130" spans="1:8">
      <c r="A130" s="245" t="s">
        <v>1046</v>
      </c>
      <c r="B130" s="246" t="s">
        <v>659</v>
      </c>
      <c r="C130" s="268"/>
      <c r="D130" s="257">
        <f>SUM(D131:D132)</f>
        <v>0</v>
      </c>
      <c r="E130" s="257">
        <f>SUM(E131:E132)</f>
        <v>0</v>
      </c>
      <c r="F130" s="257">
        <f>SUM(F131:F132)</f>
        <v>0</v>
      </c>
      <c r="G130" s="257">
        <f>SUM(G131:G132)</f>
        <v>0</v>
      </c>
      <c r="H130" s="258">
        <f t="shared" si="7"/>
        <v>0</v>
      </c>
    </row>
    <row r="131" spans="1:8">
      <c r="A131" s="248" t="s">
        <v>1047</v>
      </c>
      <c r="B131" s="249" t="s">
        <v>670</v>
      </c>
      <c r="C131" s="268"/>
      <c r="D131" s="262"/>
      <c r="E131" s="262"/>
      <c r="F131" s="262"/>
      <c r="G131" s="262"/>
      <c r="H131" s="258">
        <f t="shared" si="7"/>
        <v>0</v>
      </c>
    </row>
    <row r="132" spans="1:8">
      <c r="A132" s="248" t="s">
        <v>1048</v>
      </c>
      <c r="B132" s="249" t="s">
        <v>142</v>
      </c>
      <c r="C132" s="268"/>
      <c r="D132" s="262"/>
      <c r="E132" s="262"/>
      <c r="F132" s="262"/>
      <c r="G132" s="262"/>
      <c r="H132" s="258">
        <f t="shared" si="7"/>
        <v>0</v>
      </c>
    </row>
    <row r="133" spans="1:8">
      <c r="A133" s="245" t="s">
        <v>1049</v>
      </c>
      <c r="B133" s="246" t="s">
        <v>660</v>
      </c>
      <c r="C133" s="268"/>
      <c r="D133" s="257">
        <f>SUM(D134:D135)</f>
        <v>0</v>
      </c>
      <c r="E133" s="257">
        <f>SUM(E134:E135)</f>
        <v>0</v>
      </c>
      <c r="F133" s="257">
        <f>SUM(F134:F135)</f>
        <v>0</v>
      </c>
      <c r="G133" s="257">
        <f>SUM(G134:G135)</f>
        <v>0</v>
      </c>
      <c r="H133" s="258">
        <f t="shared" si="7"/>
        <v>0</v>
      </c>
    </row>
    <row r="134" spans="1:8">
      <c r="A134" s="248" t="s">
        <v>1050</v>
      </c>
      <c r="B134" s="249" t="s">
        <v>660</v>
      </c>
      <c r="C134" s="268"/>
      <c r="D134" s="262"/>
      <c r="E134" s="262"/>
      <c r="F134" s="262"/>
      <c r="G134" s="262"/>
      <c r="H134" s="258">
        <f t="shared" si="7"/>
        <v>0</v>
      </c>
    </row>
    <row r="135" spans="1:8">
      <c r="A135" s="248" t="s">
        <v>1051</v>
      </c>
      <c r="B135" s="249" t="s">
        <v>142</v>
      </c>
      <c r="C135" s="268"/>
      <c r="D135" s="262"/>
      <c r="E135" s="262"/>
      <c r="F135" s="262"/>
      <c r="G135" s="262"/>
      <c r="H135" s="258">
        <f t="shared" si="7"/>
        <v>0</v>
      </c>
    </row>
    <row r="136" spans="1:8">
      <c r="A136" s="245" t="s">
        <v>1052</v>
      </c>
      <c r="B136" s="246" t="s">
        <v>661</v>
      </c>
      <c r="C136" s="268"/>
      <c r="D136" s="257">
        <f>SUM(D137:D138)</f>
        <v>0</v>
      </c>
      <c r="E136" s="257">
        <f>SUM(E137:E138)</f>
        <v>0</v>
      </c>
      <c r="F136" s="257">
        <f>SUM(F137:F138)</f>
        <v>0</v>
      </c>
      <c r="G136" s="257">
        <f>SUM(G137:G138)</f>
        <v>0</v>
      </c>
      <c r="H136" s="258">
        <f t="shared" si="7"/>
        <v>0</v>
      </c>
    </row>
    <row r="137" spans="1:8">
      <c r="A137" s="248" t="s">
        <v>1053</v>
      </c>
      <c r="B137" s="249" t="s">
        <v>661</v>
      </c>
      <c r="C137" s="268"/>
      <c r="D137" s="262"/>
      <c r="E137" s="266"/>
      <c r="F137" s="266"/>
      <c r="G137" s="266"/>
      <c r="H137" s="258">
        <f t="shared" si="7"/>
        <v>0</v>
      </c>
    </row>
    <row r="138" spans="1:8">
      <c r="A138" s="248" t="s">
        <v>1054</v>
      </c>
      <c r="B138" s="249" t="s">
        <v>142</v>
      </c>
      <c r="C138" s="268"/>
      <c r="D138" s="262"/>
      <c r="E138" s="266"/>
      <c r="F138" s="266"/>
      <c r="G138" s="266"/>
      <c r="H138" s="258">
        <f t="shared" si="7"/>
        <v>0</v>
      </c>
    </row>
    <row r="139" spans="1:8">
      <c r="A139" s="245" t="s">
        <v>1055</v>
      </c>
      <c r="B139" s="246" t="s">
        <v>682</v>
      </c>
      <c r="C139" s="257">
        <f>SUM(C140:C141)</f>
        <v>0</v>
      </c>
      <c r="D139" s="268"/>
      <c r="E139" s="268"/>
      <c r="F139" s="268"/>
      <c r="G139" s="268"/>
      <c r="H139" s="258">
        <f>C139</f>
        <v>0</v>
      </c>
    </row>
    <row r="140" spans="1:8">
      <c r="A140" s="248" t="s">
        <v>1056</v>
      </c>
      <c r="B140" s="270" t="s">
        <v>679</v>
      </c>
      <c r="C140" s="262"/>
      <c r="D140" s="268"/>
      <c r="E140" s="271"/>
      <c r="F140" s="271"/>
      <c r="G140" s="271"/>
      <c r="H140" s="258">
        <f>C140</f>
        <v>0</v>
      </c>
    </row>
    <row r="141" spans="1:8">
      <c r="A141" s="248" t="s">
        <v>1057</v>
      </c>
      <c r="B141" s="270" t="s">
        <v>680</v>
      </c>
      <c r="C141" s="262"/>
      <c r="D141" s="268"/>
      <c r="E141" s="271"/>
      <c r="F141" s="271"/>
      <c r="G141" s="271"/>
      <c r="H141" s="258">
        <f>C141</f>
        <v>0</v>
      </c>
    </row>
    <row r="142" spans="1:8">
      <c r="A142" s="614">
        <v>5</v>
      </c>
      <c r="B142" s="615" t="s">
        <v>172</v>
      </c>
      <c r="C142" s="257">
        <f>SUM(C143:C148)</f>
        <v>0</v>
      </c>
      <c r="D142" s="257">
        <f t="shared" ref="D142:F142" si="8">SUM(D143:D148)</f>
        <v>0</v>
      </c>
      <c r="E142" s="257">
        <f t="shared" si="8"/>
        <v>0</v>
      </c>
      <c r="F142" s="257">
        <f t="shared" si="8"/>
        <v>0</v>
      </c>
      <c r="G142" s="257">
        <f>SUM(G143:G148)</f>
        <v>0</v>
      </c>
      <c r="H142" s="258">
        <f>SUM(C142:G142)</f>
        <v>0</v>
      </c>
    </row>
    <row r="143" spans="1:8">
      <c r="A143" s="245">
        <v>5.0999999999999996</v>
      </c>
      <c r="B143" s="246" t="s">
        <v>330</v>
      </c>
      <c r="C143" s="262"/>
      <c r="D143" s="262"/>
      <c r="E143" s="266"/>
      <c r="F143" s="266"/>
      <c r="G143" s="266"/>
      <c r="H143" s="258">
        <f>SUM(C143:G143)</f>
        <v>0</v>
      </c>
    </row>
    <row r="144" spans="1:8" ht="24">
      <c r="A144" s="245">
        <v>5.2</v>
      </c>
      <c r="B144" s="246" t="s">
        <v>173</v>
      </c>
      <c r="C144" s="262"/>
      <c r="D144" s="262"/>
      <c r="E144" s="266"/>
      <c r="F144" s="266"/>
      <c r="G144" s="266"/>
      <c r="H144" s="258">
        <f t="shared" ref="H144:H160" si="9">SUM(C144:G144)</f>
        <v>0</v>
      </c>
    </row>
    <row r="145" spans="1:8" ht="24">
      <c r="A145" s="245">
        <v>5.3</v>
      </c>
      <c r="B145" s="246" t="s">
        <v>174</v>
      </c>
      <c r="C145" s="262"/>
      <c r="D145" s="262"/>
      <c r="E145" s="266"/>
      <c r="F145" s="266"/>
      <c r="G145" s="266"/>
      <c r="H145" s="258">
        <f t="shared" si="9"/>
        <v>0</v>
      </c>
    </row>
    <row r="146" spans="1:8" ht="24">
      <c r="A146" s="245">
        <v>5.4</v>
      </c>
      <c r="B146" s="246" t="s">
        <v>175</v>
      </c>
      <c r="C146" s="262"/>
      <c r="D146" s="262"/>
      <c r="E146" s="266"/>
      <c r="F146" s="266"/>
      <c r="G146" s="266"/>
      <c r="H146" s="258">
        <f t="shared" si="9"/>
        <v>0</v>
      </c>
    </row>
    <row r="147" spans="1:8">
      <c r="A147" s="245">
        <v>5.5</v>
      </c>
      <c r="B147" s="246" t="s">
        <v>176</v>
      </c>
      <c r="C147" s="262"/>
      <c r="D147" s="262"/>
      <c r="E147" s="266"/>
      <c r="F147" s="266"/>
      <c r="G147" s="266"/>
      <c r="H147" s="258">
        <f t="shared" si="9"/>
        <v>0</v>
      </c>
    </row>
    <row r="148" spans="1:8" ht="24">
      <c r="A148" s="245">
        <v>5.6</v>
      </c>
      <c r="B148" s="246" t="s">
        <v>683</v>
      </c>
      <c r="C148" s="262"/>
      <c r="D148" s="262"/>
      <c r="E148" s="266"/>
      <c r="F148" s="266"/>
      <c r="G148" s="266"/>
      <c r="H148" s="258">
        <f>SUM(C148:G148)</f>
        <v>0</v>
      </c>
    </row>
    <row r="149" spans="1:8">
      <c r="A149" s="614">
        <v>6</v>
      </c>
      <c r="B149" s="615" t="s">
        <v>178</v>
      </c>
      <c r="C149" s="257">
        <f>C150+C151+C152</f>
        <v>0</v>
      </c>
      <c r="D149" s="257">
        <f t="shared" ref="D149:G149" si="10">D150+D151+D152</f>
        <v>0</v>
      </c>
      <c r="E149" s="257">
        <f t="shared" si="10"/>
        <v>0</v>
      </c>
      <c r="F149" s="257">
        <f t="shared" si="10"/>
        <v>0</v>
      </c>
      <c r="G149" s="257">
        <f t="shared" si="10"/>
        <v>0</v>
      </c>
      <c r="H149" s="258">
        <f>SUM(C149:G149)</f>
        <v>0</v>
      </c>
    </row>
    <row r="150" spans="1:8">
      <c r="A150" s="245">
        <v>6.1</v>
      </c>
      <c r="B150" s="246" t="s">
        <v>331</v>
      </c>
      <c r="C150" s="262"/>
      <c r="D150" s="262"/>
      <c r="E150" s="266"/>
      <c r="F150" s="266"/>
      <c r="G150" s="266"/>
      <c r="H150" s="258">
        <f t="shared" ref="H150:H152" si="11">SUM(C150:G150)</f>
        <v>0</v>
      </c>
    </row>
    <row r="151" spans="1:8" ht="24">
      <c r="A151" s="245">
        <v>6.2</v>
      </c>
      <c r="B151" s="246" t="s">
        <v>333</v>
      </c>
      <c r="C151" s="262"/>
      <c r="D151" s="262"/>
      <c r="E151" s="266"/>
      <c r="F151" s="266"/>
      <c r="G151" s="266"/>
      <c r="H151" s="258">
        <f t="shared" si="11"/>
        <v>0</v>
      </c>
    </row>
    <row r="152" spans="1:8">
      <c r="A152" s="245">
        <v>6.3</v>
      </c>
      <c r="B152" s="246" t="s">
        <v>178</v>
      </c>
      <c r="C152" s="262"/>
      <c r="D152" s="262"/>
      <c r="E152" s="266"/>
      <c r="F152" s="266"/>
      <c r="G152" s="266"/>
      <c r="H152" s="258">
        <f t="shared" si="11"/>
        <v>0</v>
      </c>
    </row>
    <row r="153" spans="1:8">
      <c r="A153" s="614">
        <v>7</v>
      </c>
      <c r="B153" s="615" t="s">
        <v>180</v>
      </c>
      <c r="C153" s="257">
        <f>C154+C157+C160</f>
        <v>0</v>
      </c>
      <c r="D153" s="257">
        <f>D154+D157+D160</f>
        <v>0</v>
      </c>
      <c r="E153" s="257">
        <f>E154+E157+E160</f>
        <v>0</v>
      </c>
      <c r="F153" s="257">
        <f>F154+F157+F160</f>
        <v>0</v>
      </c>
      <c r="G153" s="257">
        <f>G154+G157+G160</f>
        <v>0</v>
      </c>
      <c r="H153" s="258">
        <f t="shared" si="9"/>
        <v>0</v>
      </c>
    </row>
    <row r="154" spans="1:8">
      <c r="A154" s="245">
        <v>7.1</v>
      </c>
      <c r="B154" s="246" t="s">
        <v>182</v>
      </c>
      <c r="C154" s="257">
        <f>+C156</f>
        <v>0</v>
      </c>
      <c r="D154" s="257">
        <f>D155</f>
        <v>0</v>
      </c>
      <c r="E154" s="257">
        <f>E155</f>
        <v>0</v>
      </c>
      <c r="F154" s="257">
        <f>F155</f>
        <v>0</v>
      </c>
      <c r="G154" s="257">
        <f>G155</f>
        <v>0</v>
      </c>
      <c r="H154" s="258">
        <f t="shared" si="9"/>
        <v>0</v>
      </c>
    </row>
    <row r="155" spans="1:8">
      <c r="A155" s="248" t="s">
        <v>842</v>
      </c>
      <c r="B155" s="272" t="s">
        <v>183</v>
      </c>
      <c r="C155" s="268"/>
      <c r="D155" s="262"/>
      <c r="E155" s="273"/>
      <c r="F155" s="273"/>
      <c r="G155" s="266"/>
      <c r="H155" s="258">
        <f>SUM(D155:G155)</f>
        <v>0</v>
      </c>
    </row>
    <row r="156" spans="1:8">
      <c r="A156" s="248" t="s">
        <v>1058</v>
      </c>
      <c r="B156" s="272" t="s">
        <v>184</v>
      </c>
      <c r="C156" s="262"/>
      <c r="D156" s="268"/>
      <c r="E156" s="274"/>
      <c r="F156" s="274"/>
      <c r="G156" s="271"/>
      <c r="H156" s="258">
        <f>C156</f>
        <v>0</v>
      </c>
    </row>
    <row r="157" spans="1:8">
      <c r="A157" s="245">
        <v>7.2</v>
      </c>
      <c r="B157" s="246" t="s">
        <v>186</v>
      </c>
      <c r="C157" s="257">
        <f>C159</f>
        <v>0</v>
      </c>
      <c r="D157" s="257">
        <f>D158</f>
        <v>0</v>
      </c>
      <c r="E157" s="257">
        <f>E158</f>
        <v>0</v>
      </c>
      <c r="F157" s="257">
        <f>F158</f>
        <v>0</v>
      </c>
      <c r="G157" s="257">
        <f>G158</f>
        <v>0</v>
      </c>
      <c r="H157" s="258">
        <f t="shared" si="9"/>
        <v>0</v>
      </c>
    </row>
    <row r="158" spans="1:8">
      <c r="A158" s="248" t="s">
        <v>844</v>
      </c>
      <c r="B158" s="272" t="s">
        <v>187</v>
      </c>
      <c r="C158" s="268"/>
      <c r="D158" s="262"/>
      <c r="E158" s="273"/>
      <c r="F158" s="273"/>
      <c r="G158" s="266"/>
      <c r="H158" s="258">
        <f>SUM(D158:G158)</f>
        <v>0</v>
      </c>
    </row>
    <row r="159" spans="1:8">
      <c r="A159" s="248" t="s">
        <v>1059</v>
      </c>
      <c r="B159" s="272" t="s">
        <v>188</v>
      </c>
      <c r="C159" s="262"/>
      <c r="D159" s="268"/>
      <c r="E159" s="274"/>
      <c r="F159" s="274"/>
      <c r="G159" s="271"/>
      <c r="H159" s="258">
        <f>C159</f>
        <v>0</v>
      </c>
    </row>
    <row r="160" spans="1:8" ht="15.75" thickBot="1">
      <c r="A160" s="245">
        <v>7.3</v>
      </c>
      <c r="B160" s="246" t="s">
        <v>190</v>
      </c>
      <c r="C160" s="262"/>
      <c r="D160" s="262"/>
      <c r="E160" s="273"/>
      <c r="F160" s="273"/>
      <c r="G160" s="266"/>
      <c r="H160" s="258">
        <f t="shared" si="9"/>
        <v>0</v>
      </c>
    </row>
    <row r="161" spans="1:12" ht="15.75" thickBot="1">
      <c r="A161" s="617"/>
      <c r="B161" s="618" t="s">
        <v>191</v>
      </c>
      <c r="C161" s="514">
        <f>C10+C24+C34+C35+C142+C149+C153</f>
        <v>0</v>
      </c>
      <c r="D161" s="514">
        <f>D10+D24+D34+D35+D142+D149+D153</f>
        <v>0</v>
      </c>
      <c r="E161" s="514">
        <f>E10+E24+E34+E35+E142+E149+E153</f>
        <v>0</v>
      </c>
      <c r="F161" s="514">
        <f>F10+F24+F34+F35+F142+F149+F153</f>
        <v>0</v>
      </c>
      <c r="G161" s="514">
        <f>G10+G24+G34+G35+G142+G149+G153</f>
        <v>0</v>
      </c>
      <c r="H161" s="515">
        <f>SUM(C161:G161)</f>
        <v>0</v>
      </c>
    </row>
    <row r="163" spans="1:12">
      <c r="A163" s="250" t="s">
        <v>692</v>
      </c>
    </row>
    <row r="164" spans="1:12">
      <c r="A164" s="250" t="s">
        <v>693</v>
      </c>
    </row>
    <row r="165" spans="1:12">
      <c r="A165" s="250" t="s">
        <v>694</v>
      </c>
    </row>
    <row r="166" spans="1:12">
      <c r="A166" s="587" t="s">
        <v>1060</v>
      </c>
      <c r="B166" s="250"/>
      <c r="C166" s="250"/>
      <c r="D166" s="250"/>
      <c r="E166" s="250"/>
      <c r="F166" s="250"/>
      <c r="G166" s="585"/>
      <c r="H166" s="585"/>
      <c r="I166" s="585"/>
      <c r="J166" s="585"/>
      <c r="K166" s="585"/>
      <c r="L166" s="585"/>
    </row>
    <row r="167" spans="1:12">
      <c r="A167" s="587" t="s">
        <v>1061</v>
      </c>
    </row>
    <row r="173" spans="1:12">
      <c r="B173" s="250"/>
    </row>
  </sheetData>
  <mergeCells count="3">
    <mergeCell ref="A7:A9"/>
    <mergeCell ref="D8:E8"/>
    <mergeCell ref="F8:G8"/>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16"/>
  <sheetViews>
    <sheetView zoomScale="120" zoomScaleNormal="120" workbookViewId="0">
      <selection sqref="A1:B5"/>
    </sheetView>
  </sheetViews>
  <sheetFormatPr defaultRowHeight="15"/>
  <cols>
    <col min="1" max="1" width="17.42578125" customWidth="1"/>
    <col min="2" max="2" width="37" customWidth="1"/>
    <col min="3" max="3" width="19.140625" bestFit="1" customWidth="1"/>
    <col min="4" max="4" width="22.28515625" customWidth="1"/>
    <col min="5" max="5" width="20.140625" customWidth="1"/>
    <col min="6" max="6" width="17.7109375" customWidth="1"/>
    <col min="7" max="7" width="14.42578125" customWidth="1"/>
    <col min="8" max="8" width="13.28515625" customWidth="1"/>
    <col min="9" max="9" width="11.42578125" customWidth="1"/>
  </cols>
  <sheetData>
    <row r="1" spans="1:9">
      <c r="A1" s="15" t="s">
        <v>266</v>
      </c>
      <c r="B1" s="86">
        <v>18</v>
      </c>
    </row>
    <row r="2" spans="1:9">
      <c r="A2" s="15" t="s">
        <v>267</v>
      </c>
      <c r="B2" s="15" t="s">
        <v>634</v>
      </c>
    </row>
    <row r="3" spans="1:9">
      <c r="A3" s="15" t="s">
        <v>268</v>
      </c>
      <c r="B3" s="15" t="s">
        <v>269</v>
      </c>
    </row>
    <row r="4" spans="1:9">
      <c r="A4" s="15" t="s">
        <v>0</v>
      </c>
      <c r="B4" s="15"/>
    </row>
    <row r="5" spans="1:9">
      <c r="A5" s="15" t="s">
        <v>2</v>
      </c>
      <c r="B5" s="15" t="s">
        <v>1094</v>
      </c>
    </row>
    <row r="6" spans="1:9" ht="15.75" thickBot="1"/>
    <row r="7" spans="1:9" ht="25.5" customHeight="1">
      <c r="A7" s="951" t="s">
        <v>123</v>
      </c>
      <c r="B7" s="948" t="s">
        <v>551</v>
      </c>
      <c r="C7" s="948" t="s">
        <v>636</v>
      </c>
      <c r="D7" s="948" t="s">
        <v>552</v>
      </c>
      <c r="E7" s="948" t="s">
        <v>553</v>
      </c>
      <c r="F7" s="948"/>
      <c r="G7" s="948"/>
      <c r="H7" s="948"/>
      <c r="I7" s="950"/>
    </row>
    <row r="8" spans="1:9" ht="48.75" thickBot="1">
      <c r="A8" s="952"/>
      <c r="B8" s="949"/>
      <c r="C8" s="949"/>
      <c r="D8" s="949"/>
      <c r="E8" s="674" t="s">
        <v>555</v>
      </c>
      <c r="F8" s="674" t="s">
        <v>329</v>
      </c>
      <c r="G8" s="674" t="s">
        <v>554</v>
      </c>
      <c r="H8" s="674" t="s">
        <v>318</v>
      </c>
      <c r="I8" s="675" t="s">
        <v>319</v>
      </c>
    </row>
    <row r="9" spans="1:9" ht="24" customHeight="1">
      <c r="A9" s="676">
        <v>1</v>
      </c>
      <c r="B9" s="677" t="s">
        <v>635</v>
      </c>
      <c r="C9" s="678"/>
      <c r="D9" s="678"/>
      <c r="E9" s="678"/>
      <c r="F9" s="678"/>
      <c r="G9" s="678"/>
      <c r="H9" s="678"/>
      <c r="I9" s="679"/>
    </row>
    <row r="10" spans="1:9" ht="17.25" customHeight="1">
      <c r="A10" s="680">
        <v>2</v>
      </c>
      <c r="B10" s="681" t="s">
        <v>637</v>
      </c>
      <c r="C10" s="682"/>
      <c r="D10" s="682"/>
      <c r="E10" s="682"/>
      <c r="F10" s="682"/>
      <c r="G10" s="682"/>
      <c r="H10" s="682"/>
      <c r="I10" s="683"/>
    </row>
    <row r="11" spans="1:9" ht="29.25" customHeight="1">
      <c r="A11" s="684">
        <v>2.1</v>
      </c>
      <c r="B11" s="685" t="s">
        <v>781</v>
      </c>
      <c r="C11" s="682"/>
      <c r="D11" s="682"/>
      <c r="E11" s="682"/>
      <c r="F11" s="682"/>
      <c r="G11" s="682"/>
      <c r="H11" s="682"/>
      <c r="I11" s="683"/>
    </row>
    <row r="12" spans="1:9" ht="24">
      <c r="A12" s="684">
        <v>2.2000000000000002</v>
      </c>
      <c r="B12" s="685" t="s">
        <v>638</v>
      </c>
      <c r="C12" s="682"/>
      <c r="D12" s="682"/>
      <c r="E12" s="682"/>
      <c r="F12" s="682"/>
      <c r="G12" s="682"/>
      <c r="H12" s="682"/>
      <c r="I12" s="683"/>
    </row>
    <row r="13" spans="1:9">
      <c r="A13" s="684">
        <v>2.2999999999999998</v>
      </c>
      <c r="B13" s="685" t="s">
        <v>639</v>
      </c>
      <c r="C13" s="682"/>
      <c r="D13" s="682"/>
      <c r="E13" s="682"/>
      <c r="F13" s="682"/>
      <c r="G13" s="682"/>
      <c r="H13" s="682"/>
      <c r="I13" s="683"/>
    </row>
    <row r="14" spans="1:9">
      <c r="A14" s="684">
        <v>2.4</v>
      </c>
      <c r="B14" s="685" t="s">
        <v>319</v>
      </c>
      <c r="C14" s="682"/>
      <c r="D14" s="682"/>
      <c r="E14" s="682"/>
      <c r="F14" s="682"/>
      <c r="G14" s="682"/>
      <c r="H14" s="682"/>
      <c r="I14" s="683"/>
    </row>
    <row r="15" spans="1:9" ht="17.25" customHeight="1">
      <c r="A15" s="680">
        <v>3</v>
      </c>
      <c r="B15" s="681" t="s">
        <v>640</v>
      </c>
      <c r="C15" s="682"/>
      <c r="D15" s="682"/>
      <c r="E15" s="682"/>
      <c r="F15" s="682"/>
      <c r="G15" s="682"/>
      <c r="H15" s="682"/>
      <c r="I15" s="683"/>
    </row>
    <row r="16" spans="1:9" ht="24" customHeight="1" thickBot="1">
      <c r="A16" s="686">
        <v>4</v>
      </c>
      <c r="B16" s="687" t="s">
        <v>319</v>
      </c>
      <c r="C16" s="688"/>
      <c r="D16" s="688"/>
      <c r="E16" s="688"/>
      <c r="F16" s="688"/>
      <c r="G16" s="688"/>
      <c r="H16" s="688"/>
      <c r="I16" s="689"/>
    </row>
  </sheetData>
  <mergeCells count="5">
    <mergeCell ref="B7:B8"/>
    <mergeCell ref="C7:C8"/>
    <mergeCell ref="D7:D8"/>
    <mergeCell ref="E7:I7"/>
    <mergeCell ref="A7:A8"/>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T11"/>
  <sheetViews>
    <sheetView workbookViewId="0"/>
  </sheetViews>
  <sheetFormatPr defaultRowHeight="15"/>
  <cols>
    <col min="1" max="1" width="24.42578125" customWidth="1"/>
    <col min="7" max="7" width="10.7109375" customWidth="1"/>
    <col min="16" max="16" width="19.140625" customWidth="1"/>
    <col min="20" max="20" width="14.140625" customWidth="1"/>
  </cols>
  <sheetData>
    <row r="1" spans="1:20">
      <c r="A1" s="15" t="s">
        <v>266</v>
      </c>
      <c r="B1" s="86">
        <v>20</v>
      </c>
    </row>
    <row r="2" spans="1:20">
      <c r="A2" s="15" t="s">
        <v>267</v>
      </c>
      <c r="B2" s="15" t="s">
        <v>711</v>
      </c>
    </row>
    <row r="3" spans="1:20">
      <c r="A3" s="15" t="s">
        <v>268</v>
      </c>
      <c r="B3" s="15" t="s">
        <v>269</v>
      </c>
    </row>
    <row r="4" spans="1:20">
      <c r="A4" s="15" t="s">
        <v>0</v>
      </c>
      <c r="B4" s="15" t="s">
        <v>1</v>
      </c>
    </row>
    <row r="5" spans="1:20">
      <c r="A5" s="15" t="s">
        <v>2</v>
      </c>
      <c r="B5" s="15" t="s">
        <v>3</v>
      </c>
    </row>
    <row r="6" spans="1:20" ht="15.75" thickBot="1"/>
    <row r="7" spans="1:20" ht="22.5" customHeight="1">
      <c r="A7" s="953" t="s">
        <v>695</v>
      </c>
      <c r="B7" s="953" t="s">
        <v>713</v>
      </c>
      <c r="C7" s="953" t="s">
        <v>714</v>
      </c>
      <c r="D7" s="953" t="s">
        <v>696</v>
      </c>
      <c r="E7" s="953" t="s">
        <v>709</v>
      </c>
      <c r="F7" s="953" t="s">
        <v>710</v>
      </c>
      <c r="G7" s="953" t="s">
        <v>697</v>
      </c>
      <c r="H7" s="953" t="s">
        <v>698</v>
      </c>
      <c r="I7" s="953" t="s">
        <v>699</v>
      </c>
      <c r="J7" s="953" t="s">
        <v>700</v>
      </c>
      <c r="K7" s="953" t="s">
        <v>701</v>
      </c>
      <c r="L7" s="953" t="s">
        <v>702</v>
      </c>
      <c r="M7" s="953" t="s">
        <v>703</v>
      </c>
      <c r="N7" s="953" t="s">
        <v>704</v>
      </c>
      <c r="O7" s="953" t="s">
        <v>299</v>
      </c>
      <c r="P7" s="953" t="s">
        <v>705</v>
      </c>
      <c r="Q7" s="953" t="s">
        <v>712</v>
      </c>
      <c r="R7" s="953" t="s">
        <v>706</v>
      </c>
      <c r="S7" s="953" t="s">
        <v>707</v>
      </c>
      <c r="T7" s="953" t="s">
        <v>708</v>
      </c>
    </row>
    <row r="8" spans="1:20" ht="39.75" customHeight="1" thickBot="1">
      <c r="A8" s="954"/>
      <c r="B8" s="954"/>
      <c r="C8" s="954"/>
      <c r="D8" s="954"/>
      <c r="E8" s="954"/>
      <c r="F8" s="954"/>
      <c r="G8" s="954"/>
      <c r="H8" s="954"/>
      <c r="I8" s="954"/>
      <c r="J8" s="954"/>
      <c r="K8" s="954"/>
      <c r="L8" s="954"/>
      <c r="M8" s="954"/>
      <c r="N8" s="954"/>
      <c r="O8" s="954"/>
      <c r="P8" s="954"/>
      <c r="Q8" s="954"/>
      <c r="R8" s="954"/>
      <c r="S8" s="954"/>
      <c r="T8" s="954"/>
    </row>
    <row r="9" spans="1:20" ht="15.75" thickBot="1">
      <c r="A9" s="89">
        <v>1</v>
      </c>
      <c r="B9" s="90">
        <v>2</v>
      </c>
      <c r="C9" s="90">
        <v>3</v>
      </c>
      <c r="D9" s="90">
        <v>4</v>
      </c>
      <c r="E9" s="90">
        <v>5</v>
      </c>
      <c r="F9" s="90">
        <v>6</v>
      </c>
      <c r="G9" s="90">
        <v>7</v>
      </c>
      <c r="H9" s="90">
        <v>8</v>
      </c>
      <c r="I9" s="90">
        <v>9</v>
      </c>
      <c r="J9" s="90">
        <v>10</v>
      </c>
      <c r="K9" s="90">
        <v>11</v>
      </c>
      <c r="L9" s="90">
        <v>12</v>
      </c>
      <c r="M9" s="90">
        <v>13</v>
      </c>
      <c r="N9" s="90">
        <v>14</v>
      </c>
      <c r="O9" s="90">
        <v>15</v>
      </c>
      <c r="P9" s="90">
        <v>16</v>
      </c>
      <c r="Q9" s="90">
        <v>17</v>
      </c>
      <c r="R9" s="90">
        <v>18</v>
      </c>
      <c r="S9" s="90">
        <v>19</v>
      </c>
      <c r="T9" s="90">
        <v>20</v>
      </c>
    </row>
    <row r="10" spans="1:20" ht="15.75" thickBot="1">
      <c r="A10" s="91"/>
      <c r="B10" s="92"/>
      <c r="C10" s="92"/>
      <c r="D10" s="93"/>
      <c r="E10" s="93"/>
      <c r="F10" s="93"/>
      <c r="G10" s="93"/>
      <c r="H10" s="697"/>
      <c r="I10" s="697"/>
      <c r="J10" s="697"/>
      <c r="K10" s="92"/>
      <c r="L10" s="93"/>
      <c r="M10" s="93"/>
      <c r="N10" s="93"/>
      <c r="O10" s="93"/>
      <c r="P10" s="94"/>
      <c r="Q10" s="94"/>
      <c r="R10" s="94"/>
      <c r="S10" s="94"/>
      <c r="T10" s="94"/>
    </row>
    <row r="11" spans="1:20" ht="15.75">
      <c r="A11" s="88"/>
    </row>
  </sheetData>
  <mergeCells count="20">
    <mergeCell ref="T7:T8"/>
    <mergeCell ref="I7:I8"/>
    <mergeCell ref="J7:J8"/>
    <mergeCell ref="K7:K8"/>
    <mergeCell ref="L7:L8"/>
    <mergeCell ref="M7:M8"/>
    <mergeCell ref="N7:N8"/>
    <mergeCell ref="O7:O8"/>
    <mergeCell ref="P7:P8"/>
    <mergeCell ref="Q7:Q8"/>
    <mergeCell ref="R7:R8"/>
    <mergeCell ref="S7:S8"/>
    <mergeCell ref="H7:H8"/>
    <mergeCell ref="E7:E8"/>
    <mergeCell ref="F7:F8"/>
    <mergeCell ref="A7:A8"/>
    <mergeCell ref="B7:B8"/>
    <mergeCell ref="C7:C8"/>
    <mergeCell ref="D7:D8"/>
    <mergeCell ref="G7:G8"/>
  </mergeCells>
  <dataValidations count="8">
    <dataValidation type="list" allowBlank="1" showInputMessage="1" showErrorMessage="1" sqref="D10">
      <formula1>#REF!</formula1>
    </dataValidation>
    <dataValidation type="list" allowBlank="1" showInputMessage="1" showErrorMessage="1" sqref="E10">
      <formula1>#REF!</formula1>
    </dataValidation>
    <dataValidation type="list" allowBlank="1" showInputMessage="1" showErrorMessage="1" sqref="F10">
      <formula1>#REF!</formula1>
    </dataValidation>
    <dataValidation type="list" allowBlank="1" showInputMessage="1" showErrorMessage="1" sqref="G10">
      <formula1>#REF!</formula1>
    </dataValidation>
    <dataValidation type="list" allowBlank="1" showInputMessage="1" showErrorMessage="1" sqref="L10">
      <formula1>#REF!</formula1>
    </dataValidation>
    <dataValidation type="list" allowBlank="1" showInputMessage="1" showErrorMessage="1" sqref="M10">
      <formula1>#REF!</formula1>
    </dataValidation>
    <dataValidation type="list" allowBlank="1" showInputMessage="1" showErrorMessage="1" sqref="N10">
      <formula1>#REF!</formula1>
    </dataValidation>
    <dataValidation type="list" allowBlank="1" showInputMessage="1" showErrorMessage="1" sqref="O10">
      <formula1>#REF!</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workbookViewId="0"/>
  </sheetViews>
  <sheetFormatPr defaultColWidth="8.7109375" defaultRowHeight="12"/>
  <cols>
    <col min="1" max="1" width="16.140625" style="761" customWidth="1"/>
    <col min="2" max="2" width="22.5703125" style="761" customWidth="1"/>
    <col min="3" max="3" width="25.28515625" style="761" customWidth="1"/>
    <col min="4" max="4" width="11.5703125" style="761" customWidth="1"/>
    <col min="5" max="5" width="21.140625" style="761" customWidth="1"/>
    <col min="6" max="7" width="8.7109375" style="761"/>
    <col min="8" max="9" width="52.42578125" style="761" customWidth="1"/>
    <col min="10" max="16384" width="8.7109375" style="761"/>
  </cols>
  <sheetData>
    <row r="1" spans="1:9" ht="15">
      <c r="A1" s="15" t="s">
        <v>266</v>
      </c>
      <c r="B1" s="760" t="s">
        <v>1201</v>
      </c>
    </row>
    <row r="2" spans="1:9" ht="15">
      <c r="A2" s="15" t="s">
        <v>267</v>
      </c>
      <c r="B2" s="87" t="s">
        <v>1132</v>
      </c>
    </row>
    <row r="3" spans="1:9" ht="15">
      <c r="A3" s="15" t="s">
        <v>268</v>
      </c>
      <c r="B3" s="15" t="s">
        <v>269</v>
      </c>
    </row>
    <row r="4" spans="1:9" ht="30">
      <c r="A4" s="762" t="s">
        <v>0</v>
      </c>
      <c r="B4" s="15" t="s">
        <v>1</v>
      </c>
    </row>
    <row r="5" spans="1:9" ht="15">
      <c r="A5" s="15" t="s">
        <v>2</v>
      </c>
      <c r="B5" s="15"/>
      <c r="H5" s="15"/>
      <c r="I5" s="15"/>
    </row>
    <row r="6" spans="1:9" ht="15">
      <c r="H6" s="15"/>
      <c r="I6" s="15"/>
    </row>
    <row r="7" spans="1:9">
      <c r="A7" s="763" t="s">
        <v>9</v>
      </c>
      <c r="B7" s="971" t="s">
        <v>641</v>
      </c>
      <c r="C7" s="971"/>
      <c r="D7" s="763" t="s">
        <v>124</v>
      </c>
      <c r="E7" s="763" t="s">
        <v>642</v>
      </c>
    </row>
    <row r="8" spans="1:9">
      <c r="A8" s="764">
        <v>1</v>
      </c>
      <c r="B8" s="970" t="s">
        <v>1133</v>
      </c>
      <c r="C8" s="970"/>
      <c r="D8" s="765"/>
      <c r="E8" s="766"/>
    </row>
    <row r="9" spans="1:9">
      <c r="A9" s="764">
        <v>2</v>
      </c>
      <c r="B9" s="970" t="s">
        <v>1134</v>
      </c>
      <c r="C9" s="970"/>
      <c r="D9" s="765"/>
      <c r="E9" s="766"/>
    </row>
    <row r="10" spans="1:9">
      <c r="A10" s="764">
        <v>3</v>
      </c>
      <c r="B10" s="970" t="s">
        <v>1135</v>
      </c>
      <c r="C10" s="970"/>
      <c r="D10" s="765"/>
      <c r="E10" s="766"/>
    </row>
    <row r="11" spans="1:9">
      <c r="A11" s="764">
        <v>4</v>
      </c>
      <c r="B11" s="970" t="s">
        <v>1136</v>
      </c>
      <c r="C11" s="970"/>
      <c r="D11" s="765"/>
      <c r="E11" s="766"/>
    </row>
    <row r="12" spans="1:9">
      <c r="A12" s="764">
        <v>5</v>
      </c>
      <c r="B12" s="970" t="s">
        <v>1137</v>
      </c>
      <c r="C12" s="970"/>
      <c r="D12" s="765"/>
      <c r="E12" s="766"/>
    </row>
    <row r="13" spans="1:9">
      <c r="A13" s="764">
        <v>6</v>
      </c>
      <c r="B13" s="970" t="s">
        <v>1138</v>
      </c>
      <c r="C13" s="970"/>
      <c r="D13" s="765"/>
      <c r="E13" s="766"/>
    </row>
    <row r="14" spans="1:9">
      <c r="A14" s="764">
        <v>7</v>
      </c>
      <c r="B14" s="970" t="s">
        <v>1139</v>
      </c>
      <c r="C14" s="970"/>
      <c r="D14" s="765"/>
      <c r="E14" s="766"/>
    </row>
    <row r="15" spans="1:9">
      <c r="A15" s="764">
        <v>8</v>
      </c>
      <c r="B15" s="970" t="s">
        <v>1140</v>
      </c>
      <c r="C15" s="970"/>
      <c r="D15" s="765"/>
      <c r="E15" s="766"/>
    </row>
    <row r="16" spans="1:9" ht="12" customHeight="1">
      <c r="A16" s="955">
        <v>9</v>
      </c>
      <c r="B16" s="961" t="s">
        <v>1141</v>
      </c>
      <c r="C16" s="962"/>
      <c r="D16" s="962"/>
      <c r="E16" s="963"/>
    </row>
    <row r="17" spans="1:5">
      <c r="A17" s="955"/>
      <c r="B17" s="767" t="s">
        <v>1142</v>
      </c>
      <c r="C17" s="767" t="s">
        <v>1143</v>
      </c>
      <c r="D17" s="767" t="s">
        <v>764</v>
      </c>
      <c r="E17" s="763" t="s">
        <v>642</v>
      </c>
    </row>
    <row r="18" spans="1:5">
      <c r="A18" s="955"/>
      <c r="B18" s="964" t="s">
        <v>1144</v>
      </c>
      <c r="C18" s="768" t="s">
        <v>1145</v>
      </c>
      <c r="D18" s="769"/>
      <c r="E18" s="770"/>
    </row>
    <row r="19" spans="1:5">
      <c r="A19" s="955"/>
      <c r="B19" s="965"/>
      <c r="C19" s="768" t="s">
        <v>1146</v>
      </c>
      <c r="D19" s="769"/>
      <c r="E19" s="770"/>
    </row>
    <row r="20" spans="1:5">
      <c r="A20" s="955"/>
      <c r="B20" s="965"/>
      <c r="C20" s="768" t="s">
        <v>1147</v>
      </c>
      <c r="D20" s="769"/>
      <c r="E20" s="770"/>
    </row>
    <row r="21" spans="1:5">
      <c r="A21" s="955"/>
      <c r="B21" s="965"/>
      <c r="C21" s="768" t="s">
        <v>1148</v>
      </c>
      <c r="D21" s="769"/>
      <c r="E21" s="770"/>
    </row>
    <row r="22" spans="1:5">
      <c r="A22" s="955"/>
      <c r="B22" s="965"/>
      <c r="C22" s="768" t="s">
        <v>1149</v>
      </c>
      <c r="D22" s="769"/>
      <c r="E22" s="770"/>
    </row>
    <row r="23" spans="1:5">
      <c r="A23" s="955"/>
      <c r="B23" s="966"/>
      <c r="C23" s="768" t="s">
        <v>1150</v>
      </c>
      <c r="D23" s="769"/>
      <c r="E23" s="770"/>
    </row>
    <row r="24" spans="1:5">
      <c r="A24" s="955"/>
      <c r="B24" s="964" t="s">
        <v>1151</v>
      </c>
      <c r="C24" s="768" t="s">
        <v>1152</v>
      </c>
      <c r="D24" s="769"/>
      <c r="E24" s="770"/>
    </row>
    <row r="25" spans="1:5">
      <c r="A25" s="955"/>
      <c r="B25" s="965"/>
      <c r="C25" s="768" t="s">
        <v>1153</v>
      </c>
      <c r="D25" s="769"/>
      <c r="E25" s="770"/>
    </row>
    <row r="26" spans="1:5">
      <c r="A26" s="955"/>
      <c r="B26" s="965"/>
      <c r="C26" s="768" t="s">
        <v>1154</v>
      </c>
      <c r="D26" s="769"/>
      <c r="E26" s="770"/>
    </row>
    <row r="27" spans="1:5">
      <c r="A27" s="955"/>
      <c r="B27" s="966"/>
      <c r="C27" s="768" t="s">
        <v>1155</v>
      </c>
      <c r="D27" s="769"/>
      <c r="E27" s="770"/>
    </row>
    <row r="28" spans="1:5" ht="33" customHeight="1">
      <c r="A28" s="955"/>
      <c r="B28" s="967" t="s">
        <v>1156</v>
      </c>
      <c r="C28" s="768" t="s">
        <v>1157</v>
      </c>
      <c r="D28" s="769"/>
      <c r="E28" s="770"/>
    </row>
    <row r="29" spans="1:5" ht="33.75" customHeight="1">
      <c r="A29" s="955"/>
      <c r="B29" s="968"/>
      <c r="C29" s="768" t="s">
        <v>1158</v>
      </c>
      <c r="D29" s="769"/>
      <c r="E29" s="770"/>
    </row>
    <row r="30" spans="1:5" ht="25.5" customHeight="1">
      <c r="A30" s="955"/>
      <c r="B30" s="968"/>
      <c r="C30" s="768" t="s">
        <v>1159</v>
      </c>
      <c r="D30" s="769"/>
      <c r="E30" s="770"/>
    </row>
    <row r="31" spans="1:5" ht="27" customHeight="1">
      <c r="A31" s="955"/>
      <c r="B31" s="969"/>
      <c r="C31" s="768" t="s">
        <v>1160</v>
      </c>
      <c r="D31" s="769"/>
      <c r="E31" s="770"/>
    </row>
    <row r="32" spans="1:5" ht="15.75" customHeight="1">
      <c r="A32" s="955"/>
      <c r="B32" s="964" t="s">
        <v>1161</v>
      </c>
      <c r="C32" s="768" t="s">
        <v>1162</v>
      </c>
      <c r="D32" s="769"/>
      <c r="E32" s="770"/>
    </row>
    <row r="33" spans="1:5" ht="24">
      <c r="A33" s="955"/>
      <c r="B33" s="965"/>
      <c r="C33" s="768" t="s">
        <v>1163</v>
      </c>
      <c r="D33" s="769"/>
      <c r="E33" s="770"/>
    </row>
    <row r="34" spans="1:5" ht="16.5" customHeight="1">
      <c r="A34" s="955"/>
      <c r="B34" s="965"/>
      <c r="C34" s="768" t="s">
        <v>1164</v>
      </c>
      <c r="D34" s="769"/>
      <c r="E34" s="770"/>
    </row>
    <row r="35" spans="1:5" ht="16.5" customHeight="1">
      <c r="A35" s="955"/>
      <c r="B35" s="965"/>
      <c r="C35" s="768" t="s">
        <v>1165</v>
      </c>
      <c r="D35" s="769"/>
      <c r="E35" s="770"/>
    </row>
    <row r="36" spans="1:5" ht="18.75" customHeight="1">
      <c r="A36" s="955"/>
      <c r="B36" s="966"/>
      <c r="C36" s="768" t="s">
        <v>1166</v>
      </c>
      <c r="D36" s="769"/>
      <c r="E36" s="770"/>
    </row>
    <row r="37" spans="1:5" ht="18.75" customHeight="1">
      <c r="A37" s="955"/>
      <c r="B37" s="964" t="s">
        <v>1167</v>
      </c>
      <c r="C37" s="771" t="s">
        <v>1168</v>
      </c>
      <c r="D37" s="769"/>
      <c r="E37" s="770"/>
    </row>
    <row r="38" spans="1:5" ht="17.25" customHeight="1">
      <c r="A38" s="955"/>
      <c r="B38" s="966"/>
      <c r="C38" s="768" t="s">
        <v>1169</v>
      </c>
      <c r="D38" s="769"/>
      <c r="E38" s="770"/>
    </row>
    <row r="39" spans="1:5">
      <c r="A39" s="955"/>
      <c r="B39" s="964" t="s">
        <v>1170</v>
      </c>
      <c r="C39" s="768" t="s">
        <v>1171</v>
      </c>
      <c r="D39" s="769"/>
      <c r="E39" s="770"/>
    </row>
    <row r="40" spans="1:5" ht="24">
      <c r="A40" s="955"/>
      <c r="B40" s="965"/>
      <c r="C40" s="768" t="s">
        <v>1172</v>
      </c>
      <c r="D40" s="769"/>
      <c r="E40" s="770"/>
    </row>
    <row r="41" spans="1:5" ht="24">
      <c r="A41" s="955"/>
      <c r="B41" s="965"/>
      <c r="C41" s="768" t="s">
        <v>1173</v>
      </c>
      <c r="D41" s="769"/>
      <c r="E41" s="770"/>
    </row>
    <row r="42" spans="1:5">
      <c r="A42" s="955"/>
      <c r="B42" s="966"/>
      <c r="C42" s="768" t="s">
        <v>1174</v>
      </c>
      <c r="D42" s="769"/>
      <c r="E42" s="770"/>
    </row>
    <row r="43" spans="1:5" ht="22.5" customHeight="1">
      <c r="A43" s="955">
        <v>10</v>
      </c>
      <c r="B43" s="961" t="s">
        <v>1175</v>
      </c>
      <c r="C43" s="962"/>
      <c r="D43" s="962"/>
      <c r="E43" s="963"/>
    </row>
    <row r="44" spans="1:5">
      <c r="A44" s="955"/>
      <c r="B44" s="767" t="s">
        <v>1142</v>
      </c>
      <c r="C44" s="767" t="s">
        <v>1143</v>
      </c>
      <c r="D44" s="767" t="s">
        <v>764</v>
      </c>
      <c r="E44" s="763" t="s">
        <v>642</v>
      </c>
    </row>
    <row r="45" spans="1:5" ht="12" customHeight="1">
      <c r="A45" s="955"/>
      <c r="B45" s="964" t="s">
        <v>1144</v>
      </c>
      <c r="C45" s="768" t="s">
        <v>1145</v>
      </c>
      <c r="D45" s="769"/>
      <c r="E45" s="772"/>
    </row>
    <row r="46" spans="1:5">
      <c r="A46" s="955"/>
      <c r="B46" s="965"/>
      <c r="C46" s="768" t="s">
        <v>1146</v>
      </c>
      <c r="D46" s="769"/>
      <c r="E46" s="772"/>
    </row>
    <row r="47" spans="1:5">
      <c r="A47" s="955"/>
      <c r="B47" s="965"/>
      <c r="C47" s="768" t="s">
        <v>1147</v>
      </c>
      <c r="D47" s="769"/>
      <c r="E47" s="772"/>
    </row>
    <row r="48" spans="1:5">
      <c r="A48" s="955"/>
      <c r="B48" s="965"/>
      <c r="C48" s="768" t="s">
        <v>1148</v>
      </c>
      <c r="D48" s="769"/>
      <c r="E48" s="772"/>
    </row>
    <row r="49" spans="1:5">
      <c r="A49" s="955"/>
      <c r="B49" s="965"/>
      <c r="C49" s="768" t="s">
        <v>1149</v>
      </c>
      <c r="D49" s="769"/>
      <c r="E49" s="772"/>
    </row>
    <row r="50" spans="1:5">
      <c r="A50" s="955"/>
      <c r="B50" s="966"/>
      <c r="C50" s="768" t="s">
        <v>1150</v>
      </c>
      <c r="D50" s="769"/>
      <c r="E50" s="772"/>
    </row>
    <row r="51" spans="1:5" ht="12" customHeight="1">
      <c r="A51" s="955"/>
      <c r="B51" s="964" t="s">
        <v>1151</v>
      </c>
      <c r="C51" s="768" t="s">
        <v>1152</v>
      </c>
      <c r="D51" s="769"/>
      <c r="E51" s="772"/>
    </row>
    <row r="52" spans="1:5">
      <c r="A52" s="955"/>
      <c r="B52" s="965"/>
      <c r="C52" s="768" t="s">
        <v>1153</v>
      </c>
      <c r="D52" s="769"/>
      <c r="E52" s="772"/>
    </row>
    <row r="53" spans="1:5">
      <c r="A53" s="955"/>
      <c r="B53" s="965"/>
      <c r="C53" s="768" t="s">
        <v>1154</v>
      </c>
      <c r="D53" s="769"/>
      <c r="E53" s="772"/>
    </row>
    <row r="54" spans="1:5">
      <c r="A54" s="955"/>
      <c r="B54" s="966"/>
      <c r="C54" s="768" t="s">
        <v>1155</v>
      </c>
      <c r="D54" s="769"/>
      <c r="E54" s="772"/>
    </row>
    <row r="55" spans="1:5" ht="22.5" customHeight="1">
      <c r="A55" s="955"/>
      <c r="B55" s="967" t="s">
        <v>1156</v>
      </c>
      <c r="C55" s="768" t="s">
        <v>1157</v>
      </c>
      <c r="D55" s="769"/>
      <c r="E55" s="772"/>
    </row>
    <row r="56" spans="1:5" ht="24">
      <c r="A56" s="955"/>
      <c r="B56" s="968"/>
      <c r="C56" s="768" t="s">
        <v>1158</v>
      </c>
      <c r="D56" s="769"/>
      <c r="E56" s="772"/>
    </row>
    <row r="57" spans="1:5" ht="24.75" customHeight="1">
      <c r="A57" s="955"/>
      <c r="B57" s="968"/>
      <c r="C57" s="768" t="s">
        <v>1159</v>
      </c>
      <c r="D57" s="769"/>
      <c r="E57" s="772"/>
    </row>
    <row r="58" spans="1:5" ht="28.5" customHeight="1">
      <c r="A58" s="955"/>
      <c r="B58" s="969"/>
      <c r="C58" s="768" t="s">
        <v>1160</v>
      </c>
      <c r="D58" s="769"/>
      <c r="E58" s="772"/>
    </row>
    <row r="59" spans="1:5" ht="24" customHeight="1">
      <c r="A59" s="955"/>
      <c r="B59" s="964" t="s">
        <v>1161</v>
      </c>
      <c r="C59" s="768" t="s">
        <v>1162</v>
      </c>
      <c r="D59" s="769"/>
      <c r="E59" s="772"/>
    </row>
    <row r="60" spans="1:5" ht="12" customHeight="1">
      <c r="A60" s="955"/>
      <c r="B60" s="965"/>
      <c r="C60" s="768" t="s">
        <v>1163</v>
      </c>
      <c r="D60" s="769"/>
      <c r="E60" s="772"/>
    </row>
    <row r="61" spans="1:5">
      <c r="A61" s="955"/>
      <c r="B61" s="965"/>
      <c r="C61" s="768" t="s">
        <v>1164</v>
      </c>
      <c r="D61" s="769"/>
      <c r="E61" s="772"/>
    </row>
    <row r="62" spans="1:5">
      <c r="A62" s="955"/>
      <c r="B62" s="965"/>
      <c r="C62" s="768" t="s">
        <v>1165</v>
      </c>
      <c r="D62" s="769"/>
      <c r="E62" s="772"/>
    </row>
    <row r="63" spans="1:5">
      <c r="A63" s="955"/>
      <c r="B63" s="966"/>
      <c r="C63" s="768" t="s">
        <v>1166</v>
      </c>
      <c r="D63" s="769"/>
      <c r="E63" s="772"/>
    </row>
    <row r="64" spans="1:5" ht="17.25" customHeight="1">
      <c r="A64" s="955"/>
      <c r="B64" s="964" t="s">
        <v>1167</v>
      </c>
      <c r="C64" s="771" t="s">
        <v>1168</v>
      </c>
      <c r="D64" s="769"/>
      <c r="E64" s="772"/>
    </row>
    <row r="65" spans="1:5" ht="20.25" customHeight="1">
      <c r="A65" s="955"/>
      <c r="B65" s="966"/>
      <c r="C65" s="768" t="s">
        <v>1169</v>
      </c>
      <c r="D65" s="769"/>
      <c r="E65" s="772"/>
    </row>
    <row r="66" spans="1:5" ht="12" customHeight="1">
      <c r="A66" s="955"/>
      <c r="B66" s="964" t="s">
        <v>1170</v>
      </c>
      <c r="C66" s="768" t="s">
        <v>1171</v>
      </c>
      <c r="D66" s="769"/>
      <c r="E66" s="772"/>
    </row>
    <row r="67" spans="1:5" ht="24">
      <c r="A67" s="955"/>
      <c r="B67" s="965"/>
      <c r="C67" s="768" t="s">
        <v>1172</v>
      </c>
      <c r="D67" s="769"/>
      <c r="E67" s="772"/>
    </row>
    <row r="68" spans="1:5" ht="24">
      <c r="A68" s="955"/>
      <c r="B68" s="965"/>
      <c r="C68" s="768" t="s">
        <v>1173</v>
      </c>
      <c r="D68" s="769"/>
      <c r="E68" s="772"/>
    </row>
    <row r="69" spans="1:5">
      <c r="A69" s="955"/>
      <c r="B69" s="966"/>
      <c r="C69" s="768" t="s">
        <v>1174</v>
      </c>
      <c r="D69" s="769"/>
      <c r="E69" s="772"/>
    </row>
    <row r="70" spans="1:5">
      <c r="A70" s="764">
        <v>11</v>
      </c>
      <c r="B70" s="956" t="s">
        <v>1176</v>
      </c>
      <c r="C70" s="956"/>
      <c r="D70" s="765"/>
      <c r="E70" s="766"/>
    </row>
    <row r="71" spans="1:5">
      <c r="A71" s="764">
        <v>12</v>
      </c>
      <c r="B71" s="956" t="s">
        <v>1177</v>
      </c>
      <c r="C71" s="956"/>
      <c r="D71" s="765"/>
      <c r="E71" s="766"/>
    </row>
    <row r="72" spans="1:5" ht="21" customHeight="1">
      <c r="A72" s="764">
        <v>13</v>
      </c>
      <c r="B72" s="956" t="s">
        <v>1178</v>
      </c>
      <c r="C72" s="956"/>
      <c r="D72" s="765"/>
      <c r="E72" s="766"/>
    </row>
    <row r="73" spans="1:5">
      <c r="A73" s="764">
        <v>14</v>
      </c>
      <c r="B73" s="960" t="s">
        <v>1179</v>
      </c>
      <c r="C73" s="960"/>
      <c r="D73" s="765"/>
      <c r="E73" s="766"/>
    </row>
    <row r="74" spans="1:5">
      <c r="A74" s="764">
        <v>15</v>
      </c>
      <c r="B74" s="956" t="s">
        <v>1180</v>
      </c>
      <c r="C74" s="956"/>
      <c r="D74" s="765"/>
      <c r="E74" s="766"/>
    </row>
    <row r="75" spans="1:5">
      <c r="A75" s="764">
        <v>16</v>
      </c>
      <c r="B75" s="956" t="s">
        <v>1181</v>
      </c>
      <c r="C75" s="956"/>
      <c r="D75" s="765"/>
      <c r="E75" s="766"/>
    </row>
    <row r="76" spans="1:5">
      <c r="A76" s="764">
        <v>17</v>
      </c>
      <c r="B76" s="956" t="s">
        <v>1182</v>
      </c>
      <c r="C76" s="956"/>
      <c r="D76" s="765"/>
      <c r="E76" s="766"/>
    </row>
    <row r="77" spans="1:5">
      <c r="A77" s="764">
        <v>18</v>
      </c>
      <c r="B77" s="956" t="s">
        <v>1183</v>
      </c>
      <c r="C77" s="956"/>
      <c r="D77" s="765"/>
      <c r="E77" s="766"/>
    </row>
    <row r="78" spans="1:5" ht="27" customHeight="1">
      <c r="A78" s="764">
        <v>19</v>
      </c>
      <c r="B78" s="956" t="s">
        <v>1184</v>
      </c>
      <c r="C78" s="956"/>
      <c r="D78" s="765"/>
      <c r="E78" s="766"/>
    </row>
    <row r="79" spans="1:5">
      <c r="A79" s="764">
        <v>20</v>
      </c>
      <c r="B79" s="956" t="s">
        <v>1185</v>
      </c>
      <c r="C79" s="956"/>
      <c r="D79" s="765"/>
      <c r="E79" s="766"/>
    </row>
    <row r="80" spans="1:5" ht="26.25" customHeight="1">
      <c r="A80" s="764">
        <v>21</v>
      </c>
      <c r="B80" s="956" t="s">
        <v>1186</v>
      </c>
      <c r="C80" s="956"/>
      <c r="D80" s="765"/>
      <c r="E80" s="766"/>
    </row>
    <row r="81" spans="1:5" ht="21.75" customHeight="1">
      <c r="A81" s="764">
        <v>22</v>
      </c>
      <c r="B81" s="956" t="s">
        <v>1187</v>
      </c>
      <c r="C81" s="956"/>
      <c r="D81" s="765"/>
      <c r="E81" s="766"/>
    </row>
    <row r="82" spans="1:5">
      <c r="A82" s="955">
        <v>23</v>
      </c>
      <c r="B82" s="956" t="s">
        <v>1188</v>
      </c>
      <c r="C82" s="956"/>
      <c r="D82" s="957"/>
      <c r="E82" s="958"/>
    </row>
    <row r="83" spans="1:5">
      <c r="A83" s="955"/>
      <c r="B83" s="956"/>
      <c r="C83" s="956"/>
      <c r="D83" s="957"/>
      <c r="E83" s="958"/>
    </row>
    <row r="85" spans="1:5">
      <c r="A85" s="773" t="s">
        <v>1189</v>
      </c>
    </row>
    <row r="86" spans="1:5" ht="21" customHeight="1">
      <c r="A86" s="959" t="s">
        <v>1190</v>
      </c>
      <c r="B86" s="959"/>
      <c r="C86" s="959"/>
      <c r="D86" s="959"/>
      <c r="E86" s="959"/>
    </row>
  </sheetData>
  <mergeCells count="42">
    <mergeCell ref="B12:C12"/>
    <mergeCell ref="B7:C7"/>
    <mergeCell ref="B8:C8"/>
    <mergeCell ref="B9:C9"/>
    <mergeCell ref="B10:C10"/>
    <mergeCell ref="B11:C11"/>
    <mergeCell ref="B13:C13"/>
    <mergeCell ref="B14:C14"/>
    <mergeCell ref="B15:C15"/>
    <mergeCell ref="A16:A42"/>
    <mergeCell ref="B16:E16"/>
    <mergeCell ref="B18:B23"/>
    <mergeCell ref="B24:B27"/>
    <mergeCell ref="B28:B31"/>
    <mergeCell ref="B32:B36"/>
    <mergeCell ref="B37:B38"/>
    <mergeCell ref="B39:B42"/>
    <mergeCell ref="A43:A69"/>
    <mergeCell ref="B43:E43"/>
    <mergeCell ref="B45:B50"/>
    <mergeCell ref="B51:B54"/>
    <mergeCell ref="B55:B58"/>
    <mergeCell ref="B59:B63"/>
    <mergeCell ref="B64:B65"/>
    <mergeCell ref="B66:B69"/>
    <mergeCell ref="B81:C81"/>
    <mergeCell ref="B70:C70"/>
    <mergeCell ref="B71:C71"/>
    <mergeCell ref="B72:C72"/>
    <mergeCell ref="B73:C73"/>
    <mergeCell ref="B74:C74"/>
    <mergeCell ref="B75:C75"/>
    <mergeCell ref="B76:C76"/>
    <mergeCell ref="B77:C77"/>
    <mergeCell ref="B78:C78"/>
    <mergeCell ref="B79:C79"/>
    <mergeCell ref="B80:C80"/>
    <mergeCell ref="A82:A83"/>
    <mergeCell ref="B82:C83"/>
    <mergeCell ref="D82:D83"/>
    <mergeCell ref="E82:E83"/>
    <mergeCell ref="A86:E86"/>
  </mergeCells>
  <pageMargins left="0.45" right="0.45" top="0.5" bottom="0.5" header="0.3" footer="0.3"/>
  <pageSetup orientation="portrait" r:id="rId1"/>
  <rowBreaks count="1" manualBreakCount="1">
    <brk id="4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workbookViewId="0">
      <selection activeCell="T31" sqref="T31"/>
    </sheetView>
  </sheetViews>
  <sheetFormatPr defaultRowHeight="15"/>
  <cols>
    <col min="1" max="1" width="20.28515625" customWidth="1"/>
    <col min="2" max="2" width="10.7109375" customWidth="1"/>
    <col min="3" max="3" width="11" customWidth="1"/>
    <col min="4" max="4" width="12.7109375" customWidth="1"/>
    <col min="5" max="5" width="12.140625" customWidth="1"/>
    <col min="6" max="6" width="18.5703125" customWidth="1"/>
    <col min="7" max="7" width="24.7109375" customWidth="1"/>
    <col min="8" max="8" width="28.28515625" customWidth="1"/>
    <col min="9" max="9" width="24.42578125" customWidth="1"/>
    <col min="10" max="10" width="21.5703125" bestFit="1" customWidth="1"/>
    <col min="11" max="11" width="15.85546875" customWidth="1"/>
    <col min="12" max="12" width="11.7109375" customWidth="1"/>
    <col min="13" max="13" width="14.140625" customWidth="1"/>
    <col min="14" max="14" width="14.5703125" customWidth="1"/>
    <col min="15" max="15" width="16.7109375" style="774" customWidth="1"/>
    <col min="16" max="16" width="10.85546875" customWidth="1"/>
    <col min="17" max="17" width="12.85546875" customWidth="1"/>
    <col min="18" max="18" width="12.28515625" customWidth="1"/>
    <col min="19" max="19" width="15" customWidth="1"/>
    <col min="24" max="24" width="10.7109375" bestFit="1" customWidth="1"/>
    <col min="25" max="25" width="12" bestFit="1" customWidth="1"/>
  </cols>
  <sheetData>
    <row r="1" spans="1:19">
      <c r="A1" s="15" t="s">
        <v>266</v>
      </c>
      <c r="B1" s="760" t="s">
        <v>1202</v>
      </c>
    </row>
    <row r="2" spans="1:19">
      <c r="A2" s="15" t="s">
        <v>267</v>
      </c>
      <c r="B2" s="15" t="s">
        <v>1191</v>
      </c>
    </row>
    <row r="3" spans="1:19">
      <c r="A3" s="15" t="s">
        <v>268</v>
      </c>
      <c r="B3" s="15" t="s">
        <v>269</v>
      </c>
    </row>
    <row r="4" spans="1:19">
      <c r="A4" s="15" t="s">
        <v>0</v>
      </c>
      <c r="B4" s="15" t="s">
        <v>1</v>
      </c>
    </row>
    <row r="5" spans="1:19">
      <c r="A5" s="15" t="s">
        <v>2</v>
      </c>
      <c r="B5" s="15"/>
    </row>
    <row r="6" spans="1:19" s="775" customFormat="1" ht="51">
      <c r="A6" s="754" t="s">
        <v>1192</v>
      </c>
      <c r="B6" s="754" t="s">
        <v>1193</v>
      </c>
      <c r="C6" s="754" t="s">
        <v>1194</v>
      </c>
      <c r="D6" s="754" t="s">
        <v>1195</v>
      </c>
      <c r="E6" s="754" t="s">
        <v>1196</v>
      </c>
      <c r="F6" s="754" t="s">
        <v>1197</v>
      </c>
      <c r="G6" s="754" t="s">
        <v>1114</v>
      </c>
      <c r="H6" s="754" t="s">
        <v>1115</v>
      </c>
      <c r="I6" s="754" t="s">
        <v>1116</v>
      </c>
      <c r="J6" s="754" t="s">
        <v>1117</v>
      </c>
      <c r="K6" s="754" t="s">
        <v>1118</v>
      </c>
      <c r="L6" s="754" t="s">
        <v>1119</v>
      </c>
      <c r="M6" s="754" t="s">
        <v>1120</v>
      </c>
      <c r="N6" s="754" t="s">
        <v>1121</v>
      </c>
      <c r="O6" s="754" t="s">
        <v>1198</v>
      </c>
      <c r="P6" s="754" t="s">
        <v>1199</v>
      </c>
      <c r="Q6" s="754" t="s">
        <v>1200</v>
      </c>
      <c r="R6" s="754" t="s">
        <v>1122</v>
      </c>
      <c r="S6" s="754" t="s">
        <v>642</v>
      </c>
    </row>
    <row r="7" spans="1:19" s="756" customFormat="1">
      <c r="A7" s="755" t="s">
        <v>5</v>
      </c>
      <c r="B7" s="755">
        <v>2</v>
      </c>
      <c r="C7" s="755">
        <v>3</v>
      </c>
      <c r="D7" s="755">
        <v>4</v>
      </c>
      <c r="E7" s="755">
        <v>5</v>
      </c>
      <c r="F7" s="755">
        <v>6</v>
      </c>
      <c r="G7" s="755">
        <v>7</v>
      </c>
      <c r="H7" s="755">
        <v>8</v>
      </c>
      <c r="I7" s="755">
        <v>9</v>
      </c>
      <c r="J7" s="755">
        <v>10</v>
      </c>
      <c r="K7" s="755">
        <v>11</v>
      </c>
      <c r="L7" s="755">
        <v>12</v>
      </c>
      <c r="M7" s="755">
        <v>13</v>
      </c>
      <c r="N7" s="755">
        <v>14</v>
      </c>
      <c r="O7" s="755">
        <v>15</v>
      </c>
      <c r="P7" s="755">
        <v>16</v>
      </c>
      <c r="Q7" s="755">
        <v>17</v>
      </c>
      <c r="R7" s="755">
        <v>18</v>
      </c>
      <c r="S7" s="755">
        <v>19</v>
      </c>
    </row>
    <row r="8" spans="1:19" s="756" customFormat="1">
      <c r="A8" s="776"/>
      <c r="B8" s="776"/>
      <c r="C8" s="776"/>
      <c r="D8" s="777"/>
      <c r="E8" s="777"/>
      <c r="F8" s="777"/>
      <c r="G8" s="778"/>
      <c r="H8" s="779"/>
      <c r="I8" s="779"/>
      <c r="J8" s="780"/>
      <c r="K8" s="780"/>
      <c r="L8" s="780"/>
      <c r="M8" s="781"/>
      <c r="N8" s="781"/>
      <c r="O8" s="782"/>
      <c r="P8" s="777"/>
      <c r="Q8" s="782"/>
      <c r="R8" s="781"/>
      <c r="S8" s="776"/>
    </row>
  </sheetData>
  <dataValidations count="9">
    <dataValidation type="list" allowBlank="1" showInputMessage="1" showErrorMessage="1" sqref="G8">
      <formula1>#REF!</formula1>
    </dataValidation>
    <dataValidation type="list" allowBlank="1" showInputMessage="1" showErrorMessage="1" sqref="H8">
      <formula1>#REF!</formula1>
    </dataValidation>
    <dataValidation type="list" allowBlank="1" showInputMessage="1" showErrorMessage="1" sqref="I8">
      <formula1>#REF!</formula1>
    </dataValidation>
    <dataValidation type="list" allowBlank="1" showInputMessage="1" showErrorMessage="1" sqref="J8">
      <formula1>#REF!</formula1>
    </dataValidation>
    <dataValidation type="list" allowBlank="1" showInputMessage="1" showErrorMessage="1" sqref="K8">
      <formula1>#REF!</formula1>
    </dataValidation>
    <dataValidation type="list" allowBlank="1" showInputMessage="1" showErrorMessage="1" sqref="L8">
      <formula1>#REF!</formula1>
    </dataValidation>
    <dataValidation type="list" allowBlank="1" showInputMessage="1" showErrorMessage="1" sqref="M8">
      <formula1>#REF!</formula1>
    </dataValidation>
    <dataValidation type="list" allowBlank="1" showInputMessage="1" showErrorMessage="1" sqref="N8">
      <formula1>#REF!</formula1>
    </dataValidation>
    <dataValidation type="list" allowBlank="1" showInputMessage="1" showErrorMessage="1" sqref="R8">
      <formula1>#REF!</formula1>
    </dataValidation>
  </dataValidation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abSelected="1" workbookViewId="0">
      <selection activeCell="J34" sqref="J34"/>
    </sheetView>
  </sheetViews>
  <sheetFormatPr defaultColWidth="9.140625" defaultRowHeight="12.75"/>
  <cols>
    <col min="1" max="1" width="21.28515625" style="784" customWidth="1"/>
    <col min="2" max="2" width="12.5703125" style="784" customWidth="1"/>
    <col min="3" max="3" width="11.85546875" style="784" customWidth="1"/>
    <col min="4" max="4" width="20.140625" style="784" customWidth="1"/>
    <col min="5" max="5" width="16.140625" style="784" customWidth="1"/>
    <col min="6" max="6" width="15.28515625" style="784" customWidth="1"/>
    <col min="7" max="7" width="14.5703125" style="784" customWidth="1"/>
    <col min="8" max="8" width="21.7109375" style="784" customWidth="1"/>
    <col min="9" max="9" width="15.85546875" style="784" customWidth="1"/>
    <col min="10" max="10" width="19.85546875" style="784" customWidth="1"/>
    <col min="11" max="11" width="19.5703125" style="784" customWidth="1"/>
    <col min="12" max="12" width="19.28515625" style="784" customWidth="1"/>
    <col min="13" max="13" width="16.7109375" style="784" customWidth="1"/>
    <col min="14" max="14" width="19.7109375" style="784" customWidth="1"/>
    <col min="15" max="15" width="15.42578125" style="784" customWidth="1"/>
    <col min="16" max="17" width="13.28515625" style="784" customWidth="1"/>
    <col min="18" max="18" width="13" style="784" customWidth="1"/>
    <col min="19" max="19" width="15.42578125" style="784" customWidth="1"/>
    <col min="20" max="16384" width="9.140625" style="784"/>
  </cols>
  <sheetData>
    <row r="1" spans="1:19" ht="15">
      <c r="A1" s="783" t="s">
        <v>1123</v>
      </c>
      <c r="B1" s="757" t="s">
        <v>1203</v>
      </c>
    </row>
    <row r="2" spans="1:19" ht="15">
      <c r="A2" s="783" t="s">
        <v>1124</v>
      </c>
      <c r="B2" s="787" t="s">
        <v>1214</v>
      </c>
    </row>
    <row r="3" spans="1:19" ht="15">
      <c r="A3" s="783" t="s">
        <v>1125</v>
      </c>
      <c r="B3" s="785" t="s">
        <v>269</v>
      </c>
    </row>
    <row r="4" spans="1:19" ht="13.5" thickBot="1">
      <c r="H4" s="758"/>
    </row>
    <row r="5" spans="1:19" ht="12.75" customHeight="1">
      <c r="A5" s="984" t="s">
        <v>1215</v>
      </c>
      <c r="B5" s="972" t="s">
        <v>1204</v>
      </c>
      <c r="C5" s="972" t="s">
        <v>1205</v>
      </c>
      <c r="D5" s="978" t="s">
        <v>1206</v>
      </c>
      <c r="E5" s="979"/>
      <c r="F5" s="972" t="s">
        <v>1207</v>
      </c>
      <c r="G5" s="982" t="s">
        <v>1208</v>
      </c>
      <c r="H5" s="980" t="s">
        <v>1209</v>
      </c>
      <c r="I5" s="972" t="s">
        <v>1210</v>
      </c>
      <c r="J5" s="978" t="s">
        <v>1206</v>
      </c>
      <c r="K5" s="979"/>
      <c r="L5" s="974" t="s">
        <v>1207</v>
      </c>
      <c r="M5" s="976" t="s">
        <v>1208</v>
      </c>
      <c r="N5" s="980" t="s">
        <v>1211</v>
      </c>
      <c r="O5" s="972" t="s">
        <v>1210</v>
      </c>
      <c r="P5" s="978" t="s">
        <v>1126</v>
      </c>
      <c r="Q5" s="979"/>
      <c r="R5" s="974" t="s">
        <v>1212</v>
      </c>
      <c r="S5" s="976" t="s">
        <v>1213</v>
      </c>
    </row>
    <row r="6" spans="1:19" ht="45.75" thickBot="1">
      <c r="A6" s="985"/>
      <c r="B6" s="973"/>
      <c r="C6" s="973"/>
      <c r="D6" s="788" t="s">
        <v>1127</v>
      </c>
      <c r="E6" s="789" t="s">
        <v>1128</v>
      </c>
      <c r="F6" s="973"/>
      <c r="G6" s="983"/>
      <c r="H6" s="981"/>
      <c r="I6" s="973"/>
      <c r="J6" s="788" t="s">
        <v>1127</v>
      </c>
      <c r="K6" s="789" t="s">
        <v>1128</v>
      </c>
      <c r="L6" s="975"/>
      <c r="M6" s="977"/>
      <c r="N6" s="981"/>
      <c r="O6" s="973"/>
      <c r="P6" s="790" t="s">
        <v>1129</v>
      </c>
      <c r="Q6" s="790" t="s">
        <v>1130</v>
      </c>
      <c r="R6" s="975"/>
      <c r="S6" s="977"/>
    </row>
    <row r="7" spans="1:19" ht="13.5" thickBot="1">
      <c r="A7" s="791">
        <v>1</v>
      </c>
      <c r="B7" s="792">
        <v>2</v>
      </c>
      <c r="C7" s="759">
        <v>3</v>
      </c>
      <c r="D7" s="759">
        <v>4</v>
      </c>
      <c r="E7" s="759">
        <v>5</v>
      </c>
      <c r="F7" s="759">
        <v>6</v>
      </c>
      <c r="G7" s="793">
        <v>7</v>
      </c>
      <c r="H7" s="791">
        <v>8</v>
      </c>
      <c r="I7" s="759">
        <v>9</v>
      </c>
      <c r="J7" s="759">
        <v>10</v>
      </c>
      <c r="K7" s="759">
        <v>11</v>
      </c>
      <c r="L7" s="759">
        <v>12</v>
      </c>
      <c r="M7" s="793">
        <v>13</v>
      </c>
      <c r="N7" s="794">
        <v>14</v>
      </c>
      <c r="O7" s="759">
        <v>15</v>
      </c>
      <c r="P7" s="795">
        <v>16</v>
      </c>
      <c r="Q7" s="795">
        <v>17</v>
      </c>
      <c r="R7" s="795">
        <v>18</v>
      </c>
      <c r="S7" s="796">
        <v>19</v>
      </c>
    </row>
    <row r="8" spans="1:19">
      <c r="A8" s="797"/>
      <c r="B8" s="798"/>
      <c r="C8" s="798"/>
      <c r="D8" s="799"/>
      <c r="E8" s="799"/>
      <c r="F8" s="799"/>
      <c r="G8" s="800"/>
      <c r="H8" s="801"/>
      <c r="I8" s="802"/>
      <c r="J8" s="802"/>
      <c r="K8" s="802"/>
      <c r="L8" s="799"/>
      <c r="M8" s="800"/>
      <c r="N8" s="803"/>
      <c r="O8" s="804"/>
      <c r="P8" s="805"/>
      <c r="Q8" s="805"/>
      <c r="R8" s="804"/>
      <c r="S8" s="806"/>
    </row>
    <row r="9" spans="1:19">
      <c r="A9" s="807"/>
      <c r="B9" s="808"/>
      <c r="C9" s="808"/>
      <c r="D9" s="809"/>
      <c r="E9" s="809"/>
      <c r="F9" s="809"/>
      <c r="G9" s="810"/>
      <c r="H9" s="811"/>
      <c r="I9" s="812"/>
      <c r="J9" s="812"/>
      <c r="K9" s="812"/>
      <c r="L9" s="809"/>
      <c r="M9" s="810"/>
      <c r="N9" s="811"/>
      <c r="O9" s="809"/>
      <c r="P9" s="812"/>
      <c r="Q9" s="812"/>
      <c r="R9" s="809"/>
      <c r="S9" s="810"/>
    </row>
    <row r="10" spans="1:19">
      <c r="A10" s="807"/>
      <c r="B10" s="808"/>
      <c r="C10" s="808"/>
      <c r="D10" s="809"/>
      <c r="E10" s="809"/>
      <c r="F10" s="809"/>
      <c r="G10" s="810"/>
      <c r="H10" s="811"/>
      <c r="I10" s="812"/>
      <c r="J10" s="812"/>
      <c r="K10" s="812"/>
      <c r="L10" s="809"/>
      <c r="M10" s="810"/>
      <c r="N10" s="811"/>
      <c r="O10" s="809"/>
      <c r="P10" s="812"/>
      <c r="Q10" s="812"/>
      <c r="R10" s="809"/>
      <c r="S10" s="810"/>
    </row>
    <row r="11" spans="1:19">
      <c r="A11" s="807"/>
      <c r="B11" s="808"/>
      <c r="C11" s="808"/>
      <c r="D11" s="809"/>
      <c r="E11" s="809"/>
      <c r="F11" s="809"/>
      <c r="G11" s="810"/>
      <c r="H11" s="811"/>
      <c r="I11" s="812"/>
      <c r="J11" s="812"/>
      <c r="K11" s="812"/>
      <c r="L11" s="809"/>
      <c r="M11" s="810"/>
      <c r="N11" s="811"/>
      <c r="O11" s="809"/>
      <c r="P11" s="812"/>
      <c r="Q11" s="812"/>
      <c r="R11" s="809"/>
      <c r="S11" s="810"/>
    </row>
    <row r="12" spans="1:19">
      <c r="A12" s="807"/>
      <c r="B12" s="808"/>
      <c r="C12" s="808"/>
      <c r="D12" s="809" t="s">
        <v>1131</v>
      </c>
      <c r="E12" s="809"/>
      <c r="F12" s="809"/>
      <c r="G12" s="810"/>
      <c r="H12" s="811"/>
      <c r="I12" s="812"/>
      <c r="J12" s="812"/>
      <c r="K12" s="812"/>
      <c r="L12" s="809"/>
      <c r="M12" s="810"/>
      <c r="N12" s="811"/>
      <c r="O12" s="809"/>
      <c r="P12" s="812"/>
      <c r="Q12" s="812"/>
      <c r="R12" s="809"/>
      <c r="S12" s="810"/>
    </row>
    <row r="13" spans="1:19">
      <c r="A13" s="807"/>
      <c r="B13" s="808"/>
      <c r="C13" s="808"/>
      <c r="D13" s="809"/>
      <c r="E13" s="809"/>
      <c r="F13" s="809"/>
      <c r="G13" s="810"/>
      <c r="H13" s="807"/>
      <c r="I13" s="812"/>
      <c r="J13" s="812"/>
      <c r="K13" s="812"/>
      <c r="L13" s="809"/>
      <c r="M13" s="810"/>
      <c r="N13" s="811"/>
      <c r="O13" s="809"/>
      <c r="P13" s="812"/>
      <c r="Q13" s="812"/>
      <c r="R13" s="809"/>
      <c r="S13" s="810"/>
    </row>
    <row r="14" spans="1:19">
      <c r="A14" s="807"/>
      <c r="B14" s="808"/>
      <c r="C14" s="808"/>
      <c r="D14" s="809"/>
      <c r="E14" s="809"/>
      <c r="F14" s="809"/>
      <c r="G14" s="810"/>
      <c r="H14" s="807"/>
      <c r="I14" s="812"/>
      <c r="J14" s="812"/>
      <c r="K14" s="812"/>
      <c r="L14" s="809"/>
      <c r="M14" s="810"/>
      <c r="N14" s="811"/>
      <c r="O14" s="809"/>
      <c r="P14" s="812"/>
      <c r="Q14" s="812"/>
      <c r="R14" s="809"/>
      <c r="S14" s="810"/>
    </row>
    <row r="15" spans="1:19">
      <c r="A15" s="807"/>
      <c r="B15" s="808"/>
      <c r="C15" s="808"/>
      <c r="D15" s="809"/>
      <c r="E15" s="809"/>
      <c r="F15" s="809"/>
      <c r="G15" s="810"/>
      <c r="H15" s="807"/>
      <c r="I15" s="812"/>
      <c r="J15" s="812"/>
      <c r="K15" s="812"/>
      <c r="L15" s="809"/>
      <c r="M15" s="810"/>
      <c r="N15" s="811"/>
      <c r="O15" s="809"/>
      <c r="P15" s="812"/>
      <c r="Q15" s="812"/>
      <c r="R15" s="809"/>
      <c r="S15" s="810"/>
    </row>
    <row r="16" spans="1:19" ht="13.5" thickBot="1">
      <c r="A16" s="813"/>
      <c r="B16" s="814"/>
      <c r="C16" s="814"/>
      <c r="D16" s="815"/>
      <c r="E16" s="815"/>
      <c r="F16" s="815"/>
      <c r="G16" s="816"/>
      <c r="H16" s="817"/>
      <c r="I16" s="818"/>
      <c r="J16" s="818"/>
      <c r="K16" s="818"/>
      <c r="L16" s="815"/>
      <c r="M16" s="816"/>
      <c r="N16" s="817"/>
      <c r="O16" s="815"/>
      <c r="P16" s="818"/>
      <c r="Q16" s="818"/>
      <c r="R16" s="815"/>
      <c r="S16" s="816"/>
    </row>
    <row r="17" spans="1:13">
      <c r="A17" s="786"/>
      <c r="B17" s="786"/>
      <c r="C17" s="786"/>
      <c r="D17" s="786"/>
      <c r="E17" s="786"/>
      <c r="F17" s="786"/>
      <c r="G17" s="786"/>
      <c r="H17" s="786"/>
      <c r="I17" s="786"/>
      <c r="J17" s="786"/>
      <c r="K17" s="786"/>
      <c r="L17" s="786"/>
      <c r="M17" s="786"/>
    </row>
    <row r="18" spans="1:13" ht="15">
      <c r="A18" s="9"/>
      <c r="B18" s="9"/>
      <c r="C18" s="9"/>
      <c r="D18" s="9"/>
      <c r="E18" s="9"/>
      <c r="F18" s="9"/>
      <c r="G18" s="9"/>
      <c r="H18" s="9"/>
    </row>
    <row r="19" spans="1:13" ht="15">
      <c r="A19" s="9"/>
      <c r="B19" s="9"/>
      <c r="C19" s="9"/>
      <c r="D19" s="9"/>
      <c r="E19" s="9"/>
      <c r="F19" s="9"/>
      <c r="G19" s="9"/>
      <c r="H19" s="9"/>
    </row>
    <row r="20" spans="1:13" ht="15">
      <c r="A20" s="9"/>
      <c r="B20" s="9"/>
      <c r="C20" s="9"/>
      <c r="D20" s="9"/>
      <c r="E20" s="9"/>
      <c r="F20" s="9"/>
      <c r="G20" s="9"/>
      <c r="H20" s="9"/>
    </row>
    <row r="21" spans="1:13" ht="15">
      <c r="A21" s="9"/>
      <c r="B21" s="9"/>
      <c r="C21" s="9"/>
      <c r="D21" s="9"/>
      <c r="E21" s="9"/>
      <c r="F21" s="9"/>
      <c r="G21" s="9"/>
      <c r="H21" s="9"/>
    </row>
    <row r="22" spans="1:13" ht="15">
      <c r="A22" s="9"/>
      <c r="B22" s="9"/>
      <c r="C22" s="9"/>
      <c r="D22" s="9"/>
      <c r="E22" s="9"/>
      <c r="F22" s="9"/>
      <c r="G22" s="9"/>
      <c r="H22" s="9"/>
    </row>
  </sheetData>
  <mergeCells count="16">
    <mergeCell ref="G5:G6"/>
    <mergeCell ref="D5:E5"/>
    <mergeCell ref="A5:A6"/>
    <mergeCell ref="B5:B6"/>
    <mergeCell ref="C5:C6"/>
    <mergeCell ref="F5:F6"/>
    <mergeCell ref="H5:H6"/>
    <mergeCell ref="I5:I6"/>
    <mergeCell ref="L5:L6"/>
    <mergeCell ref="M5:M6"/>
    <mergeCell ref="N5:N6"/>
    <mergeCell ref="O5:O6"/>
    <mergeCell ref="R5:R6"/>
    <mergeCell ref="S5:S6"/>
    <mergeCell ref="P5:Q5"/>
    <mergeCell ref="J5:K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1"/>
  <sheetViews>
    <sheetView workbookViewId="0">
      <selection activeCell="A3" sqref="A3"/>
    </sheetView>
  </sheetViews>
  <sheetFormatPr defaultRowHeight="15"/>
  <cols>
    <col min="1" max="1" width="24.42578125" style="15" bestFit="1" customWidth="1"/>
    <col min="2" max="2" width="66.140625" style="15" customWidth="1"/>
    <col min="3" max="3" width="8.85546875" style="15" bestFit="1" customWidth="1"/>
    <col min="4" max="4" width="10.42578125" style="15" bestFit="1" customWidth="1"/>
    <col min="5" max="5" width="8.85546875" style="15" bestFit="1" customWidth="1"/>
    <col min="6" max="6" width="10.42578125" style="15" bestFit="1" customWidth="1"/>
    <col min="7" max="256" width="9.140625" style="15"/>
    <col min="257" max="257" width="24.42578125" style="15" bestFit="1" customWidth="1"/>
    <col min="258" max="258" width="66.140625" style="15" customWidth="1"/>
    <col min="259" max="259" width="8.85546875" style="15" bestFit="1" customWidth="1"/>
    <col min="260" max="260" width="10.42578125" style="15" bestFit="1" customWidth="1"/>
    <col min="261" max="261" width="8.85546875" style="15" bestFit="1" customWidth="1"/>
    <col min="262" max="262" width="10.42578125" style="15" bestFit="1" customWidth="1"/>
    <col min="263" max="512" width="9.140625" style="15"/>
    <col min="513" max="513" width="24.42578125" style="15" bestFit="1" customWidth="1"/>
    <col min="514" max="514" width="66.140625" style="15" customWidth="1"/>
    <col min="515" max="515" width="8.85546875" style="15" bestFit="1" customWidth="1"/>
    <col min="516" max="516" width="10.42578125" style="15" bestFit="1" customWidth="1"/>
    <col min="517" max="517" width="8.85546875" style="15" bestFit="1" customWidth="1"/>
    <col min="518" max="518" width="10.42578125" style="15" bestFit="1" customWidth="1"/>
    <col min="519" max="768" width="9.140625" style="15"/>
    <col min="769" max="769" width="24.42578125" style="15" bestFit="1" customWidth="1"/>
    <col min="770" max="770" width="66.140625" style="15" customWidth="1"/>
    <col min="771" max="771" width="8.85546875" style="15" bestFit="1" customWidth="1"/>
    <col min="772" max="772" width="10.42578125" style="15" bestFit="1" customWidth="1"/>
    <col min="773" max="773" width="8.85546875" style="15" bestFit="1" customWidth="1"/>
    <col min="774" max="774" width="10.42578125" style="15" bestFit="1" customWidth="1"/>
    <col min="775" max="1024" width="9.140625" style="15"/>
    <col min="1025" max="1025" width="24.42578125" style="15" bestFit="1" customWidth="1"/>
    <col min="1026" max="1026" width="66.140625" style="15" customWidth="1"/>
    <col min="1027" max="1027" width="8.85546875" style="15" bestFit="1" customWidth="1"/>
    <col min="1028" max="1028" width="10.42578125" style="15" bestFit="1" customWidth="1"/>
    <col min="1029" max="1029" width="8.85546875" style="15" bestFit="1" customWidth="1"/>
    <col min="1030" max="1030" width="10.42578125" style="15" bestFit="1" customWidth="1"/>
    <col min="1031" max="1280" width="9.140625" style="15"/>
    <col min="1281" max="1281" width="24.42578125" style="15" bestFit="1" customWidth="1"/>
    <col min="1282" max="1282" width="66.140625" style="15" customWidth="1"/>
    <col min="1283" max="1283" width="8.85546875" style="15" bestFit="1" customWidth="1"/>
    <col min="1284" max="1284" width="10.42578125" style="15" bestFit="1" customWidth="1"/>
    <col min="1285" max="1285" width="8.85546875" style="15" bestFit="1" customWidth="1"/>
    <col min="1286" max="1286" width="10.42578125" style="15" bestFit="1" customWidth="1"/>
    <col min="1287" max="1536" width="9.140625" style="15"/>
    <col min="1537" max="1537" width="24.42578125" style="15" bestFit="1" customWidth="1"/>
    <col min="1538" max="1538" width="66.140625" style="15" customWidth="1"/>
    <col min="1539" max="1539" width="8.85546875" style="15" bestFit="1" customWidth="1"/>
    <col min="1540" max="1540" width="10.42578125" style="15" bestFit="1" customWidth="1"/>
    <col min="1541" max="1541" width="8.85546875" style="15" bestFit="1" customWidth="1"/>
    <col min="1542" max="1542" width="10.42578125" style="15" bestFit="1" customWidth="1"/>
    <col min="1543" max="1792" width="9.140625" style="15"/>
    <col min="1793" max="1793" width="24.42578125" style="15" bestFit="1" customWidth="1"/>
    <col min="1794" max="1794" width="66.140625" style="15" customWidth="1"/>
    <col min="1795" max="1795" width="8.85546875" style="15" bestFit="1" customWidth="1"/>
    <col min="1796" max="1796" width="10.42578125" style="15" bestFit="1" customWidth="1"/>
    <col min="1797" max="1797" width="8.85546875" style="15" bestFit="1" customWidth="1"/>
    <col min="1798" max="1798" width="10.42578125" style="15" bestFit="1" customWidth="1"/>
    <col min="1799" max="2048" width="9.140625" style="15"/>
    <col min="2049" max="2049" width="24.42578125" style="15" bestFit="1" customWidth="1"/>
    <col min="2050" max="2050" width="66.140625" style="15" customWidth="1"/>
    <col min="2051" max="2051" width="8.85546875" style="15" bestFit="1" customWidth="1"/>
    <col min="2052" max="2052" width="10.42578125" style="15" bestFit="1" customWidth="1"/>
    <col min="2053" max="2053" width="8.85546875" style="15" bestFit="1" customWidth="1"/>
    <col min="2054" max="2054" width="10.42578125" style="15" bestFit="1" customWidth="1"/>
    <col min="2055" max="2304" width="9.140625" style="15"/>
    <col min="2305" max="2305" width="24.42578125" style="15" bestFit="1" customWidth="1"/>
    <col min="2306" max="2306" width="66.140625" style="15" customWidth="1"/>
    <col min="2307" max="2307" width="8.85546875" style="15" bestFit="1" customWidth="1"/>
    <col min="2308" max="2308" width="10.42578125" style="15" bestFit="1" customWidth="1"/>
    <col min="2309" max="2309" width="8.85546875" style="15" bestFit="1" customWidth="1"/>
    <col min="2310" max="2310" width="10.42578125" style="15" bestFit="1" customWidth="1"/>
    <col min="2311" max="2560" width="9.140625" style="15"/>
    <col min="2561" max="2561" width="24.42578125" style="15" bestFit="1" customWidth="1"/>
    <col min="2562" max="2562" width="66.140625" style="15" customWidth="1"/>
    <col min="2563" max="2563" width="8.85546875" style="15" bestFit="1" customWidth="1"/>
    <col min="2564" max="2564" width="10.42578125" style="15" bestFit="1" customWidth="1"/>
    <col min="2565" max="2565" width="8.85546875" style="15" bestFit="1" customWidth="1"/>
    <col min="2566" max="2566" width="10.42578125" style="15" bestFit="1" customWidth="1"/>
    <col min="2567" max="2816" width="9.140625" style="15"/>
    <col min="2817" max="2817" width="24.42578125" style="15" bestFit="1" customWidth="1"/>
    <col min="2818" max="2818" width="66.140625" style="15" customWidth="1"/>
    <col min="2819" max="2819" width="8.85546875" style="15" bestFit="1" customWidth="1"/>
    <col min="2820" max="2820" width="10.42578125" style="15" bestFit="1" customWidth="1"/>
    <col min="2821" max="2821" width="8.85546875" style="15" bestFit="1" customWidth="1"/>
    <col min="2822" max="2822" width="10.42578125" style="15" bestFit="1" customWidth="1"/>
    <col min="2823" max="3072" width="9.140625" style="15"/>
    <col min="3073" max="3073" width="24.42578125" style="15" bestFit="1" customWidth="1"/>
    <col min="3074" max="3074" width="66.140625" style="15" customWidth="1"/>
    <col min="3075" max="3075" width="8.85546875" style="15" bestFit="1" customWidth="1"/>
    <col min="3076" max="3076" width="10.42578125" style="15" bestFit="1" customWidth="1"/>
    <col min="3077" max="3077" width="8.85546875" style="15" bestFit="1" customWidth="1"/>
    <col min="3078" max="3078" width="10.42578125" style="15" bestFit="1" customWidth="1"/>
    <col min="3079" max="3328" width="9.140625" style="15"/>
    <col min="3329" max="3329" width="24.42578125" style="15" bestFit="1" customWidth="1"/>
    <col min="3330" max="3330" width="66.140625" style="15" customWidth="1"/>
    <col min="3331" max="3331" width="8.85546875" style="15" bestFit="1" customWidth="1"/>
    <col min="3332" max="3332" width="10.42578125" style="15" bestFit="1" customWidth="1"/>
    <col min="3333" max="3333" width="8.85546875" style="15" bestFit="1" customWidth="1"/>
    <col min="3334" max="3334" width="10.42578125" style="15" bestFit="1" customWidth="1"/>
    <col min="3335" max="3584" width="9.140625" style="15"/>
    <col min="3585" max="3585" width="24.42578125" style="15" bestFit="1" customWidth="1"/>
    <col min="3586" max="3586" width="66.140625" style="15" customWidth="1"/>
    <col min="3587" max="3587" width="8.85546875" style="15" bestFit="1" customWidth="1"/>
    <col min="3588" max="3588" width="10.42578125" style="15" bestFit="1" customWidth="1"/>
    <col min="3589" max="3589" width="8.85546875" style="15" bestFit="1" customWidth="1"/>
    <col min="3590" max="3590" width="10.42578125" style="15" bestFit="1" customWidth="1"/>
    <col min="3591" max="3840" width="9.140625" style="15"/>
    <col min="3841" max="3841" width="24.42578125" style="15" bestFit="1" customWidth="1"/>
    <col min="3842" max="3842" width="66.140625" style="15" customWidth="1"/>
    <col min="3843" max="3843" width="8.85546875" style="15" bestFit="1" customWidth="1"/>
    <col min="3844" max="3844" width="10.42578125" style="15" bestFit="1" customWidth="1"/>
    <col min="3845" max="3845" width="8.85546875" style="15" bestFit="1" customWidth="1"/>
    <col min="3846" max="3846" width="10.42578125" style="15" bestFit="1" customWidth="1"/>
    <col min="3847" max="4096" width="9.140625" style="15"/>
    <col min="4097" max="4097" width="24.42578125" style="15" bestFit="1" customWidth="1"/>
    <col min="4098" max="4098" width="66.140625" style="15" customWidth="1"/>
    <col min="4099" max="4099" width="8.85546875" style="15" bestFit="1" customWidth="1"/>
    <col min="4100" max="4100" width="10.42578125" style="15" bestFit="1" customWidth="1"/>
    <col min="4101" max="4101" width="8.85546875" style="15" bestFit="1" customWidth="1"/>
    <col min="4102" max="4102" width="10.42578125" style="15" bestFit="1" customWidth="1"/>
    <col min="4103" max="4352" width="9.140625" style="15"/>
    <col min="4353" max="4353" width="24.42578125" style="15" bestFit="1" customWidth="1"/>
    <col min="4354" max="4354" width="66.140625" style="15" customWidth="1"/>
    <col min="4355" max="4355" width="8.85546875" style="15" bestFit="1" customWidth="1"/>
    <col min="4356" max="4356" width="10.42578125" style="15" bestFit="1" customWidth="1"/>
    <col min="4357" max="4357" width="8.85546875" style="15" bestFit="1" customWidth="1"/>
    <col min="4358" max="4358" width="10.42578125" style="15" bestFit="1" customWidth="1"/>
    <col min="4359" max="4608" width="9.140625" style="15"/>
    <col min="4609" max="4609" width="24.42578125" style="15" bestFit="1" customWidth="1"/>
    <col min="4610" max="4610" width="66.140625" style="15" customWidth="1"/>
    <col min="4611" max="4611" width="8.85546875" style="15" bestFit="1" customWidth="1"/>
    <col min="4612" max="4612" width="10.42578125" style="15" bestFit="1" customWidth="1"/>
    <col min="4613" max="4613" width="8.85546875" style="15" bestFit="1" customWidth="1"/>
    <col min="4614" max="4614" width="10.42578125" style="15" bestFit="1" customWidth="1"/>
    <col min="4615" max="4864" width="9.140625" style="15"/>
    <col min="4865" max="4865" width="24.42578125" style="15" bestFit="1" customWidth="1"/>
    <col min="4866" max="4866" width="66.140625" style="15" customWidth="1"/>
    <col min="4867" max="4867" width="8.85546875" style="15" bestFit="1" customWidth="1"/>
    <col min="4868" max="4868" width="10.42578125" style="15" bestFit="1" customWidth="1"/>
    <col min="4869" max="4869" width="8.85546875" style="15" bestFit="1" customWidth="1"/>
    <col min="4870" max="4870" width="10.42578125" style="15" bestFit="1" customWidth="1"/>
    <col min="4871" max="5120" width="9.140625" style="15"/>
    <col min="5121" max="5121" width="24.42578125" style="15" bestFit="1" customWidth="1"/>
    <col min="5122" max="5122" width="66.140625" style="15" customWidth="1"/>
    <col min="5123" max="5123" width="8.85546875" style="15" bestFit="1" customWidth="1"/>
    <col min="5124" max="5124" width="10.42578125" style="15" bestFit="1" customWidth="1"/>
    <col min="5125" max="5125" width="8.85546875" style="15" bestFit="1" customWidth="1"/>
    <col min="5126" max="5126" width="10.42578125" style="15" bestFit="1" customWidth="1"/>
    <col min="5127" max="5376" width="9.140625" style="15"/>
    <col min="5377" max="5377" width="24.42578125" style="15" bestFit="1" customWidth="1"/>
    <col min="5378" max="5378" width="66.140625" style="15" customWidth="1"/>
    <col min="5379" max="5379" width="8.85546875" style="15" bestFit="1" customWidth="1"/>
    <col min="5380" max="5380" width="10.42578125" style="15" bestFit="1" customWidth="1"/>
    <col min="5381" max="5381" width="8.85546875" style="15" bestFit="1" customWidth="1"/>
    <col min="5382" max="5382" width="10.42578125" style="15" bestFit="1" customWidth="1"/>
    <col min="5383" max="5632" width="9.140625" style="15"/>
    <col min="5633" max="5633" width="24.42578125" style="15" bestFit="1" customWidth="1"/>
    <col min="5634" max="5634" width="66.140625" style="15" customWidth="1"/>
    <col min="5635" max="5635" width="8.85546875" style="15" bestFit="1" customWidth="1"/>
    <col min="5636" max="5636" width="10.42578125" style="15" bestFit="1" customWidth="1"/>
    <col min="5637" max="5637" width="8.85546875" style="15" bestFit="1" customWidth="1"/>
    <col min="5638" max="5638" width="10.42578125" style="15" bestFit="1" customWidth="1"/>
    <col min="5639" max="5888" width="9.140625" style="15"/>
    <col min="5889" max="5889" width="24.42578125" style="15" bestFit="1" customWidth="1"/>
    <col min="5890" max="5890" width="66.140625" style="15" customWidth="1"/>
    <col min="5891" max="5891" width="8.85546875" style="15" bestFit="1" customWidth="1"/>
    <col min="5892" max="5892" width="10.42578125" style="15" bestFit="1" customWidth="1"/>
    <col min="5893" max="5893" width="8.85546875" style="15" bestFit="1" customWidth="1"/>
    <col min="5894" max="5894" width="10.42578125" style="15" bestFit="1" customWidth="1"/>
    <col min="5895" max="6144" width="9.140625" style="15"/>
    <col min="6145" max="6145" width="24.42578125" style="15" bestFit="1" customWidth="1"/>
    <col min="6146" max="6146" width="66.140625" style="15" customWidth="1"/>
    <col min="6147" max="6147" width="8.85546875" style="15" bestFit="1" customWidth="1"/>
    <col min="6148" max="6148" width="10.42578125" style="15" bestFit="1" customWidth="1"/>
    <col min="6149" max="6149" width="8.85546875" style="15" bestFit="1" customWidth="1"/>
    <col min="6150" max="6150" width="10.42578125" style="15" bestFit="1" customWidth="1"/>
    <col min="6151" max="6400" width="9.140625" style="15"/>
    <col min="6401" max="6401" width="24.42578125" style="15" bestFit="1" customWidth="1"/>
    <col min="6402" max="6402" width="66.140625" style="15" customWidth="1"/>
    <col min="6403" max="6403" width="8.85546875" style="15" bestFit="1" customWidth="1"/>
    <col min="6404" max="6404" width="10.42578125" style="15" bestFit="1" customWidth="1"/>
    <col min="6405" max="6405" width="8.85546875" style="15" bestFit="1" customWidth="1"/>
    <col min="6406" max="6406" width="10.42578125" style="15" bestFit="1" customWidth="1"/>
    <col min="6407" max="6656" width="9.140625" style="15"/>
    <col min="6657" max="6657" width="24.42578125" style="15" bestFit="1" customWidth="1"/>
    <col min="6658" max="6658" width="66.140625" style="15" customWidth="1"/>
    <col min="6659" max="6659" width="8.85546875" style="15" bestFit="1" customWidth="1"/>
    <col min="6660" max="6660" width="10.42578125" style="15" bestFit="1" customWidth="1"/>
    <col min="6661" max="6661" width="8.85546875" style="15" bestFit="1" customWidth="1"/>
    <col min="6662" max="6662" width="10.42578125" style="15" bestFit="1" customWidth="1"/>
    <col min="6663" max="6912" width="9.140625" style="15"/>
    <col min="6913" max="6913" width="24.42578125" style="15" bestFit="1" customWidth="1"/>
    <col min="6914" max="6914" width="66.140625" style="15" customWidth="1"/>
    <col min="6915" max="6915" width="8.85546875" style="15" bestFit="1" customWidth="1"/>
    <col min="6916" max="6916" width="10.42578125" style="15" bestFit="1" customWidth="1"/>
    <col min="6917" max="6917" width="8.85546875" style="15" bestFit="1" customWidth="1"/>
    <col min="6918" max="6918" width="10.42578125" style="15" bestFit="1" customWidth="1"/>
    <col min="6919" max="7168" width="9.140625" style="15"/>
    <col min="7169" max="7169" width="24.42578125" style="15" bestFit="1" customWidth="1"/>
    <col min="7170" max="7170" width="66.140625" style="15" customWidth="1"/>
    <col min="7171" max="7171" width="8.85546875" style="15" bestFit="1" customWidth="1"/>
    <col min="7172" max="7172" width="10.42578125" style="15" bestFit="1" customWidth="1"/>
    <col min="7173" max="7173" width="8.85546875" style="15" bestFit="1" customWidth="1"/>
    <col min="7174" max="7174" width="10.42578125" style="15" bestFit="1" customWidth="1"/>
    <col min="7175" max="7424" width="9.140625" style="15"/>
    <col min="7425" max="7425" width="24.42578125" style="15" bestFit="1" customWidth="1"/>
    <col min="7426" max="7426" width="66.140625" style="15" customWidth="1"/>
    <col min="7427" max="7427" width="8.85546875" style="15" bestFit="1" customWidth="1"/>
    <col min="7428" max="7428" width="10.42578125" style="15" bestFit="1" customWidth="1"/>
    <col min="7429" max="7429" width="8.85546875" style="15" bestFit="1" customWidth="1"/>
    <col min="7430" max="7430" width="10.42578125" style="15" bestFit="1" customWidth="1"/>
    <col min="7431" max="7680" width="9.140625" style="15"/>
    <col min="7681" max="7681" width="24.42578125" style="15" bestFit="1" customWidth="1"/>
    <col min="7682" max="7682" width="66.140625" style="15" customWidth="1"/>
    <col min="7683" max="7683" width="8.85546875" style="15" bestFit="1" customWidth="1"/>
    <col min="7684" max="7684" width="10.42578125" style="15" bestFit="1" customWidth="1"/>
    <col min="7685" max="7685" width="8.85546875" style="15" bestFit="1" customWidth="1"/>
    <col min="7686" max="7686" width="10.42578125" style="15" bestFit="1" customWidth="1"/>
    <col min="7687" max="7936" width="9.140625" style="15"/>
    <col min="7937" max="7937" width="24.42578125" style="15" bestFit="1" customWidth="1"/>
    <col min="7938" max="7938" width="66.140625" style="15" customWidth="1"/>
    <col min="7939" max="7939" width="8.85546875" style="15" bestFit="1" customWidth="1"/>
    <col min="7940" max="7940" width="10.42578125" style="15" bestFit="1" customWidth="1"/>
    <col min="7941" max="7941" width="8.85546875" style="15" bestFit="1" customWidth="1"/>
    <col min="7942" max="7942" width="10.42578125" style="15" bestFit="1" customWidth="1"/>
    <col min="7943" max="8192" width="9.140625" style="15"/>
    <col min="8193" max="8193" width="24.42578125" style="15" bestFit="1" customWidth="1"/>
    <col min="8194" max="8194" width="66.140625" style="15" customWidth="1"/>
    <col min="8195" max="8195" width="8.85546875" style="15" bestFit="1" customWidth="1"/>
    <col min="8196" max="8196" width="10.42578125" style="15" bestFit="1" customWidth="1"/>
    <col min="8197" max="8197" width="8.85546875" style="15" bestFit="1" customWidth="1"/>
    <col min="8198" max="8198" width="10.42578125" style="15" bestFit="1" customWidth="1"/>
    <col min="8199" max="8448" width="9.140625" style="15"/>
    <col min="8449" max="8449" width="24.42578125" style="15" bestFit="1" customWidth="1"/>
    <col min="8450" max="8450" width="66.140625" style="15" customWidth="1"/>
    <col min="8451" max="8451" width="8.85546875" style="15" bestFit="1" customWidth="1"/>
    <col min="8452" max="8452" width="10.42578125" style="15" bestFit="1" customWidth="1"/>
    <col min="8453" max="8453" width="8.85546875" style="15" bestFit="1" customWidth="1"/>
    <col min="8454" max="8454" width="10.42578125" style="15" bestFit="1" customWidth="1"/>
    <col min="8455" max="8704" width="9.140625" style="15"/>
    <col min="8705" max="8705" width="24.42578125" style="15" bestFit="1" customWidth="1"/>
    <col min="8706" max="8706" width="66.140625" style="15" customWidth="1"/>
    <col min="8707" max="8707" width="8.85546875" style="15" bestFit="1" customWidth="1"/>
    <col min="8708" max="8708" width="10.42578125" style="15" bestFit="1" customWidth="1"/>
    <col min="8709" max="8709" width="8.85546875" style="15" bestFit="1" customWidth="1"/>
    <col min="8710" max="8710" width="10.42578125" style="15" bestFit="1" customWidth="1"/>
    <col min="8711" max="8960" width="9.140625" style="15"/>
    <col min="8961" max="8961" width="24.42578125" style="15" bestFit="1" customWidth="1"/>
    <col min="8962" max="8962" width="66.140625" style="15" customWidth="1"/>
    <col min="8963" max="8963" width="8.85546875" style="15" bestFit="1" customWidth="1"/>
    <col min="8964" max="8964" width="10.42578125" style="15" bestFit="1" customWidth="1"/>
    <col min="8965" max="8965" width="8.85546875" style="15" bestFit="1" customWidth="1"/>
    <col min="8966" max="8966" width="10.42578125" style="15" bestFit="1" customWidth="1"/>
    <col min="8967" max="9216" width="9.140625" style="15"/>
    <col min="9217" max="9217" width="24.42578125" style="15" bestFit="1" customWidth="1"/>
    <col min="9218" max="9218" width="66.140625" style="15" customWidth="1"/>
    <col min="9219" max="9219" width="8.85546875" style="15" bestFit="1" customWidth="1"/>
    <col min="9220" max="9220" width="10.42578125" style="15" bestFit="1" customWidth="1"/>
    <col min="9221" max="9221" width="8.85546875" style="15" bestFit="1" customWidth="1"/>
    <col min="9222" max="9222" width="10.42578125" style="15" bestFit="1" customWidth="1"/>
    <col min="9223" max="9472" width="9.140625" style="15"/>
    <col min="9473" max="9473" width="24.42578125" style="15" bestFit="1" customWidth="1"/>
    <col min="9474" max="9474" width="66.140625" style="15" customWidth="1"/>
    <col min="9475" max="9475" width="8.85546875" style="15" bestFit="1" customWidth="1"/>
    <col min="9476" max="9476" width="10.42578125" style="15" bestFit="1" customWidth="1"/>
    <col min="9477" max="9477" width="8.85546875" style="15" bestFit="1" customWidth="1"/>
    <col min="9478" max="9478" width="10.42578125" style="15" bestFit="1" customWidth="1"/>
    <col min="9479" max="9728" width="9.140625" style="15"/>
    <col min="9729" max="9729" width="24.42578125" style="15" bestFit="1" customWidth="1"/>
    <col min="9730" max="9730" width="66.140625" style="15" customWidth="1"/>
    <col min="9731" max="9731" width="8.85546875" style="15" bestFit="1" customWidth="1"/>
    <col min="9732" max="9732" width="10.42578125" style="15" bestFit="1" customWidth="1"/>
    <col min="9733" max="9733" width="8.85546875" style="15" bestFit="1" customWidth="1"/>
    <col min="9734" max="9734" width="10.42578125" style="15" bestFit="1" customWidth="1"/>
    <col min="9735" max="9984" width="9.140625" style="15"/>
    <col min="9985" max="9985" width="24.42578125" style="15" bestFit="1" customWidth="1"/>
    <col min="9986" max="9986" width="66.140625" style="15" customWidth="1"/>
    <col min="9987" max="9987" width="8.85546875" style="15" bestFit="1" customWidth="1"/>
    <col min="9988" max="9988" width="10.42578125" style="15" bestFit="1" customWidth="1"/>
    <col min="9989" max="9989" width="8.85546875" style="15" bestFit="1" customWidth="1"/>
    <col min="9990" max="9990" width="10.42578125" style="15" bestFit="1" customWidth="1"/>
    <col min="9991" max="10240" width="9.140625" style="15"/>
    <col min="10241" max="10241" width="24.42578125" style="15" bestFit="1" customWidth="1"/>
    <col min="10242" max="10242" width="66.140625" style="15" customWidth="1"/>
    <col min="10243" max="10243" width="8.85546875" style="15" bestFit="1" customWidth="1"/>
    <col min="10244" max="10244" width="10.42578125" style="15" bestFit="1" customWidth="1"/>
    <col min="10245" max="10245" width="8.85546875" style="15" bestFit="1" customWidth="1"/>
    <col min="10246" max="10246" width="10.42578125" style="15" bestFit="1" customWidth="1"/>
    <col min="10247" max="10496" width="9.140625" style="15"/>
    <col min="10497" max="10497" width="24.42578125" style="15" bestFit="1" customWidth="1"/>
    <col min="10498" max="10498" width="66.140625" style="15" customWidth="1"/>
    <col min="10499" max="10499" width="8.85546875" style="15" bestFit="1" customWidth="1"/>
    <col min="10500" max="10500" width="10.42578125" style="15" bestFit="1" customWidth="1"/>
    <col min="10501" max="10501" width="8.85546875" style="15" bestFit="1" customWidth="1"/>
    <col min="10502" max="10502" width="10.42578125" style="15" bestFit="1" customWidth="1"/>
    <col min="10503" max="10752" width="9.140625" style="15"/>
    <col min="10753" max="10753" width="24.42578125" style="15" bestFit="1" customWidth="1"/>
    <col min="10754" max="10754" width="66.140625" style="15" customWidth="1"/>
    <col min="10755" max="10755" width="8.85546875" style="15" bestFit="1" customWidth="1"/>
    <col min="10756" max="10756" width="10.42578125" style="15" bestFit="1" customWidth="1"/>
    <col min="10757" max="10757" width="8.85546875" style="15" bestFit="1" customWidth="1"/>
    <col min="10758" max="10758" width="10.42578125" style="15" bestFit="1" customWidth="1"/>
    <col min="10759" max="11008" width="9.140625" style="15"/>
    <col min="11009" max="11009" width="24.42578125" style="15" bestFit="1" customWidth="1"/>
    <col min="11010" max="11010" width="66.140625" style="15" customWidth="1"/>
    <col min="11011" max="11011" width="8.85546875" style="15" bestFit="1" customWidth="1"/>
    <col min="11012" max="11012" width="10.42578125" style="15" bestFit="1" customWidth="1"/>
    <col min="11013" max="11013" width="8.85546875" style="15" bestFit="1" customWidth="1"/>
    <col min="11014" max="11014" width="10.42578125" style="15" bestFit="1" customWidth="1"/>
    <col min="11015" max="11264" width="9.140625" style="15"/>
    <col min="11265" max="11265" width="24.42578125" style="15" bestFit="1" customWidth="1"/>
    <col min="11266" max="11266" width="66.140625" style="15" customWidth="1"/>
    <col min="11267" max="11267" width="8.85546875" style="15" bestFit="1" customWidth="1"/>
    <col min="11268" max="11268" width="10.42578125" style="15" bestFit="1" customWidth="1"/>
    <col min="11269" max="11269" width="8.85546875" style="15" bestFit="1" customWidth="1"/>
    <col min="11270" max="11270" width="10.42578125" style="15" bestFit="1" customWidth="1"/>
    <col min="11271" max="11520" width="9.140625" style="15"/>
    <col min="11521" max="11521" width="24.42578125" style="15" bestFit="1" customWidth="1"/>
    <col min="11522" max="11522" width="66.140625" style="15" customWidth="1"/>
    <col min="11523" max="11523" width="8.85546875" style="15" bestFit="1" customWidth="1"/>
    <col min="11524" max="11524" width="10.42578125" style="15" bestFit="1" customWidth="1"/>
    <col min="11525" max="11525" width="8.85546875" style="15" bestFit="1" customWidth="1"/>
    <col min="11526" max="11526" width="10.42578125" style="15" bestFit="1" customWidth="1"/>
    <col min="11527" max="11776" width="9.140625" style="15"/>
    <col min="11777" max="11777" width="24.42578125" style="15" bestFit="1" customWidth="1"/>
    <col min="11778" max="11778" width="66.140625" style="15" customWidth="1"/>
    <col min="11779" max="11779" width="8.85546875" style="15" bestFit="1" customWidth="1"/>
    <col min="11780" max="11780" width="10.42578125" style="15" bestFit="1" customWidth="1"/>
    <col min="11781" max="11781" width="8.85546875" style="15" bestFit="1" customWidth="1"/>
    <col min="11782" max="11782" width="10.42578125" style="15" bestFit="1" customWidth="1"/>
    <col min="11783" max="12032" width="9.140625" style="15"/>
    <col min="12033" max="12033" width="24.42578125" style="15" bestFit="1" customWidth="1"/>
    <col min="12034" max="12034" width="66.140625" style="15" customWidth="1"/>
    <col min="12035" max="12035" width="8.85546875" style="15" bestFit="1" customWidth="1"/>
    <col min="12036" max="12036" width="10.42578125" style="15" bestFit="1" customWidth="1"/>
    <col min="12037" max="12037" width="8.85546875" style="15" bestFit="1" customWidth="1"/>
    <col min="12038" max="12038" width="10.42578125" style="15" bestFit="1" customWidth="1"/>
    <col min="12039" max="12288" width="9.140625" style="15"/>
    <col min="12289" max="12289" width="24.42578125" style="15" bestFit="1" customWidth="1"/>
    <col min="12290" max="12290" width="66.140625" style="15" customWidth="1"/>
    <col min="12291" max="12291" width="8.85546875" style="15" bestFit="1" customWidth="1"/>
    <col min="12292" max="12292" width="10.42578125" style="15" bestFit="1" customWidth="1"/>
    <col min="12293" max="12293" width="8.85546875" style="15" bestFit="1" customWidth="1"/>
    <col min="12294" max="12294" width="10.42578125" style="15" bestFit="1" customWidth="1"/>
    <col min="12295" max="12544" width="9.140625" style="15"/>
    <col min="12545" max="12545" width="24.42578125" style="15" bestFit="1" customWidth="1"/>
    <col min="12546" max="12546" width="66.140625" style="15" customWidth="1"/>
    <col min="12547" max="12547" width="8.85546875" style="15" bestFit="1" customWidth="1"/>
    <col min="12548" max="12548" width="10.42578125" style="15" bestFit="1" customWidth="1"/>
    <col min="12549" max="12549" width="8.85546875" style="15" bestFit="1" customWidth="1"/>
    <col min="12550" max="12550" width="10.42578125" style="15" bestFit="1" customWidth="1"/>
    <col min="12551" max="12800" width="9.140625" style="15"/>
    <col min="12801" max="12801" width="24.42578125" style="15" bestFit="1" customWidth="1"/>
    <col min="12802" max="12802" width="66.140625" style="15" customWidth="1"/>
    <col min="12803" max="12803" width="8.85546875" style="15" bestFit="1" customWidth="1"/>
    <col min="12804" max="12804" width="10.42578125" style="15" bestFit="1" customWidth="1"/>
    <col min="12805" max="12805" width="8.85546875" style="15" bestFit="1" customWidth="1"/>
    <col min="12806" max="12806" width="10.42578125" style="15" bestFit="1" customWidth="1"/>
    <col min="12807" max="13056" width="9.140625" style="15"/>
    <col min="13057" max="13057" width="24.42578125" style="15" bestFit="1" customWidth="1"/>
    <col min="13058" max="13058" width="66.140625" style="15" customWidth="1"/>
    <col min="13059" max="13059" width="8.85546875" style="15" bestFit="1" customWidth="1"/>
    <col min="13060" max="13060" width="10.42578125" style="15" bestFit="1" customWidth="1"/>
    <col min="13061" max="13061" width="8.85546875" style="15" bestFit="1" customWidth="1"/>
    <col min="13062" max="13062" width="10.42578125" style="15" bestFit="1" customWidth="1"/>
    <col min="13063" max="13312" width="9.140625" style="15"/>
    <col min="13313" max="13313" width="24.42578125" style="15" bestFit="1" customWidth="1"/>
    <col min="13314" max="13314" width="66.140625" style="15" customWidth="1"/>
    <col min="13315" max="13315" width="8.85546875" style="15" bestFit="1" customWidth="1"/>
    <col min="13316" max="13316" width="10.42578125" style="15" bestFit="1" customWidth="1"/>
    <col min="13317" max="13317" width="8.85546875" style="15" bestFit="1" customWidth="1"/>
    <col min="13318" max="13318" width="10.42578125" style="15" bestFit="1" customWidth="1"/>
    <col min="13319" max="13568" width="9.140625" style="15"/>
    <col min="13569" max="13569" width="24.42578125" style="15" bestFit="1" customWidth="1"/>
    <col min="13570" max="13570" width="66.140625" style="15" customWidth="1"/>
    <col min="13571" max="13571" width="8.85546875" style="15" bestFit="1" customWidth="1"/>
    <col min="13572" max="13572" width="10.42578125" style="15" bestFit="1" customWidth="1"/>
    <col min="13573" max="13573" width="8.85546875" style="15" bestFit="1" customWidth="1"/>
    <col min="13574" max="13574" width="10.42578125" style="15" bestFit="1" customWidth="1"/>
    <col min="13575" max="13824" width="9.140625" style="15"/>
    <col min="13825" max="13825" width="24.42578125" style="15" bestFit="1" customWidth="1"/>
    <col min="13826" max="13826" width="66.140625" style="15" customWidth="1"/>
    <col min="13827" max="13827" width="8.85546875" style="15" bestFit="1" customWidth="1"/>
    <col min="13828" max="13828" width="10.42578125" style="15" bestFit="1" customWidth="1"/>
    <col min="13829" max="13829" width="8.85546875" style="15" bestFit="1" customWidth="1"/>
    <col min="13830" max="13830" width="10.42578125" style="15" bestFit="1" customWidth="1"/>
    <col min="13831" max="14080" width="9.140625" style="15"/>
    <col min="14081" max="14081" width="24.42578125" style="15" bestFit="1" customWidth="1"/>
    <col min="14082" max="14082" width="66.140625" style="15" customWidth="1"/>
    <col min="14083" max="14083" width="8.85546875" style="15" bestFit="1" customWidth="1"/>
    <col min="14084" max="14084" width="10.42578125" style="15" bestFit="1" customWidth="1"/>
    <col min="14085" max="14085" width="8.85546875" style="15" bestFit="1" customWidth="1"/>
    <col min="14086" max="14086" width="10.42578125" style="15" bestFit="1" customWidth="1"/>
    <col min="14087" max="14336" width="9.140625" style="15"/>
    <col min="14337" max="14337" width="24.42578125" style="15" bestFit="1" customWidth="1"/>
    <col min="14338" max="14338" width="66.140625" style="15" customWidth="1"/>
    <col min="14339" max="14339" width="8.85546875" style="15" bestFit="1" customWidth="1"/>
    <col min="14340" max="14340" width="10.42578125" style="15" bestFit="1" customWidth="1"/>
    <col min="14341" max="14341" width="8.85546875" style="15" bestFit="1" customWidth="1"/>
    <col min="14342" max="14342" width="10.42578125" style="15" bestFit="1" customWidth="1"/>
    <col min="14343" max="14592" width="9.140625" style="15"/>
    <col min="14593" max="14593" width="24.42578125" style="15" bestFit="1" customWidth="1"/>
    <col min="14594" max="14594" width="66.140625" style="15" customWidth="1"/>
    <col min="14595" max="14595" width="8.85546875" style="15" bestFit="1" customWidth="1"/>
    <col min="14596" max="14596" width="10.42578125" style="15" bestFit="1" customWidth="1"/>
    <col min="14597" max="14597" width="8.85546875" style="15" bestFit="1" customWidth="1"/>
    <col min="14598" max="14598" width="10.42578125" style="15" bestFit="1" customWidth="1"/>
    <col min="14599" max="14848" width="9.140625" style="15"/>
    <col min="14849" max="14849" width="24.42578125" style="15" bestFit="1" customWidth="1"/>
    <col min="14850" max="14850" width="66.140625" style="15" customWidth="1"/>
    <col min="14851" max="14851" width="8.85546875" style="15" bestFit="1" customWidth="1"/>
    <col min="14852" max="14852" width="10.42578125" style="15" bestFit="1" customWidth="1"/>
    <col min="14853" max="14853" width="8.85546875" style="15" bestFit="1" customWidth="1"/>
    <col min="14854" max="14854" width="10.42578125" style="15" bestFit="1" customWidth="1"/>
    <col min="14855" max="15104" width="9.140625" style="15"/>
    <col min="15105" max="15105" width="24.42578125" style="15" bestFit="1" customWidth="1"/>
    <col min="15106" max="15106" width="66.140625" style="15" customWidth="1"/>
    <col min="15107" max="15107" width="8.85546875" style="15" bestFit="1" customWidth="1"/>
    <col min="15108" max="15108" width="10.42578125" style="15" bestFit="1" customWidth="1"/>
    <col min="15109" max="15109" width="8.85546875" style="15" bestFit="1" customWidth="1"/>
    <col min="15110" max="15110" width="10.42578125" style="15" bestFit="1" customWidth="1"/>
    <col min="15111" max="15360" width="9.140625" style="15"/>
    <col min="15361" max="15361" width="24.42578125" style="15" bestFit="1" customWidth="1"/>
    <col min="15362" max="15362" width="66.140625" style="15" customWidth="1"/>
    <col min="15363" max="15363" width="8.85546875" style="15" bestFit="1" customWidth="1"/>
    <col min="15364" max="15364" width="10.42578125" style="15" bestFit="1" customWidth="1"/>
    <col min="15365" max="15365" width="8.85546875" style="15" bestFit="1" customWidth="1"/>
    <col min="15366" max="15366" width="10.42578125" style="15" bestFit="1" customWidth="1"/>
    <col min="15367" max="15616" width="9.140625" style="15"/>
    <col min="15617" max="15617" width="24.42578125" style="15" bestFit="1" customWidth="1"/>
    <col min="15618" max="15618" width="66.140625" style="15" customWidth="1"/>
    <col min="15619" max="15619" width="8.85546875" style="15" bestFit="1" customWidth="1"/>
    <col min="15620" max="15620" width="10.42578125" style="15" bestFit="1" customWidth="1"/>
    <col min="15621" max="15621" width="8.85546875" style="15" bestFit="1" customWidth="1"/>
    <col min="15622" max="15622" width="10.42578125" style="15" bestFit="1" customWidth="1"/>
    <col min="15623" max="15872" width="9.140625" style="15"/>
    <col min="15873" max="15873" width="24.42578125" style="15" bestFit="1" customWidth="1"/>
    <col min="15874" max="15874" width="66.140625" style="15" customWidth="1"/>
    <col min="15875" max="15875" width="8.85546875" style="15" bestFit="1" customWidth="1"/>
    <col min="15876" max="15876" width="10.42578125" style="15" bestFit="1" customWidth="1"/>
    <col min="15877" max="15877" width="8.85546875" style="15" bestFit="1" customWidth="1"/>
    <col min="15878" max="15878" width="10.42578125" style="15" bestFit="1" customWidth="1"/>
    <col min="15879" max="16128" width="9.140625" style="15"/>
    <col min="16129" max="16129" width="24.42578125" style="15" bestFit="1" customWidth="1"/>
    <col min="16130" max="16130" width="66.140625" style="15" customWidth="1"/>
    <col min="16131" max="16131" width="8.85546875" style="15" bestFit="1" customWidth="1"/>
    <col min="16132" max="16132" width="10.42578125" style="15" bestFit="1" customWidth="1"/>
    <col min="16133" max="16133" width="8.85546875" style="15" bestFit="1" customWidth="1"/>
    <col min="16134" max="16134" width="10.42578125" style="15" bestFit="1" customWidth="1"/>
    <col min="16135" max="16384" width="9.140625" style="15"/>
  </cols>
  <sheetData>
    <row r="1" spans="1:7">
      <c r="A1" s="15" t="s">
        <v>266</v>
      </c>
      <c r="B1" s="86">
        <v>2</v>
      </c>
    </row>
    <row r="2" spans="1:7">
      <c r="A2" s="15" t="s">
        <v>267</v>
      </c>
      <c r="B2" s="87" t="s">
        <v>251</v>
      </c>
    </row>
    <row r="3" spans="1:7">
      <c r="A3" s="15" t="s">
        <v>268</v>
      </c>
      <c r="B3" s="15" t="s">
        <v>269</v>
      </c>
    </row>
    <row r="4" spans="1:7">
      <c r="A4" s="15" t="s">
        <v>0</v>
      </c>
      <c r="B4" s="15" t="s">
        <v>1</v>
      </c>
    </row>
    <row r="5" spans="1:7">
      <c r="A5" s="15" t="s">
        <v>2</v>
      </c>
      <c r="B5" s="15" t="s">
        <v>3</v>
      </c>
    </row>
    <row r="6" spans="1:7" ht="15.75" thickBot="1"/>
    <row r="7" spans="1:7">
      <c r="A7" s="837" t="s">
        <v>123</v>
      </c>
      <c r="B7" s="239"/>
      <c r="C7" s="842" t="s">
        <v>132</v>
      </c>
      <c r="D7" s="843"/>
      <c r="E7" s="842" t="s">
        <v>133</v>
      </c>
      <c r="F7" s="843"/>
      <c r="G7" s="240"/>
    </row>
    <row r="8" spans="1:7">
      <c r="A8" s="838"/>
      <c r="B8" s="241" t="s">
        <v>215</v>
      </c>
      <c r="C8" s="840"/>
      <c r="D8" s="841"/>
      <c r="E8" s="840"/>
      <c r="F8" s="841"/>
      <c r="G8" s="242" t="s">
        <v>134</v>
      </c>
    </row>
    <row r="9" spans="1:7" ht="15.75" thickBot="1">
      <c r="A9" s="839"/>
      <c r="B9" s="278" t="s">
        <v>122</v>
      </c>
      <c r="C9" s="398" t="s">
        <v>137</v>
      </c>
      <c r="D9" s="397" t="s">
        <v>138</v>
      </c>
      <c r="E9" s="397" t="s">
        <v>137</v>
      </c>
      <c r="F9" s="397" t="s">
        <v>138</v>
      </c>
      <c r="G9" s="513"/>
    </row>
    <row r="10" spans="1:7">
      <c r="A10" s="614">
        <v>1</v>
      </c>
      <c r="B10" s="615" t="s">
        <v>685</v>
      </c>
      <c r="C10" s="243">
        <f>SUM(C11:C15)</f>
        <v>0</v>
      </c>
      <c r="D10" s="243">
        <f>SUM(D11:D15)</f>
        <v>0</v>
      </c>
      <c r="E10" s="243">
        <f>SUM(E11:E15)</f>
        <v>0</v>
      </c>
      <c r="F10" s="243">
        <f>SUM(F11:F15)</f>
        <v>0</v>
      </c>
      <c r="G10" s="244">
        <f t="shared" ref="G10:G51" si="0">SUM(C10:F10)</f>
        <v>0</v>
      </c>
    </row>
    <row r="11" spans="1:7">
      <c r="A11" s="245">
        <v>1.1000000000000001</v>
      </c>
      <c r="B11" s="246" t="s">
        <v>686</v>
      </c>
      <c r="C11" s="247"/>
      <c r="D11" s="247"/>
      <c r="E11" s="247"/>
      <c r="F11" s="247"/>
      <c r="G11" s="244">
        <f t="shared" si="0"/>
        <v>0</v>
      </c>
    </row>
    <row r="12" spans="1:7">
      <c r="A12" s="245">
        <v>1.2</v>
      </c>
      <c r="B12" s="246" t="s">
        <v>687</v>
      </c>
      <c r="C12" s="247"/>
      <c r="D12" s="247"/>
      <c r="E12" s="247"/>
      <c r="F12" s="247"/>
      <c r="G12" s="244">
        <f t="shared" si="0"/>
        <v>0</v>
      </c>
    </row>
    <row r="13" spans="1:7">
      <c r="A13" s="245">
        <v>1.3</v>
      </c>
      <c r="B13" s="246" t="s">
        <v>688</v>
      </c>
      <c r="C13" s="247"/>
      <c r="D13" s="247"/>
      <c r="E13" s="247"/>
      <c r="F13" s="247"/>
      <c r="G13" s="244">
        <f t="shared" si="0"/>
        <v>0</v>
      </c>
    </row>
    <row r="14" spans="1:7">
      <c r="A14" s="245">
        <v>1.4</v>
      </c>
      <c r="B14" s="246" t="s">
        <v>689</v>
      </c>
      <c r="C14" s="247"/>
      <c r="D14" s="247"/>
      <c r="E14" s="247"/>
      <c r="F14" s="247"/>
      <c r="G14" s="244">
        <f t="shared" si="0"/>
        <v>0</v>
      </c>
    </row>
    <row r="15" spans="1:7">
      <c r="A15" s="245">
        <v>1.5</v>
      </c>
      <c r="B15" s="246" t="s">
        <v>690</v>
      </c>
      <c r="C15" s="247"/>
      <c r="D15" s="247"/>
      <c r="E15" s="247"/>
      <c r="F15" s="247"/>
      <c r="G15" s="244">
        <f t="shared" si="0"/>
        <v>0</v>
      </c>
    </row>
    <row r="16" spans="1:7">
      <c r="A16" s="614">
        <v>2</v>
      </c>
      <c r="B16" s="615" t="s">
        <v>214</v>
      </c>
      <c r="C16" s="243">
        <f>C17+C20+C23+C26+C29+C32</f>
        <v>0</v>
      </c>
      <c r="D16" s="243">
        <f>D17+D20+D23+D26+D29+D32</f>
        <v>0</v>
      </c>
      <c r="E16" s="243">
        <f>E17+E20+E23+E26+E29+E32</f>
        <v>0</v>
      </c>
      <c r="F16" s="243">
        <f>F17+F20+F23+F26+F29+F32</f>
        <v>0</v>
      </c>
      <c r="G16" s="244">
        <f t="shared" si="0"/>
        <v>0</v>
      </c>
    </row>
    <row r="17" spans="1:7">
      <c r="A17" s="245">
        <v>2.1</v>
      </c>
      <c r="B17" s="246" t="s">
        <v>684</v>
      </c>
      <c r="C17" s="243">
        <f>SUM(C18:C19)</f>
        <v>0</v>
      </c>
      <c r="D17" s="243">
        <f>SUM(D18:D19)</f>
        <v>0</v>
      </c>
      <c r="E17" s="243">
        <f>SUM(E18:E19)</f>
        <v>0</v>
      </c>
      <c r="F17" s="243">
        <f>SUM(F18:F19)</f>
        <v>0</v>
      </c>
      <c r="G17" s="244">
        <f t="shared" si="0"/>
        <v>0</v>
      </c>
    </row>
    <row r="18" spans="1:7">
      <c r="A18" s="248" t="s">
        <v>153</v>
      </c>
      <c r="B18" s="249" t="s">
        <v>684</v>
      </c>
      <c r="C18" s="247"/>
      <c r="D18" s="247"/>
      <c r="E18" s="247"/>
      <c r="F18" s="247"/>
      <c r="G18" s="244">
        <f t="shared" si="0"/>
        <v>0</v>
      </c>
    </row>
    <row r="19" spans="1:7">
      <c r="A19" s="248" t="s">
        <v>158</v>
      </c>
      <c r="B19" s="249" t="s">
        <v>142</v>
      </c>
      <c r="C19" s="247"/>
      <c r="D19" s="247"/>
      <c r="E19" s="247"/>
      <c r="F19" s="247"/>
      <c r="G19" s="244">
        <f t="shared" si="0"/>
        <v>0</v>
      </c>
    </row>
    <row r="20" spans="1:7">
      <c r="A20" s="245">
        <v>2.2000000000000002</v>
      </c>
      <c r="B20" s="246" t="s">
        <v>213</v>
      </c>
      <c r="C20" s="243">
        <f>SUM(C21:C22)</f>
        <v>0</v>
      </c>
      <c r="D20" s="243">
        <f>SUM(D21:D22)</f>
        <v>0</v>
      </c>
      <c r="E20" s="243">
        <f>SUM(E21:E22)</f>
        <v>0</v>
      </c>
      <c r="F20" s="243">
        <f>SUM(F21:F22)</f>
        <v>0</v>
      </c>
      <c r="G20" s="244">
        <f t="shared" si="0"/>
        <v>0</v>
      </c>
    </row>
    <row r="21" spans="1:7">
      <c r="A21" s="248" t="s">
        <v>192</v>
      </c>
      <c r="B21" s="249" t="s">
        <v>213</v>
      </c>
      <c r="C21" s="247"/>
      <c r="D21" s="247"/>
      <c r="E21" s="247"/>
      <c r="F21" s="247"/>
      <c r="G21" s="244">
        <f t="shared" si="0"/>
        <v>0</v>
      </c>
    </row>
    <row r="22" spans="1:7">
      <c r="A22" s="248" t="s">
        <v>193</v>
      </c>
      <c r="B22" s="249" t="s">
        <v>142</v>
      </c>
      <c r="C22" s="247"/>
      <c r="D22" s="247"/>
      <c r="E22" s="247"/>
      <c r="F22" s="247"/>
      <c r="G22" s="244">
        <f t="shared" si="0"/>
        <v>0</v>
      </c>
    </row>
    <row r="23" spans="1:7">
      <c r="A23" s="245">
        <v>2.2999999999999998</v>
      </c>
      <c r="B23" s="246" t="s">
        <v>212</v>
      </c>
      <c r="C23" s="243">
        <f>SUM(C24:C25)</f>
        <v>0</v>
      </c>
      <c r="D23" s="243">
        <f>SUM(D24:D25)</f>
        <v>0</v>
      </c>
      <c r="E23" s="243">
        <f>SUM(E24:E25)</f>
        <v>0</v>
      </c>
      <c r="F23" s="243">
        <f>SUM(F24:F25)</f>
        <v>0</v>
      </c>
      <c r="G23" s="244">
        <f t="shared" si="0"/>
        <v>0</v>
      </c>
    </row>
    <row r="24" spans="1:7">
      <c r="A24" s="248" t="s">
        <v>194</v>
      </c>
      <c r="B24" s="249" t="s">
        <v>212</v>
      </c>
      <c r="C24" s="247"/>
      <c r="D24" s="247"/>
      <c r="E24" s="247"/>
      <c r="F24" s="247"/>
      <c r="G24" s="244">
        <f t="shared" si="0"/>
        <v>0</v>
      </c>
    </row>
    <row r="25" spans="1:7">
      <c r="A25" s="248" t="s">
        <v>195</v>
      </c>
      <c r="B25" s="249" t="s">
        <v>142</v>
      </c>
      <c r="C25" s="247"/>
      <c r="D25" s="247"/>
      <c r="E25" s="247"/>
      <c r="F25" s="247"/>
      <c r="G25" s="244">
        <f t="shared" si="0"/>
        <v>0</v>
      </c>
    </row>
    <row r="26" spans="1:7">
      <c r="A26" s="245">
        <v>2.4</v>
      </c>
      <c r="B26" s="246" t="s">
        <v>211</v>
      </c>
      <c r="C26" s="243">
        <f>SUM(C27:C28)</f>
        <v>0</v>
      </c>
      <c r="D26" s="243">
        <f>SUM(D27:D28)</f>
        <v>0</v>
      </c>
      <c r="E26" s="243">
        <f>SUM(E27:E28)</f>
        <v>0</v>
      </c>
      <c r="F26" s="243">
        <f>SUM(F27:F28)</f>
        <v>0</v>
      </c>
      <c r="G26" s="244">
        <f t="shared" si="0"/>
        <v>0</v>
      </c>
    </row>
    <row r="27" spans="1:7">
      <c r="A27" s="248" t="s">
        <v>196</v>
      </c>
      <c r="B27" s="249" t="s">
        <v>211</v>
      </c>
      <c r="C27" s="247"/>
      <c r="D27" s="247"/>
      <c r="E27" s="247"/>
      <c r="F27" s="247"/>
      <c r="G27" s="244">
        <f t="shared" si="0"/>
        <v>0</v>
      </c>
    </row>
    <row r="28" spans="1:7">
      <c r="A28" s="248" t="s">
        <v>197</v>
      </c>
      <c r="B28" s="249" t="s">
        <v>142</v>
      </c>
      <c r="C28" s="247"/>
      <c r="D28" s="247"/>
      <c r="E28" s="247"/>
      <c r="F28" s="247"/>
      <c r="G28" s="244">
        <f t="shared" si="0"/>
        <v>0</v>
      </c>
    </row>
    <row r="29" spans="1:7">
      <c r="A29" s="245">
        <v>2.5</v>
      </c>
      <c r="B29" s="246" t="s">
        <v>210</v>
      </c>
      <c r="C29" s="243">
        <f>SUM(C30:C31)</f>
        <v>0</v>
      </c>
      <c r="D29" s="243">
        <f>SUM(D30:D31)</f>
        <v>0</v>
      </c>
      <c r="E29" s="243">
        <f>SUM(E30:E31)</f>
        <v>0</v>
      </c>
      <c r="F29" s="243">
        <f>SUM(F30:F31)</f>
        <v>0</v>
      </c>
      <c r="G29" s="244">
        <f t="shared" si="0"/>
        <v>0</v>
      </c>
    </row>
    <row r="30" spans="1:7">
      <c r="A30" s="248" t="s">
        <v>198</v>
      </c>
      <c r="B30" s="249" t="s">
        <v>210</v>
      </c>
      <c r="C30" s="247"/>
      <c r="D30" s="247"/>
      <c r="E30" s="247"/>
      <c r="F30" s="247"/>
      <c r="G30" s="244">
        <f t="shared" si="0"/>
        <v>0</v>
      </c>
    </row>
    <row r="31" spans="1:7">
      <c r="A31" s="248" t="s">
        <v>199</v>
      </c>
      <c r="B31" s="249" t="s">
        <v>142</v>
      </c>
      <c r="C31" s="247"/>
      <c r="D31" s="247"/>
      <c r="E31" s="247"/>
      <c r="F31" s="247"/>
      <c r="G31" s="244">
        <f t="shared" si="0"/>
        <v>0</v>
      </c>
    </row>
    <row r="32" spans="1:7">
      <c r="A32" s="245">
        <v>2.6</v>
      </c>
      <c r="B32" s="246" t="s">
        <v>208</v>
      </c>
      <c r="C32" s="243">
        <f>SUM(C33:C34)</f>
        <v>0</v>
      </c>
      <c r="D32" s="243">
        <f>SUM(D33:D34)</f>
        <v>0</v>
      </c>
      <c r="E32" s="243">
        <f>SUM(E33:E34)</f>
        <v>0</v>
      </c>
      <c r="F32" s="243">
        <f>SUM(F33:F34)</f>
        <v>0</v>
      </c>
      <c r="G32" s="244">
        <f t="shared" si="0"/>
        <v>0</v>
      </c>
    </row>
    <row r="33" spans="1:7">
      <c r="A33" s="248" t="s">
        <v>209</v>
      </c>
      <c r="B33" s="249" t="s">
        <v>208</v>
      </c>
      <c r="C33" s="247"/>
      <c r="D33" s="247"/>
      <c r="E33" s="247"/>
      <c r="F33" s="247"/>
      <c r="G33" s="244">
        <f t="shared" si="0"/>
        <v>0</v>
      </c>
    </row>
    <row r="34" spans="1:7">
      <c r="A34" s="248" t="s">
        <v>207</v>
      </c>
      <c r="B34" s="249" t="s">
        <v>142</v>
      </c>
      <c r="C34" s="247"/>
      <c r="D34" s="247"/>
      <c r="E34" s="247"/>
      <c r="F34" s="247"/>
      <c r="G34" s="244">
        <f t="shared" si="0"/>
        <v>0</v>
      </c>
    </row>
    <row r="35" spans="1:7">
      <c r="A35" s="614">
        <v>3</v>
      </c>
      <c r="B35" s="616" t="s">
        <v>294</v>
      </c>
      <c r="C35" s="247"/>
      <c r="D35" s="247"/>
      <c r="E35" s="247"/>
      <c r="F35" s="247"/>
      <c r="G35" s="244">
        <f t="shared" si="0"/>
        <v>0</v>
      </c>
    </row>
    <row r="36" spans="1:7">
      <c r="A36" s="614">
        <v>4</v>
      </c>
      <c r="B36" s="615" t="s">
        <v>206</v>
      </c>
      <c r="C36" s="243">
        <f>C37-C38</f>
        <v>0</v>
      </c>
      <c r="D36" s="243">
        <f>D37-D38</f>
        <v>0</v>
      </c>
      <c r="E36" s="243">
        <f>E37-E38</f>
        <v>0</v>
      </c>
      <c r="F36" s="243">
        <f>F37-F38</f>
        <v>0</v>
      </c>
      <c r="G36" s="244">
        <f t="shared" si="0"/>
        <v>0</v>
      </c>
    </row>
    <row r="37" spans="1:7">
      <c r="A37" s="245">
        <v>4.0999999999999996</v>
      </c>
      <c r="B37" s="246" t="s">
        <v>205</v>
      </c>
      <c r="C37" s="247"/>
      <c r="D37" s="247"/>
      <c r="E37" s="247"/>
      <c r="F37" s="247"/>
      <c r="G37" s="244">
        <f t="shared" si="0"/>
        <v>0</v>
      </c>
    </row>
    <row r="38" spans="1:7">
      <c r="A38" s="245">
        <v>4.2</v>
      </c>
      <c r="B38" s="246" t="s">
        <v>204</v>
      </c>
      <c r="C38" s="247"/>
      <c r="D38" s="247"/>
      <c r="E38" s="247"/>
      <c r="F38" s="247"/>
      <c r="G38" s="244">
        <f>SUM(C38:F38)</f>
        <v>0</v>
      </c>
    </row>
    <row r="39" spans="1:7">
      <c r="A39" s="614">
        <v>5</v>
      </c>
      <c r="B39" s="615" t="s">
        <v>203</v>
      </c>
      <c r="C39" s="243">
        <f>C40+C41+C42</f>
        <v>0</v>
      </c>
      <c r="D39" s="243">
        <f t="shared" ref="D39:F39" si="1">D40+D41+D42</f>
        <v>0</v>
      </c>
      <c r="E39" s="243">
        <f t="shared" si="1"/>
        <v>0</v>
      </c>
      <c r="F39" s="243">
        <f t="shared" si="1"/>
        <v>0</v>
      </c>
      <c r="G39" s="244">
        <f>SUM(C39:F39)</f>
        <v>0</v>
      </c>
    </row>
    <row r="40" spans="1:7">
      <c r="A40" s="245">
        <v>5.0999999999999996</v>
      </c>
      <c r="B40" s="246" t="s">
        <v>257</v>
      </c>
      <c r="C40" s="247"/>
      <c r="D40" s="247"/>
      <c r="E40" s="247"/>
      <c r="F40" s="247"/>
      <c r="G40" s="244">
        <f>SUM(C40:F40)</f>
        <v>0</v>
      </c>
    </row>
    <row r="41" spans="1:7" ht="24">
      <c r="A41" s="245">
        <v>5.2</v>
      </c>
      <c r="B41" s="246" t="s">
        <v>691</v>
      </c>
      <c r="C41" s="247"/>
      <c r="D41" s="247"/>
      <c r="E41" s="247"/>
      <c r="F41" s="247"/>
      <c r="G41" s="244">
        <f>SUM(C41:F41)</f>
        <v>0</v>
      </c>
    </row>
    <row r="42" spans="1:7">
      <c r="A42" s="245">
        <v>5.3</v>
      </c>
      <c r="B42" s="246" t="s">
        <v>203</v>
      </c>
      <c r="C42" s="247"/>
      <c r="D42" s="247"/>
      <c r="E42" s="247"/>
      <c r="F42" s="247"/>
      <c r="G42" s="244">
        <f t="shared" ref="G42" si="2">SUM(C42:F42)</f>
        <v>0</v>
      </c>
    </row>
    <row r="43" spans="1:7">
      <c r="A43" s="614">
        <v>6</v>
      </c>
      <c r="B43" s="615" t="s">
        <v>121</v>
      </c>
      <c r="C43" s="243">
        <f>SUM(C44:C50)</f>
        <v>0</v>
      </c>
      <c r="D43" s="243">
        <f>SUM(D44:D50)</f>
        <v>0</v>
      </c>
      <c r="E43" s="243">
        <f>SUM(E44:E50)</f>
        <v>0</v>
      </c>
      <c r="F43" s="243">
        <f>SUM(F44:F50)</f>
        <v>0</v>
      </c>
      <c r="G43" s="244">
        <f t="shared" si="0"/>
        <v>0</v>
      </c>
    </row>
    <row r="44" spans="1:7">
      <c r="A44" s="245">
        <v>6.1</v>
      </c>
      <c r="B44" s="246" t="s">
        <v>18</v>
      </c>
      <c r="C44" s="247"/>
      <c r="D44" s="247"/>
      <c r="E44" s="247"/>
      <c r="F44" s="247"/>
      <c r="G44" s="244">
        <f t="shared" si="0"/>
        <v>0</v>
      </c>
    </row>
    <row r="45" spans="1:7">
      <c r="A45" s="245">
        <v>6.2</v>
      </c>
      <c r="B45" s="246" t="s">
        <v>20</v>
      </c>
      <c r="C45" s="247"/>
      <c r="D45" s="247"/>
      <c r="E45" s="247"/>
      <c r="F45" s="247"/>
      <c r="G45" s="244">
        <f t="shared" si="0"/>
        <v>0</v>
      </c>
    </row>
    <row r="46" spans="1:7">
      <c r="A46" s="245">
        <v>6.3</v>
      </c>
      <c r="B46" s="246" t="s">
        <v>202</v>
      </c>
      <c r="C46" s="247"/>
      <c r="D46" s="247"/>
      <c r="E46" s="247"/>
      <c r="F46" s="247"/>
      <c r="G46" s="244">
        <f t="shared" si="0"/>
        <v>0</v>
      </c>
    </row>
    <row r="47" spans="1:7">
      <c r="A47" s="245">
        <v>6.4</v>
      </c>
      <c r="B47" s="246" t="s">
        <v>201</v>
      </c>
      <c r="C47" s="247"/>
      <c r="D47" s="247"/>
      <c r="E47" s="247"/>
      <c r="F47" s="247"/>
      <c r="G47" s="244">
        <f t="shared" si="0"/>
        <v>0</v>
      </c>
    </row>
    <row r="48" spans="1:7">
      <c r="A48" s="245">
        <v>6.5</v>
      </c>
      <c r="B48" s="246" t="s">
        <v>24</v>
      </c>
      <c r="C48" s="247"/>
      <c r="D48" s="247"/>
      <c r="E48" s="247"/>
      <c r="F48" s="247"/>
      <c r="G48" s="244">
        <f t="shared" si="0"/>
        <v>0</v>
      </c>
    </row>
    <row r="49" spans="1:7">
      <c r="A49" s="245">
        <v>6.6</v>
      </c>
      <c r="B49" s="246" t="s">
        <v>200</v>
      </c>
      <c r="C49" s="247"/>
      <c r="D49" s="247"/>
      <c r="E49" s="247"/>
      <c r="F49" s="247"/>
      <c r="G49" s="244">
        <f t="shared" si="0"/>
        <v>0</v>
      </c>
    </row>
    <row r="50" spans="1:7" ht="15.75" thickBot="1">
      <c r="A50" s="245">
        <v>6.7</v>
      </c>
      <c r="B50" s="246" t="s">
        <v>332</v>
      </c>
      <c r="C50" s="247"/>
      <c r="D50" s="247"/>
      <c r="E50" s="247"/>
      <c r="F50" s="247"/>
      <c r="G50" s="244">
        <f t="shared" si="0"/>
        <v>0</v>
      </c>
    </row>
    <row r="51" spans="1:7" ht="15.75" thickBot="1">
      <c r="A51" s="617"/>
      <c r="B51" s="618" t="s">
        <v>134</v>
      </c>
      <c r="C51" s="516">
        <f>C10+C16+C35+C36+C39+C43</f>
        <v>0</v>
      </c>
      <c r="D51" s="516">
        <f>D10+D16+D35+D36+D39+D43</f>
        <v>0</v>
      </c>
      <c r="E51" s="516">
        <f>E10+E16+E35+E36+E39+E43</f>
        <v>0</v>
      </c>
      <c r="F51" s="516">
        <f>F10+F16+F35+F36+F39+F43</f>
        <v>0</v>
      </c>
      <c r="G51" s="517">
        <f t="shared" si="0"/>
        <v>0</v>
      </c>
    </row>
  </sheetData>
  <mergeCells count="3">
    <mergeCell ref="A7:A9"/>
    <mergeCell ref="C7:D8"/>
    <mergeCell ref="E7:F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56"/>
  <sheetViews>
    <sheetView zoomScaleNormal="100" workbookViewId="0"/>
  </sheetViews>
  <sheetFormatPr defaultRowHeight="15"/>
  <cols>
    <col min="1" max="1" width="24.28515625" style="1" bestFit="1" customWidth="1"/>
    <col min="2" max="2" width="71.28515625" style="1" bestFit="1" customWidth="1"/>
    <col min="3" max="3" width="13.140625" style="1" bestFit="1" customWidth="1"/>
    <col min="4" max="5" width="14.5703125" style="1" bestFit="1" customWidth="1"/>
    <col min="6" max="245" width="9.140625" style="1"/>
    <col min="246" max="246" width="21.7109375" style="1" bestFit="1" customWidth="1"/>
    <col min="247" max="247" width="71.28515625" style="1" bestFit="1" customWidth="1"/>
    <col min="248" max="250" width="13.140625" style="1" bestFit="1" customWidth="1"/>
    <col min="251" max="501" width="9.140625" style="1"/>
    <col min="502" max="502" width="21.7109375" style="1" bestFit="1" customWidth="1"/>
    <col min="503" max="503" width="71.28515625" style="1" bestFit="1" customWidth="1"/>
    <col min="504" max="506" width="13.140625" style="1" bestFit="1" customWidth="1"/>
    <col min="507" max="757" width="9.140625" style="1"/>
    <col min="758" max="758" width="21.7109375" style="1" bestFit="1" customWidth="1"/>
    <col min="759" max="759" width="71.28515625" style="1" bestFit="1" customWidth="1"/>
    <col min="760" max="762" width="13.140625" style="1" bestFit="1" customWidth="1"/>
    <col min="763" max="1013" width="9.140625" style="1"/>
    <col min="1014" max="1014" width="21.7109375" style="1" bestFit="1" customWidth="1"/>
    <col min="1015" max="1015" width="71.28515625" style="1" bestFit="1" customWidth="1"/>
    <col min="1016" max="1018" width="13.140625" style="1" bestFit="1" customWidth="1"/>
    <col min="1019" max="1269" width="9.140625" style="1"/>
    <col min="1270" max="1270" width="21.7109375" style="1" bestFit="1" customWidth="1"/>
    <col min="1271" max="1271" width="71.28515625" style="1" bestFit="1" customWidth="1"/>
    <col min="1272" max="1274" width="13.140625" style="1" bestFit="1" customWidth="1"/>
    <col min="1275" max="1525" width="9.140625" style="1"/>
    <col min="1526" max="1526" width="21.7109375" style="1" bestFit="1" customWidth="1"/>
    <col min="1527" max="1527" width="71.28515625" style="1" bestFit="1" customWidth="1"/>
    <col min="1528" max="1530" width="13.140625" style="1" bestFit="1" customWidth="1"/>
    <col min="1531" max="1781" width="9.140625" style="1"/>
    <col min="1782" max="1782" width="21.7109375" style="1" bestFit="1" customWidth="1"/>
    <col min="1783" max="1783" width="71.28515625" style="1" bestFit="1" customWidth="1"/>
    <col min="1784" max="1786" width="13.140625" style="1" bestFit="1" customWidth="1"/>
    <col min="1787" max="2037" width="9.140625" style="1"/>
    <col min="2038" max="2038" width="21.7109375" style="1" bestFit="1" customWidth="1"/>
    <col min="2039" max="2039" width="71.28515625" style="1" bestFit="1" customWidth="1"/>
    <col min="2040" max="2042" width="13.140625" style="1" bestFit="1" customWidth="1"/>
    <col min="2043" max="2293" width="9.140625" style="1"/>
    <col min="2294" max="2294" width="21.7109375" style="1" bestFit="1" customWidth="1"/>
    <col min="2295" max="2295" width="71.28515625" style="1" bestFit="1" customWidth="1"/>
    <col min="2296" max="2298" width="13.140625" style="1" bestFit="1" customWidth="1"/>
    <col min="2299" max="2549" width="9.140625" style="1"/>
    <col min="2550" max="2550" width="21.7109375" style="1" bestFit="1" customWidth="1"/>
    <col min="2551" max="2551" width="71.28515625" style="1" bestFit="1" customWidth="1"/>
    <col min="2552" max="2554" width="13.140625" style="1" bestFit="1" customWidth="1"/>
    <col min="2555" max="2805" width="9.140625" style="1"/>
    <col min="2806" max="2806" width="21.7109375" style="1" bestFit="1" customWidth="1"/>
    <col min="2807" max="2807" width="71.28515625" style="1" bestFit="1" customWidth="1"/>
    <col min="2808" max="2810" width="13.140625" style="1" bestFit="1" customWidth="1"/>
    <col min="2811" max="3061" width="9.140625" style="1"/>
    <col min="3062" max="3062" width="21.7109375" style="1" bestFit="1" customWidth="1"/>
    <col min="3063" max="3063" width="71.28515625" style="1" bestFit="1" customWidth="1"/>
    <col min="3064" max="3066" width="13.140625" style="1" bestFit="1" customWidth="1"/>
    <col min="3067" max="3317" width="9.140625" style="1"/>
    <col min="3318" max="3318" width="21.7109375" style="1" bestFit="1" customWidth="1"/>
    <col min="3319" max="3319" width="71.28515625" style="1" bestFit="1" customWidth="1"/>
    <col min="3320" max="3322" width="13.140625" style="1" bestFit="1" customWidth="1"/>
    <col min="3323" max="3573" width="9.140625" style="1"/>
    <col min="3574" max="3574" width="21.7109375" style="1" bestFit="1" customWidth="1"/>
    <col min="3575" max="3575" width="71.28515625" style="1" bestFit="1" customWidth="1"/>
    <col min="3576" max="3578" width="13.140625" style="1" bestFit="1" customWidth="1"/>
    <col min="3579" max="3829" width="9.140625" style="1"/>
    <col min="3830" max="3830" width="21.7109375" style="1" bestFit="1" customWidth="1"/>
    <col min="3831" max="3831" width="71.28515625" style="1" bestFit="1" customWidth="1"/>
    <col min="3832" max="3834" width="13.140625" style="1" bestFit="1" customWidth="1"/>
    <col min="3835" max="4085" width="9.140625" style="1"/>
    <col min="4086" max="4086" width="21.7109375" style="1" bestFit="1" customWidth="1"/>
    <col min="4087" max="4087" width="71.28515625" style="1" bestFit="1" customWidth="1"/>
    <col min="4088" max="4090" width="13.140625" style="1" bestFit="1" customWidth="1"/>
    <col min="4091" max="4341" width="9.140625" style="1"/>
    <col min="4342" max="4342" width="21.7109375" style="1" bestFit="1" customWidth="1"/>
    <col min="4343" max="4343" width="71.28515625" style="1" bestFit="1" customWidth="1"/>
    <col min="4344" max="4346" width="13.140625" style="1" bestFit="1" customWidth="1"/>
    <col min="4347" max="4597" width="9.140625" style="1"/>
    <col min="4598" max="4598" width="21.7109375" style="1" bestFit="1" customWidth="1"/>
    <col min="4599" max="4599" width="71.28515625" style="1" bestFit="1" customWidth="1"/>
    <col min="4600" max="4602" width="13.140625" style="1" bestFit="1" customWidth="1"/>
    <col min="4603" max="4853" width="9.140625" style="1"/>
    <col min="4854" max="4854" width="21.7109375" style="1" bestFit="1" customWidth="1"/>
    <col min="4855" max="4855" width="71.28515625" style="1" bestFit="1" customWidth="1"/>
    <col min="4856" max="4858" width="13.140625" style="1" bestFit="1" customWidth="1"/>
    <col min="4859" max="5109" width="9.140625" style="1"/>
    <col min="5110" max="5110" width="21.7109375" style="1" bestFit="1" customWidth="1"/>
    <col min="5111" max="5111" width="71.28515625" style="1" bestFit="1" customWidth="1"/>
    <col min="5112" max="5114" width="13.140625" style="1" bestFit="1" customWidth="1"/>
    <col min="5115" max="5365" width="9.140625" style="1"/>
    <col min="5366" max="5366" width="21.7109375" style="1" bestFit="1" customWidth="1"/>
    <col min="5367" max="5367" width="71.28515625" style="1" bestFit="1" customWidth="1"/>
    <col min="5368" max="5370" width="13.140625" style="1" bestFit="1" customWidth="1"/>
    <col min="5371" max="5621" width="9.140625" style="1"/>
    <col min="5622" max="5622" width="21.7109375" style="1" bestFit="1" customWidth="1"/>
    <col min="5623" max="5623" width="71.28515625" style="1" bestFit="1" customWidth="1"/>
    <col min="5624" max="5626" width="13.140625" style="1" bestFit="1" customWidth="1"/>
    <col min="5627" max="5877" width="9.140625" style="1"/>
    <col min="5878" max="5878" width="21.7109375" style="1" bestFit="1" customWidth="1"/>
    <col min="5879" max="5879" width="71.28515625" style="1" bestFit="1" customWidth="1"/>
    <col min="5880" max="5882" width="13.140625" style="1" bestFit="1" customWidth="1"/>
    <col min="5883" max="6133" width="9.140625" style="1"/>
    <col min="6134" max="6134" width="21.7109375" style="1" bestFit="1" customWidth="1"/>
    <col min="6135" max="6135" width="71.28515625" style="1" bestFit="1" customWidth="1"/>
    <col min="6136" max="6138" width="13.140625" style="1" bestFit="1" customWidth="1"/>
    <col min="6139" max="6389" width="9.140625" style="1"/>
    <col min="6390" max="6390" width="21.7109375" style="1" bestFit="1" customWidth="1"/>
    <col min="6391" max="6391" width="71.28515625" style="1" bestFit="1" customWidth="1"/>
    <col min="6392" max="6394" width="13.140625" style="1" bestFit="1" customWidth="1"/>
    <col min="6395" max="6645" width="9.140625" style="1"/>
    <col min="6646" max="6646" width="21.7109375" style="1" bestFit="1" customWidth="1"/>
    <col min="6647" max="6647" width="71.28515625" style="1" bestFit="1" customWidth="1"/>
    <col min="6648" max="6650" width="13.140625" style="1" bestFit="1" customWidth="1"/>
    <col min="6651" max="6901" width="9.140625" style="1"/>
    <col min="6902" max="6902" width="21.7109375" style="1" bestFit="1" customWidth="1"/>
    <col min="6903" max="6903" width="71.28515625" style="1" bestFit="1" customWidth="1"/>
    <col min="6904" max="6906" width="13.140625" style="1" bestFit="1" customWidth="1"/>
    <col min="6907" max="7157" width="9.140625" style="1"/>
    <col min="7158" max="7158" width="21.7109375" style="1" bestFit="1" customWidth="1"/>
    <col min="7159" max="7159" width="71.28515625" style="1" bestFit="1" customWidth="1"/>
    <col min="7160" max="7162" width="13.140625" style="1" bestFit="1" customWidth="1"/>
    <col min="7163" max="7413" width="9.140625" style="1"/>
    <col min="7414" max="7414" width="21.7109375" style="1" bestFit="1" customWidth="1"/>
    <col min="7415" max="7415" width="71.28515625" style="1" bestFit="1" customWidth="1"/>
    <col min="7416" max="7418" width="13.140625" style="1" bestFit="1" customWidth="1"/>
    <col min="7419" max="7669" width="9.140625" style="1"/>
    <col min="7670" max="7670" width="21.7109375" style="1" bestFit="1" customWidth="1"/>
    <col min="7671" max="7671" width="71.28515625" style="1" bestFit="1" customWidth="1"/>
    <col min="7672" max="7674" width="13.140625" style="1" bestFit="1" customWidth="1"/>
    <col min="7675" max="7925" width="9.140625" style="1"/>
    <col min="7926" max="7926" width="21.7109375" style="1" bestFit="1" customWidth="1"/>
    <col min="7927" max="7927" width="71.28515625" style="1" bestFit="1" customWidth="1"/>
    <col min="7928" max="7930" width="13.140625" style="1" bestFit="1" customWidth="1"/>
    <col min="7931" max="8181" width="9.140625" style="1"/>
    <col min="8182" max="8182" width="21.7109375" style="1" bestFit="1" customWidth="1"/>
    <col min="8183" max="8183" width="71.28515625" style="1" bestFit="1" customWidth="1"/>
    <col min="8184" max="8186" width="13.140625" style="1" bestFit="1" customWidth="1"/>
    <col min="8187" max="8437" width="9.140625" style="1"/>
    <col min="8438" max="8438" width="21.7109375" style="1" bestFit="1" customWidth="1"/>
    <col min="8439" max="8439" width="71.28515625" style="1" bestFit="1" customWidth="1"/>
    <col min="8440" max="8442" width="13.140625" style="1" bestFit="1" customWidth="1"/>
    <col min="8443" max="8693" width="9.140625" style="1"/>
    <col min="8694" max="8694" width="21.7109375" style="1" bestFit="1" customWidth="1"/>
    <col min="8695" max="8695" width="71.28515625" style="1" bestFit="1" customWidth="1"/>
    <col min="8696" max="8698" width="13.140625" style="1" bestFit="1" customWidth="1"/>
    <col min="8699" max="8949" width="9.140625" style="1"/>
    <col min="8950" max="8950" width="21.7109375" style="1" bestFit="1" customWidth="1"/>
    <col min="8951" max="8951" width="71.28515625" style="1" bestFit="1" customWidth="1"/>
    <col min="8952" max="8954" width="13.140625" style="1" bestFit="1" customWidth="1"/>
    <col min="8955" max="9205" width="9.140625" style="1"/>
    <col min="9206" max="9206" width="21.7109375" style="1" bestFit="1" customWidth="1"/>
    <col min="9207" max="9207" width="71.28515625" style="1" bestFit="1" customWidth="1"/>
    <col min="9208" max="9210" width="13.140625" style="1" bestFit="1" customWidth="1"/>
    <col min="9211" max="9461" width="9.140625" style="1"/>
    <col min="9462" max="9462" width="21.7109375" style="1" bestFit="1" customWidth="1"/>
    <col min="9463" max="9463" width="71.28515625" style="1" bestFit="1" customWidth="1"/>
    <col min="9464" max="9466" width="13.140625" style="1" bestFit="1" customWidth="1"/>
    <col min="9467" max="9717" width="9.140625" style="1"/>
    <col min="9718" max="9718" width="21.7109375" style="1" bestFit="1" customWidth="1"/>
    <col min="9719" max="9719" width="71.28515625" style="1" bestFit="1" customWidth="1"/>
    <col min="9720" max="9722" width="13.140625" style="1" bestFit="1" customWidth="1"/>
    <col min="9723" max="9973" width="9.140625" style="1"/>
    <col min="9974" max="9974" width="21.7109375" style="1" bestFit="1" customWidth="1"/>
    <col min="9975" max="9975" width="71.28515625" style="1" bestFit="1" customWidth="1"/>
    <col min="9976" max="9978" width="13.140625" style="1" bestFit="1" customWidth="1"/>
    <col min="9979" max="10229" width="9.140625" style="1"/>
    <col min="10230" max="10230" width="21.7109375" style="1" bestFit="1" customWidth="1"/>
    <col min="10231" max="10231" width="71.28515625" style="1" bestFit="1" customWidth="1"/>
    <col min="10232" max="10234" width="13.140625" style="1" bestFit="1" customWidth="1"/>
    <col min="10235" max="10485" width="9.140625" style="1"/>
    <col min="10486" max="10486" width="21.7109375" style="1" bestFit="1" customWidth="1"/>
    <col min="10487" max="10487" width="71.28515625" style="1" bestFit="1" customWidth="1"/>
    <col min="10488" max="10490" width="13.140625" style="1" bestFit="1" customWidth="1"/>
    <col min="10491" max="10741" width="9.140625" style="1"/>
    <col min="10742" max="10742" width="21.7109375" style="1" bestFit="1" customWidth="1"/>
    <col min="10743" max="10743" width="71.28515625" style="1" bestFit="1" customWidth="1"/>
    <col min="10744" max="10746" width="13.140625" style="1" bestFit="1" customWidth="1"/>
    <col min="10747" max="10997" width="9.140625" style="1"/>
    <col min="10998" max="10998" width="21.7109375" style="1" bestFit="1" customWidth="1"/>
    <col min="10999" max="10999" width="71.28515625" style="1" bestFit="1" customWidth="1"/>
    <col min="11000" max="11002" width="13.140625" style="1" bestFit="1" customWidth="1"/>
    <col min="11003" max="11253" width="9.140625" style="1"/>
    <col min="11254" max="11254" width="21.7109375" style="1" bestFit="1" customWidth="1"/>
    <col min="11255" max="11255" width="71.28515625" style="1" bestFit="1" customWidth="1"/>
    <col min="11256" max="11258" width="13.140625" style="1" bestFit="1" customWidth="1"/>
    <col min="11259" max="11509" width="9.140625" style="1"/>
    <col min="11510" max="11510" width="21.7109375" style="1" bestFit="1" customWidth="1"/>
    <col min="11511" max="11511" width="71.28515625" style="1" bestFit="1" customWidth="1"/>
    <col min="11512" max="11514" width="13.140625" style="1" bestFit="1" customWidth="1"/>
    <col min="11515" max="11765" width="9.140625" style="1"/>
    <col min="11766" max="11766" width="21.7109375" style="1" bestFit="1" customWidth="1"/>
    <col min="11767" max="11767" width="71.28515625" style="1" bestFit="1" customWidth="1"/>
    <col min="11768" max="11770" width="13.140625" style="1" bestFit="1" customWidth="1"/>
    <col min="11771" max="12021" width="9.140625" style="1"/>
    <col min="12022" max="12022" width="21.7109375" style="1" bestFit="1" customWidth="1"/>
    <col min="12023" max="12023" width="71.28515625" style="1" bestFit="1" customWidth="1"/>
    <col min="12024" max="12026" width="13.140625" style="1" bestFit="1" customWidth="1"/>
    <col min="12027" max="12277" width="9.140625" style="1"/>
    <col min="12278" max="12278" width="21.7109375" style="1" bestFit="1" customWidth="1"/>
    <col min="12279" max="12279" width="71.28515625" style="1" bestFit="1" customWidth="1"/>
    <col min="12280" max="12282" width="13.140625" style="1" bestFit="1" customWidth="1"/>
    <col min="12283" max="12533" width="9.140625" style="1"/>
    <col min="12534" max="12534" width="21.7109375" style="1" bestFit="1" customWidth="1"/>
    <col min="12535" max="12535" width="71.28515625" style="1" bestFit="1" customWidth="1"/>
    <col min="12536" max="12538" width="13.140625" style="1" bestFit="1" customWidth="1"/>
    <col min="12539" max="12789" width="9.140625" style="1"/>
    <col min="12790" max="12790" width="21.7109375" style="1" bestFit="1" customWidth="1"/>
    <col min="12791" max="12791" width="71.28515625" style="1" bestFit="1" customWidth="1"/>
    <col min="12792" max="12794" width="13.140625" style="1" bestFit="1" customWidth="1"/>
    <col min="12795" max="13045" width="9.140625" style="1"/>
    <col min="13046" max="13046" width="21.7109375" style="1" bestFit="1" customWidth="1"/>
    <col min="13047" max="13047" width="71.28515625" style="1" bestFit="1" customWidth="1"/>
    <col min="13048" max="13050" width="13.140625" style="1" bestFit="1" customWidth="1"/>
    <col min="13051" max="13301" width="9.140625" style="1"/>
    <col min="13302" max="13302" width="21.7109375" style="1" bestFit="1" customWidth="1"/>
    <col min="13303" max="13303" width="71.28515625" style="1" bestFit="1" customWidth="1"/>
    <col min="13304" max="13306" width="13.140625" style="1" bestFit="1" customWidth="1"/>
    <col min="13307" max="13557" width="9.140625" style="1"/>
    <col min="13558" max="13558" width="21.7109375" style="1" bestFit="1" customWidth="1"/>
    <col min="13559" max="13559" width="71.28515625" style="1" bestFit="1" customWidth="1"/>
    <col min="13560" max="13562" width="13.140625" style="1" bestFit="1" customWidth="1"/>
    <col min="13563" max="13813" width="9.140625" style="1"/>
    <col min="13814" max="13814" width="21.7109375" style="1" bestFit="1" customWidth="1"/>
    <col min="13815" max="13815" width="71.28515625" style="1" bestFit="1" customWidth="1"/>
    <col min="13816" max="13818" width="13.140625" style="1" bestFit="1" customWidth="1"/>
    <col min="13819" max="14069" width="9.140625" style="1"/>
    <col min="14070" max="14070" width="21.7109375" style="1" bestFit="1" customWidth="1"/>
    <col min="14071" max="14071" width="71.28515625" style="1" bestFit="1" customWidth="1"/>
    <col min="14072" max="14074" width="13.140625" style="1" bestFit="1" customWidth="1"/>
    <col min="14075" max="14325" width="9.140625" style="1"/>
    <col min="14326" max="14326" width="21.7109375" style="1" bestFit="1" customWidth="1"/>
    <col min="14327" max="14327" width="71.28515625" style="1" bestFit="1" customWidth="1"/>
    <col min="14328" max="14330" width="13.140625" style="1" bestFit="1" customWidth="1"/>
    <col min="14331" max="14581" width="9.140625" style="1"/>
    <col min="14582" max="14582" width="21.7109375" style="1" bestFit="1" customWidth="1"/>
    <col min="14583" max="14583" width="71.28515625" style="1" bestFit="1" customWidth="1"/>
    <col min="14584" max="14586" width="13.140625" style="1" bestFit="1" customWidth="1"/>
    <col min="14587" max="14837" width="9.140625" style="1"/>
    <col min="14838" max="14838" width="21.7109375" style="1" bestFit="1" customWidth="1"/>
    <col min="14839" max="14839" width="71.28515625" style="1" bestFit="1" customWidth="1"/>
    <col min="14840" max="14842" width="13.140625" style="1" bestFit="1" customWidth="1"/>
    <col min="14843" max="15093" width="9.140625" style="1"/>
    <col min="15094" max="15094" width="21.7109375" style="1" bestFit="1" customWidth="1"/>
    <col min="15095" max="15095" width="71.28515625" style="1" bestFit="1" customWidth="1"/>
    <col min="15096" max="15098" width="13.140625" style="1" bestFit="1" customWidth="1"/>
    <col min="15099" max="15349" width="9.140625" style="1"/>
    <col min="15350" max="15350" width="21.7109375" style="1" bestFit="1" customWidth="1"/>
    <col min="15351" max="15351" width="71.28515625" style="1" bestFit="1" customWidth="1"/>
    <col min="15352" max="15354" width="13.140625" style="1" bestFit="1" customWidth="1"/>
    <col min="15355" max="15605" width="9.140625" style="1"/>
    <col min="15606" max="15606" width="21.7109375" style="1" bestFit="1" customWidth="1"/>
    <col min="15607" max="15607" width="71.28515625" style="1" bestFit="1" customWidth="1"/>
    <col min="15608" max="15610" width="13.140625" style="1" bestFit="1" customWidth="1"/>
    <col min="15611" max="15861" width="9.140625" style="1"/>
    <col min="15862" max="15862" width="21.7109375" style="1" bestFit="1" customWidth="1"/>
    <col min="15863" max="15863" width="71.28515625" style="1" bestFit="1" customWidth="1"/>
    <col min="15864" max="15866" width="13.140625" style="1" bestFit="1" customWidth="1"/>
    <col min="15867" max="16117" width="9.140625" style="1"/>
    <col min="16118" max="16118" width="21.7109375" style="1" bestFit="1" customWidth="1"/>
    <col min="16119" max="16119" width="71.28515625" style="1" bestFit="1" customWidth="1"/>
    <col min="16120" max="16122" width="13.140625" style="1" bestFit="1" customWidth="1"/>
    <col min="16123" max="16384" width="9.140625" style="1"/>
  </cols>
  <sheetData>
    <row r="1" spans="1:6">
      <c r="A1" s="15" t="s">
        <v>266</v>
      </c>
      <c r="B1" s="86">
        <v>3</v>
      </c>
      <c r="E1" s="3"/>
      <c r="F1" s="3"/>
    </row>
    <row r="2" spans="1:6">
      <c r="A2" s="15" t="s">
        <v>267</v>
      </c>
      <c r="B2" s="87" t="s">
        <v>252</v>
      </c>
      <c r="E2" s="3"/>
      <c r="F2" s="3"/>
    </row>
    <row r="3" spans="1:6">
      <c r="A3" s="15" t="s">
        <v>268</v>
      </c>
      <c r="B3" s="15" t="s">
        <v>269</v>
      </c>
      <c r="E3" s="3"/>
      <c r="F3" s="3"/>
    </row>
    <row r="4" spans="1:6">
      <c r="A4" s="15" t="s">
        <v>0</v>
      </c>
      <c r="B4" s="15" t="s">
        <v>1</v>
      </c>
      <c r="E4" s="3"/>
      <c r="F4" s="3"/>
    </row>
    <row r="5" spans="1:6">
      <c r="A5" s="15" t="s">
        <v>2</v>
      </c>
      <c r="B5" s="15" t="s">
        <v>3</v>
      </c>
      <c r="E5" s="3"/>
      <c r="F5" s="3"/>
    </row>
    <row r="6" spans="1:6" ht="15.75" thickBot="1">
      <c r="A6" s="3"/>
      <c r="B6" s="3"/>
      <c r="C6" s="3"/>
      <c r="D6" s="3"/>
      <c r="E6" s="3"/>
      <c r="F6" s="3"/>
    </row>
    <row r="7" spans="1:6">
      <c r="A7" s="844" t="s">
        <v>123</v>
      </c>
      <c r="B7" s="334" t="s">
        <v>219</v>
      </c>
      <c r="C7" s="846" t="s">
        <v>132</v>
      </c>
      <c r="D7" s="846" t="s">
        <v>133</v>
      </c>
      <c r="E7" s="848" t="s">
        <v>134</v>
      </c>
    </row>
    <row r="8" spans="1:6" ht="15.75" thickBot="1">
      <c r="A8" s="845" t="s">
        <v>123</v>
      </c>
      <c r="B8" s="528" t="s">
        <v>122</v>
      </c>
      <c r="C8" s="847" t="s">
        <v>132</v>
      </c>
      <c r="D8" s="847" t="s">
        <v>133</v>
      </c>
      <c r="E8" s="849" t="s">
        <v>134</v>
      </c>
    </row>
    <row r="9" spans="1:6">
      <c r="A9" s="605" t="s">
        <v>5</v>
      </c>
      <c r="B9" s="545" t="s">
        <v>339</v>
      </c>
      <c r="C9" s="594">
        <f>C10+C11+C12+C13</f>
        <v>0</v>
      </c>
      <c r="D9" s="594">
        <f>D10+D11+D12+D13</f>
        <v>0</v>
      </c>
      <c r="E9" s="589">
        <f>C9+D9</f>
        <v>0</v>
      </c>
    </row>
    <row r="10" spans="1:6">
      <c r="A10" s="525" t="s">
        <v>13</v>
      </c>
      <c r="B10" s="522" t="s">
        <v>220</v>
      </c>
      <c r="C10" s="598"/>
      <c r="D10" s="598"/>
      <c r="E10" s="590">
        <f t="shared" ref="E10:E51" si="0">C10+D10</f>
        <v>0</v>
      </c>
    </row>
    <row r="11" spans="1:6">
      <c r="A11" s="526">
        <v>1.2</v>
      </c>
      <c r="B11" s="522" t="s">
        <v>334</v>
      </c>
      <c r="C11" s="598"/>
      <c r="D11" s="598"/>
      <c r="E11" s="590">
        <f t="shared" si="0"/>
        <v>0</v>
      </c>
    </row>
    <row r="12" spans="1:6">
      <c r="A12" s="526">
        <v>1.3</v>
      </c>
      <c r="B12" s="522" t="s">
        <v>612</v>
      </c>
      <c r="C12" s="598"/>
      <c r="D12" s="598"/>
      <c r="E12" s="590">
        <f t="shared" si="0"/>
        <v>0</v>
      </c>
    </row>
    <row r="13" spans="1:6">
      <c r="A13" s="526">
        <v>1.4</v>
      </c>
      <c r="B13" s="522" t="s">
        <v>221</v>
      </c>
      <c r="C13" s="602"/>
      <c r="D13" s="602"/>
      <c r="E13" s="590">
        <f t="shared" si="0"/>
        <v>0</v>
      </c>
    </row>
    <row r="14" spans="1:6">
      <c r="A14" s="606" t="s">
        <v>6</v>
      </c>
      <c r="B14" s="607" t="s">
        <v>222</v>
      </c>
      <c r="C14" s="595">
        <f>C15+C16+C17+C18+C19</f>
        <v>0</v>
      </c>
      <c r="D14" s="595">
        <f>D15+D16+D17+D18+D19</f>
        <v>0</v>
      </c>
      <c r="E14" s="590">
        <f t="shared" si="0"/>
        <v>0</v>
      </c>
    </row>
    <row r="15" spans="1:6">
      <c r="A15" s="525" t="s">
        <v>152</v>
      </c>
      <c r="B15" s="524" t="s">
        <v>220</v>
      </c>
      <c r="C15" s="602"/>
      <c r="D15" s="602"/>
      <c r="E15" s="590">
        <f t="shared" si="0"/>
        <v>0</v>
      </c>
    </row>
    <row r="16" spans="1:6">
      <c r="A16" s="525" t="s">
        <v>159</v>
      </c>
      <c r="B16" s="524" t="s">
        <v>336</v>
      </c>
      <c r="C16" s="602"/>
      <c r="D16" s="598"/>
      <c r="E16" s="590">
        <f t="shared" si="0"/>
        <v>0</v>
      </c>
    </row>
    <row r="17" spans="1:5" ht="24.75">
      <c r="A17" s="525" t="s">
        <v>161</v>
      </c>
      <c r="B17" s="523" t="s">
        <v>335</v>
      </c>
      <c r="C17" s="598"/>
      <c r="D17" s="598"/>
      <c r="E17" s="590">
        <f t="shared" si="0"/>
        <v>0</v>
      </c>
    </row>
    <row r="18" spans="1:5">
      <c r="A18" s="525" t="s">
        <v>162</v>
      </c>
      <c r="B18" s="522" t="s">
        <v>223</v>
      </c>
      <c r="C18" s="598"/>
      <c r="D18" s="598"/>
      <c r="E18" s="590">
        <f t="shared" si="0"/>
        <v>0</v>
      </c>
    </row>
    <row r="19" spans="1:5">
      <c r="A19" s="525" t="s">
        <v>164</v>
      </c>
      <c r="B19" s="522" t="s">
        <v>221</v>
      </c>
      <c r="C19" s="602"/>
      <c r="D19" s="602"/>
      <c r="E19" s="590">
        <f t="shared" si="0"/>
        <v>0</v>
      </c>
    </row>
    <row r="20" spans="1:5">
      <c r="A20" s="606" t="s">
        <v>7</v>
      </c>
      <c r="B20" s="607" t="s">
        <v>224</v>
      </c>
      <c r="C20" s="599"/>
      <c r="D20" s="600"/>
      <c r="E20" s="590">
        <f t="shared" si="0"/>
        <v>0</v>
      </c>
    </row>
    <row r="21" spans="1:5">
      <c r="A21" s="606" t="s">
        <v>171</v>
      </c>
      <c r="B21" s="607" t="s">
        <v>225</v>
      </c>
      <c r="C21" s="599"/>
      <c r="D21" s="600"/>
      <c r="E21" s="590">
        <f t="shared" si="0"/>
        <v>0</v>
      </c>
    </row>
    <row r="22" spans="1:5">
      <c r="A22" s="606" t="s">
        <v>177</v>
      </c>
      <c r="B22" s="607" t="s">
        <v>226</v>
      </c>
      <c r="C22" s="600"/>
      <c r="D22" s="599"/>
      <c r="E22" s="590">
        <f t="shared" si="0"/>
        <v>0</v>
      </c>
    </row>
    <row r="23" spans="1:5">
      <c r="A23" s="606" t="s">
        <v>179</v>
      </c>
      <c r="B23" s="607" t="s">
        <v>337</v>
      </c>
      <c r="C23" s="599"/>
      <c r="D23" s="599"/>
      <c r="E23" s="590">
        <f t="shared" si="0"/>
        <v>0</v>
      </c>
    </row>
    <row r="24" spans="1:5" s="64" customFormat="1">
      <c r="A24" s="606" t="s">
        <v>218</v>
      </c>
      <c r="B24" s="607" t="s">
        <v>227</v>
      </c>
      <c r="C24" s="596">
        <f>C25+C26</f>
        <v>0</v>
      </c>
      <c r="D24" s="596">
        <f>D25+D26</f>
        <v>0</v>
      </c>
      <c r="E24" s="590">
        <f t="shared" si="0"/>
        <v>0</v>
      </c>
    </row>
    <row r="25" spans="1:5" s="64" customFormat="1">
      <c r="A25" s="527">
        <v>7.1</v>
      </c>
      <c r="B25" s="524" t="s">
        <v>403</v>
      </c>
      <c r="C25" s="598"/>
      <c r="D25" s="598"/>
      <c r="E25" s="590">
        <f t="shared" si="0"/>
        <v>0</v>
      </c>
    </row>
    <row r="26" spans="1:5" s="64" customFormat="1">
      <c r="A26" s="527">
        <v>7.2</v>
      </c>
      <c r="B26" s="524" t="s">
        <v>404</v>
      </c>
      <c r="C26" s="598"/>
      <c r="D26" s="598"/>
      <c r="E26" s="590">
        <f t="shared" si="0"/>
        <v>0</v>
      </c>
    </row>
    <row r="27" spans="1:5">
      <c r="A27" s="606" t="s">
        <v>228</v>
      </c>
      <c r="B27" s="607" t="s">
        <v>229</v>
      </c>
      <c r="C27" s="599"/>
      <c r="D27" s="599"/>
      <c r="E27" s="590">
        <f t="shared" si="0"/>
        <v>0</v>
      </c>
    </row>
    <row r="28" spans="1:5" ht="15.75" thickBot="1">
      <c r="A28" s="612" t="s">
        <v>230</v>
      </c>
      <c r="B28" s="613" t="s">
        <v>231</v>
      </c>
      <c r="C28" s="603"/>
      <c r="D28" s="604"/>
      <c r="E28" s="591">
        <f t="shared" si="0"/>
        <v>0</v>
      </c>
    </row>
    <row r="29" spans="1:5" ht="15.75" thickBot="1">
      <c r="A29" s="529"/>
      <c r="B29" s="530" t="s">
        <v>232</v>
      </c>
      <c r="C29" s="531"/>
      <c r="D29" s="531"/>
      <c r="E29" s="532"/>
    </row>
    <row r="30" spans="1:5">
      <c r="A30" s="610" t="s">
        <v>5</v>
      </c>
      <c r="B30" s="611" t="s">
        <v>233</v>
      </c>
      <c r="C30" s="597">
        <f>C31+C32+C33</f>
        <v>0</v>
      </c>
      <c r="D30" s="597">
        <f>D31+D32+D33</f>
        <v>0</v>
      </c>
      <c r="E30" s="592">
        <f t="shared" si="0"/>
        <v>0</v>
      </c>
    </row>
    <row r="31" spans="1:5">
      <c r="A31" s="525" t="s">
        <v>13</v>
      </c>
      <c r="B31" s="522" t="s">
        <v>234</v>
      </c>
      <c r="C31" s="598"/>
      <c r="D31" s="598"/>
      <c r="E31" s="590">
        <f t="shared" si="0"/>
        <v>0</v>
      </c>
    </row>
    <row r="32" spans="1:5">
      <c r="A32" s="525" t="s">
        <v>99</v>
      </c>
      <c r="B32" s="522" t="s">
        <v>235</v>
      </c>
      <c r="C32" s="602"/>
      <c r="D32" s="602"/>
      <c r="E32" s="590">
        <f t="shared" si="0"/>
        <v>0</v>
      </c>
    </row>
    <row r="33" spans="1:5">
      <c r="A33" s="525" t="s">
        <v>143</v>
      </c>
      <c r="B33" s="522" t="s">
        <v>221</v>
      </c>
      <c r="C33" s="602"/>
      <c r="D33" s="598"/>
      <c r="E33" s="590">
        <f t="shared" si="0"/>
        <v>0</v>
      </c>
    </row>
    <row r="34" spans="1:5">
      <c r="A34" s="606" t="s">
        <v>6</v>
      </c>
      <c r="B34" s="607" t="s">
        <v>236</v>
      </c>
      <c r="C34" s="595">
        <f>C35+C36+C37</f>
        <v>0</v>
      </c>
      <c r="D34" s="595">
        <f>D35+D36+D37</f>
        <v>0</v>
      </c>
      <c r="E34" s="590">
        <f t="shared" si="0"/>
        <v>0</v>
      </c>
    </row>
    <row r="35" spans="1:5">
      <c r="A35" s="525" t="s">
        <v>152</v>
      </c>
      <c r="B35" s="522" t="s">
        <v>234</v>
      </c>
      <c r="C35" s="598"/>
      <c r="D35" s="598"/>
      <c r="E35" s="590">
        <f t="shared" si="0"/>
        <v>0</v>
      </c>
    </row>
    <row r="36" spans="1:5">
      <c r="A36" s="525" t="s">
        <v>159</v>
      </c>
      <c r="B36" s="522" t="s">
        <v>235</v>
      </c>
      <c r="C36" s="598"/>
      <c r="D36" s="602"/>
      <c r="E36" s="590">
        <f t="shared" si="0"/>
        <v>0</v>
      </c>
    </row>
    <row r="37" spans="1:5">
      <c r="A37" s="525" t="s">
        <v>161</v>
      </c>
      <c r="B37" s="522" t="s">
        <v>221</v>
      </c>
      <c r="C37" s="598"/>
      <c r="D37" s="598"/>
      <c r="E37" s="590">
        <f t="shared" si="0"/>
        <v>0</v>
      </c>
    </row>
    <row r="38" spans="1:5">
      <c r="A38" s="606" t="s">
        <v>7</v>
      </c>
      <c r="B38" s="607" t="s">
        <v>237</v>
      </c>
      <c r="C38" s="600"/>
      <c r="D38" s="600"/>
      <c r="E38" s="590">
        <f t="shared" si="0"/>
        <v>0</v>
      </c>
    </row>
    <row r="39" spans="1:5">
      <c r="A39" s="606" t="s">
        <v>171</v>
      </c>
      <c r="B39" s="607" t="s">
        <v>238</v>
      </c>
      <c r="C39" s="600"/>
      <c r="D39" s="599"/>
      <c r="E39" s="590">
        <f t="shared" si="0"/>
        <v>0</v>
      </c>
    </row>
    <row r="40" spans="1:5">
      <c r="A40" s="606" t="s">
        <v>177</v>
      </c>
      <c r="B40" s="607" t="s">
        <v>239</v>
      </c>
      <c r="C40" s="600"/>
      <c r="D40" s="599"/>
      <c r="E40" s="590">
        <f t="shared" si="0"/>
        <v>0</v>
      </c>
    </row>
    <row r="41" spans="1:5">
      <c r="A41" s="606" t="s">
        <v>179</v>
      </c>
      <c r="B41" s="607" t="s">
        <v>240</v>
      </c>
      <c r="C41" s="595">
        <f>C42+C43+C44</f>
        <v>0</v>
      </c>
      <c r="D41" s="595">
        <f>D42+D43+D44</f>
        <v>0</v>
      </c>
      <c r="E41" s="590">
        <f t="shared" si="0"/>
        <v>0</v>
      </c>
    </row>
    <row r="42" spans="1:5">
      <c r="A42" s="525" t="s">
        <v>181</v>
      </c>
      <c r="B42" s="522" t="s">
        <v>241</v>
      </c>
      <c r="C42" s="598"/>
      <c r="D42" s="598"/>
      <c r="E42" s="590">
        <f t="shared" si="0"/>
        <v>0</v>
      </c>
    </row>
    <row r="43" spans="1:5">
      <c r="A43" s="525" t="s">
        <v>185</v>
      </c>
      <c r="B43" s="522" t="s">
        <v>338</v>
      </c>
      <c r="C43" s="598"/>
      <c r="D43" s="598"/>
      <c r="E43" s="590">
        <f t="shared" si="0"/>
        <v>0</v>
      </c>
    </row>
    <row r="44" spans="1:5">
      <c r="A44" s="525" t="s">
        <v>189</v>
      </c>
      <c r="B44" s="522" t="s">
        <v>242</v>
      </c>
      <c r="C44" s="598"/>
      <c r="D44" s="598"/>
      <c r="E44" s="590">
        <f t="shared" si="0"/>
        <v>0</v>
      </c>
    </row>
    <row r="45" spans="1:5" s="64" customFormat="1">
      <c r="A45" s="606" t="s">
        <v>218</v>
      </c>
      <c r="B45" s="607" t="s">
        <v>408</v>
      </c>
      <c r="C45" s="599"/>
      <c r="D45" s="599"/>
      <c r="E45" s="590">
        <f t="shared" si="0"/>
        <v>0</v>
      </c>
    </row>
    <row r="46" spans="1:5" s="65" customFormat="1" ht="12.75">
      <c r="A46" s="606" t="s">
        <v>228</v>
      </c>
      <c r="B46" s="607" t="s">
        <v>407</v>
      </c>
      <c r="C46" s="596">
        <f>C47+C48</f>
        <v>0</v>
      </c>
      <c r="D46" s="596">
        <f>D47+D48</f>
        <v>0</v>
      </c>
      <c r="E46" s="590">
        <f t="shared" si="0"/>
        <v>0</v>
      </c>
    </row>
    <row r="47" spans="1:5" s="65" customFormat="1" ht="12">
      <c r="A47" s="527">
        <v>8.1999999999999993</v>
      </c>
      <c r="B47" s="524" t="s">
        <v>405</v>
      </c>
      <c r="C47" s="598"/>
      <c r="D47" s="598"/>
      <c r="E47" s="590">
        <f t="shared" si="0"/>
        <v>0</v>
      </c>
    </row>
    <row r="48" spans="1:5" s="65" customFormat="1" ht="12">
      <c r="A48" s="527">
        <v>8.4</v>
      </c>
      <c r="B48" s="524" t="s">
        <v>406</v>
      </c>
      <c r="C48" s="598"/>
      <c r="D48" s="598"/>
      <c r="E48" s="590">
        <f t="shared" si="0"/>
        <v>0</v>
      </c>
    </row>
    <row r="49" spans="1:5">
      <c r="A49" s="606" t="s">
        <v>230</v>
      </c>
      <c r="B49" s="607" t="s">
        <v>243</v>
      </c>
      <c r="C49" s="599"/>
      <c r="D49" s="599"/>
      <c r="E49" s="590">
        <f t="shared" si="0"/>
        <v>0</v>
      </c>
    </row>
    <row r="50" spans="1:5">
      <c r="A50" s="606" t="s">
        <v>244</v>
      </c>
      <c r="B50" s="607" t="s">
        <v>245</v>
      </c>
      <c r="C50" s="600"/>
      <c r="D50" s="599"/>
      <c r="E50" s="590">
        <f t="shared" si="0"/>
        <v>0</v>
      </c>
    </row>
    <row r="51" spans="1:5" ht="15.75" thickBot="1">
      <c r="A51" s="608" t="s">
        <v>246</v>
      </c>
      <c r="B51" s="609" t="s">
        <v>247</v>
      </c>
      <c r="C51" s="601"/>
      <c r="D51" s="601"/>
      <c r="E51" s="593">
        <f t="shared" si="0"/>
        <v>0</v>
      </c>
    </row>
    <row r="52" spans="1:5" ht="15.75" thickBot="1">
      <c r="A52" s="518"/>
      <c r="B52" s="519" t="s">
        <v>248</v>
      </c>
      <c r="C52" s="520"/>
      <c r="D52" s="520"/>
      <c r="E52" s="521"/>
    </row>
    <row r="53" spans="1:5">
      <c r="A53" s="83"/>
      <c r="B53" s="83"/>
      <c r="C53" s="84"/>
      <c r="D53" s="85"/>
      <c r="E53" s="85"/>
    </row>
    <row r="56" spans="1:5">
      <c r="A56" s="68"/>
      <c r="B56" s="70"/>
    </row>
  </sheetData>
  <mergeCells count="4">
    <mergeCell ref="A7:A8"/>
    <mergeCell ref="C7:C8"/>
    <mergeCell ref="D7:D8"/>
    <mergeCell ref="E7:E8"/>
  </mergeCells>
  <pageMargins left="0.75" right="0.75" top="1" bottom="1" header="0.5" footer="0.5"/>
  <pageSetup paperSize="9" orientation="portrait" horizontalDpi="90" verticalDpi="9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43"/>
  <sheetViews>
    <sheetView topLeftCell="A4" zoomScaleNormal="100" workbookViewId="0">
      <selection activeCell="A4" sqref="A4"/>
    </sheetView>
  </sheetViews>
  <sheetFormatPr defaultRowHeight="15"/>
  <cols>
    <col min="1" max="1" width="20.42578125" style="1" customWidth="1"/>
    <col min="2" max="2" width="55.7109375" style="1" bestFit="1" customWidth="1"/>
    <col min="3" max="3" width="13.28515625" style="1" customWidth="1"/>
    <col min="4" max="4" width="11.28515625" style="1" customWidth="1"/>
    <col min="5" max="5" width="10.85546875" style="1" customWidth="1"/>
    <col min="6" max="6" width="12.140625" style="1" customWidth="1"/>
    <col min="7" max="7" width="12.42578125" style="1" customWidth="1"/>
    <col min="8" max="245" width="9.140625" style="1"/>
    <col min="246" max="246" width="21.7109375" style="1" bestFit="1" customWidth="1"/>
    <col min="247" max="247" width="46.140625" style="1" bestFit="1" customWidth="1"/>
    <col min="248" max="248" width="7.85546875" style="1" bestFit="1" customWidth="1"/>
    <col min="249" max="249" width="9.28515625" style="1" bestFit="1" customWidth="1"/>
    <col min="250" max="250" width="7.85546875" style="1" bestFit="1" customWidth="1"/>
    <col min="251" max="251" width="9.28515625" style="1" bestFit="1" customWidth="1"/>
    <col min="252" max="252" width="6.7109375" style="1" bestFit="1" customWidth="1"/>
    <col min="253" max="501" width="9.140625" style="1"/>
    <col min="502" max="502" width="21.7109375" style="1" bestFit="1" customWidth="1"/>
    <col min="503" max="503" width="46.140625" style="1" bestFit="1" customWidth="1"/>
    <col min="504" max="504" width="7.85546875" style="1" bestFit="1" customWidth="1"/>
    <col min="505" max="505" width="9.28515625" style="1" bestFit="1" customWidth="1"/>
    <col min="506" max="506" width="7.85546875" style="1" bestFit="1" customWidth="1"/>
    <col min="507" max="507" width="9.28515625" style="1" bestFit="1" customWidth="1"/>
    <col min="508" max="508" width="6.7109375" style="1" bestFit="1" customWidth="1"/>
    <col min="509" max="757" width="9.140625" style="1"/>
    <col min="758" max="758" width="21.7109375" style="1" bestFit="1" customWidth="1"/>
    <col min="759" max="759" width="46.140625" style="1" bestFit="1" customWidth="1"/>
    <col min="760" max="760" width="7.85546875" style="1" bestFit="1" customWidth="1"/>
    <col min="761" max="761" width="9.28515625" style="1" bestFit="1" customWidth="1"/>
    <col min="762" max="762" width="7.85546875" style="1" bestFit="1" customWidth="1"/>
    <col min="763" max="763" width="9.28515625" style="1" bestFit="1" customWidth="1"/>
    <col min="764" max="764" width="6.7109375" style="1" bestFit="1" customWidth="1"/>
    <col min="765" max="1013" width="9.140625" style="1"/>
    <col min="1014" max="1014" width="21.7109375" style="1" bestFit="1" customWidth="1"/>
    <col min="1015" max="1015" width="46.140625" style="1" bestFit="1" customWidth="1"/>
    <col min="1016" max="1016" width="7.85546875" style="1" bestFit="1" customWidth="1"/>
    <col min="1017" max="1017" width="9.28515625" style="1" bestFit="1" customWidth="1"/>
    <col min="1018" max="1018" width="7.85546875" style="1" bestFit="1" customWidth="1"/>
    <col min="1019" max="1019" width="9.28515625" style="1" bestFit="1" customWidth="1"/>
    <col min="1020" max="1020" width="6.7109375" style="1" bestFit="1" customWidth="1"/>
    <col min="1021" max="1269" width="9.140625" style="1"/>
    <col min="1270" max="1270" width="21.7109375" style="1" bestFit="1" customWidth="1"/>
    <col min="1271" max="1271" width="46.140625" style="1" bestFit="1" customWidth="1"/>
    <col min="1272" max="1272" width="7.85546875" style="1" bestFit="1" customWidth="1"/>
    <col min="1273" max="1273" width="9.28515625" style="1" bestFit="1" customWidth="1"/>
    <col min="1274" max="1274" width="7.85546875" style="1" bestFit="1" customWidth="1"/>
    <col min="1275" max="1275" width="9.28515625" style="1" bestFit="1" customWidth="1"/>
    <col min="1276" max="1276" width="6.7109375" style="1" bestFit="1" customWidth="1"/>
    <col min="1277" max="1525" width="9.140625" style="1"/>
    <col min="1526" max="1526" width="21.7109375" style="1" bestFit="1" customWidth="1"/>
    <col min="1527" max="1527" width="46.140625" style="1" bestFit="1" customWidth="1"/>
    <col min="1528" max="1528" width="7.85546875" style="1" bestFit="1" customWidth="1"/>
    <col min="1529" max="1529" width="9.28515625" style="1" bestFit="1" customWidth="1"/>
    <col min="1530" max="1530" width="7.85546875" style="1" bestFit="1" customWidth="1"/>
    <col min="1531" max="1531" width="9.28515625" style="1" bestFit="1" customWidth="1"/>
    <col min="1532" max="1532" width="6.7109375" style="1" bestFit="1" customWidth="1"/>
    <col min="1533" max="1781" width="9.140625" style="1"/>
    <col min="1782" max="1782" width="21.7109375" style="1" bestFit="1" customWidth="1"/>
    <col min="1783" max="1783" width="46.140625" style="1" bestFit="1" customWidth="1"/>
    <col min="1784" max="1784" width="7.85546875" style="1" bestFit="1" customWidth="1"/>
    <col min="1785" max="1785" width="9.28515625" style="1" bestFit="1" customWidth="1"/>
    <col min="1786" max="1786" width="7.85546875" style="1" bestFit="1" customWidth="1"/>
    <col min="1787" max="1787" width="9.28515625" style="1" bestFit="1" customWidth="1"/>
    <col min="1788" max="1788" width="6.7109375" style="1" bestFit="1" customWidth="1"/>
    <col min="1789" max="2037" width="9.140625" style="1"/>
    <col min="2038" max="2038" width="21.7109375" style="1" bestFit="1" customWidth="1"/>
    <col min="2039" max="2039" width="46.140625" style="1" bestFit="1" customWidth="1"/>
    <col min="2040" max="2040" width="7.85546875" style="1" bestFit="1" customWidth="1"/>
    <col min="2041" max="2041" width="9.28515625" style="1" bestFit="1" customWidth="1"/>
    <col min="2042" max="2042" width="7.85546875" style="1" bestFit="1" customWidth="1"/>
    <col min="2043" max="2043" width="9.28515625" style="1" bestFit="1" customWidth="1"/>
    <col min="2044" max="2044" width="6.7109375" style="1" bestFit="1" customWidth="1"/>
    <col min="2045" max="2293" width="9.140625" style="1"/>
    <col min="2294" max="2294" width="21.7109375" style="1" bestFit="1" customWidth="1"/>
    <col min="2295" max="2295" width="46.140625" style="1" bestFit="1" customWidth="1"/>
    <col min="2296" max="2296" width="7.85546875" style="1" bestFit="1" customWidth="1"/>
    <col min="2297" max="2297" width="9.28515625" style="1" bestFit="1" customWidth="1"/>
    <col min="2298" max="2298" width="7.85546875" style="1" bestFit="1" customWidth="1"/>
    <col min="2299" max="2299" width="9.28515625" style="1" bestFit="1" customWidth="1"/>
    <col min="2300" max="2300" width="6.7109375" style="1" bestFit="1" customWidth="1"/>
    <col min="2301" max="2549" width="9.140625" style="1"/>
    <col min="2550" max="2550" width="21.7109375" style="1" bestFit="1" customWidth="1"/>
    <col min="2551" max="2551" width="46.140625" style="1" bestFit="1" customWidth="1"/>
    <col min="2552" max="2552" width="7.85546875" style="1" bestFit="1" customWidth="1"/>
    <col min="2553" max="2553" width="9.28515625" style="1" bestFit="1" customWidth="1"/>
    <col min="2554" max="2554" width="7.85546875" style="1" bestFit="1" customWidth="1"/>
    <col min="2555" max="2555" width="9.28515625" style="1" bestFit="1" customWidth="1"/>
    <col min="2556" max="2556" width="6.7109375" style="1" bestFit="1" customWidth="1"/>
    <col min="2557" max="2805" width="9.140625" style="1"/>
    <col min="2806" max="2806" width="21.7109375" style="1" bestFit="1" customWidth="1"/>
    <col min="2807" max="2807" width="46.140625" style="1" bestFit="1" customWidth="1"/>
    <col min="2808" max="2808" width="7.85546875" style="1" bestFit="1" customWidth="1"/>
    <col min="2809" max="2809" width="9.28515625" style="1" bestFit="1" customWidth="1"/>
    <col min="2810" max="2810" width="7.85546875" style="1" bestFit="1" customWidth="1"/>
    <col min="2811" max="2811" width="9.28515625" style="1" bestFit="1" customWidth="1"/>
    <col min="2812" max="2812" width="6.7109375" style="1" bestFit="1" customWidth="1"/>
    <col min="2813" max="3061" width="9.140625" style="1"/>
    <col min="3062" max="3062" width="21.7109375" style="1" bestFit="1" customWidth="1"/>
    <col min="3063" max="3063" width="46.140625" style="1" bestFit="1" customWidth="1"/>
    <col min="3064" max="3064" width="7.85546875" style="1" bestFit="1" customWidth="1"/>
    <col min="3065" max="3065" width="9.28515625" style="1" bestFit="1" customWidth="1"/>
    <col min="3066" max="3066" width="7.85546875" style="1" bestFit="1" customWidth="1"/>
    <col min="3067" max="3067" width="9.28515625" style="1" bestFit="1" customWidth="1"/>
    <col min="3068" max="3068" width="6.7109375" style="1" bestFit="1" customWidth="1"/>
    <col min="3069" max="3317" width="9.140625" style="1"/>
    <col min="3318" max="3318" width="21.7109375" style="1" bestFit="1" customWidth="1"/>
    <col min="3319" max="3319" width="46.140625" style="1" bestFit="1" customWidth="1"/>
    <col min="3320" max="3320" width="7.85546875" style="1" bestFit="1" customWidth="1"/>
    <col min="3321" max="3321" width="9.28515625" style="1" bestFit="1" customWidth="1"/>
    <col min="3322" max="3322" width="7.85546875" style="1" bestFit="1" customWidth="1"/>
    <col min="3323" max="3323" width="9.28515625" style="1" bestFit="1" customWidth="1"/>
    <col min="3324" max="3324" width="6.7109375" style="1" bestFit="1" customWidth="1"/>
    <col min="3325" max="3573" width="9.140625" style="1"/>
    <col min="3574" max="3574" width="21.7109375" style="1" bestFit="1" customWidth="1"/>
    <col min="3575" max="3575" width="46.140625" style="1" bestFit="1" customWidth="1"/>
    <col min="3576" max="3576" width="7.85546875" style="1" bestFit="1" customWidth="1"/>
    <col min="3577" max="3577" width="9.28515625" style="1" bestFit="1" customWidth="1"/>
    <col min="3578" max="3578" width="7.85546875" style="1" bestFit="1" customWidth="1"/>
    <col min="3579" max="3579" width="9.28515625" style="1" bestFit="1" customWidth="1"/>
    <col min="3580" max="3580" width="6.7109375" style="1" bestFit="1" customWidth="1"/>
    <col min="3581" max="3829" width="9.140625" style="1"/>
    <col min="3830" max="3830" width="21.7109375" style="1" bestFit="1" customWidth="1"/>
    <col min="3831" max="3831" width="46.140625" style="1" bestFit="1" customWidth="1"/>
    <col min="3832" max="3832" width="7.85546875" style="1" bestFit="1" customWidth="1"/>
    <col min="3833" max="3833" width="9.28515625" style="1" bestFit="1" customWidth="1"/>
    <col min="3834" max="3834" width="7.85546875" style="1" bestFit="1" customWidth="1"/>
    <col min="3835" max="3835" width="9.28515625" style="1" bestFit="1" customWidth="1"/>
    <col min="3836" max="3836" width="6.7109375" style="1" bestFit="1" customWidth="1"/>
    <col min="3837" max="4085" width="9.140625" style="1"/>
    <col min="4086" max="4086" width="21.7109375" style="1" bestFit="1" customWidth="1"/>
    <col min="4087" max="4087" width="46.140625" style="1" bestFit="1" customWidth="1"/>
    <col min="4088" max="4088" width="7.85546875" style="1" bestFit="1" customWidth="1"/>
    <col min="4089" max="4089" width="9.28515625" style="1" bestFit="1" customWidth="1"/>
    <col min="4090" max="4090" width="7.85546875" style="1" bestFit="1" customWidth="1"/>
    <col min="4091" max="4091" width="9.28515625" style="1" bestFit="1" customWidth="1"/>
    <col min="4092" max="4092" width="6.7109375" style="1" bestFit="1" customWidth="1"/>
    <col min="4093" max="4341" width="9.140625" style="1"/>
    <col min="4342" max="4342" width="21.7109375" style="1" bestFit="1" customWidth="1"/>
    <col min="4343" max="4343" width="46.140625" style="1" bestFit="1" customWidth="1"/>
    <col min="4344" max="4344" width="7.85546875" style="1" bestFit="1" customWidth="1"/>
    <col min="4345" max="4345" width="9.28515625" style="1" bestFit="1" customWidth="1"/>
    <col min="4346" max="4346" width="7.85546875" style="1" bestFit="1" customWidth="1"/>
    <col min="4347" max="4347" width="9.28515625" style="1" bestFit="1" customWidth="1"/>
    <col min="4348" max="4348" width="6.7109375" style="1" bestFit="1" customWidth="1"/>
    <col min="4349" max="4597" width="9.140625" style="1"/>
    <col min="4598" max="4598" width="21.7109375" style="1" bestFit="1" customWidth="1"/>
    <col min="4599" max="4599" width="46.140625" style="1" bestFit="1" customWidth="1"/>
    <col min="4600" max="4600" width="7.85546875" style="1" bestFit="1" customWidth="1"/>
    <col min="4601" max="4601" width="9.28515625" style="1" bestFit="1" customWidth="1"/>
    <col min="4602" max="4602" width="7.85546875" style="1" bestFit="1" customWidth="1"/>
    <col min="4603" max="4603" width="9.28515625" style="1" bestFit="1" customWidth="1"/>
    <col min="4604" max="4604" width="6.7109375" style="1" bestFit="1" customWidth="1"/>
    <col min="4605" max="4853" width="9.140625" style="1"/>
    <col min="4854" max="4854" width="21.7109375" style="1" bestFit="1" customWidth="1"/>
    <col min="4855" max="4855" width="46.140625" style="1" bestFit="1" customWidth="1"/>
    <col min="4856" max="4856" width="7.85546875" style="1" bestFit="1" customWidth="1"/>
    <col min="4857" max="4857" width="9.28515625" style="1" bestFit="1" customWidth="1"/>
    <col min="4858" max="4858" width="7.85546875" style="1" bestFit="1" customWidth="1"/>
    <col min="4859" max="4859" width="9.28515625" style="1" bestFit="1" customWidth="1"/>
    <col min="4860" max="4860" width="6.7109375" style="1" bestFit="1" customWidth="1"/>
    <col min="4861" max="5109" width="9.140625" style="1"/>
    <col min="5110" max="5110" width="21.7109375" style="1" bestFit="1" customWidth="1"/>
    <col min="5111" max="5111" width="46.140625" style="1" bestFit="1" customWidth="1"/>
    <col min="5112" max="5112" width="7.85546875" style="1" bestFit="1" customWidth="1"/>
    <col min="5113" max="5113" width="9.28515625" style="1" bestFit="1" customWidth="1"/>
    <col min="5114" max="5114" width="7.85546875" style="1" bestFit="1" customWidth="1"/>
    <col min="5115" max="5115" width="9.28515625" style="1" bestFit="1" customWidth="1"/>
    <col min="5116" max="5116" width="6.7109375" style="1" bestFit="1" customWidth="1"/>
    <col min="5117" max="5365" width="9.140625" style="1"/>
    <col min="5366" max="5366" width="21.7109375" style="1" bestFit="1" customWidth="1"/>
    <col min="5367" max="5367" width="46.140625" style="1" bestFit="1" customWidth="1"/>
    <col min="5368" max="5368" width="7.85546875" style="1" bestFit="1" customWidth="1"/>
    <col min="5369" max="5369" width="9.28515625" style="1" bestFit="1" customWidth="1"/>
    <col min="5370" max="5370" width="7.85546875" style="1" bestFit="1" customWidth="1"/>
    <col min="5371" max="5371" width="9.28515625" style="1" bestFit="1" customWidth="1"/>
    <col min="5372" max="5372" width="6.7109375" style="1" bestFit="1" customWidth="1"/>
    <col min="5373" max="5621" width="9.140625" style="1"/>
    <col min="5622" max="5622" width="21.7109375" style="1" bestFit="1" customWidth="1"/>
    <col min="5623" max="5623" width="46.140625" style="1" bestFit="1" customWidth="1"/>
    <col min="5624" max="5624" width="7.85546875" style="1" bestFit="1" customWidth="1"/>
    <col min="5625" max="5625" width="9.28515625" style="1" bestFit="1" customWidth="1"/>
    <col min="5626" max="5626" width="7.85546875" style="1" bestFit="1" customWidth="1"/>
    <col min="5627" max="5627" width="9.28515625" style="1" bestFit="1" customWidth="1"/>
    <col min="5628" max="5628" width="6.7109375" style="1" bestFit="1" customWidth="1"/>
    <col min="5629" max="5877" width="9.140625" style="1"/>
    <col min="5878" max="5878" width="21.7109375" style="1" bestFit="1" customWidth="1"/>
    <col min="5879" max="5879" width="46.140625" style="1" bestFit="1" customWidth="1"/>
    <col min="5880" max="5880" width="7.85546875" style="1" bestFit="1" customWidth="1"/>
    <col min="5881" max="5881" width="9.28515625" style="1" bestFit="1" customWidth="1"/>
    <col min="5882" max="5882" width="7.85546875" style="1" bestFit="1" customWidth="1"/>
    <col min="5883" max="5883" width="9.28515625" style="1" bestFit="1" customWidth="1"/>
    <col min="5884" max="5884" width="6.7109375" style="1" bestFit="1" customWidth="1"/>
    <col min="5885" max="6133" width="9.140625" style="1"/>
    <col min="6134" max="6134" width="21.7109375" style="1" bestFit="1" customWidth="1"/>
    <col min="6135" max="6135" width="46.140625" style="1" bestFit="1" customWidth="1"/>
    <col min="6136" max="6136" width="7.85546875" style="1" bestFit="1" customWidth="1"/>
    <col min="6137" max="6137" width="9.28515625" style="1" bestFit="1" customWidth="1"/>
    <col min="6138" max="6138" width="7.85546875" style="1" bestFit="1" customWidth="1"/>
    <col min="6139" max="6139" width="9.28515625" style="1" bestFit="1" customWidth="1"/>
    <col min="6140" max="6140" width="6.7109375" style="1" bestFit="1" customWidth="1"/>
    <col min="6141" max="6389" width="9.140625" style="1"/>
    <col min="6390" max="6390" width="21.7109375" style="1" bestFit="1" customWidth="1"/>
    <col min="6391" max="6391" width="46.140625" style="1" bestFit="1" customWidth="1"/>
    <col min="6392" max="6392" width="7.85546875" style="1" bestFit="1" customWidth="1"/>
    <col min="6393" max="6393" width="9.28515625" style="1" bestFit="1" customWidth="1"/>
    <col min="6394" max="6394" width="7.85546875" style="1" bestFit="1" customWidth="1"/>
    <col min="6395" max="6395" width="9.28515625" style="1" bestFit="1" customWidth="1"/>
    <col min="6396" max="6396" width="6.7109375" style="1" bestFit="1" customWidth="1"/>
    <col min="6397" max="6645" width="9.140625" style="1"/>
    <col min="6646" max="6646" width="21.7109375" style="1" bestFit="1" customWidth="1"/>
    <col min="6647" max="6647" width="46.140625" style="1" bestFit="1" customWidth="1"/>
    <col min="6648" max="6648" width="7.85546875" style="1" bestFit="1" customWidth="1"/>
    <col min="6649" max="6649" width="9.28515625" style="1" bestFit="1" customWidth="1"/>
    <col min="6650" max="6650" width="7.85546875" style="1" bestFit="1" customWidth="1"/>
    <col min="6651" max="6651" width="9.28515625" style="1" bestFit="1" customWidth="1"/>
    <col min="6652" max="6652" width="6.7109375" style="1" bestFit="1" customWidth="1"/>
    <col min="6653" max="6901" width="9.140625" style="1"/>
    <col min="6902" max="6902" width="21.7109375" style="1" bestFit="1" customWidth="1"/>
    <col min="6903" max="6903" width="46.140625" style="1" bestFit="1" customWidth="1"/>
    <col min="6904" max="6904" width="7.85546875" style="1" bestFit="1" customWidth="1"/>
    <col min="6905" max="6905" width="9.28515625" style="1" bestFit="1" customWidth="1"/>
    <col min="6906" max="6906" width="7.85546875" style="1" bestFit="1" customWidth="1"/>
    <col min="6907" max="6907" width="9.28515625" style="1" bestFit="1" customWidth="1"/>
    <col min="6908" max="6908" width="6.7109375" style="1" bestFit="1" customWidth="1"/>
    <col min="6909" max="7157" width="9.140625" style="1"/>
    <col min="7158" max="7158" width="21.7109375" style="1" bestFit="1" customWidth="1"/>
    <col min="7159" max="7159" width="46.140625" style="1" bestFit="1" customWidth="1"/>
    <col min="7160" max="7160" width="7.85546875" style="1" bestFit="1" customWidth="1"/>
    <col min="7161" max="7161" width="9.28515625" style="1" bestFit="1" customWidth="1"/>
    <col min="7162" max="7162" width="7.85546875" style="1" bestFit="1" customWidth="1"/>
    <col min="7163" max="7163" width="9.28515625" style="1" bestFit="1" customWidth="1"/>
    <col min="7164" max="7164" width="6.7109375" style="1" bestFit="1" customWidth="1"/>
    <col min="7165" max="7413" width="9.140625" style="1"/>
    <col min="7414" max="7414" width="21.7109375" style="1" bestFit="1" customWidth="1"/>
    <col min="7415" max="7415" width="46.140625" style="1" bestFit="1" customWidth="1"/>
    <col min="7416" max="7416" width="7.85546875" style="1" bestFit="1" customWidth="1"/>
    <col min="7417" max="7417" width="9.28515625" style="1" bestFit="1" customWidth="1"/>
    <col min="7418" max="7418" width="7.85546875" style="1" bestFit="1" customWidth="1"/>
    <col min="7419" max="7419" width="9.28515625" style="1" bestFit="1" customWidth="1"/>
    <col min="7420" max="7420" width="6.7109375" style="1" bestFit="1" customWidth="1"/>
    <col min="7421" max="7669" width="9.140625" style="1"/>
    <col min="7670" max="7670" width="21.7109375" style="1" bestFit="1" customWidth="1"/>
    <col min="7671" max="7671" width="46.140625" style="1" bestFit="1" customWidth="1"/>
    <col min="7672" max="7672" width="7.85546875" style="1" bestFit="1" customWidth="1"/>
    <col min="7673" max="7673" width="9.28515625" style="1" bestFit="1" customWidth="1"/>
    <col min="7674" max="7674" width="7.85546875" style="1" bestFit="1" customWidth="1"/>
    <col min="7675" max="7675" width="9.28515625" style="1" bestFit="1" customWidth="1"/>
    <col min="7676" max="7676" width="6.7109375" style="1" bestFit="1" customWidth="1"/>
    <col min="7677" max="7925" width="9.140625" style="1"/>
    <col min="7926" max="7926" width="21.7109375" style="1" bestFit="1" customWidth="1"/>
    <col min="7927" max="7927" width="46.140625" style="1" bestFit="1" customWidth="1"/>
    <col min="7928" max="7928" width="7.85546875" style="1" bestFit="1" customWidth="1"/>
    <col min="7929" max="7929" width="9.28515625" style="1" bestFit="1" customWidth="1"/>
    <col min="7930" max="7930" width="7.85546875" style="1" bestFit="1" customWidth="1"/>
    <col min="7931" max="7931" width="9.28515625" style="1" bestFit="1" customWidth="1"/>
    <col min="7932" max="7932" width="6.7109375" style="1" bestFit="1" customWidth="1"/>
    <col min="7933" max="8181" width="9.140625" style="1"/>
    <col min="8182" max="8182" width="21.7109375" style="1" bestFit="1" customWidth="1"/>
    <col min="8183" max="8183" width="46.140625" style="1" bestFit="1" customWidth="1"/>
    <col min="8184" max="8184" width="7.85546875" style="1" bestFit="1" customWidth="1"/>
    <col min="8185" max="8185" width="9.28515625" style="1" bestFit="1" customWidth="1"/>
    <col min="8186" max="8186" width="7.85546875" style="1" bestFit="1" customWidth="1"/>
    <col min="8187" max="8187" width="9.28515625" style="1" bestFit="1" customWidth="1"/>
    <col min="8188" max="8188" width="6.7109375" style="1" bestFit="1" customWidth="1"/>
    <col min="8189" max="8437" width="9.140625" style="1"/>
    <col min="8438" max="8438" width="21.7109375" style="1" bestFit="1" customWidth="1"/>
    <col min="8439" max="8439" width="46.140625" style="1" bestFit="1" customWidth="1"/>
    <col min="8440" max="8440" width="7.85546875" style="1" bestFit="1" customWidth="1"/>
    <col min="8441" max="8441" width="9.28515625" style="1" bestFit="1" customWidth="1"/>
    <col min="8442" max="8442" width="7.85546875" style="1" bestFit="1" customWidth="1"/>
    <col min="8443" max="8443" width="9.28515625" style="1" bestFit="1" customWidth="1"/>
    <col min="8444" max="8444" width="6.7109375" style="1" bestFit="1" customWidth="1"/>
    <col min="8445" max="8693" width="9.140625" style="1"/>
    <col min="8694" max="8694" width="21.7109375" style="1" bestFit="1" customWidth="1"/>
    <col min="8695" max="8695" width="46.140625" style="1" bestFit="1" customWidth="1"/>
    <col min="8696" max="8696" width="7.85546875" style="1" bestFit="1" customWidth="1"/>
    <col min="8697" max="8697" width="9.28515625" style="1" bestFit="1" customWidth="1"/>
    <col min="8698" max="8698" width="7.85546875" style="1" bestFit="1" customWidth="1"/>
    <col min="8699" max="8699" width="9.28515625" style="1" bestFit="1" customWidth="1"/>
    <col min="8700" max="8700" width="6.7109375" style="1" bestFit="1" customWidth="1"/>
    <col min="8701" max="8949" width="9.140625" style="1"/>
    <col min="8950" max="8950" width="21.7109375" style="1" bestFit="1" customWidth="1"/>
    <col min="8951" max="8951" width="46.140625" style="1" bestFit="1" customWidth="1"/>
    <col min="8952" max="8952" width="7.85546875" style="1" bestFit="1" customWidth="1"/>
    <col min="8953" max="8953" width="9.28515625" style="1" bestFit="1" customWidth="1"/>
    <col min="8954" max="8954" width="7.85546875" style="1" bestFit="1" customWidth="1"/>
    <col min="8955" max="8955" width="9.28515625" style="1" bestFit="1" customWidth="1"/>
    <col min="8956" max="8956" width="6.7109375" style="1" bestFit="1" customWidth="1"/>
    <col min="8957" max="9205" width="9.140625" style="1"/>
    <col min="9206" max="9206" width="21.7109375" style="1" bestFit="1" customWidth="1"/>
    <col min="9207" max="9207" width="46.140625" style="1" bestFit="1" customWidth="1"/>
    <col min="9208" max="9208" width="7.85546875" style="1" bestFit="1" customWidth="1"/>
    <col min="9209" max="9209" width="9.28515625" style="1" bestFit="1" customWidth="1"/>
    <col min="9210" max="9210" width="7.85546875" style="1" bestFit="1" customWidth="1"/>
    <col min="9211" max="9211" width="9.28515625" style="1" bestFit="1" customWidth="1"/>
    <col min="9212" max="9212" width="6.7109375" style="1" bestFit="1" customWidth="1"/>
    <col min="9213" max="9461" width="9.140625" style="1"/>
    <col min="9462" max="9462" width="21.7109375" style="1" bestFit="1" customWidth="1"/>
    <col min="9463" max="9463" width="46.140625" style="1" bestFit="1" customWidth="1"/>
    <col min="9464" max="9464" width="7.85546875" style="1" bestFit="1" customWidth="1"/>
    <col min="9465" max="9465" width="9.28515625" style="1" bestFit="1" customWidth="1"/>
    <col min="9466" max="9466" width="7.85546875" style="1" bestFit="1" customWidth="1"/>
    <col min="9467" max="9467" width="9.28515625" style="1" bestFit="1" customWidth="1"/>
    <col min="9468" max="9468" width="6.7109375" style="1" bestFit="1" customWidth="1"/>
    <col min="9469" max="9717" width="9.140625" style="1"/>
    <col min="9718" max="9718" width="21.7109375" style="1" bestFit="1" customWidth="1"/>
    <col min="9719" max="9719" width="46.140625" style="1" bestFit="1" customWidth="1"/>
    <col min="9720" max="9720" width="7.85546875" style="1" bestFit="1" customWidth="1"/>
    <col min="9721" max="9721" width="9.28515625" style="1" bestFit="1" customWidth="1"/>
    <col min="9722" max="9722" width="7.85546875" style="1" bestFit="1" customWidth="1"/>
    <col min="9723" max="9723" width="9.28515625" style="1" bestFit="1" customWidth="1"/>
    <col min="9724" max="9724" width="6.7109375" style="1" bestFit="1" customWidth="1"/>
    <col min="9725" max="9973" width="9.140625" style="1"/>
    <col min="9974" max="9974" width="21.7109375" style="1" bestFit="1" customWidth="1"/>
    <col min="9975" max="9975" width="46.140625" style="1" bestFit="1" customWidth="1"/>
    <col min="9976" max="9976" width="7.85546875" style="1" bestFit="1" customWidth="1"/>
    <col min="9977" max="9977" width="9.28515625" style="1" bestFit="1" customWidth="1"/>
    <col min="9978" max="9978" width="7.85546875" style="1" bestFit="1" customWidth="1"/>
    <col min="9979" max="9979" width="9.28515625" style="1" bestFit="1" customWidth="1"/>
    <col min="9980" max="9980" width="6.7109375" style="1" bestFit="1" customWidth="1"/>
    <col min="9981" max="10229" width="9.140625" style="1"/>
    <col min="10230" max="10230" width="21.7109375" style="1" bestFit="1" customWidth="1"/>
    <col min="10231" max="10231" width="46.140625" style="1" bestFit="1" customWidth="1"/>
    <col min="10232" max="10232" width="7.85546875" style="1" bestFit="1" customWidth="1"/>
    <col min="10233" max="10233" width="9.28515625" style="1" bestFit="1" customWidth="1"/>
    <col min="10234" max="10234" width="7.85546875" style="1" bestFit="1" customWidth="1"/>
    <col min="10235" max="10235" width="9.28515625" style="1" bestFit="1" customWidth="1"/>
    <col min="10236" max="10236" width="6.7109375" style="1" bestFit="1" customWidth="1"/>
    <col min="10237" max="10485" width="9.140625" style="1"/>
    <col min="10486" max="10486" width="21.7109375" style="1" bestFit="1" customWidth="1"/>
    <col min="10487" max="10487" width="46.140625" style="1" bestFit="1" customWidth="1"/>
    <col min="10488" max="10488" width="7.85546875" style="1" bestFit="1" customWidth="1"/>
    <col min="10489" max="10489" width="9.28515625" style="1" bestFit="1" customWidth="1"/>
    <col min="10490" max="10490" width="7.85546875" style="1" bestFit="1" customWidth="1"/>
    <col min="10491" max="10491" width="9.28515625" style="1" bestFit="1" customWidth="1"/>
    <col min="10492" max="10492" width="6.7109375" style="1" bestFit="1" customWidth="1"/>
    <col min="10493" max="10741" width="9.140625" style="1"/>
    <col min="10742" max="10742" width="21.7109375" style="1" bestFit="1" customWidth="1"/>
    <col min="10743" max="10743" width="46.140625" style="1" bestFit="1" customWidth="1"/>
    <col min="10744" max="10744" width="7.85546875" style="1" bestFit="1" customWidth="1"/>
    <col min="10745" max="10745" width="9.28515625" style="1" bestFit="1" customWidth="1"/>
    <col min="10746" max="10746" width="7.85546875" style="1" bestFit="1" customWidth="1"/>
    <col min="10747" max="10747" width="9.28515625" style="1" bestFit="1" customWidth="1"/>
    <col min="10748" max="10748" width="6.7109375" style="1" bestFit="1" customWidth="1"/>
    <col min="10749" max="10997" width="9.140625" style="1"/>
    <col min="10998" max="10998" width="21.7109375" style="1" bestFit="1" customWidth="1"/>
    <col min="10999" max="10999" width="46.140625" style="1" bestFit="1" customWidth="1"/>
    <col min="11000" max="11000" width="7.85546875" style="1" bestFit="1" customWidth="1"/>
    <col min="11001" max="11001" width="9.28515625" style="1" bestFit="1" customWidth="1"/>
    <col min="11002" max="11002" width="7.85546875" style="1" bestFit="1" customWidth="1"/>
    <col min="11003" max="11003" width="9.28515625" style="1" bestFit="1" customWidth="1"/>
    <col min="11004" max="11004" width="6.7109375" style="1" bestFit="1" customWidth="1"/>
    <col min="11005" max="11253" width="9.140625" style="1"/>
    <col min="11254" max="11254" width="21.7109375" style="1" bestFit="1" customWidth="1"/>
    <col min="11255" max="11255" width="46.140625" style="1" bestFit="1" customWidth="1"/>
    <col min="11256" max="11256" width="7.85546875" style="1" bestFit="1" customWidth="1"/>
    <col min="11257" max="11257" width="9.28515625" style="1" bestFit="1" customWidth="1"/>
    <col min="11258" max="11258" width="7.85546875" style="1" bestFit="1" customWidth="1"/>
    <col min="11259" max="11259" width="9.28515625" style="1" bestFit="1" customWidth="1"/>
    <col min="11260" max="11260" width="6.7109375" style="1" bestFit="1" customWidth="1"/>
    <col min="11261" max="11509" width="9.140625" style="1"/>
    <col min="11510" max="11510" width="21.7109375" style="1" bestFit="1" customWidth="1"/>
    <col min="11511" max="11511" width="46.140625" style="1" bestFit="1" customWidth="1"/>
    <col min="11512" max="11512" width="7.85546875" style="1" bestFit="1" customWidth="1"/>
    <col min="11513" max="11513" width="9.28515625" style="1" bestFit="1" customWidth="1"/>
    <col min="11514" max="11514" width="7.85546875" style="1" bestFit="1" customWidth="1"/>
    <col min="11515" max="11515" width="9.28515625" style="1" bestFit="1" customWidth="1"/>
    <col min="11516" max="11516" width="6.7109375" style="1" bestFit="1" customWidth="1"/>
    <col min="11517" max="11765" width="9.140625" style="1"/>
    <col min="11766" max="11766" width="21.7109375" style="1" bestFit="1" customWidth="1"/>
    <col min="11767" max="11767" width="46.140625" style="1" bestFit="1" customWidth="1"/>
    <col min="11768" max="11768" width="7.85546875" style="1" bestFit="1" customWidth="1"/>
    <col min="11769" max="11769" width="9.28515625" style="1" bestFit="1" customWidth="1"/>
    <col min="11770" max="11770" width="7.85546875" style="1" bestFit="1" customWidth="1"/>
    <col min="11771" max="11771" width="9.28515625" style="1" bestFit="1" customWidth="1"/>
    <col min="11772" max="11772" width="6.7109375" style="1" bestFit="1" customWidth="1"/>
    <col min="11773" max="12021" width="9.140625" style="1"/>
    <col min="12022" max="12022" width="21.7109375" style="1" bestFit="1" customWidth="1"/>
    <col min="12023" max="12023" width="46.140625" style="1" bestFit="1" customWidth="1"/>
    <col min="12024" max="12024" width="7.85546875" style="1" bestFit="1" customWidth="1"/>
    <col min="12025" max="12025" width="9.28515625" style="1" bestFit="1" customWidth="1"/>
    <col min="12026" max="12026" width="7.85546875" style="1" bestFit="1" customWidth="1"/>
    <col min="12027" max="12027" width="9.28515625" style="1" bestFit="1" customWidth="1"/>
    <col min="12028" max="12028" width="6.7109375" style="1" bestFit="1" customWidth="1"/>
    <col min="12029" max="12277" width="9.140625" style="1"/>
    <col min="12278" max="12278" width="21.7109375" style="1" bestFit="1" customWidth="1"/>
    <col min="12279" max="12279" width="46.140625" style="1" bestFit="1" customWidth="1"/>
    <col min="12280" max="12280" width="7.85546875" style="1" bestFit="1" customWidth="1"/>
    <col min="12281" max="12281" width="9.28515625" style="1" bestFit="1" customWidth="1"/>
    <col min="12282" max="12282" width="7.85546875" style="1" bestFit="1" customWidth="1"/>
    <col min="12283" max="12283" width="9.28515625" style="1" bestFit="1" customWidth="1"/>
    <col min="12284" max="12284" width="6.7109375" style="1" bestFit="1" customWidth="1"/>
    <col min="12285" max="12533" width="9.140625" style="1"/>
    <col min="12534" max="12534" width="21.7109375" style="1" bestFit="1" customWidth="1"/>
    <col min="12535" max="12535" width="46.140625" style="1" bestFit="1" customWidth="1"/>
    <col min="12536" max="12536" width="7.85546875" style="1" bestFit="1" customWidth="1"/>
    <col min="12537" max="12537" width="9.28515625" style="1" bestFit="1" customWidth="1"/>
    <col min="12538" max="12538" width="7.85546875" style="1" bestFit="1" customWidth="1"/>
    <col min="12539" max="12539" width="9.28515625" style="1" bestFit="1" customWidth="1"/>
    <col min="12540" max="12540" width="6.7109375" style="1" bestFit="1" customWidth="1"/>
    <col min="12541" max="12789" width="9.140625" style="1"/>
    <col min="12790" max="12790" width="21.7109375" style="1" bestFit="1" customWidth="1"/>
    <col min="12791" max="12791" width="46.140625" style="1" bestFit="1" customWidth="1"/>
    <col min="12792" max="12792" width="7.85546875" style="1" bestFit="1" customWidth="1"/>
    <col min="12793" max="12793" width="9.28515625" style="1" bestFit="1" customWidth="1"/>
    <col min="12794" max="12794" width="7.85546875" style="1" bestFit="1" customWidth="1"/>
    <col min="12795" max="12795" width="9.28515625" style="1" bestFit="1" customWidth="1"/>
    <col min="12796" max="12796" width="6.7109375" style="1" bestFit="1" customWidth="1"/>
    <col min="12797" max="13045" width="9.140625" style="1"/>
    <col min="13046" max="13046" width="21.7109375" style="1" bestFit="1" customWidth="1"/>
    <col min="13047" max="13047" width="46.140625" style="1" bestFit="1" customWidth="1"/>
    <col min="13048" max="13048" width="7.85546875" style="1" bestFit="1" customWidth="1"/>
    <col min="13049" max="13049" width="9.28515625" style="1" bestFit="1" customWidth="1"/>
    <col min="13050" max="13050" width="7.85546875" style="1" bestFit="1" customWidth="1"/>
    <col min="13051" max="13051" width="9.28515625" style="1" bestFit="1" customWidth="1"/>
    <col min="13052" max="13052" width="6.7109375" style="1" bestFit="1" customWidth="1"/>
    <col min="13053" max="13301" width="9.140625" style="1"/>
    <col min="13302" max="13302" width="21.7109375" style="1" bestFit="1" customWidth="1"/>
    <col min="13303" max="13303" width="46.140625" style="1" bestFit="1" customWidth="1"/>
    <col min="13304" max="13304" width="7.85546875" style="1" bestFit="1" customWidth="1"/>
    <col min="13305" max="13305" width="9.28515625" style="1" bestFit="1" customWidth="1"/>
    <col min="13306" max="13306" width="7.85546875" style="1" bestFit="1" customWidth="1"/>
    <col min="13307" max="13307" width="9.28515625" style="1" bestFit="1" customWidth="1"/>
    <col min="13308" max="13308" width="6.7109375" style="1" bestFit="1" customWidth="1"/>
    <col min="13309" max="13557" width="9.140625" style="1"/>
    <col min="13558" max="13558" width="21.7109375" style="1" bestFit="1" customWidth="1"/>
    <col min="13559" max="13559" width="46.140625" style="1" bestFit="1" customWidth="1"/>
    <col min="13560" max="13560" width="7.85546875" style="1" bestFit="1" customWidth="1"/>
    <col min="13561" max="13561" width="9.28515625" style="1" bestFit="1" customWidth="1"/>
    <col min="13562" max="13562" width="7.85546875" style="1" bestFit="1" customWidth="1"/>
    <col min="13563" max="13563" width="9.28515625" style="1" bestFit="1" customWidth="1"/>
    <col min="13564" max="13564" width="6.7109375" style="1" bestFit="1" customWidth="1"/>
    <col min="13565" max="13813" width="9.140625" style="1"/>
    <col min="13814" max="13814" width="21.7109375" style="1" bestFit="1" customWidth="1"/>
    <col min="13815" max="13815" width="46.140625" style="1" bestFit="1" customWidth="1"/>
    <col min="13816" max="13816" width="7.85546875" style="1" bestFit="1" customWidth="1"/>
    <col min="13817" max="13817" width="9.28515625" style="1" bestFit="1" customWidth="1"/>
    <col min="13818" max="13818" width="7.85546875" style="1" bestFit="1" customWidth="1"/>
    <col min="13819" max="13819" width="9.28515625" style="1" bestFit="1" customWidth="1"/>
    <col min="13820" max="13820" width="6.7109375" style="1" bestFit="1" customWidth="1"/>
    <col min="13821" max="14069" width="9.140625" style="1"/>
    <col min="14070" max="14070" width="21.7109375" style="1" bestFit="1" customWidth="1"/>
    <col min="14071" max="14071" width="46.140625" style="1" bestFit="1" customWidth="1"/>
    <col min="14072" max="14072" width="7.85546875" style="1" bestFit="1" customWidth="1"/>
    <col min="14073" max="14073" width="9.28515625" style="1" bestFit="1" customWidth="1"/>
    <col min="14074" max="14074" width="7.85546875" style="1" bestFit="1" customWidth="1"/>
    <col min="14075" max="14075" width="9.28515625" style="1" bestFit="1" customWidth="1"/>
    <col min="14076" max="14076" width="6.7109375" style="1" bestFit="1" customWidth="1"/>
    <col min="14077" max="14325" width="9.140625" style="1"/>
    <col min="14326" max="14326" width="21.7109375" style="1" bestFit="1" customWidth="1"/>
    <col min="14327" max="14327" width="46.140625" style="1" bestFit="1" customWidth="1"/>
    <col min="14328" max="14328" width="7.85546875" style="1" bestFit="1" customWidth="1"/>
    <col min="14329" max="14329" width="9.28515625" style="1" bestFit="1" customWidth="1"/>
    <col min="14330" max="14330" width="7.85546875" style="1" bestFit="1" customWidth="1"/>
    <col min="14331" max="14331" width="9.28515625" style="1" bestFit="1" customWidth="1"/>
    <col min="14332" max="14332" width="6.7109375" style="1" bestFit="1" customWidth="1"/>
    <col min="14333" max="14581" width="9.140625" style="1"/>
    <col min="14582" max="14582" width="21.7109375" style="1" bestFit="1" customWidth="1"/>
    <col min="14583" max="14583" width="46.140625" style="1" bestFit="1" customWidth="1"/>
    <col min="14584" max="14584" width="7.85546875" style="1" bestFit="1" customWidth="1"/>
    <col min="14585" max="14585" width="9.28515625" style="1" bestFit="1" customWidth="1"/>
    <col min="14586" max="14586" width="7.85546875" style="1" bestFit="1" customWidth="1"/>
    <col min="14587" max="14587" width="9.28515625" style="1" bestFit="1" customWidth="1"/>
    <col min="14588" max="14588" width="6.7109375" style="1" bestFit="1" customWidth="1"/>
    <col min="14589" max="14837" width="9.140625" style="1"/>
    <col min="14838" max="14838" width="21.7109375" style="1" bestFit="1" customWidth="1"/>
    <col min="14839" max="14839" width="46.140625" style="1" bestFit="1" customWidth="1"/>
    <col min="14840" max="14840" width="7.85546875" style="1" bestFit="1" customWidth="1"/>
    <col min="14841" max="14841" width="9.28515625" style="1" bestFit="1" customWidth="1"/>
    <col min="14842" max="14842" width="7.85546875" style="1" bestFit="1" customWidth="1"/>
    <col min="14843" max="14843" width="9.28515625" style="1" bestFit="1" customWidth="1"/>
    <col min="14844" max="14844" width="6.7109375" style="1" bestFit="1" customWidth="1"/>
    <col min="14845" max="15093" width="9.140625" style="1"/>
    <col min="15094" max="15094" width="21.7109375" style="1" bestFit="1" customWidth="1"/>
    <col min="15095" max="15095" width="46.140625" style="1" bestFit="1" customWidth="1"/>
    <col min="15096" max="15096" width="7.85546875" style="1" bestFit="1" customWidth="1"/>
    <col min="15097" max="15097" width="9.28515625" style="1" bestFit="1" customWidth="1"/>
    <col min="15098" max="15098" width="7.85546875" style="1" bestFit="1" customWidth="1"/>
    <col min="15099" max="15099" width="9.28515625" style="1" bestFit="1" customWidth="1"/>
    <col min="15100" max="15100" width="6.7109375" style="1" bestFit="1" customWidth="1"/>
    <col min="15101" max="15349" width="9.140625" style="1"/>
    <col min="15350" max="15350" width="21.7109375" style="1" bestFit="1" customWidth="1"/>
    <col min="15351" max="15351" width="46.140625" style="1" bestFit="1" customWidth="1"/>
    <col min="15352" max="15352" width="7.85546875" style="1" bestFit="1" customWidth="1"/>
    <col min="15353" max="15353" width="9.28515625" style="1" bestFit="1" customWidth="1"/>
    <col min="15354" max="15354" width="7.85546875" style="1" bestFit="1" customWidth="1"/>
    <col min="15355" max="15355" width="9.28515625" style="1" bestFit="1" customWidth="1"/>
    <col min="15356" max="15356" width="6.7109375" style="1" bestFit="1" customWidth="1"/>
    <col min="15357" max="15605" width="9.140625" style="1"/>
    <col min="15606" max="15606" width="21.7109375" style="1" bestFit="1" customWidth="1"/>
    <col min="15607" max="15607" width="46.140625" style="1" bestFit="1" customWidth="1"/>
    <col min="15608" max="15608" width="7.85546875" style="1" bestFit="1" customWidth="1"/>
    <col min="15609" max="15609" width="9.28515625" style="1" bestFit="1" customWidth="1"/>
    <col min="15610" max="15610" width="7.85546875" style="1" bestFit="1" customWidth="1"/>
    <col min="15611" max="15611" width="9.28515625" style="1" bestFit="1" customWidth="1"/>
    <col min="15612" max="15612" width="6.7109375" style="1" bestFit="1" customWidth="1"/>
    <col min="15613" max="15861" width="9.140625" style="1"/>
    <col min="15862" max="15862" width="21.7109375" style="1" bestFit="1" customWidth="1"/>
    <col min="15863" max="15863" width="46.140625" style="1" bestFit="1" customWidth="1"/>
    <col min="15864" max="15864" width="7.85546875" style="1" bestFit="1" customWidth="1"/>
    <col min="15865" max="15865" width="9.28515625" style="1" bestFit="1" customWidth="1"/>
    <col min="15866" max="15866" width="7.85546875" style="1" bestFit="1" customWidth="1"/>
    <col min="15867" max="15867" width="9.28515625" style="1" bestFit="1" customWidth="1"/>
    <col min="15868" max="15868" width="6.7109375" style="1" bestFit="1" customWidth="1"/>
    <col min="15869" max="16117" width="9.140625" style="1"/>
    <col min="16118" max="16118" width="21.7109375" style="1" bestFit="1" customWidth="1"/>
    <col min="16119" max="16119" width="46.140625" style="1" bestFit="1" customWidth="1"/>
    <col min="16120" max="16120" width="7.85546875" style="1" bestFit="1" customWidth="1"/>
    <col min="16121" max="16121" width="9.28515625" style="1" bestFit="1" customWidth="1"/>
    <col min="16122" max="16122" width="7.85546875" style="1" bestFit="1" customWidth="1"/>
    <col min="16123" max="16123" width="9.28515625" style="1" bestFit="1" customWidth="1"/>
    <col min="16124" max="16124" width="6.7109375" style="1" bestFit="1" customWidth="1"/>
    <col min="16125" max="16384" width="9.140625" style="1"/>
  </cols>
  <sheetData>
    <row r="1" spans="1:7">
      <c r="A1" s="15" t="s">
        <v>266</v>
      </c>
      <c r="B1" s="86">
        <v>4</v>
      </c>
    </row>
    <row r="2" spans="1:7">
      <c r="A2" s="15" t="s">
        <v>267</v>
      </c>
      <c r="B2" s="87" t="s">
        <v>611</v>
      </c>
    </row>
    <row r="3" spans="1:7">
      <c r="A3" s="15" t="s">
        <v>268</v>
      </c>
      <c r="B3" s="15" t="s">
        <v>269</v>
      </c>
    </row>
    <row r="4" spans="1:7">
      <c r="A4" s="15" t="s">
        <v>0</v>
      </c>
      <c r="B4" s="15" t="s">
        <v>1</v>
      </c>
    </row>
    <row r="5" spans="1:7">
      <c r="A5" s="15" t="s">
        <v>2</v>
      </c>
      <c r="B5" s="15" t="s">
        <v>3</v>
      </c>
    </row>
    <row r="6" spans="1:7" ht="15.75" thickBot="1"/>
    <row r="7" spans="1:7">
      <c r="A7" s="837" t="s">
        <v>123</v>
      </c>
      <c r="B7" s="275"/>
      <c r="C7" s="276"/>
      <c r="D7" s="275"/>
      <c r="E7" s="275"/>
      <c r="F7" s="275"/>
      <c r="G7" s="850" t="s">
        <v>134</v>
      </c>
    </row>
    <row r="8" spans="1:7">
      <c r="A8" s="838"/>
      <c r="B8" s="277" t="s">
        <v>421</v>
      </c>
      <c r="C8" s="852" t="s">
        <v>132</v>
      </c>
      <c r="D8" s="853"/>
      <c r="E8" s="852" t="s">
        <v>133</v>
      </c>
      <c r="F8" s="854"/>
      <c r="G8" s="851"/>
    </row>
    <row r="9" spans="1:7" ht="15.75" thickBot="1">
      <c r="A9" s="838"/>
      <c r="B9" s="533" t="s">
        <v>122</v>
      </c>
      <c r="C9" s="534" t="s">
        <v>137</v>
      </c>
      <c r="D9" s="535" t="s">
        <v>138</v>
      </c>
      <c r="E9" s="534" t="s">
        <v>137</v>
      </c>
      <c r="F9" s="536" t="s">
        <v>138</v>
      </c>
      <c r="G9" s="851"/>
    </row>
    <row r="10" spans="1:7">
      <c r="A10" s="544">
        <v>1</v>
      </c>
      <c r="B10" s="545" t="s">
        <v>422</v>
      </c>
      <c r="C10" s="546">
        <f>C11+C14</f>
        <v>0</v>
      </c>
      <c r="D10" s="546">
        <f>D11+D14</f>
        <v>0</v>
      </c>
      <c r="E10" s="546">
        <f>E11+E14</f>
        <v>0</v>
      </c>
      <c r="F10" s="546">
        <f>F11+F14</f>
        <v>0</v>
      </c>
      <c r="G10" s="547">
        <f>SUM(C10:F10)</f>
        <v>0</v>
      </c>
    </row>
    <row r="11" spans="1:7">
      <c r="A11" s="548">
        <v>11</v>
      </c>
      <c r="B11" s="203" t="s">
        <v>423</v>
      </c>
      <c r="C11" s="538">
        <f>C12+C13</f>
        <v>0</v>
      </c>
      <c r="D11" s="538">
        <f>D12+D13</f>
        <v>0</v>
      </c>
      <c r="E11" s="538">
        <f>E12+E13</f>
        <v>0</v>
      </c>
      <c r="F11" s="538">
        <f>F12+F13</f>
        <v>0</v>
      </c>
      <c r="G11" s="549">
        <f t="shared" ref="G11:G43" si="0">SUM(C11:F11)</f>
        <v>0</v>
      </c>
    </row>
    <row r="12" spans="1:7">
      <c r="A12" s="548">
        <v>111</v>
      </c>
      <c r="B12" s="203" t="s">
        <v>424</v>
      </c>
      <c r="C12" s="539"/>
      <c r="D12" s="539"/>
      <c r="E12" s="539"/>
      <c r="F12" s="539"/>
      <c r="G12" s="549">
        <f t="shared" si="0"/>
        <v>0</v>
      </c>
    </row>
    <row r="13" spans="1:7">
      <c r="A13" s="548">
        <v>112</v>
      </c>
      <c r="B13" s="203" t="s">
        <v>425</v>
      </c>
      <c r="C13" s="539"/>
      <c r="D13" s="539"/>
      <c r="E13" s="539"/>
      <c r="F13" s="539"/>
      <c r="G13" s="549">
        <f t="shared" si="0"/>
        <v>0</v>
      </c>
    </row>
    <row r="14" spans="1:7">
      <c r="A14" s="548">
        <v>12</v>
      </c>
      <c r="B14" s="203" t="s">
        <v>426</v>
      </c>
      <c r="C14" s="538">
        <f>C15+C16</f>
        <v>0</v>
      </c>
      <c r="D14" s="538">
        <f>D15+D16</f>
        <v>0</v>
      </c>
      <c r="E14" s="538">
        <f>E15+E16</f>
        <v>0</v>
      </c>
      <c r="F14" s="538">
        <f>F15+F16</f>
        <v>0</v>
      </c>
      <c r="G14" s="549">
        <f t="shared" si="0"/>
        <v>0</v>
      </c>
    </row>
    <row r="15" spans="1:7">
      <c r="A15" s="548">
        <v>121</v>
      </c>
      <c r="B15" s="203" t="s">
        <v>613</v>
      </c>
      <c r="C15" s="539"/>
      <c r="D15" s="539"/>
      <c r="E15" s="539"/>
      <c r="F15" s="539"/>
      <c r="G15" s="549">
        <f t="shared" si="0"/>
        <v>0</v>
      </c>
    </row>
    <row r="16" spans="1:7">
      <c r="A16" s="548">
        <v>122</v>
      </c>
      <c r="B16" s="203" t="s">
        <v>425</v>
      </c>
      <c r="C16" s="539"/>
      <c r="D16" s="539"/>
      <c r="E16" s="539"/>
      <c r="F16" s="539"/>
      <c r="G16" s="549">
        <f t="shared" si="0"/>
        <v>0</v>
      </c>
    </row>
    <row r="17" spans="1:7">
      <c r="A17" s="550">
        <v>2</v>
      </c>
      <c r="B17" s="537" t="s">
        <v>427</v>
      </c>
      <c r="C17" s="538">
        <f>C18+C21</f>
        <v>0</v>
      </c>
      <c r="D17" s="538">
        <f>D18+D21</f>
        <v>0</v>
      </c>
      <c r="E17" s="538">
        <f>E18+E21</f>
        <v>0</v>
      </c>
      <c r="F17" s="538">
        <f>F18+F21</f>
        <v>0</v>
      </c>
      <c r="G17" s="549">
        <f t="shared" si="0"/>
        <v>0</v>
      </c>
    </row>
    <row r="18" spans="1:7">
      <c r="A18" s="548">
        <v>21</v>
      </c>
      <c r="B18" s="203" t="s">
        <v>428</v>
      </c>
      <c r="C18" s="538">
        <f>C19+C20</f>
        <v>0</v>
      </c>
      <c r="D18" s="538">
        <f>D19+D20</f>
        <v>0</v>
      </c>
      <c r="E18" s="538">
        <f>E19+E20</f>
        <v>0</v>
      </c>
      <c r="F18" s="538">
        <f>F19+F20</f>
        <v>0</v>
      </c>
      <c r="G18" s="549">
        <f t="shared" si="0"/>
        <v>0</v>
      </c>
    </row>
    <row r="19" spans="1:7">
      <c r="A19" s="548">
        <v>211</v>
      </c>
      <c r="B19" s="203" t="s">
        <v>424</v>
      </c>
      <c r="C19" s="539"/>
      <c r="D19" s="539"/>
      <c r="E19" s="539"/>
      <c r="F19" s="539"/>
      <c r="G19" s="549">
        <f t="shared" si="0"/>
        <v>0</v>
      </c>
    </row>
    <row r="20" spans="1:7">
      <c r="A20" s="548">
        <v>212</v>
      </c>
      <c r="B20" s="203" t="s">
        <v>425</v>
      </c>
      <c r="C20" s="539"/>
      <c r="D20" s="539"/>
      <c r="E20" s="539"/>
      <c r="F20" s="539"/>
      <c r="G20" s="549">
        <f t="shared" si="0"/>
        <v>0</v>
      </c>
    </row>
    <row r="21" spans="1:7">
      <c r="A21" s="548">
        <v>22</v>
      </c>
      <c r="B21" s="203" t="s">
        <v>429</v>
      </c>
      <c r="C21" s="538">
        <f>C22+C23</f>
        <v>0</v>
      </c>
      <c r="D21" s="538">
        <f>D22+D23</f>
        <v>0</v>
      </c>
      <c r="E21" s="538">
        <f>E22+E23</f>
        <v>0</v>
      </c>
      <c r="F21" s="538">
        <f>F22+F23</f>
        <v>0</v>
      </c>
      <c r="G21" s="549">
        <f t="shared" si="0"/>
        <v>0</v>
      </c>
    </row>
    <row r="22" spans="1:7">
      <c r="A22" s="548">
        <v>221</v>
      </c>
      <c r="B22" s="203" t="s">
        <v>613</v>
      </c>
      <c r="C22" s="539"/>
      <c r="D22" s="539"/>
      <c r="E22" s="539"/>
      <c r="F22" s="539"/>
      <c r="G22" s="549">
        <f t="shared" si="0"/>
        <v>0</v>
      </c>
    </row>
    <row r="23" spans="1:7">
      <c r="A23" s="548">
        <v>222</v>
      </c>
      <c r="B23" s="203" t="s">
        <v>425</v>
      </c>
      <c r="C23" s="539"/>
      <c r="D23" s="539"/>
      <c r="E23" s="539"/>
      <c r="F23" s="539"/>
      <c r="G23" s="549">
        <f t="shared" si="0"/>
        <v>0</v>
      </c>
    </row>
    <row r="24" spans="1:7">
      <c r="A24" s="550">
        <v>3</v>
      </c>
      <c r="B24" s="537" t="s">
        <v>430</v>
      </c>
      <c r="C24" s="538">
        <f>SUM(C25:C30)</f>
        <v>0</v>
      </c>
      <c r="D24" s="538">
        <f>SUM(D25:D30)</f>
        <v>0</v>
      </c>
      <c r="E24" s="538">
        <f>SUM(E25:E30)</f>
        <v>0</v>
      </c>
      <c r="F24" s="538">
        <f>SUM(F25:F30)</f>
        <v>0</v>
      </c>
      <c r="G24" s="549">
        <f t="shared" si="0"/>
        <v>0</v>
      </c>
    </row>
    <row r="25" spans="1:7">
      <c r="A25" s="548">
        <v>31</v>
      </c>
      <c r="B25" s="203" t="s">
        <v>431</v>
      </c>
      <c r="C25" s="539"/>
      <c r="D25" s="539"/>
      <c r="E25" s="539"/>
      <c r="F25" s="539"/>
      <c r="G25" s="549">
        <f t="shared" si="0"/>
        <v>0</v>
      </c>
    </row>
    <row r="26" spans="1:7">
      <c r="A26" s="548">
        <v>32</v>
      </c>
      <c r="B26" s="203" t="s">
        <v>432</v>
      </c>
      <c r="C26" s="539"/>
      <c r="D26" s="539"/>
      <c r="E26" s="539"/>
      <c r="F26" s="539"/>
      <c r="G26" s="549">
        <f t="shared" si="0"/>
        <v>0</v>
      </c>
    </row>
    <row r="27" spans="1:7">
      <c r="A27" s="548">
        <v>33</v>
      </c>
      <c r="B27" s="203" t="s">
        <v>433</v>
      </c>
      <c r="C27" s="539"/>
      <c r="D27" s="539"/>
      <c r="E27" s="539"/>
      <c r="F27" s="539"/>
      <c r="G27" s="549">
        <f t="shared" si="0"/>
        <v>0</v>
      </c>
    </row>
    <row r="28" spans="1:7">
      <c r="A28" s="548">
        <v>34</v>
      </c>
      <c r="B28" s="203" t="s">
        <v>434</v>
      </c>
      <c r="C28" s="539"/>
      <c r="D28" s="539"/>
      <c r="E28" s="539"/>
      <c r="F28" s="539"/>
      <c r="G28" s="549">
        <f t="shared" si="0"/>
        <v>0</v>
      </c>
    </row>
    <row r="29" spans="1:7">
      <c r="A29" s="548">
        <v>35</v>
      </c>
      <c r="B29" s="203" t="s">
        <v>435</v>
      </c>
      <c r="C29" s="539"/>
      <c r="D29" s="539"/>
      <c r="E29" s="539"/>
      <c r="F29" s="539"/>
      <c r="G29" s="549">
        <f t="shared" si="0"/>
        <v>0</v>
      </c>
    </row>
    <row r="30" spans="1:7">
      <c r="A30" s="548">
        <v>36</v>
      </c>
      <c r="B30" s="203" t="s">
        <v>436</v>
      </c>
      <c r="C30" s="539"/>
      <c r="D30" s="539"/>
      <c r="E30" s="539"/>
      <c r="F30" s="539"/>
      <c r="G30" s="549">
        <f t="shared" si="0"/>
        <v>0</v>
      </c>
    </row>
    <row r="31" spans="1:7">
      <c r="A31" s="550">
        <v>4</v>
      </c>
      <c r="B31" s="537" t="s">
        <v>437</v>
      </c>
      <c r="C31" s="538">
        <f>SUM(C32:C36)</f>
        <v>0</v>
      </c>
      <c r="D31" s="538">
        <f>SUM(D32:D36)</f>
        <v>0</v>
      </c>
      <c r="E31" s="538">
        <f>SUM(E32:E36)</f>
        <v>0</v>
      </c>
      <c r="F31" s="538">
        <f>SUM(F32:F36)</f>
        <v>0</v>
      </c>
      <c r="G31" s="549">
        <f t="shared" si="0"/>
        <v>0</v>
      </c>
    </row>
    <row r="32" spans="1:7">
      <c r="A32" s="548">
        <v>41</v>
      </c>
      <c r="B32" s="203" t="s">
        <v>438</v>
      </c>
      <c r="C32" s="539"/>
      <c r="D32" s="539"/>
      <c r="E32" s="539"/>
      <c r="F32" s="539"/>
      <c r="G32" s="549">
        <f t="shared" si="0"/>
        <v>0</v>
      </c>
    </row>
    <row r="33" spans="1:7">
      <c r="A33" s="548">
        <v>42</v>
      </c>
      <c r="B33" s="203" t="s">
        <v>439</v>
      </c>
      <c r="C33" s="539"/>
      <c r="D33" s="539"/>
      <c r="E33" s="539"/>
      <c r="F33" s="539"/>
      <c r="G33" s="549">
        <f t="shared" si="0"/>
        <v>0</v>
      </c>
    </row>
    <row r="34" spans="1:7">
      <c r="A34" s="548">
        <v>43</v>
      </c>
      <c r="B34" s="203" t="s">
        <v>440</v>
      </c>
      <c r="C34" s="539"/>
      <c r="D34" s="539"/>
      <c r="E34" s="539"/>
      <c r="F34" s="539"/>
      <c r="G34" s="549">
        <f t="shared" si="0"/>
        <v>0</v>
      </c>
    </row>
    <row r="35" spans="1:7">
      <c r="A35" s="548">
        <v>44</v>
      </c>
      <c r="B35" s="203" t="s">
        <v>441</v>
      </c>
      <c r="C35" s="539"/>
      <c r="D35" s="539"/>
      <c r="E35" s="539"/>
      <c r="F35" s="539"/>
      <c r="G35" s="549">
        <f t="shared" si="0"/>
        <v>0</v>
      </c>
    </row>
    <row r="36" spans="1:7">
      <c r="A36" s="548">
        <v>45</v>
      </c>
      <c r="B36" s="203" t="s">
        <v>442</v>
      </c>
      <c r="C36" s="539"/>
      <c r="D36" s="539"/>
      <c r="E36" s="539"/>
      <c r="F36" s="539"/>
      <c r="G36" s="549">
        <f t="shared" si="0"/>
        <v>0</v>
      </c>
    </row>
    <row r="37" spans="1:7">
      <c r="A37" s="550">
        <v>5</v>
      </c>
      <c r="B37" s="537" t="s">
        <v>443</v>
      </c>
      <c r="C37" s="538">
        <f>SUM(C38:C39)</f>
        <v>0</v>
      </c>
      <c r="D37" s="538">
        <f>SUM(D38:D39)</f>
        <v>0</v>
      </c>
      <c r="E37" s="538">
        <f>SUM(E38:E39)</f>
        <v>0</v>
      </c>
      <c r="F37" s="538">
        <f>SUM(F38:F39)</f>
        <v>0</v>
      </c>
      <c r="G37" s="549">
        <f t="shared" si="0"/>
        <v>0</v>
      </c>
    </row>
    <row r="38" spans="1:7">
      <c r="A38" s="548">
        <v>51</v>
      </c>
      <c r="B38" s="203" t="s">
        <v>444</v>
      </c>
      <c r="C38" s="539"/>
      <c r="D38" s="539"/>
      <c r="E38" s="539"/>
      <c r="F38" s="539"/>
      <c r="G38" s="549">
        <f t="shared" si="0"/>
        <v>0</v>
      </c>
    </row>
    <row r="39" spans="1:7">
      <c r="A39" s="548">
        <v>52</v>
      </c>
      <c r="B39" s="203" t="s">
        <v>445</v>
      </c>
      <c r="C39" s="539"/>
      <c r="D39" s="539"/>
      <c r="E39" s="539"/>
      <c r="F39" s="539"/>
      <c r="G39" s="549">
        <f t="shared" si="0"/>
        <v>0</v>
      </c>
    </row>
    <row r="40" spans="1:7">
      <c r="A40" s="550">
        <v>6</v>
      </c>
      <c r="B40" s="537" t="s">
        <v>446</v>
      </c>
      <c r="C40" s="538">
        <f>SUM(C41:C42)</f>
        <v>0</v>
      </c>
      <c r="D40" s="538">
        <f>SUM(D41:D42)</f>
        <v>0</v>
      </c>
      <c r="E40" s="538">
        <f>SUM(E41:E42)</f>
        <v>0</v>
      </c>
      <c r="F40" s="538">
        <f>SUM(F41:F42)</f>
        <v>0</v>
      </c>
      <c r="G40" s="549">
        <f t="shared" si="0"/>
        <v>0</v>
      </c>
    </row>
    <row r="41" spans="1:7">
      <c r="A41" s="548">
        <v>61</v>
      </c>
      <c r="B41" s="203" t="s">
        <v>447</v>
      </c>
      <c r="C41" s="539"/>
      <c r="D41" s="539"/>
      <c r="E41" s="539"/>
      <c r="F41" s="539"/>
      <c r="G41" s="549">
        <f t="shared" si="0"/>
        <v>0</v>
      </c>
    </row>
    <row r="42" spans="1:7" ht="15.75" thickBot="1">
      <c r="A42" s="551">
        <v>62</v>
      </c>
      <c r="B42" s="552" t="s">
        <v>448</v>
      </c>
      <c r="C42" s="553"/>
      <c r="D42" s="553"/>
      <c r="E42" s="553"/>
      <c r="F42" s="553"/>
      <c r="G42" s="283">
        <f t="shared" si="0"/>
        <v>0</v>
      </c>
    </row>
    <row r="43" spans="1:7" ht="15.75" thickBot="1">
      <c r="A43" s="540"/>
      <c r="B43" s="541" t="s">
        <v>134</v>
      </c>
      <c r="C43" s="542">
        <f>C10+C17+C24+C31+C37+C40</f>
        <v>0</v>
      </c>
      <c r="D43" s="542">
        <f>D10+D17+D24+D31+D37+D40</f>
        <v>0</v>
      </c>
      <c r="E43" s="542">
        <f>E10+E17+E24+E31+E37+E40</f>
        <v>0</v>
      </c>
      <c r="F43" s="542">
        <f>F10+F17+F24+F31+F37+F40</f>
        <v>0</v>
      </c>
      <c r="G43" s="543">
        <f t="shared" si="0"/>
        <v>0</v>
      </c>
    </row>
  </sheetData>
  <mergeCells count="4">
    <mergeCell ref="A7:A9"/>
    <mergeCell ref="G7:G9"/>
    <mergeCell ref="C8:D8"/>
    <mergeCell ref="E8:F8"/>
  </mergeCells>
  <pageMargins left="0.75" right="0.75" top="1" bottom="1" header="0.5" footer="0.5"/>
  <pageSetup paperSize="9" orientation="portrait" horizontalDpi="90" verticalDpi="9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40"/>
  <sheetViews>
    <sheetView topLeftCell="A4" workbookViewId="0"/>
  </sheetViews>
  <sheetFormatPr defaultRowHeight="15"/>
  <cols>
    <col min="1" max="1" width="20.28515625" style="1" customWidth="1"/>
    <col min="2" max="2" width="64.140625" style="1" customWidth="1"/>
    <col min="3" max="3" width="18.140625" style="1" customWidth="1"/>
    <col min="4" max="4" width="18.7109375" style="1" bestFit="1" customWidth="1"/>
    <col min="5" max="5" width="9.5703125" style="1" bestFit="1" customWidth="1"/>
    <col min="6" max="16384" width="9.140625" style="1"/>
  </cols>
  <sheetData>
    <row r="1" spans="1:3">
      <c r="A1" s="15" t="s">
        <v>266</v>
      </c>
      <c r="B1" s="86">
        <v>5</v>
      </c>
    </row>
    <row r="2" spans="1:3">
      <c r="A2" s="15" t="s">
        <v>267</v>
      </c>
      <c r="B2" s="15" t="s">
        <v>348</v>
      </c>
    </row>
    <row r="3" spans="1:3">
      <c r="A3" s="15" t="s">
        <v>268</v>
      </c>
      <c r="B3" s="15" t="s">
        <v>269</v>
      </c>
    </row>
    <row r="4" spans="1:3">
      <c r="A4" s="15" t="s">
        <v>0</v>
      </c>
      <c r="B4" s="15" t="s">
        <v>1</v>
      </c>
    </row>
    <row r="5" spans="1:3">
      <c r="A5" s="15" t="s">
        <v>2</v>
      </c>
      <c r="B5" s="15" t="s">
        <v>3</v>
      </c>
    </row>
    <row r="6" spans="1:3" ht="15.75" thickBot="1">
      <c r="A6" s="3"/>
      <c r="B6" s="3"/>
      <c r="C6" s="3"/>
    </row>
    <row r="7" spans="1:3" ht="21.75" customHeight="1" thickBot="1">
      <c r="A7" s="170" t="s">
        <v>4</v>
      </c>
      <c r="B7" s="169" t="s">
        <v>770</v>
      </c>
      <c r="C7" s="171" t="s">
        <v>124</v>
      </c>
    </row>
    <row r="8" spans="1:3" ht="21.75" customHeight="1">
      <c r="A8" s="172">
        <v>1</v>
      </c>
      <c r="B8" s="173" t="s">
        <v>258</v>
      </c>
      <c r="C8" s="174"/>
    </row>
    <row r="9" spans="1:3" ht="15" customHeight="1">
      <c r="A9" s="26">
        <v>2</v>
      </c>
      <c r="B9" s="4" t="s">
        <v>342</v>
      </c>
      <c r="C9" s="175">
        <f>C8/12</f>
        <v>0</v>
      </c>
    </row>
    <row r="10" spans="1:3">
      <c r="A10" s="26">
        <v>3</v>
      </c>
      <c r="B10" s="8" t="s">
        <v>343</v>
      </c>
      <c r="C10" s="72"/>
    </row>
    <row r="11" spans="1:3" ht="39" customHeight="1">
      <c r="A11" s="27">
        <v>4</v>
      </c>
      <c r="B11" s="8" t="s">
        <v>344</v>
      </c>
      <c r="C11" s="72"/>
    </row>
    <row r="12" spans="1:3" ht="24">
      <c r="A12" s="26">
        <v>5</v>
      </c>
      <c r="B12" s="8" t="s">
        <v>345</v>
      </c>
      <c r="C12" s="72"/>
    </row>
    <row r="13" spans="1:3" ht="30.75" customHeight="1">
      <c r="A13" s="27">
        <v>6</v>
      </c>
      <c r="B13" s="8" t="s">
        <v>346</v>
      </c>
      <c r="C13" s="72"/>
    </row>
    <row r="14" spans="1:3">
      <c r="A14" s="26">
        <v>7</v>
      </c>
      <c r="B14" s="8" t="s">
        <v>347</v>
      </c>
      <c r="C14" s="72"/>
    </row>
    <row r="15" spans="1:3">
      <c r="A15" s="27">
        <v>8</v>
      </c>
      <c r="B15" s="10" t="s">
        <v>349</v>
      </c>
      <c r="C15" s="175">
        <f>C10+C11+C12+C13+C14</f>
        <v>0</v>
      </c>
    </row>
    <row r="16" spans="1:3">
      <c r="A16" s="26">
        <v>9</v>
      </c>
      <c r="B16" s="8" t="s">
        <v>259</v>
      </c>
      <c r="C16" s="72"/>
    </row>
    <row r="17" spans="1:5" ht="31.5" customHeight="1">
      <c r="A17" s="27">
        <v>10</v>
      </c>
      <c r="B17" s="10" t="s">
        <v>350</v>
      </c>
      <c r="C17" s="175">
        <f>C15*C16</f>
        <v>0</v>
      </c>
    </row>
    <row r="18" spans="1:5" ht="31.5" customHeight="1">
      <c r="A18" s="27">
        <v>11</v>
      </c>
      <c r="B18" s="6" t="s">
        <v>340</v>
      </c>
      <c r="C18" s="72"/>
    </row>
    <row r="19" spans="1:5" ht="31.5" customHeight="1">
      <c r="A19" s="27">
        <v>12</v>
      </c>
      <c r="B19" s="7" t="s">
        <v>341</v>
      </c>
      <c r="C19" s="175">
        <f>2%*C18</f>
        <v>0</v>
      </c>
    </row>
    <row r="20" spans="1:5" ht="31.5" customHeight="1">
      <c r="A20" s="27">
        <v>13</v>
      </c>
      <c r="B20" s="10" t="s">
        <v>351</v>
      </c>
      <c r="C20" s="175">
        <f>C19</f>
        <v>0</v>
      </c>
    </row>
    <row r="21" spans="1:5" ht="31.5" customHeight="1">
      <c r="A21" s="27">
        <v>14</v>
      </c>
      <c r="B21" s="7" t="s">
        <v>960</v>
      </c>
      <c r="C21" s="72"/>
    </row>
    <row r="22" spans="1:5" ht="31.5" customHeight="1">
      <c r="A22" s="27">
        <v>15</v>
      </c>
      <c r="B22" s="7" t="s">
        <v>260</v>
      </c>
      <c r="C22" s="175">
        <f>6%*C21</f>
        <v>0</v>
      </c>
    </row>
    <row r="23" spans="1:5" ht="31.5" customHeight="1">
      <c r="A23" s="27">
        <v>16</v>
      </c>
      <c r="B23" s="10" t="s">
        <v>352</v>
      </c>
      <c r="C23" s="175">
        <f>C22</f>
        <v>0</v>
      </c>
    </row>
    <row r="24" spans="1:5" ht="31.5" customHeight="1">
      <c r="A24" s="55">
        <v>17</v>
      </c>
      <c r="B24" s="56" t="s">
        <v>420</v>
      </c>
      <c r="C24" s="175">
        <f>C17+C20+C23</f>
        <v>0</v>
      </c>
    </row>
    <row r="25" spans="1:5" ht="31.5" customHeight="1">
      <c r="A25" s="55">
        <v>18</v>
      </c>
      <c r="B25" s="56" t="s">
        <v>415</v>
      </c>
      <c r="C25" s="72"/>
    </row>
    <row r="26" spans="1:5" ht="31.5" customHeight="1" thickBot="1">
      <c r="A26" s="73">
        <v>19</v>
      </c>
      <c r="B26" s="57" t="s">
        <v>416</v>
      </c>
      <c r="C26" s="176">
        <f>C24+C25</f>
        <v>0</v>
      </c>
    </row>
    <row r="27" spans="1:5" ht="26.25" customHeight="1"/>
    <row r="28" spans="1:5" ht="15.75">
      <c r="A28" s="75" t="s">
        <v>354</v>
      </c>
      <c r="B28" s="74"/>
      <c r="C28" s="74"/>
      <c r="D28" s="74"/>
      <c r="E28" s="70"/>
    </row>
    <row r="29" spans="1:5" ht="45" customHeight="1">
      <c r="A29" s="588" t="s">
        <v>972</v>
      </c>
      <c r="B29" s="855" t="s">
        <v>973</v>
      </c>
      <c r="C29" s="855"/>
      <c r="D29" s="855"/>
      <c r="E29" s="855"/>
    </row>
    <row r="30" spans="1:5" ht="51.75" customHeight="1">
      <c r="A30" s="24" t="s">
        <v>355</v>
      </c>
      <c r="B30" s="855" t="s">
        <v>353</v>
      </c>
      <c r="C30" s="855"/>
      <c r="D30" s="855"/>
      <c r="E30" s="855"/>
    </row>
    <row r="31" spans="1:5" ht="38.25" customHeight="1">
      <c r="A31" s="24" t="s">
        <v>356</v>
      </c>
      <c r="B31" s="855" t="s">
        <v>357</v>
      </c>
      <c r="C31" s="855"/>
      <c r="D31" s="855"/>
      <c r="E31" s="855"/>
    </row>
    <row r="32" spans="1:5">
      <c r="A32" s="24" t="s">
        <v>358</v>
      </c>
      <c r="B32" s="855" t="s">
        <v>359</v>
      </c>
      <c r="C32" s="855"/>
      <c r="D32" s="855"/>
      <c r="E32" s="855"/>
    </row>
    <row r="33" spans="1:6" ht="33" customHeight="1">
      <c r="A33" s="54" t="s">
        <v>361</v>
      </c>
      <c r="B33" s="857" t="s">
        <v>360</v>
      </c>
      <c r="C33" s="857"/>
      <c r="D33" s="857"/>
      <c r="E33" s="857"/>
    </row>
    <row r="34" spans="1:6" ht="54" customHeight="1">
      <c r="A34" s="54" t="s">
        <v>417</v>
      </c>
      <c r="B34" s="857" t="s">
        <v>418</v>
      </c>
      <c r="C34" s="857"/>
      <c r="D34" s="857"/>
      <c r="E34" s="857"/>
    </row>
    <row r="36" spans="1:6" ht="78.75" customHeight="1">
      <c r="B36" s="23"/>
      <c r="C36" s="23"/>
      <c r="D36" s="23"/>
    </row>
    <row r="40" spans="1:6">
      <c r="B40" s="856"/>
      <c r="C40" s="856"/>
      <c r="D40" s="856"/>
      <c r="E40" s="856"/>
      <c r="F40" s="856"/>
    </row>
  </sheetData>
  <mergeCells count="7">
    <mergeCell ref="B29:E29"/>
    <mergeCell ref="B40:F40"/>
    <mergeCell ref="B30:E30"/>
    <mergeCell ref="B31:E31"/>
    <mergeCell ref="B32:E32"/>
    <mergeCell ref="B33:E33"/>
    <mergeCell ref="B34:E34"/>
  </mergeCell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95"/>
  <sheetViews>
    <sheetView zoomScaleNormal="100" workbookViewId="0">
      <selection activeCell="A23" sqref="A23"/>
    </sheetView>
  </sheetViews>
  <sheetFormatPr defaultRowHeight="15"/>
  <cols>
    <col min="1" max="1" width="17.85546875" customWidth="1"/>
    <col min="2" max="2" width="79" style="32" customWidth="1"/>
    <col min="3" max="3" width="11.28515625" style="34" customWidth="1"/>
    <col min="4" max="4" width="84.42578125" style="34" customWidth="1"/>
    <col min="5" max="5" width="23.5703125" customWidth="1"/>
  </cols>
  <sheetData>
    <row r="1" spans="1:5">
      <c r="A1" s="15" t="s">
        <v>266</v>
      </c>
      <c r="B1" s="86">
        <v>6</v>
      </c>
    </row>
    <row r="2" spans="1:5">
      <c r="A2" s="15" t="s">
        <v>267</v>
      </c>
      <c r="B2" s="15" t="s">
        <v>254</v>
      </c>
    </row>
    <row r="3" spans="1:5">
      <c r="A3" s="15" t="s">
        <v>268</v>
      </c>
      <c r="B3" s="15" t="s">
        <v>269</v>
      </c>
    </row>
    <row r="4" spans="1:5">
      <c r="A4" s="15" t="s">
        <v>0</v>
      </c>
      <c r="B4" s="15" t="s">
        <v>1</v>
      </c>
      <c r="C4" s="33"/>
    </row>
    <row r="5" spans="1:5">
      <c r="A5" s="15" t="s">
        <v>2</v>
      </c>
      <c r="B5" s="15" t="s">
        <v>3</v>
      </c>
      <c r="C5" s="33"/>
    </row>
    <row r="6" spans="1:5" ht="15.75" thickBot="1">
      <c r="A6" s="2"/>
      <c r="B6" s="31"/>
      <c r="C6" s="33"/>
    </row>
    <row r="7" spans="1:5" ht="15.75" thickBot="1">
      <c r="A7" s="858" t="s">
        <v>8</v>
      </c>
      <c r="B7" s="859"/>
      <c r="C7" s="859"/>
      <c r="D7" s="859"/>
      <c r="E7" s="860"/>
    </row>
    <row r="8" spans="1:5" ht="15.75" thickBot="1">
      <c r="A8" s="177" t="s">
        <v>9</v>
      </c>
      <c r="B8" s="178" t="s">
        <v>10</v>
      </c>
      <c r="C8" s="178" t="s">
        <v>11</v>
      </c>
      <c r="D8" s="178" t="s">
        <v>512</v>
      </c>
      <c r="E8" s="179" t="s">
        <v>556</v>
      </c>
    </row>
    <row r="9" spans="1:5">
      <c r="A9" s="620" t="s">
        <v>5</v>
      </c>
      <c r="B9" s="621" t="s">
        <v>12</v>
      </c>
      <c r="C9" s="180">
        <f>C10+C68</f>
        <v>0</v>
      </c>
      <c r="D9" s="52" t="s">
        <v>473</v>
      </c>
      <c r="E9" s="53" t="s">
        <v>472</v>
      </c>
    </row>
    <row r="10" spans="1:5">
      <c r="A10" s="622" t="s">
        <v>13</v>
      </c>
      <c r="B10" s="623" t="s">
        <v>365</v>
      </c>
      <c r="C10" s="181">
        <f>C11+C51</f>
        <v>0</v>
      </c>
      <c r="D10" s="42" t="s">
        <v>475</v>
      </c>
      <c r="E10" s="46" t="s">
        <v>474</v>
      </c>
    </row>
    <row r="11" spans="1:5" ht="56.25">
      <c r="A11" s="622" t="s">
        <v>14</v>
      </c>
      <c r="B11" s="623" t="s">
        <v>362</v>
      </c>
      <c r="C11" s="181">
        <f>C12+C21+C25+C26+C27+C33+C37+C40+C41+C45+C46+C47+C48+C49+C50</f>
        <v>0</v>
      </c>
      <c r="D11" s="42" t="s">
        <v>476</v>
      </c>
      <c r="E11" s="45" t="s">
        <v>502</v>
      </c>
    </row>
    <row r="12" spans="1:5" ht="22.5">
      <c r="A12" s="622" t="s">
        <v>15</v>
      </c>
      <c r="B12" s="623" t="s">
        <v>16</v>
      </c>
      <c r="C12" s="79">
        <f>C13+C15+C16+C20</f>
        <v>0</v>
      </c>
      <c r="D12" s="42" t="s">
        <v>520</v>
      </c>
      <c r="E12" s="45" t="s">
        <v>632</v>
      </c>
    </row>
    <row r="13" spans="1:5" ht="22.5">
      <c r="A13" s="39" t="s">
        <v>17</v>
      </c>
      <c r="B13" s="35" t="s">
        <v>18</v>
      </c>
      <c r="C13" s="76"/>
      <c r="D13" s="42" t="s">
        <v>521</v>
      </c>
      <c r="E13" s="47"/>
    </row>
    <row r="14" spans="1:5">
      <c r="A14" s="39"/>
      <c r="B14" s="35" t="s">
        <v>449</v>
      </c>
      <c r="C14" s="76"/>
      <c r="D14" s="42"/>
      <c r="E14" s="47"/>
    </row>
    <row r="15" spans="1:5">
      <c r="A15" s="39" t="s">
        <v>320</v>
      </c>
      <c r="B15" s="35" t="s">
        <v>20</v>
      </c>
      <c r="C15" s="76"/>
      <c r="D15" s="42" t="s">
        <v>522</v>
      </c>
      <c r="E15" s="47"/>
    </row>
    <row r="16" spans="1:5" ht="22.5">
      <c r="A16" s="39" t="s">
        <v>19</v>
      </c>
      <c r="B16" s="35" t="s">
        <v>21</v>
      </c>
      <c r="C16" s="79">
        <f>C17+C18+C19</f>
        <v>0</v>
      </c>
      <c r="D16" s="42" t="s">
        <v>527</v>
      </c>
      <c r="E16" s="45" t="s">
        <v>633</v>
      </c>
    </row>
    <row r="17" spans="1:5">
      <c r="A17" s="30" t="s">
        <v>322</v>
      </c>
      <c r="B17" s="36" t="s">
        <v>366</v>
      </c>
      <c r="C17" s="76"/>
      <c r="D17" s="42" t="s">
        <v>526</v>
      </c>
      <c r="E17" s="47"/>
    </row>
    <row r="18" spans="1:5">
      <c r="A18" s="30" t="s">
        <v>323</v>
      </c>
      <c r="B18" s="36" t="s">
        <v>367</v>
      </c>
      <c r="C18" s="76"/>
      <c r="D18" s="42" t="s">
        <v>526</v>
      </c>
      <c r="E18" s="47"/>
    </row>
    <row r="19" spans="1:5">
      <c r="A19" s="30" t="s">
        <v>324</v>
      </c>
      <c r="B19" s="36" t="s">
        <v>368</v>
      </c>
      <c r="C19" s="76"/>
      <c r="D19" s="42" t="s">
        <v>526</v>
      </c>
      <c r="E19" s="47"/>
    </row>
    <row r="20" spans="1:5" ht="24.75">
      <c r="A20" s="39" t="s">
        <v>321</v>
      </c>
      <c r="B20" s="35" t="s">
        <v>22</v>
      </c>
      <c r="C20" s="76"/>
      <c r="D20" s="42" t="s">
        <v>526</v>
      </c>
      <c r="E20" s="47"/>
    </row>
    <row r="21" spans="1:5">
      <c r="A21" s="622" t="s">
        <v>23</v>
      </c>
      <c r="B21" s="623" t="s">
        <v>24</v>
      </c>
      <c r="C21" s="79">
        <f>C22+C23+C24</f>
        <v>0</v>
      </c>
      <c r="D21" s="42" t="s">
        <v>525</v>
      </c>
      <c r="E21" s="45" t="s">
        <v>477</v>
      </c>
    </row>
    <row r="22" spans="1:5">
      <c r="A22" s="39" t="s">
        <v>25</v>
      </c>
      <c r="B22" s="35" t="s">
        <v>26</v>
      </c>
      <c r="C22" s="76"/>
      <c r="D22" s="42" t="s">
        <v>524</v>
      </c>
      <c r="E22" s="47"/>
    </row>
    <row r="23" spans="1:5">
      <c r="A23" s="39" t="s">
        <v>27</v>
      </c>
      <c r="B23" s="35" t="s">
        <v>28</v>
      </c>
      <c r="C23" s="76"/>
      <c r="D23" s="42" t="s">
        <v>523</v>
      </c>
      <c r="E23" s="47"/>
    </row>
    <row r="24" spans="1:5">
      <c r="A24" s="39" t="s">
        <v>29</v>
      </c>
      <c r="B24" s="35" t="s">
        <v>30</v>
      </c>
      <c r="C24" s="76"/>
      <c r="D24" s="42" t="s">
        <v>519</v>
      </c>
      <c r="E24" s="47"/>
    </row>
    <row r="25" spans="1:5">
      <c r="A25" s="622" t="s">
        <v>325</v>
      </c>
      <c r="B25" s="624" t="s">
        <v>369</v>
      </c>
      <c r="C25" s="76"/>
      <c r="D25" s="42" t="s">
        <v>478</v>
      </c>
      <c r="E25" s="47"/>
    </row>
    <row r="26" spans="1:5">
      <c r="A26" s="622" t="s">
        <v>326</v>
      </c>
      <c r="B26" s="624" t="s">
        <v>370</v>
      </c>
      <c r="C26" s="76"/>
      <c r="D26" s="42" t="s">
        <v>479</v>
      </c>
      <c r="E26" s="47"/>
    </row>
    <row r="27" spans="1:5" ht="22.5">
      <c r="A27" s="622" t="s">
        <v>31</v>
      </c>
      <c r="B27" s="623" t="s">
        <v>32</v>
      </c>
      <c r="C27" s="79">
        <f>C28+C29+C30+C31+C32</f>
        <v>0</v>
      </c>
      <c r="D27" s="42" t="s">
        <v>481</v>
      </c>
      <c r="E27" s="45" t="s">
        <v>480</v>
      </c>
    </row>
    <row r="28" spans="1:5" ht="45">
      <c r="A28" s="39" t="s">
        <v>33</v>
      </c>
      <c r="B28" s="35" t="s">
        <v>34</v>
      </c>
      <c r="C28" s="76"/>
      <c r="D28" s="42" t="s">
        <v>503</v>
      </c>
      <c r="E28" s="47"/>
    </row>
    <row r="29" spans="1:5" ht="45">
      <c r="A29" s="39" t="s">
        <v>35</v>
      </c>
      <c r="B29" s="35" t="s">
        <v>36</v>
      </c>
      <c r="C29" s="76"/>
      <c r="D29" s="42" t="s">
        <v>528</v>
      </c>
      <c r="E29" s="47"/>
    </row>
    <row r="30" spans="1:5" s="9" customFormat="1" ht="56.25">
      <c r="A30" s="40" t="s">
        <v>37</v>
      </c>
      <c r="B30" s="37" t="s">
        <v>371</v>
      </c>
      <c r="C30" s="80"/>
      <c r="D30" s="42" t="s">
        <v>529</v>
      </c>
      <c r="E30" s="47"/>
    </row>
    <row r="31" spans="1:5" s="9" customFormat="1" ht="56.25">
      <c r="A31" s="40" t="s">
        <v>38</v>
      </c>
      <c r="B31" s="37" t="s">
        <v>39</v>
      </c>
      <c r="C31" s="80"/>
      <c r="D31" s="42" t="s">
        <v>504</v>
      </c>
      <c r="E31" s="47"/>
    </row>
    <row r="32" spans="1:5">
      <c r="A32" s="39" t="s">
        <v>40</v>
      </c>
      <c r="B32" s="35" t="s">
        <v>41</v>
      </c>
      <c r="C32" s="76"/>
      <c r="D32" s="42" t="s">
        <v>614</v>
      </c>
      <c r="E32" s="47"/>
    </row>
    <row r="33" spans="1:5">
      <c r="A33" s="622" t="s">
        <v>42</v>
      </c>
      <c r="B33" s="623" t="s">
        <v>43</v>
      </c>
      <c r="C33" s="79">
        <f>C34+C35+C36</f>
        <v>0</v>
      </c>
      <c r="D33" s="42" t="s">
        <v>483</v>
      </c>
      <c r="E33" s="45" t="s">
        <v>482</v>
      </c>
    </row>
    <row r="34" spans="1:5" ht="22.5">
      <c r="A34" s="39" t="s">
        <v>44</v>
      </c>
      <c r="B34" s="36" t="s">
        <v>45</v>
      </c>
      <c r="C34" s="76"/>
      <c r="D34" s="42" t="s">
        <v>484</v>
      </c>
      <c r="E34" s="47"/>
    </row>
    <row r="35" spans="1:5">
      <c r="A35" s="39" t="s">
        <v>46</v>
      </c>
      <c r="B35" s="36" t="s">
        <v>47</v>
      </c>
      <c r="C35" s="76"/>
      <c r="D35" s="42" t="s">
        <v>485</v>
      </c>
      <c r="E35" s="47"/>
    </row>
    <row r="36" spans="1:5" s="9" customFormat="1" ht="22.5">
      <c r="A36" s="40" t="s">
        <v>48</v>
      </c>
      <c r="B36" s="38" t="s">
        <v>49</v>
      </c>
      <c r="C36" s="80"/>
      <c r="D36" s="42" t="s">
        <v>486</v>
      </c>
      <c r="E36" s="47"/>
    </row>
    <row r="37" spans="1:5" ht="22.5">
      <c r="A37" s="622" t="s">
        <v>50</v>
      </c>
      <c r="B37" s="623" t="s">
        <v>51</v>
      </c>
      <c r="C37" s="79">
        <f>C38+C39</f>
        <v>0</v>
      </c>
      <c r="D37" s="42" t="s">
        <v>488</v>
      </c>
      <c r="E37" s="45" t="s">
        <v>487</v>
      </c>
    </row>
    <row r="38" spans="1:5" ht="33.75">
      <c r="A38" s="39" t="s">
        <v>52</v>
      </c>
      <c r="B38" s="36" t="s">
        <v>53</v>
      </c>
      <c r="C38" s="76"/>
      <c r="D38" s="42" t="s">
        <v>489</v>
      </c>
      <c r="E38" s="47"/>
    </row>
    <row r="39" spans="1:5" s="9" customFormat="1" ht="22.5">
      <c r="A39" s="40" t="s">
        <v>54</v>
      </c>
      <c r="B39" s="38" t="s">
        <v>55</v>
      </c>
      <c r="C39" s="80"/>
      <c r="D39" s="42" t="s">
        <v>490</v>
      </c>
      <c r="E39" s="47"/>
    </row>
    <row r="40" spans="1:5" s="18" customFormat="1" ht="24.75">
      <c r="A40" s="625" t="s">
        <v>56</v>
      </c>
      <c r="B40" s="626" t="s">
        <v>450</v>
      </c>
      <c r="C40" s="80"/>
      <c r="D40" s="42" t="s">
        <v>491</v>
      </c>
      <c r="E40" s="47"/>
    </row>
    <row r="41" spans="1:5" s="9" customFormat="1">
      <c r="A41" s="625" t="s">
        <v>57</v>
      </c>
      <c r="B41" s="626" t="s">
        <v>58</v>
      </c>
      <c r="C41" s="79">
        <f>C42+C43+C44</f>
        <v>0</v>
      </c>
      <c r="D41" s="42" t="s">
        <v>493</v>
      </c>
      <c r="E41" s="45" t="s">
        <v>492</v>
      </c>
    </row>
    <row r="42" spans="1:5" s="9" customFormat="1" ht="45">
      <c r="A42" s="40" t="s">
        <v>59</v>
      </c>
      <c r="B42" s="38" t="s">
        <v>60</v>
      </c>
      <c r="C42" s="80"/>
      <c r="D42" s="42" t="s">
        <v>530</v>
      </c>
      <c r="E42" s="47"/>
    </row>
    <row r="43" spans="1:5" s="9" customFormat="1" ht="22.5">
      <c r="A43" s="40" t="s">
        <v>61</v>
      </c>
      <c r="B43" s="38" t="s">
        <v>62</v>
      </c>
      <c r="C43" s="80"/>
      <c r="D43" s="42" t="s">
        <v>494</v>
      </c>
      <c r="E43" s="47"/>
    </row>
    <row r="44" spans="1:5" s="9" customFormat="1" ht="24.75">
      <c r="A44" s="40" t="s">
        <v>63</v>
      </c>
      <c r="B44" s="38" t="s">
        <v>64</v>
      </c>
      <c r="C44" s="80"/>
      <c r="D44" s="42" t="s">
        <v>557</v>
      </c>
      <c r="E44" s="47"/>
    </row>
    <row r="45" spans="1:5" ht="67.5">
      <c r="A45" s="622" t="s">
        <v>65</v>
      </c>
      <c r="B45" s="623" t="s">
        <v>66</v>
      </c>
      <c r="C45" s="76"/>
      <c r="D45" s="42" t="s">
        <v>531</v>
      </c>
      <c r="E45" s="47"/>
    </row>
    <row r="46" spans="1:5" ht="24.75">
      <c r="A46" s="622" t="s">
        <v>67</v>
      </c>
      <c r="B46" s="623" t="s">
        <v>68</v>
      </c>
      <c r="C46" s="76"/>
      <c r="D46" s="42" t="s">
        <v>558</v>
      </c>
      <c r="E46" s="45" t="s">
        <v>495</v>
      </c>
    </row>
    <row r="47" spans="1:5" ht="33.75">
      <c r="A47" s="622" t="s">
        <v>69</v>
      </c>
      <c r="B47" s="623" t="s">
        <v>375</v>
      </c>
      <c r="C47" s="76"/>
      <c r="D47" s="42" t="s">
        <v>505</v>
      </c>
      <c r="E47" s="47"/>
    </row>
    <row r="48" spans="1:5" s="19" customFormat="1" ht="56.25">
      <c r="A48" s="622" t="s">
        <v>70</v>
      </c>
      <c r="B48" s="623" t="s">
        <v>73</v>
      </c>
      <c r="C48" s="81"/>
      <c r="D48" s="42" t="s">
        <v>451</v>
      </c>
      <c r="E48" s="47"/>
    </row>
    <row r="49" spans="1:5" ht="33.75">
      <c r="A49" s="622" t="s">
        <v>71</v>
      </c>
      <c r="B49" s="623" t="s">
        <v>372</v>
      </c>
      <c r="C49" s="76"/>
      <c r="D49" s="42" t="s">
        <v>532</v>
      </c>
      <c r="E49" s="47"/>
    </row>
    <row r="50" spans="1:5" ht="45">
      <c r="A50" s="622" t="s">
        <v>72</v>
      </c>
      <c r="B50" s="623" t="s">
        <v>74</v>
      </c>
      <c r="C50" s="76"/>
      <c r="D50" s="42" t="s">
        <v>506</v>
      </c>
      <c r="E50" s="47"/>
    </row>
    <row r="51" spans="1:5" ht="33.75">
      <c r="A51" s="622" t="s">
        <v>75</v>
      </c>
      <c r="B51" s="623" t="s">
        <v>363</v>
      </c>
      <c r="C51" s="79">
        <f>C52+C61+C62+C63+C64+C65+C66+C67</f>
        <v>0</v>
      </c>
      <c r="D51" s="42" t="s">
        <v>452</v>
      </c>
      <c r="E51" s="45" t="s">
        <v>496</v>
      </c>
    </row>
    <row r="52" spans="1:5" ht="22.5">
      <c r="A52" s="627" t="s">
        <v>76</v>
      </c>
      <c r="B52" s="628" t="s">
        <v>77</v>
      </c>
      <c r="C52" s="79">
        <f>C53+C54+C55+C56+C60</f>
        <v>0</v>
      </c>
      <c r="D52" s="42" t="s">
        <v>533</v>
      </c>
      <c r="E52" s="45" t="s">
        <v>497</v>
      </c>
    </row>
    <row r="53" spans="1:5" ht="22.5">
      <c r="A53" s="39" t="s">
        <v>78</v>
      </c>
      <c r="B53" s="35" t="s">
        <v>79</v>
      </c>
      <c r="C53" s="76"/>
      <c r="D53" s="42" t="s">
        <v>534</v>
      </c>
      <c r="E53" s="47"/>
    </row>
    <row r="54" spans="1:5" s="9" customFormat="1" ht="33.75">
      <c r="A54" s="40" t="s">
        <v>80</v>
      </c>
      <c r="B54" s="38" t="s">
        <v>467</v>
      </c>
      <c r="C54" s="80"/>
      <c r="D54" s="42" t="s">
        <v>513</v>
      </c>
      <c r="E54" s="47"/>
    </row>
    <row r="55" spans="1:5" ht="22.5">
      <c r="A55" s="39" t="s">
        <v>81</v>
      </c>
      <c r="B55" s="36" t="s">
        <v>82</v>
      </c>
      <c r="C55" s="76"/>
      <c r="D55" s="42" t="s">
        <v>535</v>
      </c>
      <c r="E55" s="47"/>
    </row>
    <row r="56" spans="1:5" ht="22.5">
      <c r="A56" s="39" t="s">
        <v>83</v>
      </c>
      <c r="B56" s="36" t="s">
        <v>84</v>
      </c>
      <c r="C56" s="79">
        <f>C57+C58+C59</f>
        <v>0</v>
      </c>
      <c r="D56" s="42" t="s">
        <v>514</v>
      </c>
      <c r="E56" s="45" t="s">
        <v>498</v>
      </c>
    </row>
    <row r="57" spans="1:5">
      <c r="A57" s="39" t="s">
        <v>85</v>
      </c>
      <c r="B57" s="36" t="s">
        <v>86</v>
      </c>
      <c r="C57" s="76"/>
      <c r="D57" s="42" t="s">
        <v>453</v>
      </c>
      <c r="E57" s="47"/>
    </row>
    <row r="58" spans="1:5">
      <c r="A58" s="39" t="s">
        <v>87</v>
      </c>
      <c r="B58" s="36" t="s">
        <v>468</v>
      </c>
      <c r="C58" s="76"/>
      <c r="D58" s="42" t="s">
        <v>454</v>
      </c>
      <c r="E58" s="47"/>
    </row>
    <row r="59" spans="1:5">
      <c r="A59" s="39" t="s">
        <v>88</v>
      </c>
      <c r="B59" s="36" t="s">
        <v>89</v>
      </c>
      <c r="C59" s="76"/>
      <c r="D59" s="42" t="s">
        <v>455</v>
      </c>
      <c r="E59" s="47"/>
    </row>
    <row r="60" spans="1:5" ht="24.75">
      <c r="A60" s="39" t="s">
        <v>90</v>
      </c>
      <c r="B60" s="36" t="s">
        <v>91</v>
      </c>
      <c r="C60" s="76"/>
      <c r="D60" s="42" t="s">
        <v>536</v>
      </c>
      <c r="E60" s="47"/>
    </row>
    <row r="61" spans="1:5" ht="33.75">
      <c r="A61" s="627" t="s">
        <v>92</v>
      </c>
      <c r="B61" s="628" t="s">
        <v>373</v>
      </c>
      <c r="C61" s="76"/>
      <c r="D61" s="42" t="s">
        <v>507</v>
      </c>
      <c r="E61" s="47"/>
    </row>
    <row r="62" spans="1:5" ht="24.75">
      <c r="A62" s="627" t="s">
        <v>93</v>
      </c>
      <c r="B62" s="628" t="s">
        <v>374</v>
      </c>
      <c r="C62" s="76"/>
      <c r="D62" s="42" t="s">
        <v>508</v>
      </c>
      <c r="E62" s="47"/>
    </row>
    <row r="63" spans="1:5" ht="24.75">
      <c r="A63" s="627" t="s">
        <v>94</v>
      </c>
      <c r="B63" s="628" t="s">
        <v>376</v>
      </c>
      <c r="C63" s="76"/>
      <c r="D63" s="42" t="s">
        <v>515</v>
      </c>
      <c r="E63" s="47"/>
    </row>
    <row r="64" spans="1:5" ht="24.75">
      <c r="A64" s="627" t="s">
        <v>95</v>
      </c>
      <c r="B64" s="628" t="s">
        <v>377</v>
      </c>
      <c r="C64" s="76"/>
      <c r="D64" s="42" t="s">
        <v>516</v>
      </c>
      <c r="E64" s="45" t="s">
        <v>499</v>
      </c>
    </row>
    <row r="65" spans="1:5" ht="33.75">
      <c r="A65" s="627" t="s">
        <v>96</v>
      </c>
      <c r="B65" s="628" t="s">
        <v>378</v>
      </c>
      <c r="C65" s="76"/>
      <c r="D65" s="42" t="s">
        <v>537</v>
      </c>
      <c r="E65" s="47"/>
    </row>
    <row r="66" spans="1:5" ht="22.5">
      <c r="A66" s="627" t="s">
        <v>97</v>
      </c>
      <c r="B66" s="628" t="s">
        <v>379</v>
      </c>
      <c r="C66" s="76"/>
      <c r="D66" s="42" t="s">
        <v>509</v>
      </c>
      <c r="E66" s="47"/>
    </row>
    <row r="67" spans="1:5" ht="45">
      <c r="A67" s="627" t="s">
        <v>98</v>
      </c>
      <c r="B67" s="628" t="s">
        <v>380</v>
      </c>
      <c r="C67" s="76"/>
      <c r="D67" s="42" t="s">
        <v>538</v>
      </c>
      <c r="E67" s="47"/>
    </row>
    <row r="68" spans="1:5" ht="22.5">
      <c r="A68" s="622" t="s">
        <v>99</v>
      </c>
      <c r="B68" s="623" t="s">
        <v>364</v>
      </c>
      <c r="C68" s="181">
        <f>C69+C78+C79+C80+C81+C82+C83</f>
        <v>0</v>
      </c>
      <c r="D68" s="42" t="s">
        <v>456</v>
      </c>
      <c r="E68" s="45" t="s">
        <v>541</v>
      </c>
    </row>
    <row r="69" spans="1:5" ht="22.5">
      <c r="A69" s="622" t="s">
        <v>100</v>
      </c>
      <c r="B69" s="623" t="s">
        <v>101</v>
      </c>
      <c r="C69" s="79">
        <f>C70+C71+C72+C73+C77</f>
        <v>0</v>
      </c>
      <c r="D69" s="42" t="s">
        <v>457</v>
      </c>
      <c r="E69" s="45" t="s">
        <v>500</v>
      </c>
    </row>
    <row r="70" spans="1:5" ht="22.5">
      <c r="A70" s="39" t="s">
        <v>102</v>
      </c>
      <c r="B70" s="36" t="s">
        <v>103</v>
      </c>
      <c r="C70" s="76"/>
      <c r="D70" s="42" t="s">
        <v>458</v>
      </c>
      <c r="E70" s="47"/>
    </row>
    <row r="71" spans="1:5" s="20" customFormat="1" ht="33.75">
      <c r="A71" s="39" t="s">
        <v>104</v>
      </c>
      <c r="B71" s="36" t="s">
        <v>105</v>
      </c>
      <c r="C71" s="81"/>
      <c r="D71" s="42" t="s">
        <v>539</v>
      </c>
      <c r="E71" s="47"/>
    </row>
    <row r="72" spans="1:5" ht="22.5">
      <c r="A72" s="39" t="s">
        <v>106</v>
      </c>
      <c r="B72" s="36" t="s">
        <v>82</v>
      </c>
      <c r="C72" s="76"/>
      <c r="D72" s="42" t="s">
        <v>518</v>
      </c>
      <c r="E72" s="47"/>
    </row>
    <row r="73" spans="1:5" ht="22.5">
      <c r="A73" s="39" t="s">
        <v>107</v>
      </c>
      <c r="B73" s="36" t="s">
        <v>108</v>
      </c>
      <c r="C73" s="79">
        <f>C74+C75+C76</f>
        <v>0</v>
      </c>
      <c r="D73" s="42" t="s">
        <v>540</v>
      </c>
      <c r="E73" s="45" t="s">
        <v>501</v>
      </c>
    </row>
    <row r="74" spans="1:5">
      <c r="A74" s="39" t="s">
        <v>109</v>
      </c>
      <c r="B74" s="36" t="s">
        <v>110</v>
      </c>
      <c r="C74" s="76"/>
      <c r="D74" s="42" t="s">
        <v>459</v>
      </c>
      <c r="E74" s="47"/>
    </row>
    <row r="75" spans="1:5">
      <c r="A75" s="39" t="s">
        <v>111</v>
      </c>
      <c r="B75" s="36" t="s">
        <v>112</v>
      </c>
      <c r="C75" s="76"/>
      <c r="D75" s="42" t="s">
        <v>459</v>
      </c>
      <c r="E75" s="47"/>
    </row>
    <row r="76" spans="1:5">
      <c r="A76" s="39" t="s">
        <v>113</v>
      </c>
      <c r="B76" s="36" t="s">
        <v>114</v>
      </c>
      <c r="C76" s="76"/>
      <c r="D76" s="42" t="s">
        <v>459</v>
      </c>
      <c r="E76" s="47"/>
    </row>
    <row r="77" spans="1:5" ht="24.75">
      <c r="A77" s="39" t="s">
        <v>115</v>
      </c>
      <c r="B77" s="36" t="s">
        <v>116</v>
      </c>
      <c r="C77" s="76"/>
      <c r="D77" s="42" t="s">
        <v>460</v>
      </c>
      <c r="E77" s="47"/>
    </row>
    <row r="78" spans="1:5">
      <c r="A78" s="622" t="s">
        <v>117</v>
      </c>
      <c r="B78" s="623" t="s">
        <v>464</v>
      </c>
      <c r="C78" s="76"/>
      <c r="D78" s="42" t="s">
        <v>461</v>
      </c>
      <c r="E78" s="47"/>
    </row>
    <row r="79" spans="1:5" ht="24.75">
      <c r="A79" s="622" t="s">
        <v>118</v>
      </c>
      <c r="B79" s="623" t="s">
        <v>510</v>
      </c>
      <c r="C79" s="76"/>
      <c r="D79" s="42" t="s">
        <v>462</v>
      </c>
      <c r="E79" s="47"/>
    </row>
    <row r="80" spans="1:5" ht="24.75">
      <c r="A80" s="622" t="s">
        <v>119</v>
      </c>
      <c r="B80" s="623" t="s">
        <v>511</v>
      </c>
      <c r="C80" s="76"/>
      <c r="D80" s="42" t="s">
        <v>463</v>
      </c>
      <c r="E80" s="47"/>
    </row>
    <row r="81" spans="1:5" ht="33.75">
      <c r="A81" s="622" t="s">
        <v>120</v>
      </c>
      <c r="B81" s="623" t="s">
        <v>517</v>
      </c>
      <c r="C81" s="76"/>
      <c r="D81" s="42" t="s">
        <v>542</v>
      </c>
      <c r="E81" s="47"/>
    </row>
    <row r="82" spans="1:5" ht="22.5">
      <c r="A82" s="622" t="s">
        <v>469</v>
      </c>
      <c r="B82" s="623" t="s">
        <v>465</v>
      </c>
      <c r="C82" s="76"/>
      <c r="D82" s="42" t="s">
        <v>509</v>
      </c>
      <c r="E82" s="47"/>
    </row>
    <row r="83" spans="1:5" ht="56.25">
      <c r="A83" s="622" t="s">
        <v>470</v>
      </c>
      <c r="B83" s="623" t="s">
        <v>466</v>
      </c>
      <c r="C83" s="76"/>
      <c r="D83" s="42" t="s">
        <v>543</v>
      </c>
      <c r="E83" s="48"/>
    </row>
    <row r="84" spans="1:5" s="9" customFormat="1">
      <c r="A84" s="629">
        <v>2</v>
      </c>
      <c r="B84" s="623" t="s">
        <v>328</v>
      </c>
      <c r="C84" s="80"/>
      <c r="D84" s="43"/>
      <c r="E84" s="49"/>
    </row>
    <row r="85" spans="1:5" s="9" customFormat="1">
      <c r="A85" s="629">
        <v>2.1</v>
      </c>
      <c r="B85" s="630" t="s">
        <v>471</v>
      </c>
      <c r="C85" s="80"/>
      <c r="D85" s="43"/>
      <c r="E85" s="50"/>
    </row>
    <row r="86" spans="1:5" s="9" customFormat="1">
      <c r="A86" s="629">
        <v>2.2000000000000002</v>
      </c>
      <c r="B86" s="630" t="s">
        <v>381</v>
      </c>
      <c r="C86" s="80"/>
      <c r="D86" s="43"/>
      <c r="E86" s="50"/>
    </row>
    <row r="87" spans="1:5" s="9" customFormat="1" ht="15.75" thickBot="1">
      <c r="A87" s="631">
        <v>3</v>
      </c>
      <c r="B87" s="632" t="s">
        <v>559</v>
      </c>
      <c r="C87" s="82">
        <f>C10+C68</f>
        <v>0</v>
      </c>
      <c r="D87" s="44"/>
      <c r="E87" s="51" t="s">
        <v>560</v>
      </c>
    </row>
    <row r="88" spans="1:5" ht="25.5" customHeight="1">
      <c r="A88" s="29"/>
      <c r="B88" s="29"/>
      <c r="C88" s="29"/>
    </row>
    <row r="89" spans="1:5">
      <c r="A89" s="29"/>
      <c r="B89" s="29"/>
      <c r="C89" s="29"/>
    </row>
    <row r="90" spans="1:5">
      <c r="A90" s="29"/>
      <c r="B90" s="29"/>
      <c r="C90" s="29"/>
    </row>
    <row r="91" spans="1:5">
      <c r="A91" s="29"/>
      <c r="B91" s="29"/>
      <c r="C91" s="29"/>
    </row>
    <row r="92" spans="1:5">
      <c r="A92" s="29"/>
      <c r="B92" s="29"/>
      <c r="C92" s="29"/>
    </row>
    <row r="93" spans="1:5">
      <c r="A93" s="29"/>
      <c r="B93" s="29"/>
      <c r="C93" s="29"/>
    </row>
    <row r="94" spans="1:5">
      <c r="A94" s="29"/>
      <c r="B94" s="29"/>
      <c r="C94" s="29"/>
    </row>
    <row r="95" spans="1:5">
      <c r="A95" s="29"/>
      <c r="B95" s="29"/>
      <c r="C95" s="29"/>
    </row>
  </sheetData>
  <mergeCells count="1">
    <mergeCell ref="A7:E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41"/>
  <sheetViews>
    <sheetView workbookViewId="0">
      <selection activeCell="A23" sqref="A23"/>
    </sheetView>
  </sheetViews>
  <sheetFormatPr defaultRowHeight="15"/>
  <cols>
    <col min="1" max="1" width="18.85546875" style="5" customWidth="1"/>
    <col min="2" max="2" width="72.5703125" style="5" customWidth="1"/>
    <col min="3" max="3" width="18.42578125" style="5" bestFit="1" customWidth="1"/>
    <col min="4" max="4" width="16" style="5" bestFit="1" customWidth="1"/>
    <col min="5" max="5" width="17" style="5" customWidth="1"/>
    <col min="6" max="10" width="9.140625" style="5"/>
    <col min="11" max="11" width="9.140625" style="5" customWidth="1"/>
    <col min="12" max="16384" width="9.140625" style="5"/>
  </cols>
  <sheetData>
    <row r="1" spans="1:5">
      <c r="A1" s="15" t="s">
        <v>266</v>
      </c>
      <c r="B1" s="86" t="s">
        <v>1063</v>
      </c>
      <c r="C1" s="21"/>
    </row>
    <row r="2" spans="1:5">
      <c r="A2" s="15" t="s">
        <v>267</v>
      </c>
      <c r="B2" s="15" t="s">
        <v>386</v>
      </c>
      <c r="C2" s="21"/>
    </row>
    <row r="3" spans="1:5">
      <c r="A3" s="15" t="s">
        <v>268</v>
      </c>
      <c r="B3" s="15" t="s">
        <v>269</v>
      </c>
      <c r="C3" s="21"/>
    </row>
    <row r="4" spans="1:5">
      <c r="A4" s="15" t="s">
        <v>0</v>
      </c>
      <c r="B4" s="15" t="s">
        <v>1</v>
      </c>
      <c r="C4" s="21"/>
      <c r="D4" s="21"/>
      <c r="E4" s="21"/>
    </row>
    <row r="5" spans="1:5">
      <c r="A5" s="15" t="s">
        <v>2</v>
      </c>
      <c r="B5" s="15" t="s">
        <v>3</v>
      </c>
      <c r="C5" s="21"/>
      <c r="D5" s="21"/>
      <c r="E5" s="21"/>
    </row>
    <row r="6" spans="1:5" ht="15.75" thickBot="1"/>
    <row r="7" spans="1:5" ht="24.75" thickBot="1">
      <c r="A7" s="861" t="s">
        <v>327</v>
      </c>
      <c r="B7" s="861" t="s">
        <v>385</v>
      </c>
      <c r="C7" s="11" t="s">
        <v>265</v>
      </c>
      <c r="D7" s="11" t="s">
        <v>264</v>
      </c>
    </row>
    <row r="8" spans="1:5" ht="15.75" thickBot="1">
      <c r="A8" s="863"/>
      <c r="B8" s="863"/>
      <c r="C8" s="12">
        <v>1</v>
      </c>
      <c r="D8" s="12">
        <v>2</v>
      </c>
    </row>
    <row r="9" spans="1:5" ht="15.75" thickBot="1">
      <c r="A9" s="13" t="s">
        <v>262</v>
      </c>
      <c r="B9" s="14" t="s">
        <v>391</v>
      </c>
      <c r="C9" s="182">
        <f>'F5'!C17</f>
        <v>0</v>
      </c>
      <c r="D9" s="71"/>
    </row>
    <row r="10" spans="1:5" ht="24.75" thickBot="1">
      <c r="A10" s="13">
        <v>2</v>
      </c>
      <c r="B10" s="14" t="s">
        <v>389</v>
      </c>
      <c r="C10" s="182">
        <f>'F5'!C23</f>
        <v>0</v>
      </c>
      <c r="D10" s="71"/>
    </row>
    <row r="11" spans="1:5" ht="15.75" thickBot="1">
      <c r="A11" s="13">
        <v>3</v>
      </c>
      <c r="B11" s="41" t="s">
        <v>410</v>
      </c>
      <c r="C11" s="69"/>
      <c r="D11" s="71"/>
    </row>
    <row r="12" spans="1:5" ht="15.75" thickBot="1">
      <c r="A12" s="13">
        <v>4</v>
      </c>
      <c r="B12" s="41" t="s">
        <v>413</v>
      </c>
      <c r="C12" s="182">
        <f>C9+C10+C11</f>
        <v>0</v>
      </c>
      <c r="D12" s="71"/>
    </row>
    <row r="13" spans="1:5" ht="15.75" thickBot="1">
      <c r="A13" s="13">
        <v>5</v>
      </c>
      <c r="B13" s="14" t="s">
        <v>414</v>
      </c>
      <c r="C13" s="69"/>
      <c r="D13" s="71"/>
    </row>
    <row r="14" spans="1:5" ht="15.75" thickBot="1">
      <c r="A14" s="13">
        <v>6</v>
      </c>
      <c r="B14" s="14" t="s">
        <v>390</v>
      </c>
      <c r="C14" s="182">
        <f>MAX(C12,C13)</f>
        <v>0</v>
      </c>
      <c r="D14" s="71"/>
    </row>
    <row r="15" spans="1:5" ht="15.75" thickBot="1">
      <c r="A15" s="13">
        <v>7</v>
      </c>
      <c r="B15" s="14" t="s">
        <v>388</v>
      </c>
      <c r="C15" s="71"/>
      <c r="D15" s="182">
        <f>'F6'!C9</f>
        <v>0</v>
      </c>
    </row>
    <row r="16" spans="1:5" ht="15.75" thickBot="1">
      <c r="A16" s="13">
        <v>8</v>
      </c>
      <c r="B16" s="14" t="s">
        <v>263</v>
      </c>
      <c r="C16" s="71"/>
      <c r="D16" s="182">
        <f>D15-C14</f>
        <v>0</v>
      </c>
    </row>
    <row r="18" spans="1:4">
      <c r="A18" s="28" t="s">
        <v>411</v>
      </c>
    </row>
    <row r="19" spans="1:4">
      <c r="A19" s="28"/>
    </row>
    <row r="20" spans="1:4">
      <c r="A20" s="28"/>
    </row>
    <row r="21" spans="1:4">
      <c r="A21" s="28"/>
    </row>
    <row r="23" spans="1:4">
      <c r="A23" s="15" t="s">
        <v>266</v>
      </c>
      <c r="B23" s="86" t="s">
        <v>1072</v>
      </c>
      <c r="C23" s="21"/>
      <c r="D23" s="21"/>
    </row>
    <row r="24" spans="1:4">
      <c r="A24" s="15" t="s">
        <v>267</v>
      </c>
      <c r="B24" s="15" t="s">
        <v>387</v>
      </c>
      <c r="C24" s="21"/>
      <c r="D24" s="21"/>
    </row>
    <row r="25" spans="1:4">
      <c r="A25" s="15" t="s">
        <v>268</v>
      </c>
      <c r="B25" s="15" t="s">
        <v>269</v>
      </c>
      <c r="C25" s="21"/>
    </row>
    <row r="26" spans="1:4">
      <c r="A26" s="15" t="s">
        <v>0</v>
      </c>
      <c r="B26" s="15" t="s">
        <v>1</v>
      </c>
      <c r="C26" s="21"/>
      <c r="D26" s="21"/>
    </row>
    <row r="27" spans="1:4">
      <c r="A27" s="15" t="s">
        <v>2</v>
      </c>
      <c r="B27" s="15" t="s">
        <v>3</v>
      </c>
      <c r="C27" s="21"/>
      <c r="D27" s="21"/>
    </row>
    <row r="28" spans="1:4" ht="15.75" thickBot="1"/>
    <row r="29" spans="1:4" ht="24.75" thickBot="1">
      <c r="A29" s="861" t="s">
        <v>327</v>
      </c>
      <c r="B29" s="861" t="s">
        <v>385</v>
      </c>
      <c r="C29" s="11" t="s">
        <v>265</v>
      </c>
      <c r="D29" s="11" t="s">
        <v>264</v>
      </c>
    </row>
    <row r="30" spans="1:4" ht="15.75" thickBot="1">
      <c r="A30" s="862"/>
      <c r="B30" s="862"/>
      <c r="C30" s="554">
        <v>1</v>
      </c>
      <c r="D30" s="554">
        <v>2</v>
      </c>
    </row>
    <row r="31" spans="1:4">
      <c r="A31" s="560" t="s">
        <v>262</v>
      </c>
      <c r="B31" s="561" t="s">
        <v>393</v>
      </c>
      <c r="C31" s="562">
        <f>'F5'!C20</f>
        <v>0</v>
      </c>
      <c r="D31" s="563"/>
    </row>
    <row r="32" spans="1:4" ht="24">
      <c r="A32" s="564">
        <v>2</v>
      </c>
      <c r="B32" s="555" t="s">
        <v>392</v>
      </c>
      <c r="C32" s="556">
        <f>'F5'!C17</f>
        <v>0</v>
      </c>
      <c r="D32" s="565"/>
    </row>
    <row r="33" spans="1:4" ht="24">
      <c r="A33" s="564">
        <v>3</v>
      </c>
      <c r="B33" s="555" t="s">
        <v>389</v>
      </c>
      <c r="C33" s="556">
        <f>'F5'!C23</f>
        <v>0</v>
      </c>
      <c r="D33" s="565"/>
    </row>
    <row r="34" spans="1:4">
      <c r="A34" s="564">
        <v>4</v>
      </c>
      <c r="B34" s="557" t="s">
        <v>410</v>
      </c>
      <c r="C34" s="558"/>
      <c r="D34" s="565"/>
    </row>
    <row r="35" spans="1:4">
      <c r="A35" s="564">
        <v>5</v>
      </c>
      <c r="B35" s="557" t="s">
        <v>413</v>
      </c>
      <c r="C35" s="556">
        <f>C31+C32+C33+C34</f>
        <v>0</v>
      </c>
      <c r="D35" s="565"/>
    </row>
    <row r="36" spans="1:4">
      <c r="A36" s="564">
        <v>6</v>
      </c>
      <c r="B36" s="555" t="s">
        <v>394</v>
      </c>
      <c r="C36" s="558"/>
      <c r="D36" s="565"/>
    </row>
    <row r="37" spans="1:4">
      <c r="A37" s="564">
        <v>7</v>
      </c>
      <c r="B37" s="555" t="s">
        <v>390</v>
      </c>
      <c r="C37" s="556">
        <f>MAX(C35,C36)</f>
        <v>0</v>
      </c>
      <c r="D37" s="565"/>
    </row>
    <row r="38" spans="1:4">
      <c r="A38" s="564">
        <v>8</v>
      </c>
      <c r="B38" s="555" t="s">
        <v>388</v>
      </c>
      <c r="C38" s="559"/>
      <c r="D38" s="566">
        <f>'F6'!C9</f>
        <v>0</v>
      </c>
    </row>
    <row r="39" spans="1:4" ht="15.75" thickBot="1">
      <c r="A39" s="567">
        <v>9</v>
      </c>
      <c r="B39" s="568" t="s">
        <v>263</v>
      </c>
      <c r="C39" s="569"/>
      <c r="D39" s="570">
        <f>D38-C37</f>
        <v>0</v>
      </c>
    </row>
    <row r="41" spans="1:4">
      <c r="A41" s="28" t="s">
        <v>412</v>
      </c>
    </row>
  </sheetData>
  <mergeCells count="4">
    <mergeCell ref="A29:A30"/>
    <mergeCell ref="B29:B30"/>
    <mergeCell ref="A7:A8"/>
    <mergeCell ref="B7:B8"/>
  </mergeCell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41"/>
  <sheetViews>
    <sheetView zoomScaleNormal="100" workbookViewId="0"/>
  </sheetViews>
  <sheetFormatPr defaultRowHeight="15"/>
  <cols>
    <col min="1" max="1" width="11.85546875" style="1" customWidth="1"/>
    <col min="2" max="2" width="57.5703125" style="1" customWidth="1"/>
    <col min="3" max="3" width="28.140625" style="1" customWidth="1"/>
    <col min="4" max="4" width="34.140625" style="1" customWidth="1"/>
    <col min="5" max="5" width="28" style="1" customWidth="1"/>
    <col min="6" max="16384" width="9.140625" style="1"/>
  </cols>
  <sheetData>
    <row r="1" spans="1:5">
      <c r="A1" s="15" t="s">
        <v>266</v>
      </c>
      <c r="B1" s="86">
        <v>8</v>
      </c>
    </row>
    <row r="2" spans="1:5">
      <c r="A2" s="15" t="s">
        <v>267</v>
      </c>
      <c r="B2" s="15" t="s">
        <v>255</v>
      </c>
    </row>
    <row r="3" spans="1:5">
      <c r="A3" s="15" t="s">
        <v>268</v>
      </c>
      <c r="B3" s="15" t="s">
        <v>269</v>
      </c>
    </row>
    <row r="4" spans="1:5">
      <c r="A4" s="15" t="s">
        <v>0</v>
      </c>
      <c r="B4" s="15" t="s">
        <v>1</v>
      </c>
    </row>
    <row r="5" spans="1:5">
      <c r="A5" s="15" t="s">
        <v>2</v>
      </c>
      <c r="B5" s="15" t="s">
        <v>3</v>
      </c>
    </row>
    <row r="6" spans="1:5" ht="15.75" thickBot="1">
      <c r="A6" s="3"/>
      <c r="B6" s="3"/>
      <c r="C6" s="3"/>
    </row>
    <row r="7" spans="1:5" ht="15" customHeight="1">
      <c r="A7" s="864" t="s">
        <v>4</v>
      </c>
      <c r="B7" s="894" t="s">
        <v>261</v>
      </c>
      <c r="C7" s="897" t="s">
        <v>395</v>
      </c>
      <c r="D7" s="890" t="s">
        <v>409</v>
      </c>
      <c r="E7" s="887" t="s">
        <v>561</v>
      </c>
    </row>
    <row r="8" spans="1:5">
      <c r="A8" s="865"/>
      <c r="B8" s="895"/>
      <c r="C8" s="898"/>
      <c r="D8" s="891"/>
      <c r="E8" s="888"/>
    </row>
    <row r="9" spans="1:5" ht="22.5" customHeight="1" thickBot="1">
      <c r="A9" s="865"/>
      <c r="B9" s="895"/>
      <c r="C9" s="899"/>
      <c r="D9" s="892"/>
      <c r="E9" s="889"/>
    </row>
    <row r="10" spans="1:5" ht="22.5" customHeight="1" thickBot="1">
      <c r="A10" s="866"/>
      <c r="B10" s="896"/>
      <c r="C10" s="183" t="s">
        <v>302</v>
      </c>
      <c r="D10" s="184" t="s">
        <v>303</v>
      </c>
      <c r="E10" s="185" t="s">
        <v>304</v>
      </c>
    </row>
    <row r="11" spans="1:5">
      <c r="A11" s="867" t="s">
        <v>5</v>
      </c>
      <c r="B11" s="881" t="s">
        <v>397</v>
      </c>
      <c r="C11" s="101"/>
      <c r="D11" s="101"/>
      <c r="E11" s="95"/>
    </row>
    <row r="12" spans="1:5">
      <c r="A12" s="868"/>
      <c r="B12" s="882"/>
      <c r="C12" s="102"/>
      <c r="D12" s="102"/>
      <c r="E12" s="96"/>
    </row>
    <row r="13" spans="1:5" ht="15.75" thickBot="1">
      <c r="A13" s="869"/>
      <c r="B13" s="883"/>
      <c r="C13" s="103"/>
      <c r="D13" s="103"/>
      <c r="E13" s="97"/>
    </row>
    <row r="14" spans="1:5" ht="24.75" thickBot="1">
      <c r="A14" s="67" t="s">
        <v>6</v>
      </c>
      <c r="B14" s="78" t="s">
        <v>615</v>
      </c>
      <c r="C14" s="104"/>
      <c r="D14" s="104"/>
      <c r="E14" s="98"/>
    </row>
    <row r="15" spans="1:5" ht="30" customHeight="1">
      <c r="A15" s="872" t="s">
        <v>127</v>
      </c>
      <c r="B15" s="875" t="s">
        <v>546</v>
      </c>
      <c r="C15" s="105"/>
      <c r="D15" s="105"/>
      <c r="E15" s="95"/>
    </row>
    <row r="16" spans="1:5" ht="34.5" customHeight="1">
      <c r="A16" s="873"/>
      <c r="B16" s="876"/>
      <c r="C16" s="106"/>
      <c r="D16" s="106"/>
      <c r="E16" s="96"/>
    </row>
    <row r="17" spans="1:5" ht="30" customHeight="1" thickBot="1">
      <c r="A17" s="874"/>
      <c r="B17" s="877"/>
      <c r="C17" s="107"/>
      <c r="D17" s="107"/>
      <c r="E17" s="99"/>
    </row>
    <row r="18" spans="1:5" ht="36" customHeight="1" thickTop="1">
      <c r="A18" s="872" t="s">
        <v>128</v>
      </c>
      <c r="B18" s="875" t="s">
        <v>545</v>
      </c>
      <c r="C18" s="105"/>
      <c r="D18" s="105"/>
      <c r="E18" s="95"/>
    </row>
    <row r="19" spans="1:5" ht="36.75" customHeight="1">
      <c r="A19" s="873"/>
      <c r="B19" s="876"/>
      <c r="C19" s="106"/>
      <c r="D19" s="106"/>
      <c r="E19" s="96"/>
    </row>
    <row r="20" spans="1:5" ht="27.75" customHeight="1" thickBot="1">
      <c r="A20" s="874"/>
      <c r="B20" s="877"/>
      <c r="C20" s="107"/>
      <c r="D20" s="107"/>
      <c r="E20" s="99"/>
    </row>
    <row r="21" spans="1:5" ht="39" customHeight="1" thickTop="1">
      <c r="A21" s="872" t="s">
        <v>125</v>
      </c>
      <c r="B21" s="875" t="s">
        <v>544</v>
      </c>
      <c r="C21" s="105"/>
      <c r="D21" s="105"/>
      <c r="E21" s="95"/>
    </row>
    <row r="22" spans="1:5" ht="28.5" customHeight="1">
      <c r="A22" s="873"/>
      <c r="B22" s="876"/>
      <c r="C22" s="106"/>
      <c r="D22" s="106"/>
      <c r="E22" s="96"/>
    </row>
    <row r="23" spans="1:5" ht="23.25" customHeight="1" thickBot="1">
      <c r="A23" s="874"/>
      <c r="B23" s="877"/>
      <c r="C23" s="107"/>
      <c r="D23" s="107"/>
      <c r="E23" s="99"/>
    </row>
    <row r="24" spans="1:5" ht="41.25" customHeight="1" thickTop="1">
      <c r="A24" s="872" t="s">
        <v>126</v>
      </c>
      <c r="B24" s="875" t="s">
        <v>547</v>
      </c>
      <c r="C24" s="105"/>
      <c r="D24" s="105"/>
      <c r="E24" s="95"/>
    </row>
    <row r="25" spans="1:5" ht="26.25" customHeight="1">
      <c r="A25" s="873"/>
      <c r="B25" s="876"/>
      <c r="C25" s="106"/>
      <c r="D25" s="106"/>
      <c r="E25" s="96"/>
    </row>
    <row r="26" spans="1:5" ht="19.5" customHeight="1" thickBot="1">
      <c r="A26" s="874"/>
      <c r="B26" s="877"/>
      <c r="C26" s="107"/>
      <c r="D26" s="107"/>
      <c r="E26" s="99"/>
    </row>
    <row r="27" spans="1:5" ht="41.25" customHeight="1" thickTop="1">
      <c r="A27" s="878" t="s">
        <v>129</v>
      </c>
      <c r="B27" s="876" t="s">
        <v>548</v>
      </c>
      <c r="C27" s="106"/>
      <c r="D27" s="106"/>
      <c r="E27" s="100"/>
    </row>
    <row r="28" spans="1:5" ht="30.75" customHeight="1">
      <c r="A28" s="879"/>
      <c r="B28" s="876"/>
      <c r="C28" s="106"/>
      <c r="D28" s="106"/>
      <c r="E28" s="96"/>
    </row>
    <row r="29" spans="1:5" ht="15.75" thickBot="1">
      <c r="A29" s="880"/>
      <c r="B29" s="893"/>
      <c r="C29" s="108"/>
      <c r="D29" s="108"/>
      <c r="E29" s="97"/>
    </row>
    <row r="30" spans="1:5">
      <c r="A30" s="867" t="s">
        <v>7</v>
      </c>
      <c r="B30" s="881" t="s">
        <v>398</v>
      </c>
      <c r="C30" s="101"/>
      <c r="D30" s="101"/>
      <c r="E30" s="95"/>
    </row>
    <row r="31" spans="1:5">
      <c r="A31" s="868"/>
      <c r="B31" s="882"/>
      <c r="C31" s="102"/>
      <c r="D31" s="102"/>
      <c r="E31" s="100"/>
    </row>
    <row r="32" spans="1:5" ht="15.75" thickBot="1">
      <c r="A32" s="869"/>
      <c r="B32" s="883"/>
      <c r="C32" s="103"/>
      <c r="D32" s="103"/>
      <c r="E32" s="97"/>
    </row>
    <row r="33" spans="1:5">
      <c r="A33" s="884" t="s">
        <v>171</v>
      </c>
      <c r="B33" s="881" t="s">
        <v>399</v>
      </c>
      <c r="C33" s="101"/>
      <c r="D33" s="101"/>
      <c r="E33" s="95"/>
    </row>
    <row r="34" spans="1:5">
      <c r="A34" s="885"/>
      <c r="B34" s="882"/>
      <c r="C34" s="102"/>
      <c r="D34" s="102"/>
      <c r="E34" s="100"/>
    </row>
    <row r="35" spans="1:5" ht="15.75" thickBot="1">
      <c r="A35" s="886"/>
      <c r="B35" s="883"/>
      <c r="C35" s="103"/>
      <c r="D35" s="103"/>
      <c r="E35" s="97"/>
    </row>
    <row r="36" spans="1:5">
      <c r="A36" s="884" t="s">
        <v>177</v>
      </c>
      <c r="B36" s="881" t="s">
        <v>400</v>
      </c>
      <c r="C36" s="101"/>
      <c r="D36" s="101"/>
      <c r="E36" s="95"/>
    </row>
    <row r="37" spans="1:5">
      <c r="A37" s="885"/>
      <c r="B37" s="882"/>
      <c r="C37" s="102"/>
      <c r="D37" s="102"/>
      <c r="E37" s="100"/>
    </row>
    <row r="38" spans="1:5" ht="15.75" thickBot="1">
      <c r="A38" s="886"/>
      <c r="B38" s="883"/>
      <c r="C38" s="103"/>
      <c r="D38" s="103"/>
      <c r="E38" s="97"/>
    </row>
    <row r="39" spans="1:5" ht="26.25" customHeight="1">
      <c r="A39" s="870" t="s">
        <v>396</v>
      </c>
      <c r="B39" s="871"/>
      <c r="C39" s="871"/>
      <c r="D39" s="871"/>
      <c r="E39" s="871"/>
    </row>
    <row r="40" spans="1:5">
      <c r="A40" s="22" t="s">
        <v>616</v>
      </c>
      <c r="B40" s="22"/>
      <c r="C40" s="22"/>
    </row>
    <row r="41" spans="1:5">
      <c r="A41" s="22" t="s">
        <v>617</v>
      </c>
    </row>
  </sheetData>
  <mergeCells count="24">
    <mergeCell ref="E7:E9"/>
    <mergeCell ref="B11:B13"/>
    <mergeCell ref="B30:B32"/>
    <mergeCell ref="B33:B35"/>
    <mergeCell ref="D7:D9"/>
    <mergeCell ref="B27:B29"/>
    <mergeCell ref="B7:B10"/>
    <mergeCell ref="C7:C9"/>
    <mergeCell ref="A7:A10"/>
    <mergeCell ref="A11:A13"/>
    <mergeCell ref="A39:E39"/>
    <mergeCell ref="A15:A17"/>
    <mergeCell ref="B15:B17"/>
    <mergeCell ref="A18:A20"/>
    <mergeCell ref="B18:B20"/>
    <mergeCell ref="A21:A23"/>
    <mergeCell ref="B21:B23"/>
    <mergeCell ref="A24:A26"/>
    <mergeCell ref="B24:B26"/>
    <mergeCell ref="A27:A29"/>
    <mergeCell ref="B36:B38"/>
    <mergeCell ref="A33:A35"/>
    <mergeCell ref="A36:A38"/>
    <mergeCell ref="A30:A32"/>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Përmbajtja</vt:lpstr>
      <vt:lpstr>F1</vt:lpstr>
      <vt:lpstr>F2</vt:lpstr>
      <vt:lpstr>F3</vt:lpstr>
      <vt:lpstr>F4</vt:lpstr>
      <vt:lpstr>F5</vt:lpstr>
      <vt:lpstr>F6</vt:lpstr>
      <vt:lpstr>F7.1,7.2</vt:lpstr>
      <vt:lpstr>F8</vt:lpstr>
      <vt:lpstr>F9</vt:lpstr>
      <vt:lpstr>F10, 10.1, 10.2, 10.3</vt:lpstr>
      <vt:lpstr>F11</vt:lpstr>
      <vt:lpstr>F11.1</vt:lpstr>
      <vt:lpstr>F12</vt:lpstr>
      <vt:lpstr>F13, 13.1, 13.2</vt:lpstr>
      <vt:lpstr>F14</vt:lpstr>
      <vt:lpstr>F15</vt:lpstr>
      <vt:lpstr>F16</vt:lpstr>
      <vt:lpstr>F17</vt:lpstr>
      <vt:lpstr>F18</vt:lpstr>
      <vt:lpstr>F20</vt:lpstr>
      <vt:lpstr>F23</vt:lpstr>
      <vt:lpstr>F24</vt:lpstr>
      <vt:lpstr>F25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 Nako</dc:creator>
  <cp:lastModifiedBy>Aida Guxho</cp:lastModifiedBy>
  <cp:lastPrinted>2023-05-11T13:09:39Z</cp:lastPrinted>
  <dcterms:created xsi:type="dcterms:W3CDTF">2022-02-23T15:04:26Z</dcterms:created>
  <dcterms:modified xsi:type="dcterms:W3CDTF">2025-10-09T13:37:37Z</dcterms:modified>
</cp:coreProperties>
</file>