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guxho\Desktop\Audit_ndryshime\IPE\"/>
    </mc:Choice>
  </mc:AlternateContent>
  <bookViews>
    <workbookView xWindow="0" yWindow="0" windowWidth="28800" windowHeight="10035" tabRatio="762"/>
  </bookViews>
  <sheets>
    <sheet name="Content" sheetId="17" r:id="rId1"/>
    <sheet name="F1" sheetId="44" r:id="rId2"/>
    <sheet name="F2" sheetId="45" r:id="rId3"/>
    <sheet name="F3" sheetId="11" r:id="rId4"/>
    <sheet name="F4" sheetId="12" r:id="rId5"/>
    <sheet name="F5" sheetId="1" r:id="rId6"/>
    <sheet name="F6" sheetId="2" r:id="rId7"/>
    <sheet name="F7.1, 7.2" sheetId="40" r:id="rId8"/>
    <sheet name="F8" sheetId="3" r:id="rId9"/>
    <sheet name="F9" sheetId="13" r:id="rId10"/>
    <sheet name="F10, 10.1, 10.2, 10.3" sheetId="41" r:id="rId11"/>
    <sheet name="F11" sheetId="57" r:id="rId12"/>
    <sheet name="F11.1" sheetId="58" r:id="rId13"/>
    <sheet name="F12" sheetId="49" r:id="rId14"/>
    <sheet name="F13, 13.1, 13.2" sheetId="52" r:id="rId15"/>
    <sheet name="F14" sheetId="53" r:id="rId16"/>
    <sheet name="F15" sheetId="24" r:id="rId17"/>
    <sheet name="F16" sheetId="14" r:id="rId18"/>
    <sheet name="F17" sheetId="15" r:id="rId19"/>
    <sheet name="F18" sheetId="38" r:id="rId20"/>
    <sheet name="F20" sheetId="46" r:id="rId21"/>
    <sheet name="F23" sheetId="62" r:id="rId22"/>
    <sheet name="F24" sheetId="63" r:id="rId23"/>
    <sheet name="F25" sheetId="64"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ftnref1_50">'[1]Table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27">'[3]Table 39_'!#REF!</definedName>
    <definedName name="_ftnref1_50_28">'[3]Table 39_'!#REF!</definedName>
    <definedName name="_ftnref1_50_4">'[2]Table 39_'!#REF!</definedName>
    <definedName name="_ftnref1_50_5">'[2]Table 39_'!#REF!</definedName>
    <definedName name="_ftnref1_50_9">'[3]Table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A">#REF!</definedName>
    <definedName name="AccDigits">#REF!</definedName>
    <definedName name="AccDigitsForAssets">#REF!</definedName>
    <definedName name="AccDigitsForLiabilities">#REF!</definedName>
    <definedName name="AccDigitsForOffBalance">#REF!</definedName>
    <definedName name="AccDigitsForPL">#REF!</definedName>
    <definedName name="Administrim_aktivesh">#REF!</definedName>
    <definedName name="afatet">'[4]Data Types'!$C$158:$C$159</definedName>
    <definedName name="Aktivitete_këshilluese">#REF!</definedName>
    <definedName name="Amortising_Schedule">#REF!</definedName>
    <definedName name="App">[5]Lists!$A$27:$A$29</definedName>
    <definedName name="average_vol">'[6]Monte Carlo Simulation'!$K$22</definedName>
    <definedName name="average_week_1">'[6]Monte Carlo Simulation'!$K$15</definedName>
    <definedName name="average_week_2">'[6]Monte Carlo Simulation'!$K$16</definedName>
    <definedName name="average_week_3">'[6]Monte Carlo Simulation'!$K$17</definedName>
    <definedName name="average_week_4">'[6]Monte Carlo Simulation'!$K$18</definedName>
    <definedName name="average_week_52">'[6]Monte Carlo Simulation'!$K$19</definedName>
    <definedName name="avverage_week_1">'[6]Monte Carlo Simulation'!$K$15</definedName>
    <definedName name="BankName">#REF!</definedName>
    <definedName name="benny">#REF!</definedName>
    <definedName name="BranchName">#REF!</definedName>
    <definedName name="BusDayRule">#REF!</definedName>
    <definedName name="Carlos">#REF!</definedName>
    <definedName name="class_of_instrument">[7]Sheet1!$B$9:$B$11</definedName>
    <definedName name="Counter">#REF!</definedName>
    <definedName name="Country_codes">[7]Sheet1!$E$2:$E$244</definedName>
    <definedName name="Currency_codes">[7]Sheet1!$H$2:$H$13</definedName>
    <definedName name="currency_list">#REF!</definedName>
    <definedName name="DatabasePath">[8]General!$F$13</definedName>
    <definedName name="DatabasePathe">[8]General!$F$13</definedName>
    <definedName name="DBPATH">#REF!</definedName>
    <definedName name="Dëmtime_fizike_të_aktiveve">#REF!</definedName>
    <definedName name="Dështim_i_proceseve">#REF!</definedName>
    <definedName name="Destinacioni">'[4]Data Types'!$C$75:$C$78</definedName>
    <definedName name="Diversiteti_dhe_diskriminimi">#REF!</definedName>
    <definedName name="dsa">#REF!</definedName>
    <definedName name="Efekti_Financiar">[9]Referencat!$B$57:$B$62</definedName>
    <definedName name="Ekzekutimi_shpërndarja_dhe_administrimi_i_proceseve">#REF!</definedName>
    <definedName name="elapsed">#REF!</definedName>
    <definedName name="ExternalData">#REF!</definedName>
    <definedName name="F100Level">[8]General!#REF!</definedName>
    <definedName name="F5.2" localSheetId="11">[10]General!#REF!</definedName>
    <definedName name="F5.2" localSheetId="12">[10]General!#REF!</definedName>
    <definedName name="F5.2">[10]General!#REF!</definedName>
    <definedName name="FACTOR">#REF!</definedName>
    <definedName name="Faktorë_të_jashtëm">#REF!</definedName>
    <definedName name="Faya">'[4]Data Types'!$C$136:$C$155</definedName>
    <definedName name="fdsg">'[1]Table 39_'!#REF!</definedName>
    <definedName name="fgf">'[3]Table 39_'!#REF!</definedName>
    <definedName name="Financat_e_korporatave">#REF!</definedName>
    <definedName name="Financial_Effect">'[9]Referencat anglisht'!$B$47:$B$52</definedName>
    <definedName name="Forma">[7]Udhëzues!$A$79:$A$89</definedName>
    <definedName name="Forma_Rist">'[4]Data Types'!$C$96:$C$106</definedName>
    <definedName name="Forma_ristruktu">#REF!</definedName>
    <definedName name="Frequency">[5]Lists!$A$21:$A$25</definedName>
    <definedName name="hhhhh">#REF!</definedName>
    <definedName name="ho">#REF!</definedName>
    <definedName name="incident_code" localSheetId="11">[10]General!#REF!</definedName>
    <definedName name="incident_code" localSheetId="12">[10]General!#REF!</definedName>
    <definedName name="incident_code" localSheetId="7">[10]General!#REF!</definedName>
    <definedName name="incident_code">[10]General!#REF!</definedName>
    <definedName name="initial_price">#REF!</definedName>
    <definedName name="Instrument_type">[7]Sheet1!$B$2:$B$6</definedName>
    <definedName name="InstVol">[11]CapColFlr!#REF!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junk">#REF!</definedName>
    <definedName name="kk">'[12]List details'!$C$5:$C$8</definedName>
    <definedName name="Klas_pas">'[4]Data Types'!$C$116:$C$122</definedName>
    <definedName name="Klasa">'[13]Data Types'!$C$96:$C$99</definedName>
    <definedName name="klasifikimi">[7]Udhëzues!$A$93:$A$97</definedName>
    <definedName name="klasifikimi_para">#REF!</definedName>
    <definedName name="Klientët_produktet_dhe_praktika_të_veprimtarive">#REF!</definedName>
    <definedName name="Kodi_Monedha">'[14]Data Types'!$B$111:$B$130</definedName>
    <definedName name="Kodi_Shteti">'[13]Data Types'!$B$132:$B$368</definedName>
    <definedName name="kredimarresi">[7]Udhëzues!$A$27:$A$31</definedName>
    <definedName name="Listimi_i_titujve_në_bursë" comment="I listuar">#REF!</definedName>
    <definedName name="ll">'[12]List details'!$C$5:$C$8</definedName>
    <definedName name="lloji">'[13]Data Types'!$C$35:$C$42</definedName>
    <definedName name="Lloji_Produktit2">#REF!</definedName>
    <definedName name="Mangësitë_e_produktit">#REF!</definedName>
    <definedName name="Marrëdhëniet_me_punonjësit">#REF!</definedName>
    <definedName name="Mashtrimi_i_brendshëm">#REF!</definedName>
    <definedName name="Mashtrimi_i_jashtëm">#REF!</definedName>
    <definedName name="MaxOblastTabulky">#REF!</definedName>
    <definedName name="MaxOblastTabulky_11">#REF!</definedName>
    <definedName name="MaxOblastTabulky_2">#REF!</definedName>
    <definedName name="MaxOblastTabulky_28">#REF!</definedName>
    <definedName name="mean">#REF!</definedName>
    <definedName name="Menaxhimi_i_llogarive_të_klientëve">#REF!</definedName>
    <definedName name="Mjedis_i_sigurt">#REF!</definedName>
    <definedName name="monedha">[7]Udhëzues!$A$53:$A$56</definedName>
    <definedName name="Monedha1">'[4]Data Types'!#REF!</definedName>
    <definedName name="Monitorimi_dhe_raportimi">#REF!</definedName>
    <definedName name="Ndërmjetësim_me_pakicë">#REF!</definedName>
    <definedName name="Ndërprerja_e_aktivitetit_dhe_dështimi_i_sistemeve">#REF!</definedName>
    <definedName name="Ngjarje_katastrofike_dhe_të_tjera">#REF!</definedName>
    <definedName name="Nisja_Rist">'[4]Data Types'!$C$81:$C$82</definedName>
    <definedName name="Njerëzit_punonjësit">#REF!</definedName>
    <definedName name="Njohja_ekzekutimi_dhe_mirëmbajtja_e_transaksioneve">#REF!</definedName>
    <definedName name="no_of_simulations">'[6]Monte Carlo Simulation'!$C$4</definedName>
    <definedName name="Nr_Kesteve">'[4]Data Types'!$C$84:$C$94</definedName>
    <definedName name="Nr_prod">'[4]Data Types'!$C$176:$C$182</definedName>
    <definedName name="Nr_produktit">#REF!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bligacione_dhe_dëftesa">'[15]F8.1'!#REF!</definedName>
    <definedName name="output">#REF!</definedName>
    <definedName name="Pagesat_dhe_shlyerjet">#REF!</definedName>
    <definedName name="Palët_e_treta_tregtare">#REF!</definedName>
    <definedName name="Përshtatshmëria_publikimi_dhe_mirëbesimi">#REF!</definedName>
    <definedName name="Praktika_të_papërshtatshme_biznesi_dhe_tregu">#REF!</definedName>
    <definedName name="Praktikat_e_punësimit_dhe_të_sigurisë_në_punë">#REF!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procesi">[7]Udhëzues!$A$72:$A$73</definedName>
    <definedName name="Prod_desc_2">'[16]Data Types'!$C$20:$C$28</definedName>
    <definedName name="Prod_description_1">'[16]Data Types'!$C$9:$C$19</definedName>
    <definedName name="produkti_para">[7]Udhëzues!$A$59:$A$62</definedName>
    <definedName name="Regjistrimi_i_klientëve_dhe_dokumentimi">#REF!</definedName>
    <definedName name="ReportDate">[8]General!$F$9</definedName>
    <definedName name="ReportedBy">[8]General!$F$11</definedName>
    <definedName name="residence">[7]Sheet1!$B$27:$B$28</definedName>
    <definedName name="ReturnRequired">#REF!</definedName>
    <definedName name="Rezidenca">'[13]Data Types'!$C$102:$C$103</definedName>
    <definedName name="rfgf">'[1]Table 39_'!#REF!</definedName>
    <definedName name="ROUND">#REF!</definedName>
    <definedName name="runs">#REF!</definedName>
    <definedName name="sbenny">#REF!</definedName>
    <definedName name="sector_of_the_issuer">[7]Sheet1!$B$14:$B$24</definedName>
    <definedName name="Sektori">'[4]Data Types'!$C$50:$C$66</definedName>
    <definedName name="Sektori_emetues">'[13]Data Types'!$C$75:$C$90</definedName>
    <definedName name="Sektori2">#REF!</definedName>
    <definedName name="Seleksionimi_sponsorizimi_financimi_dhe_ekspozimi">#REF!</definedName>
    <definedName name="Shërbime_si_agjent">#REF!</definedName>
    <definedName name="Sherbimi">'[4]Data Types'!$C$131:$C$133</definedName>
    <definedName name="Shitësit_dhe_furnitorët">#REF!</definedName>
    <definedName name="sigma">#REF!</definedName>
    <definedName name="Siguria_e_sistemit__mashtrim_i_jashtëm">#REF!</definedName>
    <definedName name="Siguria_e_sistemit_mashtrim_i_jashtëm">#REF!</definedName>
    <definedName name="Sisteme">#REF!</definedName>
    <definedName name="Sisteme_IT">#REF!</definedName>
    <definedName name="Sistemet">#REF!</definedName>
    <definedName name="starttime">#REF!</definedName>
    <definedName name="Statusi">[7]Udhëzues!$A$23:$A$24</definedName>
    <definedName name="Statusi_exekutimit">#REF!</definedName>
    <definedName name="Statusi2">'[4]Data Types'!$C$125:$C$128</definedName>
    <definedName name="stoptime">#REF!</definedName>
    <definedName name="Subjekti">'[4]Data Types'!$C$44:$C$48</definedName>
    <definedName name="Subjekti2">#REF!</definedName>
    <definedName name="TBData">#REF!</definedName>
    <definedName name="Types_of_int_rate">[7]Sheet1!$H$16:$H$17</definedName>
    <definedName name="UE">'[4]Data Types'!$C$169:$C$173</definedName>
    <definedName name="Unit">[17]BalanceSheet!$K$5</definedName>
    <definedName name="Urdhri">#REF!</definedName>
    <definedName name="Valid1">#REF!</definedName>
    <definedName name="Valid2">#REF!</definedName>
    <definedName name="Valid3">#REF!</definedName>
    <definedName name="Valid4">#REF!</definedName>
    <definedName name="Valid5">#REF!</definedName>
    <definedName name="Veprime_me_thesarin">#REF!</definedName>
    <definedName name="Veprime_të_paautorizuara">#REF!</definedName>
    <definedName name="Veprimtari_bankare_e_financiare">#REF!</definedName>
    <definedName name="Veprimtari_bankare_me_pakicë__retail">#REF!</definedName>
    <definedName name="Veprimtari_bankare_me_pakicë_retail">#REF!</definedName>
    <definedName name="version">[11]Graph!$J$2:$J$3</definedName>
    <definedName name="Vjedhje_dhe_mashtrim__i_brendshëm">#REF!</definedName>
    <definedName name="Vjedhje_dhe_mashtrim__i_jashtëm">#REF!</definedName>
    <definedName name="Vjedhje_dhe_mashtrim_i_brendshëm">#REF!</definedName>
    <definedName name="Vjedhje_dhe_mashtrim_i_jashtëm">#REF!</definedName>
    <definedName name="vol">'[6]Monte Carlo Simulation'!$H$21</definedName>
    <definedName name="week_1">'[6]Monte Carlo Simulation'!$H$15</definedName>
    <definedName name="week_2">'[6]Monte Carlo Simulation'!$H$16</definedName>
    <definedName name="week_3">'[6]Monte Carlo Simulation'!$H$17</definedName>
    <definedName name="week_4">'[6]Monte Carlo Simulation'!$H$18</definedName>
    <definedName name="week_52">'[6]Monte Carlo Simulation'!$H$19</definedName>
    <definedName name="wewew">#REF!</definedName>
    <definedName name="XBRL">[5]Lists!$A$17:$A$19</definedName>
    <definedName name="zxasdafsd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2" i="17" l="1"/>
  <c r="C31" i="17"/>
  <c r="C30" i="17"/>
  <c r="E83" i="44" l="1"/>
  <c r="D14" i="52" l="1"/>
  <c r="L189" i="57" l="1"/>
  <c r="K189" i="57"/>
  <c r="L188" i="57"/>
  <c r="K188" i="57"/>
  <c r="L187" i="57"/>
  <c r="K187" i="57"/>
  <c r="L186" i="57"/>
  <c r="K186" i="57"/>
  <c r="L185" i="57"/>
  <c r="K185" i="57"/>
  <c r="L184" i="57"/>
  <c r="K184" i="57"/>
  <c r="L183" i="57"/>
  <c r="K183" i="57"/>
  <c r="L182" i="57"/>
  <c r="K182" i="57"/>
  <c r="L181" i="57"/>
  <c r="K181" i="57"/>
  <c r="L180" i="57"/>
  <c r="K180" i="57"/>
  <c r="L179" i="57"/>
  <c r="K179" i="57"/>
  <c r="L178" i="57"/>
  <c r="K178" i="57"/>
  <c r="L177" i="57"/>
  <c r="K177" i="57"/>
  <c r="L176" i="57"/>
  <c r="K176" i="57"/>
  <c r="L175" i="57"/>
  <c r="K175" i="57"/>
  <c r="L174" i="57"/>
  <c r="K174" i="57"/>
  <c r="L169" i="57"/>
  <c r="K169" i="57"/>
  <c r="L168" i="57"/>
  <c r="K168" i="57"/>
  <c r="L167" i="57"/>
  <c r="K167" i="57"/>
  <c r="L166" i="57"/>
  <c r="K166" i="57"/>
  <c r="L165" i="57"/>
  <c r="K165" i="57"/>
  <c r="L164" i="57"/>
  <c r="K164" i="57"/>
  <c r="L163" i="57"/>
  <c r="K163" i="57"/>
  <c r="L162" i="57"/>
  <c r="K162" i="57"/>
  <c r="L161" i="57"/>
  <c r="K161" i="57"/>
  <c r="L160" i="57"/>
  <c r="K160" i="57"/>
  <c r="L159" i="57"/>
  <c r="K159" i="57"/>
  <c r="L158" i="57"/>
  <c r="K158" i="57"/>
  <c r="L157" i="57"/>
  <c r="K157" i="57"/>
  <c r="L156" i="57"/>
  <c r="K156" i="57"/>
  <c r="L155" i="57"/>
  <c r="K155" i="57"/>
  <c r="L120" i="57"/>
  <c r="K120" i="57"/>
  <c r="L95" i="57"/>
  <c r="K95" i="57"/>
  <c r="L90" i="57"/>
  <c r="K90" i="57"/>
  <c r="L29" i="57"/>
  <c r="K29" i="57"/>
  <c r="L13" i="57"/>
  <c r="L12" i="57"/>
  <c r="K13" i="57"/>
  <c r="K12" i="57"/>
  <c r="L89" i="58" l="1"/>
  <c r="L87" i="58"/>
  <c r="K43" i="58"/>
  <c r="L43" i="58"/>
  <c r="L42" i="58"/>
  <c r="K42" i="58"/>
  <c r="J94" i="58"/>
  <c r="I94" i="58"/>
  <c r="H94" i="58"/>
  <c r="G94" i="58"/>
  <c r="F94" i="58"/>
  <c r="E94" i="58"/>
  <c r="K94" i="58" s="1"/>
  <c r="D94" i="58"/>
  <c r="L94" i="58" s="1"/>
  <c r="C94" i="58"/>
  <c r="J91" i="58"/>
  <c r="J90" i="58" s="1"/>
  <c r="I91" i="58"/>
  <c r="I90" i="58" s="1"/>
  <c r="H91" i="58"/>
  <c r="G91" i="58"/>
  <c r="G90" i="58" s="1"/>
  <c r="F91" i="58"/>
  <c r="F90" i="58" s="1"/>
  <c r="E91" i="58"/>
  <c r="D91" i="58"/>
  <c r="D90" i="58" s="1"/>
  <c r="C91" i="58"/>
  <c r="J84" i="58"/>
  <c r="I84" i="58"/>
  <c r="H84" i="58"/>
  <c r="G84" i="58"/>
  <c r="F84" i="58"/>
  <c r="E84" i="58"/>
  <c r="K84" i="58" s="1"/>
  <c r="D84" i="58"/>
  <c r="C84" i="58"/>
  <c r="L96" i="58"/>
  <c r="K96" i="58"/>
  <c r="L95" i="58"/>
  <c r="K95" i="58"/>
  <c r="L93" i="58"/>
  <c r="K93" i="58"/>
  <c r="L92" i="58"/>
  <c r="K92" i="58"/>
  <c r="K89" i="58"/>
  <c r="L88" i="58"/>
  <c r="K88" i="58"/>
  <c r="K87" i="58"/>
  <c r="L86" i="58"/>
  <c r="K86" i="58"/>
  <c r="L85" i="58"/>
  <c r="K85" i="58"/>
  <c r="L83" i="58"/>
  <c r="K83" i="58"/>
  <c r="L82" i="58"/>
  <c r="K82" i="58"/>
  <c r="L81" i="58"/>
  <c r="K81" i="58"/>
  <c r="L80" i="58"/>
  <c r="K80" i="58"/>
  <c r="L79" i="58"/>
  <c r="K79" i="58"/>
  <c r="L78" i="58"/>
  <c r="K78" i="58"/>
  <c r="L77" i="58"/>
  <c r="K77" i="58"/>
  <c r="L76" i="58"/>
  <c r="K76" i="58"/>
  <c r="J75" i="58"/>
  <c r="J73" i="58" s="1"/>
  <c r="I75" i="58"/>
  <c r="I73" i="58" s="1"/>
  <c r="H75" i="58"/>
  <c r="G75" i="58"/>
  <c r="F75" i="58"/>
  <c r="E75" i="58"/>
  <c r="D75" i="58"/>
  <c r="C75" i="58"/>
  <c r="C73" i="58" s="1"/>
  <c r="G73" i="58"/>
  <c r="G68" i="58" s="1"/>
  <c r="L72" i="58"/>
  <c r="K72" i="58"/>
  <c r="L71" i="58"/>
  <c r="K71" i="58"/>
  <c r="J70" i="58"/>
  <c r="I70" i="58"/>
  <c r="H70" i="58"/>
  <c r="G70" i="58"/>
  <c r="F70" i="58"/>
  <c r="E70" i="58"/>
  <c r="D70" i="58"/>
  <c r="C70" i="58"/>
  <c r="J63" i="58"/>
  <c r="I63" i="58"/>
  <c r="H63" i="58"/>
  <c r="G63" i="58"/>
  <c r="F63" i="58"/>
  <c r="L63" i="58" s="1"/>
  <c r="E63" i="58"/>
  <c r="D63" i="58"/>
  <c r="C63" i="58"/>
  <c r="L67" i="58"/>
  <c r="K67" i="58"/>
  <c r="L66" i="58"/>
  <c r="K66" i="58"/>
  <c r="L65" i="58"/>
  <c r="K65" i="58"/>
  <c r="L64" i="58"/>
  <c r="K64" i="58"/>
  <c r="L62" i="58"/>
  <c r="K62" i="58"/>
  <c r="L61" i="58"/>
  <c r="K61" i="58"/>
  <c r="L60" i="58"/>
  <c r="K60" i="58"/>
  <c r="L59" i="58"/>
  <c r="K59" i="58"/>
  <c r="L58" i="58"/>
  <c r="K58" i="58"/>
  <c r="J57" i="58"/>
  <c r="J55" i="58" s="1"/>
  <c r="J50" i="58" s="1"/>
  <c r="I57" i="58"/>
  <c r="I55" i="58" s="1"/>
  <c r="H57" i="58"/>
  <c r="H55" i="58" s="1"/>
  <c r="G57" i="58"/>
  <c r="G55" i="58" s="1"/>
  <c r="F57" i="58"/>
  <c r="E57" i="58"/>
  <c r="D57" i="58"/>
  <c r="C57" i="58"/>
  <c r="C55" i="58"/>
  <c r="C50" i="58" s="1"/>
  <c r="L54" i="58"/>
  <c r="K54" i="58"/>
  <c r="L53" i="58"/>
  <c r="K53" i="58"/>
  <c r="J52" i="58"/>
  <c r="I52" i="58"/>
  <c r="H52" i="58"/>
  <c r="G52" i="58"/>
  <c r="F52" i="58"/>
  <c r="E52" i="58"/>
  <c r="D52" i="58"/>
  <c r="C52" i="58"/>
  <c r="L49" i="58"/>
  <c r="K49" i="58"/>
  <c r="L48" i="58"/>
  <c r="K48" i="58"/>
  <c r="L47" i="58"/>
  <c r="K47" i="58"/>
  <c r="L46" i="58"/>
  <c r="K46" i="58"/>
  <c r="L45" i="58"/>
  <c r="K45" i="58"/>
  <c r="J44" i="58"/>
  <c r="J34" i="58" s="1"/>
  <c r="I44" i="58"/>
  <c r="H44" i="58"/>
  <c r="G44" i="58"/>
  <c r="F44" i="58"/>
  <c r="F34" i="58" s="1"/>
  <c r="F29" i="58" s="1"/>
  <c r="E44" i="58"/>
  <c r="D44" i="58"/>
  <c r="C44" i="58"/>
  <c r="L41" i="58"/>
  <c r="K41" i="58"/>
  <c r="L40" i="58"/>
  <c r="K40" i="58"/>
  <c r="L39" i="58"/>
  <c r="K39" i="58"/>
  <c r="L38" i="58"/>
  <c r="K38" i="58"/>
  <c r="L37" i="58"/>
  <c r="K37" i="58"/>
  <c r="J36" i="58"/>
  <c r="I36" i="58"/>
  <c r="H36" i="58"/>
  <c r="H34" i="58" s="1"/>
  <c r="G36" i="58"/>
  <c r="G34" i="58" s="1"/>
  <c r="F36" i="58"/>
  <c r="E36" i="58"/>
  <c r="D36" i="58"/>
  <c r="D34" i="58" s="1"/>
  <c r="C36" i="58"/>
  <c r="C34" i="58"/>
  <c r="L33" i="58"/>
  <c r="K33" i="58"/>
  <c r="L32" i="58"/>
  <c r="K32" i="58"/>
  <c r="J31" i="58"/>
  <c r="I31" i="58"/>
  <c r="H31" i="58"/>
  <c r="G31" i="58"/>
  <c r="F31" i="58"/>
  <c r="E31" i="58"/>
  <c r="D31" i="58"/>
  <c r="C31" i="58"/>
  <c r="J23" i="58"/>
  <c r="I23" i="58"/>
  <c r="H23" i="58"/>
  <c r="G23" i="58"/>
  <c r="F23" i="58"/>
  <c r="E23" i="58"/>
  <c r="D23" i="58"/>
  <c r="C23" i="58"/>
  <c r="K23" i="58" s="1"/>
  <c r="L28" i="58"/>
  <c r="K28" i="58"/>
  <c r="L27" i="58"/>
  <c r="K27" i="58"/>
  <c r="L26" i="58"/>
  <c r="K26" i="58"/>
  <c r="L25" i="58"/>
  <c r="K25" i="58"/>
  <c r="L24" i="58"/>
  <c r="K24" i="58"/>
  <c r="L22" i="58"/>
  <c r="K22" i="58"/>
  <c r="L21" i="58"/>
  <c r="K21" i="58"/>
  <c r="L20" i="58"/>
  <c r="K20" i="58"/>
  <c r="L19" i="58"/>
  <c r="K19" i="58"/>
  <c r="L18" i="58"/>
  <c r="K18" i="58"/>
  <c r="L17" i="58"/>
  <c r="K17" i="58"/>
  <c r="J16" i="58"/>
  <c r="J14" i="58" s="1"/>
  <c r="I16" i="58"/>
  <c r="I14" i="58" s="1"/>
  <c r="H16" i="58"/>
  <c r="H14" i="58" s="1"/>
  <c r="G16" i="58"/>
  <c r="F16" i="58"/>
  <c r="F14" i="58" s="1"/>
  <c r="E16" i="58"/>
  <c r="D16" i="58"/>
  <c r="C16" i="58"/>
  <c r="K16" i="58" s="1"/>
  <c r="L13" i="58"/>
  <c r="K13" i="58"/>
  <c r="L12" i="58"/>
  <c r="K12" i="58"/>
  <c r="J11" i="58"/>
  <c r="I11" i="58"/>
  <c r="I9" i="58" s="1"/>
  <c r="H11" i="58"/>
  <c r="H9" i="58" s="1"/>
  <c r="G11" i="58"/>
  <c r="F11" i="58"/>
  <c r="E11" i="58"/>
  <c r="D11" i="58"/>
  <c r="C11" i="58"/>
  <c r="B15" i="13"/>
  <c r="H90" i="58" l="1"/>
  <c r="L90" i="58" s="1"/>
  <c r="K91" i="58"/>
  <c r="E90" i="58"/>
  <c r="L91" i="58"/>
  <c r="C90" i="58"/>
  <c r="F73" i="58"/>
  <c r="E73" i="58"/>
  <c r="K73" i="58" s="1"/>
  <c r="E68" i="58"/>
  <c r="H73" i="58"/>
  <c r="H68" i="58" s="1"/>
  <c r="L84" i="58"/>
  <c r="J68" i="58"/>
  <c r="L75" i="58"/>
  <c r="F68" i="58"/>
  <c r="I68" i="58"/>
  <c r="K75" i="58"/>
  <c r="K70" i="58"/>
  <c r="L70" i="58"/>
  <c r="C68" i="58"/>
  <c r="K68" i="58" s="1"/>
  <c r="E55" i="58"/>
  <c r="K63" i="58"/>
  <c r="F55" i="58"/>
  <c r="F50" i="58" s="1"/>
  <c r="G50" i="58"/>
  <c r="L57" i="58"/>
  <c r="H50" i="58"/>
  <c r="I50" i="58"/>
  <c r="K57" i="58"/>
  <c r="E50" i="58"/>
  <c r="K52" i="58"/>
  <c r="L52" i="58"/>
  <c r="I34" i="58"/>
  <c r="J29" i="58"/>
  <c r="D29" i="58"/>
  <c r="E34" i="58"/>
  <c r="K44" i="58"/>
  <c r="L44" i="58"/>
  <c r="K34" i="58"/>
  <c r="G29" i="58"/>
  <c r="H29" i="58"/>
  <c r="C29" i="58"/>
  <c r="I29" i="58"/>
  <c r="K36" i="58"/>
  <c r="E29" i="58"/>
  <c r="K31" i="58"/>
  <c r="E14" i="58"/>
  <c r="L23" i="58"/>
  <c r="G14" i="58"/>
  <c r="G9" i="58" s="1"/>
  <c r="E9" i="58"/>
  <c r="L16" i="58"/>
  <c r="J9" i="58"/>
  <c r="F9" i="58"/>
  <c r="C14" i="58"/>
  <c r="K14" i="58" s="1"/>
  <c r="K11" i="58"/>
  <c r="L11" i="58"/>
  <c r="L34" i="58"/>
  <c r="K55" i="58"/>
  <c r="L31" i="58"/>
  <c r="L36" i="58"/>
  <c r="D14" i="58"/>
  <c r="L14" i="58" s="1"/>
  <c r="D55" i="58"/>
  <c r="L55" i="58" s="1"/>
  <c r="D73" i="58"/>
  <c r="J148" i="57"/>
  <c r="I148" i="57"/>
  <c r="H148" i="57"/>
  <c r="G148" i="57"/>
  <c r="F148" i="57"/>
  <c r="E148" i="57"/>
  <c r="D148" i="57"/>
  <c r="C148" i="57"/>
  <c r="J145" i="57"/>
  <c r="I145" i="57"/>
  <c r="H145" i="57"/>
  <c r="G145" i="57"/>
  <c r="F145" i="57"/>
  <c r="E145" i="57"/>
  <c r="D145" i="57"/>
  <c r="C145" i="57"/>
  <c r="J142" i="57"/>
  <c r="I142" i="57"/>
  <c r="H142" i="57"/>
  <c r="G142" i="57"/>
  <c r="F142" i="57"/>
  <c r="E142" i="57"/>
  <c r="D142" i="57"/>
  <c r="C142" i="57"/>
  <c r="J139" i="57"/>
  <c r="I139" i="57"/>
  <c r="H139" i="57"/>
  <c r="G139" i="57"/>
  <c r="F139" i="57"/>
  <c r="E139" i="57"/>
  <c r="D139" i="57"/>
  <c r="C139" i="57"/>
  <c r="J136" i="57"/>
  <c r="I136" i="57"/>
  <c r="H136" i="57"/>
  <c r="G136" i="57"/>
  <c r="F136" i="57"/>
  <c r="E136" i="57"/>
  <c r="D136" i="57"/>
  <c r="C136" i="57"/>
  <c r="J133" i="57"/>
  <c r="I133" i="57"/>
  <c r="H133" i="57"/>
  <c r="G133" i="57"/>
  <c r="F133" i="57"/>
  <c r="E133" i="57"/>
  <c r="D133" i="57"/>
  <c r="C133" i="57"/>
  <c r="J130" i="57"/>
  <c r="I130" i="57"/>
  <c r="H130" i="57"/>
  <c r="G130" i="57"/>
  <c r="F130" i="57"/>
  <c r="E130" i="57"/>
  <c r="D130" i="57"/>
  <c r="C130" i="57"/>
  <c r="J127" i="57"/>
  <c r="I127" i="57"/>
  <c r="H127" i="57"/>
  <c r="G127" i="57"/>
  <c r="F127" i="57"/>
  <c r="E127" i="57"/>
  <c r="D127" i="57"/>
  <c r="C127" i="57"/>
  <c r="J124" i="57"/>
  <c r="I124" i="57"/>
  <c r="H124" i="57"/>
  <c r="G124" i="57"/>
  <c r="F124" i="57"/>
  <c r="E124" i="57"/>
  <c r="D124" i="57"/>
  <c r="C124" i="57"/>
  <c r="J121" i="57"/>
  <c r="I121" i="57"/>
  <c r="H121" i="57"/>
  <c r="G121" i="57"/>
  <c r="F121" i="57"/>
  <c r="E121" i="57"/>
  <c r="D121" i="57"/>
  <c r="C121" i="57"/>
  <c r="J116" i="57"/>
  <c r="I116" i="57"/>
  <c r="H116" i="57"/>
  <c r="G116" i="57"/>
  <c r="F116" i="57"/>
  <c r="E116" i="57"/>
  <c r="D116" i="57"/>
  <c r="C116" i="57"/>
  <c r="J112" i="57"/>
  <c r="I112" i="57"/>
  <c r="H112" i="57"/>
  <c r="G112" i="57"/>
  <c r="F112" i="57"/>
  <c r="E112" i="57"/>
  <c r="D112" i="57"/>
  <c r="C112" i="57"/>
  <c r="C105" i="57" s="1"/>
  <c r="J109" i="57"/>
  <c r="I109" i="57"/>
  <c r="H109" i="57"/>
  <c r="G109" i="57"/>
  <c r="F109" i="57"/>
  <c r="E109" i="57"/>
  <c r="D109" i="57"/>
  <c r="C109" i="57"/>
  <c r="J106" i="57"/>
  <c r="I106" i="57"/>
  <c r="H106" i="57"/>
  <c r="G106" i="57"/>
  <c r="F106" i="57"/>
  <c r="E106" i="57"/>
  <c r="D106" i="57"/>
  <c r="C106" i="57"/>
  <c r="J102" i="57"/>
  <c r="I102" i="57"/>
  <c r="H102" i="57"/>
  <c r="G102" i="57"/>
  <c r="F102" i="57"/>
  <c r="E102" i="57"/>
  <c r="D102" i="57"/>
  <c r="C102" i="57"/>
  <c r="J99" i="57"/>
  <c r="I99" i="57"/>
  <c r="H99" i="57"/>
  <c r="G99" i="57"/>
  <c r="F99" i="57"/>
  <c r="E99" i="57"/>
  <c r="D99" i="57"/>
  <c r="C99" i="57"/>
  <c r="J96" i="57"/>
  <c r="I96" i="57"/>
  <c r="H96" i="57"/>
  <c r="G96" i="57"/>
  <c r="F96" i="57"/>
  <c r="E96" i="57"/>
  <c r="D96" i="57"/>
  <c r="C96" i="57"/>
  <c r="C94" i="57"/>
  <c r="J91" i="57"/>
  <c r="I91" i="57"/>
  <c r="H91" i="57"/>
  <c r="G91" i="57"/>
  <c r="F91" i="57"/>
  <c r="E91" i="57"/>
  <c r="D91" i="57"/>
  <c r="C91" i="57"/>
  <c r="J86" i="57"/>
  <c r="I86" i="57"/>
  <c r="H86" i="57"/>
  <c r="G86" i="57"/>
  <c r="F86" i="57"/>
  <c r="E86" i="57"/>
  <c r="D86" i="57"/>
  <c r="C86" i="57"/>
  <c r="J83" i="57"/>
  <c r="I83" i="57"/>
  <c r="H83" i="57"/>
  <c r="G83" i="57"/>
  <c r="F83" i="57"/>
  <c r="E83" i="57"/>
  <c r="D83" i="57"/>
  <c r="C83" i="57"/>
  <c r="F82" i="57"/>
  <c r="J79" i="57"/>
  <c r="I79" i="57"/>
  <c r="H79" i="57"/>
  <c r="G79" i="57"/>
  <c r="F79" i="57"/>
  <c r="E79" i="57"/>
  <c r="D79" i="57"/>
  <c r="C79" i="57"/>
  <c r="J76" i="57"/>
  <c r="I76" i="57"/>
  <c r="H76" i="57"/>
  <c r="G76" i="57"/>
  <c r="F76" i="57"/>
  <c r="E76" i="57"/>
  <c r="D76" i="57"/>
  <c r="C76" i="57"/>
  <c r="C75" i="57"/>
  <c r="J72" i="57"/>
  <c r="I72" i="57"/>
  <c r="H72" i="57"/>
  <c r="G72" i="57"/>
  <c r="F72" i="57"/>
  <c r="E72" i="57"/>
  <c r="D72" i="57"/>
  <c r="C72" i="57"/>
  <c r="J69" i="57"/>
  <c r="I69" i="57"/>
  <c r="H69" i="57"/>
  <c r="G69" i="57"/>
  <c r="F69" i="57"/>
  <c r="E69" i="57"/>
  <c r="D69" i="57"/>
  <c r="C69" i="57"/>
  <c r="C68" i="57" s="1"/>
  <c r="J64" i="57"/>
  <c r="I64" i="57"/>
  <c r="H64" i="57"/>
  <c r="G64" i="57"/>
  <c r="F64" i="57"/>
  <c r="E64" i="57"/>
  <c r="D64" i="57"/>
  <c r="C64" i="57"/>
  <c r="J61" i="57"/>
  <c r="I61" i="57"/>
  <c r="H61" i="57"/>
  <c r="G61" i="57"/>
  <c r="F61" i="57"/>
  <c r="E61" i="57"/>
  <c r="D61" i="57"/>
  <c r="C61" i="57"/>
  <c r="J60" i="57"/>
  <c r="I60" i="57"/>
  <c r="J57" i="57"/>
  <c r="I57" i="57"/>
  <c r="H57" i="57"/>
  <c r="G57" i="57"/>
  <c r="F57" i="57"/>
  <c r="E57" i="57"/>
  <c r="D57" i="57"/>
  <c r="C57" i="57"/>
  <c r="J54" i="57"/>
  <c r="I54" i="57"/>
  <c r="H54" i="57"/>
  <c r="G54" i="57"/>
  <c r="F54" i="57"/>
  <c r="E54" i="57"/>
  <c r="D54" i="57"/>
  <c r="C54" i="57"/>
  <c r="J50" i="57"/>
  <c r="I50" i="57"/>
  <c r="H50" i="57"/>
  <c r="G50" i="57"/>
  <c r="F50" i="57"/>
  <c r="E50" i="57"/>
  <c r="D50" i="57"/>
  <c r="C50" i="57"/>
  <c r="J47" i="57"/>
  <c r="I47" i="57"/>
  <c r="H47" i="57"/>
  <c r="G47" i="57"/>
  <c r="F47" i="57"/>
  <c r="E47" i="57"/>
  <c r="D47" i="57"/>
  <c r="C47" i="57"/>
  <c r="G46" i="57"/>
  <c r="F46" i="57"/>
  <c r="E46" i="57"/>
  <c r="J42" i="57"/>
  <c r="I42" i="57"/>
  <c r="H42" i="57"/>
  <c r="G42" i="57"/>
  <c r="F42" i="57"/>
  <c r="E42" i="57"/>
  <c r="D42" i="57"/>
  <c r="C42" i="57"/>
  <c r="J39" i="57"/>
  <c r="I39" i="57"/>
  <c r="H39" i="57"/>
  <c r="G39" i="57"/>
  <c r="F39" i="57"/>
  <c r="E39" i="57"/>
  <c r="D39" i="57"/>
  <c r="C39" i="57"/>
  <c r="J36" i="57"/>
  <c r="I36" i="57"/>
  <c r="H36" i="57"/>
  <c r="G36" i="57"/>
  <c r="F36" i="57"/>
  <c r="E36" i="57"/>
  <c r="D36" i="57"/>
  <c r="C36" i="57"/>
  <c r="J33" i="57"/>
  <c r="I33" i="57"/>
  <c r="H33" i="57"/>
  <c r="G33" i="57"/>
  <c r="F33" i="57"/>
  <c r="E33" i="57"/>
  <c r="D33" i="57"/>
  <c r="C33" i="57"/>
  <c r="J30" i="57"/>
  <c r="I30" i="57"/>
  <c r="H30" i="57"/>
  <c r="G30" i="57"/>
  <c r="F30" i="57"/>
  <c r="E30" i="57"/>
  <c r="D30" i="57"/>
  <c r="C30" i="57"/>
  <c r="J26" i="57"/>
  <c r="I26" i="57"/>
  <c r="H26" i="57"/>
  <c r="G26" i="57"/>
  <c r="F26" i="57"/>
  <c r="E26" i="57"/>
  <c r="D26" i="57"/>
  <c r="C26" i="57"/>
  <c r="J18" i="57"/>
  <c r="I18" i="57"/>
  <c r="H18" i="57"/>
  <c r="G18" i="57"/>
  <c r="F18" i="57"/>
  <c r="E18" i="57"/>
  <c r="D18" i="57"/>
  <c r="C18" i="57"/>
  <c r="J15" i="57"/>
  <c r="I15" i="57"/>
  <c r="H15" i="57"/>
  <c r="G15" i="57"/>
  <c r="F15" i="57"/>
  <c r="E15" i="57"/>
  <c r="D15" i="57"/>
  <c r="C15" i="57"/>
  <c r="J11" i="57"/>
  <c r="I11" i="57"/>
  <c r="H11" i="57"/>
  <c r="G11" i="57"/>
  <c r="F11" i="57"/>
  <c r="E11" i="57"/>
  <c r="D11" i="57"/>
  <c r="C11" i="57"/>
  <c r="H119" i="57" l="1"/>
  <c r="H115" i="57" s="1"/>
  <c r="D94" i="57"/>
  <c r="E94" i="57"/>
  <c r="G82" i="57"/>
  <c r="I68" i="57"/>
  <c r="J68" i="57"/>
  <c r="H53" i="57"/>
  <c r="J24" i="57"/>
  <c r="J21" i="57" s="1"/>
  <c r="L36" i="57"/>
  <c r="K61" i="57"/>
  <c r="J82" i="57"/>
  <c r="K130" i="57"/>
  <c r="K26" i="57"/>
  <c r="K30" i="57"/>
  <c r="K33" i="57"/>
  <c r="K36" i="57"/>
  <c r="K39" i="57"/>
  <c r="K42" i="57"/>
  <c r="H46" i="57"/>
  <c r="E53" i="57"/>
  <c r="G68" i="57"/>
  <c r="L76" i="57"/>
  <c r="L79" i="57"/>
  <c r="I82" i="57"/>
  <c r="F94" i="57"/>
  <c r="L106" i="57"/>
  <c r="L109" i="57"/>
  <c r="L112" i="57"/>
  <c r="L116" i="57"/>
  <c r="J119" i="57"/>
  <c r="L39" i="57"/>
  <c r="K64" i="57"/>
  <c r="K124" i="57"/>
  <c r="K145" i="57"/>
  <c r="J46" i="57"/>
  <c r="L61" i="57"/>
  <c r="L64" i="57"/>
  <c r="F75" i="57"/>
  <c r="C82" i="57"/>
  <c r="K83" i="57"/>
  <c r="K86" i="57"/>
  <c r="K91" i="57"/>
  <c r="H94" i="57"/>
  <c r="F105" i="57"/>
  <c r="L121" i="57"/>
  <c r="D119" i="57"/>
  <c r="D115" i="57" s="1"/>
  <c r="L124" i="57"/>
  <c r="L127" i="57"/>
  <c r="L130" i="57"/>
  <c r="L133" i="57"/>
  <c r="L136" i="57"/>
  <c r="L139" i="57"/>
  <c r="L142" i="57"/>
  <c r="L145" i="57"/>
  <c r="L148" i="57"/>
  <c r="K136" i="57"/>
  <c r="C46" i="57"/>
  <c r="K47" i="57"/>
  <c r="K50" i="57"/>
  <c r="G53" i="57"/>
  <c r="E60" i="57"/>
  <c r="G75" i="57"/>
  <c r="D82" i="57"/>
  <c r="L83" i="57"/>
  <c r="L86" i="57"/>
  <c r="L91" i="57"/>
  <c r="I94" i="57"/>
  <c r="G105" i="57"/>
  <c r="E119" i="57"/>
  <c r="K127" i="57"/>
  <c r="D46" i="57"/>
  <c r="L47" i="57"/>
  <c r="L50" i="57"/>
  <c r="F60" i="57"/>
  <c r="K69" i="57"/>
  <c r="K72" i="57"/>
  <c r="H75" i="57"/>
  <c r="E89" i="57"/>
  <c r="J94" i="57"/>
  <c r="H105" i="57"/>
  <c r="F119" i="57"/>
  <c r="D24" i="57"/>
  <c r="L26" i="57"/>
  <c r="K121" i="57"/>
  <c r="K133" i="57"/>
  <c r="K148" i="57"/>
  <c r="K18" i="57"/>
  <c r="I53" i="57"/>
  <c r="J53" i="57"/>
  <c r="G60" i="57"/>
  <c r="L69" i="57"/>
  <c r="L72" i="57"/>
  <c r="D75" i="57"/>
  <c r="I75" i="57"/>
  <c r="K96" i="57"/>
  <c r="K99" i="57"/>
  <c r="K102" i="57"/>
  <c r="I105" i="57"/>
  <c r="L33" i="57"/>
  <c r="I46" i="57"/>
  <c r="H68" i="57"/>
  <c r="K142" i="57"/>
  <c r="K11" i="57"/>
  <c r="E24" i="57"/>
  <c r="L11" i="57"/>
  <c r="L15" i="57"/>
  <c r="L18" i="57"/>
  <c r="F24" i="57"/>
  <c r="I24" i="57"/>
  <c r="K54" i="57"/>
  <c r="K57" i="57"/>
  <c r="C60" i="57"/>
  <c r="H60" i="57"/>
  <c r="E68" i="57"/>
  <c r="E75" i="57"/>
  <c r="J75" i="57"/>
  <c r="L96" i="57"/>
  <c r="L99" i="57"/>
  <c r="L102" i="57"/>
  <c r="D105" i="57"/>
  <c r="J105" i="57"/>
  <c r="J115" i="57"/>
  <c r="L30" i="57"/>
  <c r="L42" i="57"/>
  <c r="F53" i="57"/>
  <c r="G94" i="57"/>
  <c r="E105" i="57"/>
  <c r="K139" i="57"/>
  <c r="G24" i="57"/>
  <c r="K15" i="57"/>
  <c r="H24" i="57"/>
  <c r="L54" i="57"/>
  <c r="L57" i="57"/>
  <c r="F68" i="57"/>
  <c r="K76" i="57"/>
  <c r="K79" i="57"/>
  <c r="E82" i="57"/>
  <c r="H82" i="57"/>
  <c r="K106" i="57"/>
  <c r="K109" i="57"/>
  <c r="K112" i="57"/>
  <c r="K116" i="57"/>
  <c r="G119" i="57"/>
  <c r="I119" i="57"/>
  <c r="K90" i="58"/>
  <c r="L73" i="58"/>
  <c r="K50" i="58"/>
  <c r="K29" i="58"/>
  <c r="L29" i="58"/>
  <c r="C9" i="58"/>
  <c r="K9" i="58" s="1"/>
  <c r="D9" i="58"/>
  <c r="L9" i="58" s="1"/>
  <c r="D50" i="58"/>
  <c r="L50" i="58" s="1"/>
  <c r="D68" i="58"/>
  <c r="L68" i="58" s="1"/>
  <c r="D21" i="57"/>
  <c r="H67" i="57"/>
  <c r="D60" i="57"/>
  <c r="D68" i="57"/>
  <c r="C53" i="57"/>
  <c r="C89" i="57"/>
  <c r="C119" i="57"/>
  <c r="D53" i="57"/>
  <c r="D89" i="57"/>
  <c r="C24" i="57"/>
  <c r="I115" i="57" l="1"/>
  <c r="J89" i="57"/>
  <c r="F89" i="57"/>
  <c r="I67" i="57"/>
  <c r="K68" i="57"/>
  <c r="G45" i="57"/>
  <c r="E45" i="57"/>
  <c r="C45" i="57"/>
  <c r="J45" i="57"/>
  <c r="G89" i="57"/>
  <c r="E67" i="57"/>
  <c r="F115" i="57"/>
  <c r="I89" i="57"/>
  <c r="H89" i="57"/>
  <c r="I21" i="57"/>
  <c r="E21" i="57"/>
  <c r="I45" i="57"/>
  <c r="K75" i="57"/>
  <c r="L94" i="57"/>
  <c r="L82" i="57"/>
  <c r="K94" i="57"/>
  <c r="K82" i="57"/>
  <c r="K119" i="57"/>
  <c r="H170" i="57"/>
  <c r="G21" i="57"/>
  <c r="F21" i="57"/>
  <c r="L75" i="57"/>
  <c r="L119" i="57"/>
  <c r="L60" i="57"/>
  <c r="K45" i="57"/>
  <c r="K53" i="57"/>
  <c r="J9" i="57"/>
  <c r="L68" i="57"/>
  <c r="F45" i="57"/>
  <c r="K60" i="57"/>
  <c r="C67" i="57"/>
  <c r="K46" i="57"/>
  <c r="H45" i="57"/>
  <c r="E115" i="57"/>
  <c r="L105" i="57"/>
  <c r="F67" i="57"/>
  <c r="K105" i="57"/>
  <c r="L24" i="57"/>
  <c r="L46" i="57"/>
  <c r="K24" i="57"/>
  <c r="G115" i="57"/>
  <c r="H21" i="57"/>
  <c r="L53" i="57"/>
  <c r="J67" i="57"/>
  <c r="G67" i="57"/>
  <c r="D67" i="57"/>
  <c r="D9" i="57"/>
  <c r="C115" i="57"/>
  <c r="C21" i="57"/>
  <c r="D45" i="57"/>
  <c r="L115" i="57" l="1"/>
  <c r="L89" i="57"/>
  <c r="I170" i="57"/>
  <c r="J151" i="57"/>
  <c r="G9" i="57"/>
  <c r="L45" i="57"/>
  <c r="E9" i="57"/>
  <c r="H9" i="57"/>
  <c r="K67" i="57"/>
  <c r="C170" i="57"/>
  <c r="L21" i="57"/>
  <c r="I9" i="57"/>
  <c r="K21" i="57"/>
  <c r="K89" i="57"/>
  <c r="K115" i="57"/>
  <c r="F170" i="57"/>
  <c r="E170" i="57"/>
  <c r="J170" i="57"/>
  <c r="L67" i="57"/>
  <c r="F9" i="57"/>
  <c r="G170" i="57"/>
  <c r="D151" i="57"/>
  <c r="D170" i="57"/>
  <c r="C9" i="57"/>
  <c r="D36" i="45"/>
  <c r="L9" i="57" l="1"/>
  <c r="K170" i="57"/>
  <c r="I151" i="57"/>
  <c r="G151" i="57"/>
  <c r="K9" i="57"/>
  <c r="L170" i="57"/>
  <c r="E151" i="57"/>
  <c r="F151" i="57"/>
  <c r="H151" i="57"/>
  <c r="C151" i="57"/>
  <c r="E36" i="45"/>
  <c r="F36" i="45"/>
  <c r="C41" i="2"/>
  <c r="C37" i="2"/>
  <c r="C16" i="2"/>
  <c r="C15" i="1"/>
  <c r="L151" i="57" l="1"/>
  <c r="K151" i="57"/>
  <c r="C17" i="1"/>
  <c r="H34" i="44"/>
  <c r="H75" i="44"/>
  <c r="H67" i="52" l="1"/>
  <c r="H65" i="52"/>
  <c r="C24" i="11" l="1"/>
  <c r="C9" i="11"/>
  <c r="E51" i="11"/>
  <c r="E50" i="11"/>
  <c r="E49" i="11"/>
  <c r="E48" i="11"/>
  <c r="E47" i="11"/>
  <c r="D46" i="11"/>
  <c r="C46" i="11"/>
  <c r="E45" i="11"/>
  <c r="E44" i="11"/>
  <c r="E43" i="11"/>
  <c r="E42" i="11"/>
  <c r="D41" i="11"/>
  <c r="C41" i="11"/>
  <c r="E40" i="11"/>
  <c r="E39" i="11"/>
  <c r="E38" i="11"/>
  <c r="E37" i="11"/>
  <c r="E36" i="11"/>
  <c r="E35" i="11"/>
  <c r="D34" i="11"/>
  <c r="C34" i="11"/>
  <c r="E33" i="11"/>
  <c r="E32" i="11"/>
  <c r="E31" i="11"/>
  <c r="D30" i="11"/>
  <c r="C30" i="11"/>
  <c r="E28" i="11"/>
  <c r="E27" i="11"/>
  <c r="E26" i="11"/>
  <c r="E25" i="11"/>
  <c r="D24" i="11"/>
  <c r="E23" i="11"/>
  <c r="E22" i="11"/>
  <c r="E21" i="11"/>
  <c r="E20" i="11"/>
  <c r="E19" i="11"/>
  <c r="E18" i="11"/>
  <c r="E17" i="11"/>
  <c r="E16" i="11"/>
  <c r="E15" i="11"/>
  <c r="D14" i="11"/>
  <c r="C14" i="11"/>
  <c r="E13" i="11"/>
  <c r="E12" i="11"/>
  <c r="E11" i="11"/>
  <c r="E10" i="11"/>
  <c r="D9" i="11"/>
  <c r="C52" i="11" l="1"/>
  <c r="D52" i="11"/>
  <c r="C29" i="11"/>
  <c r="D29" i="11"/>
  <c r="E24" i="11"/>
  <c r="E46" i="11"/>
  <c r="E41" i="11"/>
  <c r="E34" i="11"/>
  <c r="E30" i="11"/>
  <c r="E9" i="11"/>
  <c r="E14" i="11"/>
  <c r="E52" i="11" l="1"/>
  <c r="E29" i="11"/>
  <c r="C10" i="53"/>
  <c r="C10" i="52" l="1"/>
  <c r="C48" i="52" l="1"/>
  <c r="D32" i="52"/>
  <c r="C32" i="52"/>
  <c r="D28" i="52"/>
  <c r="C28" i="52"/>
  <c r="D23" i="52"/>
  <c r="C23" i="52"/>
  <c r="D19" i="52"/>
  <c r="C19" i="52"/>
  <c r="C14" i="52"/>
  <c r="D10" i="52"/>
  <c r="F24" i="53" l="1"/>
  <c r="C24" i="53"/>
  <c r="C13" i="53"/>
  <c r="C9" i="53" l="1"/>
  <c r="D27" i="53"/>
  <c r="G24" i="53"/>
  <c r="E24" i="53"/>
  <c r="D24" i="53"/>
  <c r="C27" i="53"/>
  <c r="G27" i="53"/>
  <c r="F27" i="53"/>
  <c r="E27" i="53"/>
  <c r="G20" i="53"/>
  <c r="F20" i="53"/>
  <c r="E20" i="53"/>
  <c r="D20" i="53"/>
  <c r="C20" i="53"/>
  <c r="G17" i="53"/>
  <c r="F17" i="53"/>
  <c r="E17" i="53"/>
  <c r="D17" i="53"/>
  <c r="C17" i="53"/>
  <c r="G13" i="53"/>
  <c r="F13" i="53"/>
  <c r="E13" i="53"/>
  <c r="D13" i="53"/>
  <c r="G10" i="53"/>
  <c r="F10" i="53"/>
  <c r="E10" i="53"/>
  <c r="D10" i="53"/>
  <c r="C10" i="49"/>
  <c r="J22" i="49"/>
  <c r="I22" i="49"/>
  <c r="H22" i="49"/>
  <c r="G22" i="49"/>
  <c r="F22" i="49"/>
  <c r="E22" i="49"/>
  <c r="D22" i="49"/>
  <c r="C22" i="49"/>
  <c r="J10" i="49"/>
  <c r="I10" i="49"/>
  <c r="H10" i="49"/>
  <c r="G10" i="49"/>
  <c r="F10" i="49"/>
  <c r="E10" i="49"/>
  <c r="D10" i="49"/>
  <c r="C23" i="53" l="1"/>
  <c r="G9" i="53"/>
  <c r="J21" i="49"/>
  <c r="G21" i="49"/>
  <c r="H21" i="49"/>
  <c r="I21" i="49"/>
  <c r="K22" i="49"/>
  <c r="E21" i="49"/>
  <c r="F21" i="49"/>
  <c r="C9" i="49"/>
  <c r="I9" i="49"/>
  <c r="G9" i="49"/>
  <c r="H9" i="49"/>
  <c r="J9" i="49"/>
  <c r="E9" i="49"/>
  <c r="F9" i="49"/>
  <c r="D9" i="53"/>
  <c r="L10" i="49"/>
  <c r="L22" i="49"/>
  <c r="K10" i="49"/>
  <c r="D21" i="49"/>
  <c r="D9" i="49"/>
  <c r="C21" i="49"/>
  <c r="E9" i="53"/>
  <c r="F9" i="53"/>
  <c r="D23" i="53"/>
  <c r="C16" i="53"/>
  <c r="E23" i="53"/>
  <c r="G23" i="53"/>
  <c r="G16" i="53"/>
  <c r="D16" i="53"/>
  <c r="E16" i="53"/>
  <c r="F16" i="53"/>
  <c r="F23" i="53"/>
  <c r="C15" i="13"/>
  <c r="K21" i="49" l="1"/>
  <c r="K9" i="49"/>
  <c r="L9" i="49"/>
  <c r="L21" i="49"/>
  <c r="G41" i="45"/>
  <c r="G40" i="45"/>
  <c r="C39" i="45"/>
  <c r="C10" i="45"/>
  <c r="D149" i="44"/>
  <c r="E149" i="44"/>
  <c r="F149" i="44"/>
  <c r="G149" i="44"/>
  <c r="C149" i="44"/>
  <c r="H150" i="44"/>
  <c r="H151" i="44"/>
  <c r="H152" i="44"/>
  <c r="H148" i="44"/>
  <c r="H143" i="44"/>
  <c r="G142" i="44"/>
  <c r="D142" i="44"/>
  <c r="E142" i="44"/>
  <c r="F142" i="44"/>
  <c r="C142" i="44"/>
  <c r="D39" i="45"/>
  <c r="E39" i="45"/>
  <c r="F39" i="45"/>
  <c r="G42" i="45"/>
  <c r="G38" i="45"/>
  <c r="C36" i="45"/>
  <c r="G50" i="45"/>
  <c r="G49" i="45"/>
  <c r="G48" i="45"/>
  <c r="G47" i="45"/>
  <c r="G46" i="45"/>
  <c r="G45" i="45"/>
  <c r="G44" i="45"/>
  <c r="F43" i="45"/>
  <c r="E43" i="45"/>
  <c r="D43" i="45"/>
  <c r="C43" i="45"/>
  <c r="G37" i="45"/>
  <c r="G35" i="45"/>
  <c r="G34" i="45"/>
  <c r="G33" i="45"/>
  <c r="F32" i="45"/>
  <c r="E32" i="45"/>
  <c r="D32" i="45"/>
  <c r="C32" i="45"/>
  <c r="G31" i="45"/>
  <c r="G30" i="45"/>
  <c r="F29" i="45"/>
  <c r="E29" i="45"/>
  <c r="D29" i="45"/>
  <c r="C29" i="45"/>
  <c r="G28" i="45"/>
  <c r="G27" i="45"/>
  <c r="F26" i="45"/>
  <c r="E26" i="45"/>
  <c r="D26" i="45"/>
  <c r="C26" i="45"/>
  <c r="G25" i="45"/>
  <c r="G24" i="45"/>
  <c r="F23" i="45"/>
  <c r="E23" i="45"/>
  <c r="D23" i="45"/>
  <c r="C23" i="45"/>
  <c r="G22" i="45"/>
  <c r="G21" i="45"/>
  <c r="F20" i="45"/>
  <c r="E20" i="45"/>
  <c r="D20" i="45"/>
  <c r="C20" i="45"/>
  <c r="G19" i="45"/>
  <c r="G18" i="45"/>
  <c r="F17" i="45"/>
  <c r="E17" i="45"/>
  <c r="D17" i="45"/>
  <c r="C17" i="45"/>
  <c r="G15" i="45"/>
  <c r="G14" i="45"/>
  <c r="G13" i="45"/>
  <c r="G12" i="45"/>
  <c r="G11" i="45"/>
  <c r="F10" i="45"/>
  <c r="E10" i="45"/>
  <c r="D10" i="45"/>
  <c r="H160" i="44"/>
  <c r="H159" i="44"/>
  <c r="H158" i="44"/>
  <c r="G157" i="44"/>
  <c r="F157" i="44"/>
  <c r="E157" i="44"/>
  <c r="D157" i="44"/>
  <c r="C157" i="44"/>
  <c r="H156" i="44"/>
  <c r="H155" i="44"/>
  <c r="G154" i="44"/>
  <c r="F154" i="44"/>
  <c r="E154" i="44"/>
  <c r="D154" i="44"/>
  <c r="C154" i="44"/>
  <c r="H147" i="44"/>
  <c r="H146" i="44"/>
  <c r="H145" i="44"/>
  <c r="H144" i="44"/>
  <c r="H141" i="44"/>
  <c r="H140" i="44"/>
  <c r="C139" i="44"/>
  <c r="H138" i="44"/>
  <c r="H137" i="44"/>
  <c r="G136" i="44"/>
  <c r="F136" i="44"/>
  <c r="E136" i="44"/>
  <c r="D136" i="44"/>
  <c r="H135" i="44"/>
  <c r="H134" i="44"/>
  <c r="G133" i="44"/>
  <c r="F133" i="44"/>
  <c r="E133" i="44"/>
  <c r="D133" i="44"/>
  <c r="H132" i="44"/>
  <c r="H131" i="44"/>
  <c r="G130" i="44"/>
  <c r="F130" i="44"/>
  <c r="E130" i="44"/>
  <c r="D130" i="44"/>
  <c r="H129" i="44"/>
  <c r="H128" i="44"/>
  <c r="G127" i="44"/>
  <c r="F127" i="44"/>
  <c r="E127" i="44"/>
  <c r="D127" i="44"/>
  <c r="H126" i="44"/>
  <c r="H125" i="44"/>
  <c r="G124" i="44"/>
  <c r="F124" i="44"/>
  <c r="E124" i="44"/>
  <c r="D124" i="44"/>
  <c r="H123" i="44"/>
  <c r="H122" i="44"/>
  <c r="G121" i="44"/>
  <c r="F121" i="44"/>
  <c r="E121" i="44"/>
  <c r="D121" i="44"/>
  <c r="H119" i="44"/>
  <c r="H118" i="44"/>
  <c r="C117" i="44"/>
  <c r="H116" i="44"/>
  <c r="H115" i="44"/>
  <c r="G114" i="44"/>
  <c r="F114" i="44"/>
  <c r="E114" i="44"/>
  <c r="D114" i="44"/>
  <c r="H113" i="44"/>
  <c r="H112" i="44"/>
  <c r="G111" i="44"/>
  <c r="F111" i="44"/>
  <c r="E111" i="44"/>
  <c r="D111" i="44"/>
  <c r="H110" i="44"/>
  <c r="H109" i="44"/>
  <c r="G108" i="44"/>
  <c r="F108" i="44"/>
  <c r="E108" i="44"/>
  <c r="D108" i="44"/>
  <c r="H107" i="44"/>
  <c r="H106" i="44"/>
  <c r="G105" i="44"/>
  <c r="F105" i="44"/>
  <c r="E105" i="44"/>
  <c r="D105" i="44"/>
  <c r="H104" i="44"/>
  <c r="H103" i="44"/>
  <c r="G102" i="44"/>
  <c r="F102" i="44"/>
  <c r="E102" i="44"/>
  <c r="D102" i="44"/>
  <c r="H101" i="44"/>
  <c r="H100" i="44"/>
  <c r="G99" i="44"/>
  <c r="F99" i="44"/>
  <c r="E99" i="44"/>
  <c r="D99" i="44"/>
  <c r="H97" i="44"/>
  <c r="H96" i="44"/>
  <c r="C95" i="44"/>
  <c r="H94" i="44"/>
  <c r="H93" i="44"/>
  <c r="G92" i="44"/>
  <c r="F92" i="44"/>
  <c r="E92" i="44"/>
  <c r="D92" i="44"/>
  <c r="H91" i="44"/>
  <c r="H90" i="44"/>
  <c r="G89" i="44"/>
  <c r="F89" i="44"/>
  <c r="E89" i="44"/>
  <c r="D89" i="44"/>
  <c r="H88" i="44"/>
  <c r="H87" i="44"/>
  <c r="G86" i="44"/>
  <c r="F86" i="44"/>
  <c r="E86" i="44"/>
  <c r="D86" i="44"/>
  <c r="H85" i="44"/>
  <c r="H84" i="44"/>
  <c r="G83" i="44"/>
  <c r="F83" i="44"/>
  <c r="D83" i="44"/>
  <c r="H82" i="44"/>
  <c r="H81" i="44"/>
  <c r="G80" i="44"/>
  <c r="F80" i="44"/>
  <c r="E80" i="44"/>
  <c r="D80" i="44"/>
  <c r="H79" i="44"/>
  <c r="H78" i="44"/>
  <c r="G77" i="44"/>
  <c r="F77" i="44"/>
  <c r="E77" i="44"/>
  <c r="D77" i="44"/>
  <c r="H74" i="44"/>
  <c r="H73" i="44"/>
  <c r="G72" i="44"/>
  <c r="F72" i="44"/>
  <c r="E72" i="44"/>
  <c r="D72" i="44"/>
  <c r="H71" i="44"/>
  <c r="H70" i="44"/>
  <c r="G69" i="44"/>
  <c r="F69" i="44"/>
  <c r="E69" i="44"/>
  <c r="D69" i="44"/>
  <c r="H68" i="44"/>
  <c r="H67" i="44"/>
  <c r="G66" i="44"/>
  <c r="F66" i="44"/>
  <c r="E66" i="44"/>
  <c r="D66" i="44"/>
  <c r="H65" i="44"/>
  <c r="H64" i="44"/>
  <c r="G63" i="44"/>
  <c r="F63" i="44"/>
  <c r="E63" i="44"/>
  <c r="D63" i="44"/>
  <c r="H62" i="44"/>
  <c r="H61" i="44"/>
  <c r="G60" i="44"/>
  <c r="F60" i="44"/>
  <c r="E60" i="44"/>
  <c r="D60" i="44"/>
  <c r="H59" i="44"/>
  <c r="H58" i="44"/>
  <c r="G57" i="44"/>
  <c r="F57" i="44"/>
  <c r="E57" i="44"/>
  <c r="D57" i="44"/>
  <c r="C56" i="44"/>
  <c r="H55" i="44"/>
  <c r="H54" i="44"/>
  <c r="H53" i="44"/>
  <c r="G52" i="44"/>
  <c r="F52" i="44"/>
  <c r="E52" i="44"/>
  <c r="D52" i="44"/>
  <c r="H51" i="44"/>
  <c r="H50" i="44"/>
  <c r="G49" i="44"/>
  <c r="F49" i="44"/>
  <c r="E49" i="44"/>
  <c r="D49" i="44"/>
  <c r="H48" i="44"/>
  <c r="H47" i="44"/>
  <c r="G46" i="44"/>
  <c r="F46" i="44"/>
  <c r="E46" i="44"/>
  <c r="D46" i="44"/>
  <c r="H45" i="44"/>
  <c r="H44" i="44"/>
  <c r="G43" i="44"/>
  <c r="F43" i="44"/>
  <c r="E43" i="44"/>
  <c r="D43" i="44"/>
  <c r="H42" i="44"/>
  <c r="H41" i="44"/>
  <c r="G40" i="44"/>
  <c r="F40" i="44"/>
  <c r="E40" i="44"/>
  <c r="D40" i="44"/>
  <c r="H39" i="44"/>
  <c r="H38" i="44"/>
  <c r="G37" i="44"/>
  <c r="F37" i="44"/>
  <c r="E37" i="44"/>
  <c r="D37" i="44"/>
  <c r="C36" i="44"/>
  <c r="H33" i="44"/>
  <c r="H32" i="44"/>
  <c r="H31" i="44"/>
  <c r="H30" i="44"/>
  <c r="H29" i="44"/>
  <c r="H28" i="44"/>
  <c r="H27" i="44"/>
  <c r="G26" i="44"/>
  <c r="F26" i="44"/>
  <c r="E26" i="44"/>
  <c r="D26" i="44"/>
  <c r="C26" i="44"/>
  <c r="H23" i="44"/>
  <c r="H22" i="44"/>
  <c r="G21" i="44"/>
  <c r="F21" i="44"/>
  <c r="E21" i="44"/>
  <c r="D21" i="44"/>
  <c r="C21" i="44"/>
  <c r="H20" i="44"/>
  <c r="H19" i="44"/>
  <c r="G18" i="44"/>
  <c r="F18" i="44"/>
  <c r="E18" i="44"/>
  <c r="D18" i="44"/>
  <c r="C18" i="44"/>
  <c r="H17" i="44"/>
  <c r="H16" i="44"/>
  <c r="G15" i="44"/>
  <c r="F15" i="44"/>
  <c r="E15" i="44"/>
  <c r="D15" i="44"/>
  <c r="C15" i="44"/>
  <c r="H14" i="44"/>
  <c r="H13" i="44"/>
  <c r="G12" i="44"/>
  <c r="F12" i="44"/>
  <c r="E12" i="44"/>
  <c r="D12" i="44"/>
  <c r="C12" i="44"/>
  <c r="H11" i="44"/>
  <c r="F153" i="44" l="1"/>
  <c r="E153" i="44"/>
  <c r="H139" i="44"/>
  <c r="D120" i="44"/>
  <c r="H117" i="44"/>
  <c r="H95" i="44"/>
  <c r="C76" i="44"/>
  <c r="E56" i="44"/>
  <c r="D36" i="44"/>
  <c r="G25" i="44"/>
  <c r="C25" i="44"/>
  <c r="E25" i="44"/>
  <c r="F25" i="44"/>
  <c r="F16" i="45"/>
  <c r="F120" i="44"/>
  <c r="G98" i="44"/>
  <c r="F98" i="44"/>
  <c r="G76" i="44"/>
  <c r="G56" i="44"/>
  <c r="F36" i="44"/>
  <c r="G36" i="44"/>
  <c r="D153" i="44"/>
  <c r="H86" i="44"/>
  <c r="D56" i="44"/>
  <c r="H12" i="44"/>
  <c r="D10" i="44"/>
  <c r="H66" i="44"/>
  <c r="H69" i="44"/>
  <c r="H72" i="44"/>
  <c r="G20" i="45"/>
  <c r="G26" i="45"/>
  <c r="G39" i="45"/>
  <c r="H130" i="44"/>
  <c r="H133" i="44"/>
  <c r="H52" i="44"/>
  <c r="C120" i="44"/>
  <c r="H142" i="44"/>
  <c r="E16" i="45"/>
  <c r="G29" i="45"/>
  <c r="G32" i="45"/>
  <c r="G43" i="45"/>
  <c r="G17" i="45"/>
  <c r="G23" i="45"/>
  <c r="G36" i="45"/>
  <c r="C16" i="45"/>
  <c r="H124" i="44"/>
  <c r="C10" i="44"/>
  <c r="H102" i="44"/>
  <c r="H114" i="44"/>
  <c r="C153" i="44"/>
  <c r="H149" i="44"/>
  <c r="H92" i="44"/>
  <c r="G153" i="44"/>
  <c r="G10" i="45"/>
  <c r="H15" i="44"/>
  <c r="H57" i="44"/>
  <c r="G120" i="44"/>
  <c r="F10" i="44"/>
  <c r="F76" i="44"/>
  <c r="E98" i="44"/>
  <c r="H26" i="44"/>
  <c r="H21" i="44"/>
  <c r="D25" i="44"/>
  <c r="H37" i="44"/>
  <c r="H49" i="44"/>
  <c r="E10" i="44"/>
  <c r="H40" i="44"/>
  <c r="E36" i="44"/>
  <c r="D76" i="44"/>
  <c r="H83" i="44"/>
  <c r="H60" i="44"/>
  <c r="H46" i="44"/>
  <c r="F56" i="44"/>
  <c r="C98" i="44"/>
  <c r="G10" i="44"/>
  <c r="E76" i="44"/>
  <c r="H89" i="44"/>
  <c r="H99" i="44"/>
  <c r="H108" i="44"/>
  <c r="H111" i="44"/>
  <c r="H127" i="44"/>
  <c r="H136" i="44"/>
  <c r="H154" i="44"/>
  <c r="H157" i="44"/>
  <c r="D16" i="45"/>
  <c r="H18" i="44"/>
  <c r="H43" i="44"/>
  <c r="H77" i="44"/>
  <c r="H105" i="44"/>
  <c r="E120" i="44"/>
  <c r="H63" i="44"/>
  <c r="H80" i="44"/>
  <c r="D98" i="44"/>
  <c r="H121" i="44"/>
  <c r="C73" i="2"/>
  <c r="C56" i="2"/>
  <c r="C33" i="2"/>
  <c r="C27" i="2"/>
  <c r="C69" i="2" l="1"/>
  <c r="E51" i="45"/>
  <c r="F51" i="45"/>
  <c r="C51" i="45"/>
  <c r="C35" i="44"/>
  <c r="C24" i="44"/>
  <c r="F24" i="44"/>
  <c r="E24" i="44"/>
  <c r="G24" i="44"/>
  <c r="C52" i="2"/>
  <c r="D35" i="44"/>
  <c r="G16" i="45"/>
  <c r="H76" i="44"/>
  <c r="D51" i="45"/>
  <c r="H153" i="44"/>
  <c r="H98" i="44"/>
  <c r="G35" i="44"/>
  <c r="F35" i="44"/>
  <c r="E35" i="44"/>
  <c r="H25" i="44"/>
  <c r="D24" i="44"/>
  <c r="H56" i="44"/>
  <c r="H120" i="44"/>
  <c r="H10" i="44"/>
  <c r="H36" i="44"/>
  <c r="C21" i="2"/>
  <c r="C12" i="2"/>
  <c r="C68" i="2" l="1"/>
  <c r="C51" i="2"/>
  <c r="C11" i="2"/>
  <c r="G51" i="45"/>
  <c r="C161" i="44"/>
  <c r="H24" i="44"/>
  <c r="E161" i="44"/>
  <c r="F161" i="44"/>
  <c r="G161" i="44"/>
  <c r="D161" i="44"/>
  <c r="H35" i="44"/>
  <c r="P76" i="41"/>
  <c r="P59" i="41"/>
  <c r="C10" i="2" l="1"/>
  <c r="H161" i="44"/>
  <c r="O80" i="41"/>
  <c r="H107" i="41" s="1"/>
  <c r="N80" i="41"/>
  <c r="H106" i="41" s="1"/>
  <c r="M80" i="41"/>
  <c r="H105" i="41" s="1"/>
  <c r="L80" i="41"/>
  <c r="L81" i="41" s="1"/>
  <c r="K80" i="41"/>
  <c r="K81" i="41" s="1"/>
  <c r="J80" i="41"/>
  <c r="J81" i="41" s="1"/>
  <c r="I80" i="41"/>
  <c r="H101" i="41" s="1"/>
  <c r="H80" i="41"/>
  <c r="H100" i="41" s="1"/>
  <c r="G80" i="41"/>
  <c r="H99" i="41" s="1"/>
  <c r="F80" i="41"/>
  <c r="F81" i="41" s="1"/>
  <c r="E80" i="41"/>
  <c r="E81" i="41" s="1"/>
  <c r="D80" i="41"/>
  <c r="C80" i="41"/>
  <c r="H95" i="41" s="1"/>
  <c r="P79" i="41"/>
  <c r="P78" i="41"/>
  <c r="P77" i="41"/>
  <c r="O64" i="41"/>
  <c r="O65" i="41" s="1"/>
  <c r="N64" i="41"/>
  <c r="N65" i="41" s="1"/>
  <c r="M64" i="41"/>
  <c r="M65" i="41" s="1"/>
  <c r="L64" i="41"/>
  <c r="F104" i="41" s="1"/>
  <c r="K64" i="41"/>
  <c r="K65" i="41" s="1"/>
  <c r="J64" i="41"/>
  <c r="F102" i="41" s="1"/>
  <c r="I64" i="41"/>
  <c r="I65" i="41" s="1"/>
  <c r="H64" i="41"/>
  <c r="H65" i="41" s="1"/>
  <c r="G64" i="41"/>
  <c r="G65" i="41" s="1"/>
  <c r="F64" i="41"/>
  <c r="F98" i="41" s="1"/>
  <c r="E64" i="41"/>
  <c r="E65" i="41" s="1"/>
  <c r="D64" i="41"/>
  <c r="F96" i="41" s="1"/>
  <c r="C64" i="41"/>
  <c r="P63" i="41"/>
  <c r="P62" i="41"/>
  <c r="P61" i="41"/>
  <c r="P60" i="41"/>
  <c r="O54" i="41"/>
  <c r="O55" i="41" s="1"/>
  <c r="N54" i="41"/>
  <c r="E106" i="41" s="1"/>
  <c r="M54" i="41"/>
  <c r="E105" i="41" s="1"/>
  <c r="L54" i="41"/>
  <c r="E104" i="41" s="1"/>
  <c r="K54" i="41"/>
  <c r="K55" i="41" s="1"/>
  <c r="J54" i="41"/>
  <c r="J55" i="41" s="1"/>
  <c r="I54" i="41"/>
  <c r="I55" i="41" s="1"/>
  <c r="H54" i="41"/>
  <c r="H55" i="41" s="1"/>
  <c r="G54" i="41"/>
  <c r="E99" i="41" s="1"/>
  <c r="F54" i="41"/>
  <c r="E98" i="41" s="1"/>
  <c r="E54" i="41"/>
  <c r="E55" i="41" s="1"/>
  <c r="D54" i="41"/>
  <c r="D55" i="41" s="1"/>
  <c r="C54" i="41"/>
  <c r="P53" i="41"/>
  <c r="P52" i="41"/>
  <c r="P51" i="41"/>
  <c r="P50" i="41"/>
  <c r="P49" i="41"/>
  <c r="P35" i="41"/>
  <c r="O34" i="41"/>
  <c r="O36" i="41" s="1"/>
  <c r="N34" i="41"/>
  <c r="N36" i="41" s="1"/>
  <c r="N37" i="41" s="1"/>
  <c r="M34" i="41"/>
  <c r="M36" i="41" s="1"/>
  <c r="D105" i="41" s="1"/>
  <c r="L34" i="41"/>
  <c r="L36" i="41" s="1"/>
  <c r="L37" i="41" s="1"/>
  <c r="K34" i="41"/>
  <c r="K36" i="41" s="1"/>
  <c r="J34" i="41"/>
  <c r="J36" i="41" s="1"/>
  <c r="I34" i="41"/>
  <c r="I36" i="41" s="1"/>
  <c r="H34" i="41"/>
  <c r="H36" i="41" s="1"/>
  <c r="G34" i="41"/>
  <c r="G36" i="41" s="1"/>
  <c r="D99" i="41" s="1"/>
  <c r="F34" i="41"/>
  <c r="F36" i="41" s="1"/>
  <c r="F37" i="41" s="1"/>
  <c r="E34" i="41"/>
  <c r="E36" i="41" s="1"/>
  <c r="D34" i="41"/>
  <c r="D36" i="41" s="1"/>
  <c r="C34" i="41"/>
  <c r="P33" i="41"/>
  <c r="P32" i="41"/>
  <c r="P31" i="41"/>
  <c r="P30" i="41"/>
  <c r="P29" i="41"/>
  <c r="P28" i="41"/>
  <c r="P22" i="41"/>
  <c r="P20" i="41"/>
  <c r="P19" i="41"/>
  <c r="P18" i="41"/>
  <c r="P17" i="41"/>
  <c r="P16" i="41"/>
  <c r="P15" i="41"/>
  <c r="P14" i="41"/>
  <c r="P13" i="41"/>
  <c r="P12" i="41"/>
  <c r="O11" i="41"/>
  <c r="N11" i="41"/>
  <c r="M11" i="41"/>
  <c r="L11" i="41"/>
  <c r="K11" i="41"/>
  <c r="J11" i="41"/>
  <c r="I11" i="41"/>
  <c r="H11" i="41"/>
  <c r="G11" i="41"/>
  <c r="F11" i="41"/>
  <c r="E11" i="41"/>
  <c r="D11" i="41"/>
  <c r="C11" i="41"/>
  <c r="P10" i="41"/>
  <c r="P9" i="41"/>
  <c r="E21" i="41" l="1"/>
  <c r="M21" i="41"/>
  <c r="N21" i="41"/>
  <c r="K21" i="41"/>
  <c r="K23" i="41" s="1"/>
  <c r="O21" i="41"/>
  <c r="L21" i="41"/>
  <c r="F21" i="41"/>
  <c r="F23" i="41" s="1"/>
  <c r="H21" i="41"/>
  <c r="H23" i="41" s="1"/>
  <c r="I21" i="41"/>
  <c r="C21" i="41"/>
  <c r="D21" i="41"/>
  <c r="G21" i="41"/>
  <c r="J21" i="41"/>
  <c r="L23" i="41"/>
  <c r="E23" i="41"/>
  <c r="M23" i="41"/>
  <c r="N23" i="41"/>
  <c r="D23" i="41"/>
  <c r="G23" i="41"/>
  <c r="O23" i="41"/>
  <c r="I23" i="41"/>
  <c r="J23" i="41"/>
  <c r="C87" i="2"/>
  <c r="C9" i="2"/>
  <c r="I81" i="41"/>
  <c r="N81" i="41"/>
  <c r="O81" i="41"/>
  <c r="P34" i="41"/>
  <c r="F99" i="41"/>
  <c r="F105" i="41"/>
  <c r="H37" i="41"/>
  <c r="D100" i="41"/>
  <c r="N55" i="41"/>
  <c r="P64" i="41"/>
  <c r="F97" i="41"/>
  <c r="F103" i="41"/>
  <c r="D65" i="41"/>
  <c r="G55" i="41"/>
  <c r="J65" i="41"/>
  <c r="F95" i="41"/>
  <c r="E100" i="41"/>
  <c r="C81" i="41"/>
  <c r="F101" i="41"/>
  <c r="F107" i="41"/>
  <c r="P54" i="41"/>
  <c r="D106" i="41"/>
  <c r="P80" i="41"/>
  <c r="M55" i="41"/>
  <c r="H81" i="41"/>
  <c r="C23" i="41"/>
  <c r="P21" i="41"/>
  <c r="C107" i="41"/>
  <c r="D107" i="41"/>
  <c r="O37" i="41"/>
  <c r="D37" i="41"/>
  <c r="D96" i="41"/>
  <c r="J37" i="41"/>
  <c r="D102" i="41"/>
  <c r="D101" i="41"/>
  <c r="I37" i="41"/>
  <c r="L24" i="41"/>
  <c r="D97" i="41"/>
  <c r="E37" i="41"/>
  <c r="D103" i="41"/>
  <c r="K37" i="41"/>
  <c r="C96" i="41"/>
  <c r="D24" i="41"/>
  <c r="C97" i="41"/>
  <c r="P11" i="41"/>
  <c r="D98" i="41"/>
  <c r="F55" i="41"/>
  <c r="L55" i="41"/>
  <c r="C65" i="41"/>
  <c r="G81" i="41"/>
  <c r="M81" i="41"/>
  <c r="E95" i="41"/>
  <c r="H96" i="41"/>
  <c r="E97" i="41"/>
  <c r="H98" i="41"/>
  <c r="E101" i="41"/>
  <c r="H102" i="41"/>
  <c r="E103" i="41"/>
  <c r="H104" i="41"/>
  <c r="E107" i="41"/>
  <c r="D104" i="41"/>
  <c r="G24" i="41"/>
  <c r="M24" i="41"/>
  <c r="C55" i="41"/>
  <c r="F65" i="41"/>
  <c r="L65" i="41"/>
  <c r="D81" i="41"/>
  <c r="E96" i="41"/>
  <c r="H97" i="41"/>
  <c r="E102" i="41"/>
  <c r="H103" i="41"/>
  <c r="C36" i="41"/>
  <c r="G37" i="41"/>
  <c r="M37" i="41"/>
  <c r="F100" i="41"/>
  <c r="F106" i="41"/>
  <c r="G42" i="12"/>
  <c r="G41" i="12"/>
  <c r="F40" i="12"/>
  <c r="E40" i="12"/>
  <c r="D40" i="12"/>
  <c r="C40" i="12"/>
  <c r="G39" i="12"/>
  <c r="G38" i="12"/>
  <c r="F37" i="12"/>
  <c r="E37" i="12"/>
  <c r="D37" i="12"/>
  <c r="C37" i="12"/>
  <c r="G36" i="12"/>
  <c r="G35" i="12"/>
  <c r="G34" i="12"/>
  <c r="G33" i="12"/>
  <c r="G32" i="12"/>
  <c r="F31" i="12"/>
  <c r="E31" i="12"/>
  <c r="D31" i="12"/>
  <c r="C31" i="12"/>
  <c r="G30" i="12"/>
  <c r="G29" i="12"/>
  <c r="G28" i="12"/>
  <c r="G27" i="12"/>
  <c r="G26" i="12"/>
  <c r="G25" i="12"/>
  <c r="F24" i="12"/>
  <c r="E24" i="12"/>
  <c r="D24" i="12"/>
  <c r="C24" i="12"/>
  <c r="G23" i="12"/>
  <c r="G22" i="12"/>
  <c r="F21" i="12"/>
  <c r="E21" i="12"/>
  <c r="D21" i="12"/>
  <c r="C21" i="12"/>
  <c r="G20" i="12"/>
  <c r="G19" i="12"/>
  <c r="F18" i="12"/>
  <c r="E18" i="12"/>
  <c r="D18" i="12"/>
  <c r="C18" i="12"/>
  <c r="G16" i="12"/>
  <c r="G13" i="12"/>
  <c r="G12" i="12"/>
  <c r="F11" i="12"/>
  <c r="E11" i="12"/>
  <c r="D11" i="12"/>
  <c r="C11" i="12"/>
  <c r="C100" i="41" l="1"/>
  <c r="H24" i="41"/>
  <c r="F24" i="41"/>
  <c r="E24" i="41"/>
  <c r="J24" i="41"/>
  <c r="C104" i="41"/>
  <c r="O24" i="41"/>
  <c r="C101" i="41"/>
  <c r="C98" i="41"/>
  <c r="G98" i="41" s="1"/>
  <c r="I98" i="41" s="1"/>
  <c r="L98" i="41" s="1"/>
  <c r="I24" i="41"/>
  <c r="C99" i="41"/>
  <c r="G99" i="41" s="1"/>
  <c r="I99" i="41" s="1"/>
  <c r="L99" i="41" s="1"/>
  <c r="C105" i="41"/>
  <c r="G105" i="41" s="1"/>
  <c r="I105" i="41" s="1"/>
  <c r="L105" i="41" s="1"/>
  <c r="C103" i="41"/>
  <c r="K24" i="41"/>
  <c r="C106" i="41"/>
  <c r="G106" i="41" s="1"/>
  <c r="I106" i="41" s="1"/>
  <c r="L106" i="41" s="1"/>
  <c r="N24" i="41"/>
  <c r="C102" i="41"/>
  <c r="G102" i="41" s="1"/>
  <c r="I102" i="41" s="1"/>
  <c r="L102" i="41" s="1"/>
  <c r="D38" i="40"/>
  <c r="D15" i="40"/>
  <c r="D17" i="12"/>
  <c r="E17" i="12"/>
  <c r="F17" i="12"/>
  <c r="G103" i="41"/>
  <c r="I103" i="41" s="1"/>
  <c r="L103" i="41" s="1"/>
  <c r="G96" i="41"/>
  <c r="I96" i="41" s="1"/>
  <c r="L96" i="41" s="1"/>
  <c r="G101" i="41"/>
  <c r="I101" i="41" s="1"/>
  <c r="L101" i="41" s="1"/>
  <c r="G37" i="12"/>
  <c r="G40" i="12"/>
  <c r="G21" i="12"/>
  <c r="G31" i="12"/>
  <c r="G11" i="12"/>
  <c r="G24" i="12"/>
  <c r="G18" i="12"/>
  <c r="P81" i="41"/>
  <c r="G104" i="41"/>
  <c r="I104" i="41" s="1"/>
  <c r="L104" i="41" s="1"/>
  <c r="D95" i="41"/>
  <c r="P36" i="41"/>
  <c r="C37" i="41"/>
  <c r="P37" i="41" s="1"/>
  <c r="P65" i="41"/>
  <c r="G97" i="41"/>
  <c r="I97" i="41" s="1"/>
  <c r="L97" i="41" s="1"/>
  <c r="G107" i="41"/>
  <c r="I107" i="41" s="1"/>
  <c r="L107" i="41" s="1"/>
  <c r="P55" i="41"/>
  <c r="G100" i="41"/>
  <c r="I100" i="41" s="1"/>
  <c r="L100" i="41" s="1"/>
  <c r="C24" i="41"/>
  <c r="C95" i="41"/>
  <c r="G95" i="41" s="1"/>
  <c r="I95" i="41" s="1"/>
  <c r="L95" i="41" s="1"/>
  <c r="P23" i="41"/>
  <c r="C17" i="12"/>
  <c r="P24" i="41" l="1"/>
  <c r="G17" i="12"/>
  <c r="M109" i="41"/>
  <c r="M108" i="41"/>
  <c r="M110" i="41" l="1"/>
  <c r="M111" i="41" s="1"/>
  <c r="M112" i="41" l="1"/>
  <c r="M106" i="41"/>
  <c r="M97" i="41"/>
  <c r="M107" i="41"/>
  <c r="M96" i="41"/>
  <c r="M99" i="41"/>
  <c r="M103" i="41"/>
  <c r="M105" i="41"/>
  <c r="M98" i="41"/>
  <c r="M101" i="41"/>
  <c r="M104" i="41"/>
  <c r="M95" i="41"/>
  <c r="M102" i="41"/>
  <c r="M100" i="41"/>
  <c r="C12" i="24"/>
  <c r="C22" i="1" l="1"/>
  <c r="C19" i="1"/>
  <c r="C9" i="1"/>
  <c r="C23" i="1" l="1"/>
  <c r="C20" i="1"/>
  <c r="C31" i="40"/>
  <c r="C9" i="40"/>
  <c r="C32" i="40"/>
  <c r="C24" i="1" l="1"/>
  <c r="C33" i="40"/>
  <c r="C10" i="40"/>
  <c r="C26" i="1"/>
  <c r="C12" i="40"/>
  <c r="C35" i="40"/>
  <c r="C37" i="40" s="1"/>
  <c r="D39" i="40" s="1"/>
  <c r="C14" i="40" l="1"/>
  <c r="G15" i="12"/>
  <c r="C14" i="12"/>
  <c r="E14" i="12"/>
  <c r="E10" i="12"/>
  <c r="F14" i="12"/>
  <c r="D14" i="12"/>
  <c r="D10" i="12" l="1"/>
  <c r="F10" i="12"/>
  <c r="F43" i="12" s="1"/>
  <c r="D43" i="12"/>
  <c r="E43" i="12"/>
  <c r="D16" i="40"/>
  <c r="G14" i="12"/>
  <c r="C10" i="12"/>
  <c r="C43" i="12" l="1"/>
  <c r="G10" i="12"/>
  <c r="G43" i="12" l="1"/>
</calcChain>
</file>

<file path=xl/sharedStrings.xml><?xml version="1.0" encoding="utf-8"?>
<sst xmlns="http://schemas.openxmlformats.org/spreadsheetml/2006/main" count="2292" uniqueCount="1288">
  <si>
    <t>ALL</t>
  </si>
  <si>
    <t>1</t>
  </si>
  <si>
    <t>2</t>
  </si>
  <si>
    <t>3</t>
  </si>
  <si>
    <t>1.1</t>
  </si>
  <si>
    <t>1.1.1</t>
  </si>
  <si>
    <t>1.1.1.1</t>
  </si>
  <si>
    <t>1.1.1.1.1</t>
  </si>
  <si>
    <t>1.1.1.1.3</t>
  </si>
  <si>
    <t>1.1.1.2</t>
  </si>
  <si>
    <t>1.1.1.2.1</t>
  </si>
  <si>
    <t>1.1.1.2.2</t>
  </si>
  <si>
    <t>1.1.1.2.3</t>
  </si>
  <si>
    <t>1.1.1.5</t>
  </si>
  <si>
    <t>1.1.1.5.1</t>
  </si>
  <si>
    <t>1.1.1.5.2</t>
  </si>
  <si>
    <t>1.1.1.5.3</t>
  </si>
  <si>
    <t>1.1.1.5.4</t>
  </si>
  <si>
    <t>1.1.1.5.5</t>
  </si>
  <si>
    <t>1.1.1.6</t>
  </si>
  <si>
    <t>1.1.1.6.1</t>
  </si>
  <si>
    <t>1.1.1.6.2</t>
  </si>
  <si>
    <t>1.1.1.6.3</t>
  </si>
  <si>
    <t>1.1.1.7</t>
  </si>
  <si>
    <t>1.1.1.7.1</t>
  </si>
  <si>
    <t>1.1.1.7.2</t>
  </si>
  <si>
    <t>1.1.1.8</t>
  </si>
  <si>
    <t>1.1.1.9</t>
  </si>
  <si>
    <t>1.1.1.9.1</t>
  </si>
  <si>
    <t>1.1.1.9.2</t>
  </si>
  <si>
    <t>1.1.1.9.3</t>
  </si>
  <si>
    <t>1.1.1.10</t>
  </si>
  <si>
    <t>1.1.1.11</t>
  </si>
  <si>
    <t>1.1.1.12</t>
  </si>
  <si>
    <t>1.1.1.13</t>
  </si>
  <si>
    <t>1.1.1.14</t>
  </si>
  <si>
    <t>1.1.1.15</t>
  </si>
  <si>
    <t>1.1.2</t>
  </si>
  <si>
    <t>1.1.2.1</t>
  </si>
  <si>
    <t>1.1.2.1.1</t>
  </si>
  <si>
    <t>1.1.2.1.2</t>
  </si>
  <si>
    <t>1.1.2.1.3</t>
  </si>
  <si>
    <t>1.1.2.1.4</t>
  </si>
  <si>
    <t>1.1.2.1.4.1</t>
  </si>
  <si>
    <t>1.1.2.1.4.2</t>
  </si>
  <si>
    <t>1.1.2.1.4.3</t>
  </si>
  <si>
    <t>1.1.2.1.5</t>
  </si>
  <si>
    <t>1.1.2.2</t>
  </si>
  <si>
    <t>1.1.2.3</t>
  </si>
  <si>
    <t>1.1.2.4</t>
  </si>
  <si>
    <t>1.1.2.5</t>
  </si>
  <si>
    <t>1.1.2.6</t>
  </si>
  <si>
    <t>1.1.2.7</t>
  </si>
  <si>
    <t>1.1.2.8</t>
  </si>
  <si>
    <t>1.2</t>
  </si>
  <si>
    <t>1.2.1</t>
  </si>
  <si>
    <t>1.2.1.1</t>
  </si>
  <si>
    <t>1.2.1.2</t>
  </si>
  <si>
    <t>1.2.1.3</t>
  </si>
  <si>
    <t>1.2.1.4</t>
  </si>
  <si>
    <t>1.2.1.4.1</t>
  </si>
  <si>
    <t>1.2.1.4.2</t>
  </si>
  <si>
    <t>1.2.1.4.3</t>
  </si>
  <si>
    <t>1.2.1.5</t>
  </si>
  <si>
    <t>1.2.2</t>
  </si>
  <si>
    <t>1.2.3</t>
  </si>
  <si>
    <t>1.2.4</t>
  </si>
  <si>
    <t>1.2.5</t>
  </si>
  <si>
    <t>Kodi</t>
  </si>
  <si>
    <t>1.2.3.</t>
  </si>
  <si>
    <t>1.2.4.</t>
  </si>
  <si>
    <t>1.2.1.</t>
  </si>
  <si>
    <t>1.2.2.</t>
  </si>
  <si>
    <t>1.2.5.</t>
  </si>
  <si>
    <t>LEKË</t>
  </si>
  <si>
    <t>VALUTË</t>
  </si>
  <si>
    <t>TOTALI</t>
  </si>
  <si>
    <t>1.3</t>
  </si>
  <si>
    <t>1.3.1</t>
  </si>
  <si>
    <t>1.3.2</t>
  </si>
  <si>
    <t>1.4.1</t>
  </si>
  <si>
    <t>1.4.2</t>
  </si>
  <si>
    <t>1.5.1</t>
  </si>
  <si>
    <t>1.5.2</t>
  </si>
  <si>
    <t>2.1</t>
  </si>
  <si>
    <t>2.1.1</t>
  </si>
  <si>
    <t>2.1.1.1</t>
  </si>
  <si>
    <t>2.1.1.2</t>
  </si>
  <si>
    <t>2.1.2</t>
  </si>
  <si>
    <t>2.2</t>
  </si>
  <si>
    <t>2.3</t>
  </si>
  <si>
    <t>2.4</t>
  </si>
  <si>
    <t>2.5</t>
  </si>
  <si>
    <t>3.1.1</t>
  </si>
  <si>
    <t>3.1.2.1</t>
  </si>
  <si>
    <t>3.2.1</t>
  </si>
  <si>
    <t>3.3.1</t>
  </si>
  <si>
    <t>4</t>
  </si>
  <si>
    <t>5</t>
  </si>
  <si>
    <t>6</t>
  </si>
  <si>
    <t>6.1</t>
  </si>
  <si>
    <t>6.2</t>
  </si>
  <si>
    <t>6.3</t>
  </si>
  <si>
    <t>2.2.1</t>
  </si>
  <si>
    <t>2.2.2</t>
  </si>
  <si>
    <t>2.3.1</t>
  </si>
  <si>
    <t>2.3.2</t>
  </si>
  <si>
    <t>2.4.1</t>
  </si>
  <si>
    <t>2.4.2</t>
  </si>
  <si>
    <t>2.5.1</t>
  </si>
  <si>
    <t>2.5.2</t>
  </si>
  <si>
    <t>2.6.2</t>
  </si>
  <si>
    <t>2.6.1</t>
  </si>
  <si>
    <t>3.1.2</t>
  </si>
  <si>
    <t>3.1.1.1</t>
  </si>
  <si>
    <t>7</t>
  </si>
  <si>
    <t>8</t>
  </si>
  <si>
    <t>9</t>
  </si>
  <si>
    <t>10</t>
  </si>
  <si>
    <t>11</t>
  </si>
  <si>
    <r>
      <rPr>
        <sz val="9"/>
        <color rgb="FF231F20"/>
        <rFont val="Arial"/>
        <family val="2"/>
        <charset val="238"/>
      </rPr>
      <t>1</t>
    </r>
  </si>
  <si>
    <t>USD</t>
  </si>
  <si>
    <t>EUR</t>
  </si>
  <si>
    <t>GBP</t>
  </si>
  <si>
    <t>CHF</t>
  </si>
  <si>
    <t>CAD</t>
  </si>
  <si>
    <t>SEK</t>
  </si>
  <si>
    <t>AUD</t>
  </si>
  <si>
    <t>YPY</t>
  </si>
  <si>
    <t>DKK</t>
  </si>
  <si>
    <t>NOK</t>
  </si>
  <si>
    <t>TRY</t>
  </si>
  <si>
    <t>XAU</t>
  </si>
  <si>
    <t>CNY</t>
  </si>
  <si>
    <t>A</t>
  </si>
  <si>
    <t>B</t>
  </si>
  <si>
    <t>C</t>
  </si>
  <si>
    <t>(1)</t>
  </si>
  <si>
    <t>(2)</t>
  </si>
  <si>
    <t>(3)</t>
  </si>
  <si>
    <t>(7)</t>
  </si>
  <si>
    <t>JPY</t>
  </si>
  <si>
    <t>1.1.1.1.2</t>
  </si>
  <si>
    <t>1.1.1.1.4</t>
  </si>
  <si>
    <t>1.1.1.1.3.1</t>
  </si>
  <si>
    <t>1.1.1.1.3.2</t>
  </si>
  <si>
    <t>1.1.1.1.3.3</t>
  </si>
  <si>
    <t>1.1.1.3</t>
  </si>
  <si>
    <t>1.1.1.4</t>
  </si>
  <si>
    <t>1.2.6</t>
  </si>
  <si>
    <t>1.2.7</t>
  </si>
  <si>
    <t>1.1 + 1.2</t>
  </si>
  <si>
    <t>1.1.1 + 1.1.2</t>
  </si>
  <si>
    <t>1.1.1.2.1 + 1.1.1.2.2 + 1.1.1.2.3</t>
  </si>
  <si>
    <t>1.1.1.5.1 + 1.1.1.5.2 + 1.1.1.5.3 + 1.1.1.5.4 + 1.1.1.5.5</t>
  </si>
  <si>
    <t>1.1.1.6.1 + 1.1.1.6.2 + 1.1.1.6.3</t>
  </si>
  <si>
    <t>1.1.1.7.1 + 1.1.1.7.2</t>
  </si>
  <si>
    <t>1.1.1.9.1 + 1.1.1.9.2 + 1.1.1.9.3</t>
  </si>
  <si>
    <t>(-1.1.2.6)</t>
  </si>
  <si>
    <t xml:space="preserve">1.1.2.1 + 1.1.2.2 + 1.1.2.3 + 1.1.2.4 + 1.1.2.5 + 1.1.2.6 + 1.1.2.7 + 1.1.2.8 </t>
  </si>
  <si>
    <t xml:space="preserve">1.1.2.1.1 + 1.1.2.1.3 + 1.1.2.1.4 + 1.1.2.1.5 </t>
  </si>
  <si>
    <t>1.1.2.1.4.1 + 1.1.2.1.4.2 + 1.1.2.1.4.3</t>
  </si>
  <si>
    <t>(-1.2.6)</t>
  </si>
  <si>
    <t>1.2.1.1 + 1.2.1.3 + 1.2.1.4 + 1.2.1.5</t>
  </si>
  <si>
    <t>1.2.1.4.1 + 1.2.1.4.2 + 1.2.1.4.3</t>
  </si>
  <si>
    <t xml:space="preserve">1.1.1.1 + 1.1.1.2 + 1.1.1.3 + 1.1.1.4 + 1.1.1.5 + 1.1.1.6 + 1.1.1.7 + 1.1.1.8 + 1.1.1.9 + 1.1.1.10 + 1.1.1.11 + 1.1.1.12 + 1.1.1.13 + 1.1.1.14 + 1.1.1.15 </t>
  </si>
  <si>
    <t>1.2.1 + 1.2.2 + 1.2.3 + 1.2.4 + 1.2.5 + 1.2.6 + 1.2.7</t>
  </si>
  <si>
    <t>1.1+1.2</t>
  </si>
  <si>
    <t>(4)</t>
  </si>
  <si>
    <t>(5)</t>
  </si>
  <si>
    <t>(6)= (2)-(3)+(4)-(5)</t>
  </si>
  <si>
    <t>(8)= (6)+(7)</t>
  </si>
  <si>
    <t>(9)</t>
  </si>
  <si>
    <t>(10)</t>
  </si>
  <si>
    <t>[(11)=(8)-(9)]*(10)</t>
  </si>
  <si>
    <t>(12)=(11)/(16)*100</t>
  </si>
  <si>
    <t>1.1.1.1.1 + 1.1.1.1.2 + 1.1.1.1.3 + 1.1.1.1.4</t>
  </si>
  <si>
    <t>1.1.1.1.3.1 + 1.1.1.1.3.2 + 1.1.1.1.3.3</t>
  </si>
  <si>
    <t>3.1.1.2</t>
  </si>
  <si>
    <t>3.1.2.2</t>
  </si>
  <si>
    <t>3.2.1.1</t>
  </si>
  <si>
    <t>3.2.1.2</t>
  </si>
  <si>
    <t>3.2.2</t>
  </si>
  <si>
    <t>3.2.2.1</t>
  </si>
  <si>
    <t>3.2.2.2</t>
  </si>
  <si>
    <t>3.3.1.1</t>
  </si>
  <si>
    <t>3.3.1.2</t>
  </si>
  <si>
    <t>3.3.2</t>
  </si>
  <si>
    <t>3.3.2.1</t>
  </si>
  <si>
    <t>3.3.2.2</t>
  </si>
  <si>
    <t>I</t>
  </si>
  <si>
    <t>II</t>
  </si>
  <si>
    <t>III</t>
  </si>
  <si>
    <t>Code</t>
  </si>
  <si>
    <t>ASSETS</t>
  </si>
  <si>
    <t>(monetary units)</t>
  </si>
  <si>
    <t>FORM NUMBER:</t>
  </si>
  <si>
    <t>FORM NAME:</t>
  </si>
  <si>
    <t>PERIODICITY:</t>
  </si>
  <si>
    <t>REPORTING CURRENCY:</t>
  </si>
  <si>
    <t>UNIT:</t>
  </si>
  <si>
    <t>Quarterly</t>
  </si>
  <si>
    <t>Monetary units</t>
  </si>
  <si>
    <r>
      <rPr>
        <sz val="9"/>
        <color rgb="FF000000"/>
        <rFont val="Arial"/>
        <family val="2"/>
      </rPr>
      <t>ALL</t>
    </r>
  </si>
  <si>
    <t>PROFIT-LOSS ACCOUNT</t>
  </si>
  <si>
    <t>FOREIGN CURRENCY</t>
  </si>
  <si>
    <t>TOTAL</t>
  </si>
  <si>
    <t>Fond of</t>
  </si>
  <si>
    <t>Amortization &amp;</t>
  </si>
  <si>
    <t>Provision (-A)</t>
  </si>
  <si>
    <t>Resident</t>
  </si>
  <si>
    <t>Non-resident</t>
  </si>
  <si>
    <r>
      <rPr>
        <sz val="9"/>
        <color rgb="FF000000"/>
        <rFont val="Arial"/>
        <family val="2"/>
      </rPr>
      <t>Quarterly</t>
    </r>
  </si>
  <si>
    <t>OFF BALANCE SHEET ITEMS</t>
  </si>
  <si>
    <t xml:space="preserve">Cash, deposits and accounts </t>
  </si>
  <si>
    <t>Accrued interest</t>
  </si>
  <si>
    <t>Central government securities</t>
  </si>
  <si>
    <t xml:space="preserve">Treasury Bills </t>
  </si>
  <si>
    <t>T-bills discount</t>
  </si>
  <si>
    <t xml:space="preserve">Other government securities </t>
  </si>
  <si>
    <t xml:space="preserve">Other financial institutions securities </t>
  </si>
  <si>
    <t>Current account in deposit taking insitutions</t>
  </si>
  <si>
    <t xml:space="preserve">Accrued interest </t>
  </si>
  <si>
    <t>Demand deposits in deposit taking insitutions</t>
  </si>
  <si>
    <t>Time deposit and certificate of deposit in deposit taking institutions</t>
  </si>
  <si>
    <t xml:space="preserve"> Fixed income securities </t>
  </si>
  <si>
    <t>Due from customers</t>
  </si>
  <si>
    <t>Standard and past due loans to customers</t>
  </si>
  <si>
    <t xml:space="preserve">Loans to deposit taking institutions </t>
  </si>
  <si>
    <t xml:space="preserve">Loans to other financial institutions </t>
  </si>
  <si>
    <t xml:space="preserve">Loans  to local government </t>
  </si>
  <si>
    <t xml:space="preserve">Loans to local government </t>
  </si>
  <si>
    <t xml:space="preserve">Loans to non-financial public corporations </t>
  </si>
  <si>
    <t>Loans to other resident sectors</t>
  </si>
  <si>
    <t xml:space="preserve">Reserve funds for standard and past due loans </t>
  </si>
  <si>
    <t xml:space="preserve">Special mention loans </t>
  </si>
  <si>
    <t xml:space="preserve">Reserve funds for special mentioned loans </t>
  </si>
  <si>
    <t xml:space="preserve">Sub-standard loans </t>
  </si>
  <si>
    <t>Reserve funds for sub-standard loans</t>
  </si>
  <si>
    <t>Doubtful loans</t>
  </si>
  <si>
    <t xml:space="preserve">Reserve funds for doubtful loans </t>
  </si>
  <si>
    <t xml:space="preserve">Lost loans </t>
  </si>
  <si>
    <t xml:space="preserve">Reserve funds for lost loans </t>
  </si>
  <si>
    <t>For the principal</t>
  </si>
  <si>
    <t xml:space="preserve">For the accrued interest </t>
  </si>
  <si>
    <t xml:space="preserve">Variable income securities </t>
  </si>
  <si>
    <t xml:space="preserve">Shares and other instruments of capital in deposit taking institutions </t>
  </si>
  <si>
    <t xml:space="preserve">Shares and other instruments of capital in other financial institutions </t>
  </si>
  <si>
    <t>Shares and other capital instrument in other non-financial corporations</t>
  </si>
  <si>
    <t xml:space="preserve">Shares and other capital instruments in other resident sectors </t>
  </si>
  <si>
    <t xml:space="preserve">Other receivables </t>
  </si>
  <si>
    <t>Non-financial assets</t>
  </si>
  <si>
    <t>Tangible fixed assets (net)</t>
  </si>
  <si>
    <t>(-) Accumulated deprecation of tangible fixed assets</t>
  </si>
  <si>
    <t>Intangible fixed assets (net)</t>
  </si>
  <si>
    <t>(-) Accumulated depreciation of intangible fixed assets</t>
  </si>
  <si>
    <t>Other non-financial assets</t>
  </si>
  <si>
    <t>Total</t>
  </si>
  <si>
    <t>Current accounts in deposit taking institutions</t>
  </si>
  <si>
    <t>Deposit taking institution securities</t>
  </si>
  <si>
    <t>Loans to deposit taking institutions (subordinated debt)</t>
  </si>
  <si>
    <t xml:space="preserve">Loans to deposit taking institutions   </t>
  </si>
  <si>
    <t xml:space="preserve">Loans to other financial institutions  </t>
  </si>
  <si>
    <t>Loans to other financial institutions</t>
  </si>
  <si>
    <t xml:space="preserve"> Units in collective investment undertakings in transferable securities (UCITS) </t>
  </si>
  <si>
    <t>Tangible fixed assets</t>
  </si>
  <si>
    <t>Intangible fixed assets</t>
  </si>
  <si>
    <t xml:space="preserve">Cash and other similar items </t>
  </si>
  <si>
    <t>Borrowings</t>
  </si>
  <si>
    <t xml:space="preserve">Loans from central government </t>
  </si>
  <si>
    <t xml:space="preserve">Loans from deposit taking institutions </t>
  </si>
  <si>
    <t xml:space="preserve">Loans from other resident sectors </t>
  </si>
  <si>
    <t>Grants received</t>
  </si>
  <si>
    <t xml:space="preserve">Accumulated portion of grants transferred to income </t>
  </si>
  <si>
    <t>Other payables</t>
  </si>
  <si>
    <t>Capital items</t>
  </si>
  <si>
    <t xml:space="preserve">Paid-in capital </t>
  </si>
  <si>
    <t xml:space="preserve">Equity primes </t>
  </si>
  <si>
    <t xml:space="preserve">Revaluation difference </t>
  </si>
  <si>
    <t>Retained earnings</t>
  </si>
  <si>
    <t xml:space="preserve">Current year profit/loss </t>
  </si>
  <si>
    <t>Subordinated debt</t>
  </si>
  <si>
    <t xml:space="preserve">Payment accounts / electronic money accounts of other financial institutions </t>
  </si>
  <si>
    <t xml:space="preserve">Payment accounts / electronic money accounts of deposit taking institutions </t>
  </si>
  <si>
    <t xml:space="preserve">Payment accounts / electronic money accounts of non-financial public corporations </t>
  </si>
  <si>
    <t xml:space="preserve">Payment accounts / electronic money accounts of other non-financial corporations </t>
  </si>
  <si>
    <t xml:space="preserve">Payment accounts / electronic money accounts of other resident sectors  </t>
  </si>
  <si>
    <t xml:space="preserve">Payment accounts / electronic money accounts </t>
  </si>
  <si>
    <t>Loans from deposit taking institutions</t>
  </si>
  <si>
    <t>Loans from other financial institutions</t>
  </si>
  <si>
    <t>Loans from non-financial public corporations</t>
  </si>
  <si>
    <t>Loans from other non-financial corporations</t>
  </si>
  <si>
    <t xml:space="preserve">Grants </t>
  </si>
  <si>
    <t>Reserves</t>
  </si>
  <si>
    <t xml:space="preserve">Payables to agents </t>
  </si>
  <si>
    <t xml:space="preserve">Payables to payment service providers and/or electronic money issuers </t>
  </si>
  <si>
    <t>(in monetary units)</t>
  </si>
  <si>
    <t xml:space="preserve">From deposits and current accounts in deposit taking institutions </t>
  </si>
  <si>
    <t>Other</t>
  </si>
  <si>
    <t>Other income from the activity</t>
  </si>
  <si>
    <t xml:space="preserve">Income from transactions with foreign currencies </t>
  </si>
  <si>
    <t>Extraordinary income</t>
  </si>
  <si>
    <t>TOTAL INCOME</t>
  </si>
  <si>
    <t>For other accounts</t>
  </si>
  <si>
    <t>For borrowings</t>
  </si>
  <si>
    <t>Commissions expenses</t>
  </si>
  <si>
    <t>Other expenses for the activity</t>
  </si>
  <si>
    <t xml:space="preserve">Losses from transactions with foreign currencies </t>
  </si>
  <si>
    <t>Overhead expenses</t>
  </si>
  <si>
    <t xml:space="preserve">Staff cost </t>
  </si>
  <si>
    <t xml:space="preserve">Taxes, except income tax </t>
  </si>
  <si>
    <t xml:space="preserve">Other administrative expenses </t>
  </si>
  <si>
    <t>Amortisation and reserve funds for the depreciation of fixed assets</t>
  </si>
  <si>
    <t>Provisions for the impairment of receivables</t>
  </si>
  <si>
    <t xml:space="preserve">Charges for provisions on securities </t>
  </si>
  <si>
    <t>Other charges for provisions</t>
  </si>
  <si>
    <t>Extraordinary expenses</t>
  </si>
  <si>
    <t>Income tax</t>
  </si>
  <si>
    <t>Current year profit</t>
  </si>
  <si>
    <t>TOTAL EXPENSES</t>
  </si>
  <si>
    <t xml:space="preserve">From debt securities, except equities </t>
  </si>
  <si>
    <t>From customers</t>
  </si>
  <si>
    <t xml:space="preserve"> From deposits and current accounts in deposit taking institutions </t>
  </si>
  <si>
    <t>Commissions income</t>
  </si>
  <si>
    <t xml:space="preserve">From debt securities, except equities  </t>
  </si>
  <si>
    <t>From equities and other instruments of capital</t>
  </si>
  <si>
    <t xml:space="preserve">Other income from securities and other financial transactions </t>
  </si>
  <si>
    <t xml:space="preserve">Transfers from the reserve funds for the depreciation of fixed assets </t>
  </si>
  <si>
    <t xml:space="preserve">Transfers from provisions for the impairment of receivables </t>
  </si>
  <si>
    <t xml:space="preserve">Transfers from provisions for securities  </t>
  </si>
  <si>
    <t xml:space="preserve">Other transfers arising from existing provisions   </t>
  </si>
  <si>
    <t>Current year loss</t>
  </si>
  <si>
    <t>Interest expenses</t>
  </si>
  <si>
    <t>Losses from operations with securities and other financial operations</t>
  </si>
  <si>
    <t xml:space="preserve">FINANCING COMMITMENTS </t>
  </si>
  <si>
    <t xml:space="preserve">Commitments given </t>
  </si>
  <si>
    <t xml:space="preserve">          In favour of credit institutions</t>
  </si>
  <si>
    <t xml:space="preserve">          In favour of customers</t>
  </si>
  <si>
    <t>Commitments received</t>
  </si>
  <si>
    <t xml:space="preserve">         Received from customers </t>
  </si>
  <si>
    <t xml:space="preserve">Guarantees </t>
  </si>
  <si>
    <t xml:space="preserve">     Guarantees given </t>
  </si>
  <si>
    <t xml:space="preserve">     Guarantees received </t>
  </si>
  <si>
    <t>COMMITMENTS ON SECURITIES</t>
  </si>
  <si>
    <t xml:space="preserve">     Securities to be delivered</t>
  </si>
  <si>
    <t xml:space="preserve">     Securities to be received</t>
  </si>
  <si>
    <t xml:space="preserve">    Securities received as a guarantee for credit or refinancing </t>
  </si>
  <si>
    <t xml:space="preserve">    Securities given as a guarantee for credit or refinancing </t>
  </si>
  <si>
    <t xml:space="preserve">    Securites borrowed</t>
  </si>
  <si>
    <t xml:space="preserve">    Securities lent</t>
  </si>
  <si>
    <t>FOREIGN CURRENCY TRANSACTIONS</t>
  </si>
  <si>
    <t xml:space="preserve">     Forward foreign currency purchased</t>
  </si>
  <si>
    <t xml:space="preserve">     Forward foreign currency sold</t>
  </si>
  <si>
    <t xml:space="preserve">     Lek receivable against sale of foreign currencies</t>
  </si>
  <si>
    <t xml:space="preserve">     Lek to be delivered against purchase of foreign currencies </t>
  </si>
  <si>
    <t xml:space="preserve">     Forward foreign exchange operations revaluation account</t>
  </si>
  <si>
    <t>OTHER COMMITMENTS</t>
  </si>
  <si>
    <t>Doubtful commitments</t>
  </si>
  <si>
    <t>Others</t>
  </si>
  <si>
    <t>COMMITMENTS ON FINANCIAL INSTRUMENTS</t>
  </si>
  <si>
    <t xml:space="preserve">     Received </t>
  </si>
  <si>
    <t xml:space="preserve">     Given</t>
  </si>
  <si>
    <t xml:space="preserve"> Monthly average payment volume (PV)</t>
  </si>
  <si>
    <t>4,0 % of the slice of PV up to the equivalent amount in lek of € 5 million;</t>
  </si>
  <si>
    <t>0,5% of the slice of PV above the equivalent amount in lek of € 100 million up to € 250 million</t>
  </si>
  <si>
    <t>1% of the slice of PV above the equivalent amount in lek of € 10 million up to € 100 million</t>
  </si>
  <si>
    <t xml:space="preserve">2,5% of the slice of PV above the equivalent amount in lek of € 5 million up to € 10 million </t>
  </si>
  <si>
    <t>0,25% of PV above the equivalent amount in lek of € 250 million</t>
  </si>
  <si>
    <t xml:space="preserve">Average outstanding electronic money </t>
  </si>
  <si>
    <t xml:space="preserve">ADDITIONAL AMOUNT OF REGULATORY CAPITAL REQUIRED BY BANK OF ALBANIA </t>
  </si>
  <si>
    <t xml:space="preserve">REGULATORY CAPITAL REQUIREMENT (PROVISION OF PAYMENT SERVICES) </t>
  </si>
  <si>
    <t>REGULATORY CAPITAL REQUIREMENT (ISSUANCE OF ELECTRONIC MONEY)</t>
  </si>
  <si>
    <t xml:space="preserve">TOTAL REGULATORY CAPITAL REQUIREMENT  </t>
  </si>
  <si>
    <t xml:space="preserve">Calculation of regulatory capital requirements </t>
  </si>
  <si>
    <t>Code "9"</t>
  </si>
  <si>
    <t>Code "10"</t>
  </si>
  <si>
    <t>Code "13"</t>
  </si>
  <si>
    <t>Code "16"</t>
  </si>
  <si>
    <t>Code "18"</t>
  </si>
  <si>
    <t xml:space="preserve">This item is filled by payment institutions and electronic money institutions that provide payment services that are not related to the issuance of electronic money. </t>
  </si>
  <si>
    <t xml:space="preserve">This item is filled only by payment institutions and electronic money institutions which grant credit relating to payment services.  </t>
  </si>
  <si>
    <t>NOTES:</t>
  </si>
  <si>
    <t>REGULATORY CAPITAL</t>
  </si>
  <si>
    <t>TIER 1 CAPITAL</t>
  </si>
  <si>
    <t xml:space="preserve"> CORE TIER 1 CAPITAL</t>
  </si>
  <si>
    <t xml:space="preserve"> Capital instruments known as Core Tier 1 Capital</t>
  </si>
  <si>
    <t>Paid in capital</t>
  </si>
  <si>
    <t>Memorandum Items: Capital instruments that are not known</t>
  </si>
  <si>
    <t>Share premiums</t>
  </si>
  <si>
    <t xml:space="preserve">(-) Own Core Tier 1 Capital instruments </t>
  </si>
  <si>
    <t>(-) Direct holdings Core Tier 1 Capital instruments</t>
  </si>
  <si>
    <t>(-) Indirect holdings Core Tier 1 Capital instruments</t>
  </si>
  <si>
    <t>(-) Synthetic holdings Core Tier 1 Capital instruments</t>
  </si>
  <si>
    <t>(-) Actual or contingent obligations to purchase own Core Tier 1 Capital instruments</t>
  </si>
  <si>
    <t>Retained earnings and loss carried forward from previous periods</t>
  </si>
  <si>
    <t>End of year profit</t>
  </si>
  <si>
    <t xml:space="preserve">  Reporting period profit</t>
  </si>
  <si>
    <t>Reserves (excluding revaluation reserves)</t>
  </si>
  <si>
    <t>(-) Capital increase arising from securitised assets</t>
  </si>
  <si>
    <t>Buffer reserves through cash flows.</t>
  </si>
  <si>
    <t>(-) Value adjustments due to the requirements for prudent valuation</t>
  </si>
  <si>
    <t>(-) Goodwill</t>
  </si>
  <si>
    <t>(-) Goodwill accounted for as intangible asset</t>
  </si>
  <si>
    <t>(-) Goodwill included in the valuation of significant investments</t>
  </si>
  <si>
    <t>Deferred tax liabilities associated to goodwill</t>
  </si>
  <si>
    <t>(-) Other intangible assets</t>
  </si>
  <si>
    <t>(-) Gross other intangible assets</t>
  </si>
  <si>
    <t>Deferred tax liabilities related to other intangible assets</t>
  </si>
  <si>
    <t>(-) Deferred tax assets that rely on future profitability and do not arise from temporary differences net of associated tax liabilities</t>
  </si>
  <si>
    <t>(-)Defined benefit pension fund assets</t>
  </si>
  <si>
    <t>(-)Defined benefit pension fund assets gross amount</t>
  </si>
  <si>
    <t>Deferred tax liabilities associated to defined benefit pension fund assets</t>
  </si>
  <si>
    <t>Defined benefit pension fund assets which the institution has an unrestricted ability to use</t>
  </si>
  <si>
    <t>(-) Reciprocal cross holdings in CET1 Capital</t>
  </si>
  <si>
    <t>(-) Excess of deduction from Additional Tier 1 Capital items over Core Tier 1 Capital</t>
  </si>
  <si>
    <t>(-) Deductible deferred tax assets that rely on future profitability and arise from temporary differences</t>
  </si>
  <si>
    <t>(-) Amount exceeding the 17.65% threshold</t>
  </si>
  <si>
    <t>ADDITIONAL TIER 1 CAPITAL</t>
  </si>
  <si>
    <t>Capital instruments known as Additional Tier 1 Capital</t>
  </si>
  <si>
    <t>Paid up capital instruments</t>
  </si>
  <si>
    <t>Memorandum item: Capital instruments not eligible</t>
  </si>
  <si>
    <t>Premiums of issues related to instruments</t>
  </si>
  <si>
    <t>(-) Own Additional Tier 1 Capital instruments</t>
  </si>
  <si>
    <t>(-) Direct holdings in Additional Tier 1 Capital instruments</t>
  </si>
  <si>
    <t>(-) Indirect holdings in Additional Tier 1 Capital instruments</t>
  </si>
  <si>
    <t>(-) Synthetic holdings in Additional Tier 1 Capital instruments</t>
  </si>
  <si>
    <t>(-) Actual or contingent obligations to purchase own instruments of Additional Tier 1 Capital.</t>
  </si>
  <si>
    <t>(-) Reciprocal cross holdings in Additional Tier 1 Capital (AT1)</t>
  </si>
  <si>
    <t>(-) AT1 instruments of financial sector entities where the institution does not have a significant investment</t>
  </si>
  <si>
    <t>(-) AT1 instruments of financial sector entities where the institution has a significant investment</t>
  </si>
  <si>
    <t>Excess of deduction from AT1 capital items over AT1 capital (deducted in the CET1)</t>
  </si>
  <si>
    <t xml:space="preserve">(-) Additional deductions of AT1 Capital </t>
  </si>
  <si>
    <t>Elements of additional tier 1 capital (AT1) or other deductions</t>
  </si>
  <si>
    <t>TIER 2 CAPITAL</t>
  </si>
  <si>
    <t>Capital instruments and subordinated loans eligible as T2 Capital</t>
  </si>
  <si>
    <t xml:space="preserve">Paid up capital instruments  and subordinated loans </t>
  </si>
  <si>
    <t>Memorandum Items: Capital instruments and subordinated loans not eligible</t>
  </si>
  <si>
    <t xml:space="preserve">(-) Own Tier 2 (T2) capital instruments </t>
  </si>
  <si>
    <t>(-) Direct holdings of Tier 2 (T2) capital instruments</t>
  </si>
  <si>
    <t>(-) Indirect holdings of Tier 2 (T2) capital instruments</t>
  </si>
  <si>
    <t>(-) Synthetic holdings of Tier 2 (T2) capital instruments</t>
  </si>
  <si>
    <t>(-) Actual or contingent obligation to purchase own Tier 2 (T2) Capital instruments</t>
  </si>
  <si>
    <t>(-) Cross (reciprocal) holdings in Tier 2 (T2) capital</t>
  </si>
  <si>
    <t xml:space="preserve">Excess of deduction from Tier 2 (T2) capital items which exceed Tier 2 Capital </t>
  </si>
  <si>
    <t xml:space="preserve">(-) Excess of deduction from Tier 2 (T2) capital  </t>
  </si>
  <si>
    <t>Components of Tier 2 (T2) capital or other deductions</t>
  </si>
  <si>
    <t>Item</t>
  </si>
  <si>
    <t>No.</t>
  </si>
  <si>
    <t>Restrictions on Regulatory Capital</t>
  </si>
  <si>
    <t>Article 6: Tier 1 capital consists of the sum of the Common Equity  Tier 1 and additional Tier 1 capital .</t>
  </si>
  <si>
    <t>Article 5:  Regulatory capital is the sum of Tier 1 with Tier 2 capital.</t>
  </si>
  <si>
    <t>Article 6</t>
  </si>
  <si>
    <t>Article 6, Article 11 and Article 16.</t>
  </si>
  <si>
    <t>Article 6, paragraph 2, letter "a", Article 11. The amount that shall be reported shall not include issue premiums related to the instruments.</t>
  </si>
  <si>
    <t>Article 6  The amount that shall be reported shall be related to the paid-in capital.</t>
  </si>
  <si>
    <t>Article 11, letter "e", Article 16. The amount that shall be reported shall include share premiums related to own shares.</t>
  </si>
  <si>
    <t xml:space="preserve">Article 11, letter "e", Article 16. </t>
  </si>
  <si>
    <t>Article 11, letter "e", Article 16.</t>
  </si>
  <si>
    <t xml:space="preserve">Article 11, paragraph 1, letter "b", and Article 12. </t>
  </si>
  <si>
    <t>Article 11 paragraph 1, letter "b". Goodwill here shall mean the same as in the definition in accounting standards. The amount that shall be reported shall be equal to the one presented in the balance sheet.</t>
  </si>
  <si>
    <t>Article 11 paragraph 1, letter "b". Other intangible assets shall be intangible assets according to accounting standards, excluding the goodwill, but according to the accounting standards. The amount that shall be reported here shall correspond to the amount reported in the balance sheet of intangible assets, other than goodwill.</t>
  </si>
  <si>
    <t>Article 11, paragraph 1, letter "c", and Article 13.</t>
  </si>
  <si>
    <t>Article 11, paragraph 1, letter "d", and Article 15.</t>
  </si>
  <si>
    <t>Article 21</t>
  </si>
  <si>
    <t>Article 21, paragraph 1, letter "a"; Article 21, paragraph 2; articles 22-24; Amount that shall be reported shall not include issue premiums related to instruments.</t>
  </si>
  <si>
    <t xml:space="preserve">Article 22, paragraph 1, letter "b"; Article 25, letter "a" and Article 26. </t>
  </si>
  <si>
    <t>Article 22, paragraph 1, letter "b" subitem "ii";  Article 25, letter "a" and Article 26.</t>
  </si>
  <si>
    <t>Article 22, paragraph 1, letter "b"; Article 25, letter "a" and Article 26.</t>
  </si>
  <si>
    <t>Article 25, letter "c"; Article 28; Article 29; Article 40. Holdings in instruments of financial sector entities where the institution does not have a significant investment, which should be deducted from the additional tier 1 capital (AT1).</t>
  </si>
  <si>
    <t xml:space="preserve">Article 25, letter "d"; Article 28; Article 40. Holdings in additional tier 1 capital (AT1) instruments of financial sector entities where the institution has a significant investment shall be deducted completely. </t>
  </si>
  <si>
    <t>Article 30</t>
  </si>
  <si>
    <t>Article 30, paragraph 1, letter "a", Article 31.  The amount that shall be reported shall not include issue premiums related to the instruments.</t>
  </si>
  <si>
    <t>Article 31, paragraph 1, letters "c", "e" and "f".  The requirements in these points reflect various capital situations, which are reversible, thus the amount reported here may be eligible in succeeding periods. The amount that shall be reported shall not include issue premiums related to the instruments.</t>
  </si>
  <si>
    <t>Article 31, letter "b" subitem "i";  Article 33, letter "a" and Article 34.  The amount that shall be reported in this line shall include premiums of issue related to instruments related to own instruments.</t>
  </si>
  <si>
    <t xml:space="preserve">Article 31, letter "b"; Article 33, letter "a" and Article 34.  </t>
  </si>
  <si>
    <t xml:space="preserve">Article 33, letter "a" and Article 34.  </t>
  </si>
  <si>
    <t>Article 33, letter "b" and Article 35.</t>
  </si>
  <si>
    <t>Article 33, letter "c"; Article 35; Article 36; Article 37 and Article 40.</t>
  </si>
  <si>
    <t>Article 33, letter "d"; Article 35, Article 36 and Article 40.</t>
  </si>
  <si>
    <t>Articles 7-10</t>
  </si>
  <si>
    <t xml:space="preserve">Article 7: The amount that shall be reported is the increase in the capital value of the institution that results from securitized assets in accordance with accounting standards. For example, this item includes receivable income from the margin, which result from a sales profit for the institution, or for the originator net profits resulting from capitalisation of receivable income from securitised assets, which contribute to the improvement of the credit quality for positions in securitization.  </t>
  </si>
  <si>
    <t>Article 25, letter "b" and Article 27. Holdings in additional tier 1 capital of financial sector entities, when there is (cross) reciprocal holding with the institution, which the Bank of Albania considers that they have been created to artifically increase the institution's capital.</t>
  </si>
  <si>
    <t>This regulation does not prevent institutions from keeping excess regulatory capital or apply stricter measures than envisaged in the regulation.</t>
  </si>
  <si>
    <t>(-) Tier 2 (T2) capital instruments of financial sector entities where the institution does not have a significant investment</t>
  </si>
  <si>
    <t>(-) Tier 2 (T2) capital instruments of financial sector entities where the institution has a significant investment</t>
  </si>
  <si>
    <t>(-) Excess of deduction from Tier 2 (T2) capital items which exceed Tier 2 Capital</t>
  </si>
  <si>
    <t>Article 9.</t>
  </si>
  <si>
    <t>Article 11, paragraph 1, letter "h", Article 19, Article 20, paragraph 1, letter "b". The share of institution holdings in Common Equity Tier 1 Capital of financial sector entities where the institution has a significant investment should be deducted, applying the 10% threshold specified in Article 20, paragraph 1, letter "b".</t>
  </si>
  <si>
    <t>Article 20, paragraph 1: Share of deferred tax assets that rely on on future profitability and arise from temporary differences, and direct and indirect institution holdings in Common Equity Tier 1 Capital instruments of financial sector entities where the institution has a significant investment should be deducted, applying the 17.65% threshold specified in Article 20, paragraph 1.</t>
  </si>
  <si>
    <t xml:space="preserve">Article 22, paragraph 1, letter "b"; Article 25, letter "a" and Article 26. The amount that shall be reported shall include premiums of issue related to instruments related to own instruments. </t>
  </si>
  <si>
    <t>Article 25, letter "a" and Article 26. According to Article 25, letter "a", "own instruments of Additional Tier 1 Capital, which the institution is obliged to purchase as a result of a contractual obligation" shall be deducted.</t>
  </si>
  <si>
    <t>Article 30, paragraph 1, letter "a";  Article 31, Article 33, letter "a" and Article 34.</t>
  </si>
  <si>
    <t>This line is put for ensuring flexibility and for reporting purposes. The line shall be completed only in rare cases, when there is no final decision on the reporting of specific items/deductions of capital.  The line shall be completed only if components of Tier 2 (T2) capital components or deductions in Tier 2 (T2) capital are not allocated in lines from 1.2 (Tier 2 capital) to line 1.2.6 (Excess deductions to Tier 2 (T2) capital)</t>
  </si>
  <si>
    <t>References of the articles of the Regulation "On the bank's regulatory capital"</t>
  </si>
  <si>
    <t>Formulas</t>
  </si>
  <si>
    <t>Amount of requirement</t>
  </si>
  <si>
    <t xml:space="preserve">No. </t>
  </si>
  <si>
    <t xml:space="preserve">Coverage by regulatory capital </t>
  </si>
  <si>
    <t xml:space="preserve">Total regulatory capital requirement </t>
  </si>
  <si>
    <t xml:space="preserve">Surplus/ (-) deficit of regulatory capital </t>
  </si>
  <si>
    <t xml:space="preserve">Total regulatory capital </t>
  </si>
  <si>
    <t>Additional amount of regulatory capital required by Bank of Albania*</t>
  </si>
  <si>
    <t>Minimum initial capital requirement for electronic money institutions</t>
  </si>
  <si>
    <t xml:space="preserve">Funds of payment service users unrelated to the activity of issuing e-money </t>
  </si>
  <si>
    <t>Deposited in a separate account in a bank/banks</t>
  </si>
  <si>
    <t xml:space="preserve">Covered by an insurance policy from an insurance company  </t>
  </si>
  <si>
    <t xml:space="preserve">Covered by a guarantee from an insurance company  </t>
  </si>
  <si>
    <t xml:space="preserve">Covered by a guarantee from a bank </t>
  </si>
  <si>
    <t>Column  (1) is filled only by electronic money institutions.</t>
  </si>
  <si>
    <t xml:space="preserve">Column  (2) is filled only by payment institutions and by electronic money institutions which provide also payment services that are not linked to the issuance of electronic money.   </t>
  </si>
  <si>
    <t xml:space="preserve">Outstanding of granted loans </t>
  </si>
  <si>
    <t xml:space="preserve">up to 7 days </t>
  </si>
  <si>
    <t xml:space="preserve">7 days to 1 month </t>
  </si>
  <si>
    <t xml:space="preserve"> 3 to 6 months </t>
  </si>
  <si>
    <t xml:space="preserve"> 6 to 9 months </t>
  </si>
  <si>
    <t xml:space="preserve">9 to 12 months </t>
  </si>
  <si>
    <t>over 12 months (for payments made with credit cards)</t>
  </si>
  <si>
    <t xml:space="preserve">Original maturity of the loan </t>
  </si>
  <si>
    <t xml:space="preserve">Number of granted loans </t>
  </si>
  <si>
    <t>Spot position in foreign currency</t>
  </si>
  <si>
    <t xml:space="preserve">SPOT POSITION IN FOREIGN CURRENCIES </t>
  </si>
  <si>
    <t>A.  Assets</t>
  </si>
  <si>
    <t>Cash, deposits, accounts</t>
  </si>
  <si>
    <t>Fixed income securities</t>
  </si>
  <si>
    <t xml:space="preserve">Due from customers </t>
  </si>
  <si>
    <t>Special mentioned loans</t>
  </si>
  <si>
    <t>Substandard loans</t>
  </si>
  <si>
    <t>Lost loans</t>
  </si>
  <si>
    <t>minus: loan impairment provisions</t>
  </si>
  <si>
    <t>Variable income securities</t>
  </si>
  <si>
    <t>Other receivables</t>
  </si>
  <si>
    <t xml:space="preserve">Non financial assets </t>
  </si>
  <si>
    <t>Total assets</t>
  </si>
  <si>
    <t>Foreign currency transactions - spot purchase of foreign currency</t>
  </si>
  <si>
    <t>Spot position on assets (Total assets + spot purchase of foreign currency)</t>
  </si>
  <si>
    <t>Spot position on assets (equivalent on monetary units of ALL )</t>
  </si>
  <si>
    <t>B. Liabilities</t>
  </si>
  <si>
    <t>Payment account/electronic money account</t>
  </si>
  <si>
    <t xml:space="preserve">Borrowings
</t>
  </si>
  <si>
    <t>Grants</t>
  </si>
  <si>
    <t>Total liablilities</t>
  </si>
  <si>
    <t>Foreign currency transactions - spot sale of foreign currency</t>
  </si>
  <si>
    <t>Spot position on liabilities (Total liabilities + spot sale of foreign currency)</t>
  </si>
  <si>
    <t>Spot position on liabilities (equivalent on monetary units of ALL )</t>
  </si>
  <si>
    <t>Forward positions in foreign currency</t>
  </si>
  <si>
    <t>FORWARD POSITIONS IN FOREIGN CURRENCY</t>
  </si>
  <si>
    <t xml:space="preserve">C.  Long Position </t>
  </si>
  <si>
    <t>Forward transactions - foreign currency purchased</t>
  </si>
  <si>
    <t>Future transactions - foreign currency purchased</t>
  </si>
  <si>
    <t>Swap transactions - Principal in foreign currency (not included in spot positions)</t>
  </si>
  <si>
    <t>Letters of credit</t>
  </si>
  <si>
    <t>Forward long position</t>
  </si>
  <si>
    <t xml:space="preserve">Forward long position - equivalent on monetary units of ALL </t>
  </si>
  <si>
    <t>D.  Short Position</t>
  </si>
  <si>
    <t>Forward transactions - foreign currency sold</t>
  </si>
  <si>
    <t>Future transactions - foreign currency sold</t>
  </si>
  <si>
    <t>Forward short position</t>
  </si>
  <si>
    <t>Forward short position - equivalent on monetary units of ALL</t>
  </si>
  <si>
    <t>Options net position</t>
  </si>
  <si>
    <t>OPTIONS NET POSITION</t>
  </si>
  <si>
    <t xml:space="preserve">CALL option purchased
</t>
  </si>
  <si>
    <t xml:space="preserve">PUT option sold
</t>
  </si>
  <si>
    <t xml:space="preserve">CALL option sold
</t>
  </si>
  <si>
    <t xml:space="preserve">PUT option purchased
</t>
  </si>
  <si>
    <t>Options net position  (1+2) - (3+4)</t>
  </si>
  <si>
    <t>Options net position (equivalent on monetary units of ALL)</t>
  </si>
  <si>
    <t>OPEN FOREIGN CURRENCY POSITIONS</t>
  </si>
  <si>
    <t>Currency</t>
  </si>
  <si>
    <t>SPOT position</t>
  </si>
  <si>
    <t>Open foreign currency positions</t>
  </si>
  <si>
    <t>FORWARD position</t>
  </si>
  <si>
    <t>Assets</t>
  </si>
  <si>
    <t>Liabilities</t>
  </si>
  <si>
    <t>LONG position</t>
  </si>
  <si>
    <t>SHORT position</t>
  </si>
  <si>
    <t>Net open position (excluding options)</t>
  </si>
  <si>
    <t>OPTIONS net position</t>
  </si>
  <si>
    <t>Net open position (including options)</t>
  </si>
  <si>
    <t>Elements of structural positon</t>
  </si>
  <si>
    <t>Exchange rate</t>
  </si>
  <si>
    <t>Thousand of ALL equivalent of net open postion</t>
  </si>
  <si>
    <t>Net open position in thousand of ALL/ Overall capital (%)</t>
  </si>
  <si>
    <t xml:space="preserve">Overall net long position </t>
  </si>
  <si>
    <t>Overall net short position</t>
  </si>
  <si>
    <t>Overall net open position = (13) if (13)&gt;(14); or (14) if (14)&gt;(13)</t>
  </si>
  <si>
    <t>Overall net open position (15)/(16)*100</t>
  </si>
  <si>
    <t>Threshold for net open position in each currency</t>
  </si>
  <si>
    <t>Threshold for overall net open position</t>
  </si>
  <si>
    <t>BUSINESSES</t>
  </si>
  <si>
    <t>INDIVIDUALS</t>
  </si>
  <si>
    <t xml:space="preserve">Number </t>
  </si>
  <si>
    <t>Value (in mln ALL)</t>
  </si>
  <si>
    <t xml:space="preserve">Total </t>
  </si>
  <si>
    <t xml:space="preserve">Transactions in ALL </t>
  </si>
  <si>
    <t>Transactions in EUR</t>
  </si>
  <si>
    <t xml:space="preserve">Transactions in USD </t>
  </si>
  <si>
    <t xml:space="preserve">Transactions in other currencies </t>
  </si>
  <si>
    <t>Description</t>
  </si>
  <si>
    <t xml:space="preserve">OTC transactions </t>
  </si>
  <si>
    <t>OTC cash deposits</t>
  </si>
  <si>
    <t>Transactions</t>
  </si>
  <si>
    <t>Transactions at terminals installed within the country, with electronic money issued by the reporting institution</t>
  </si>
  <si>
    <t xml:space="preserve">of which: </t>
  </si>
  <si>
    <t xml:space="preserve">       with cards </t>
  </si>
  <si>
    <t xml:space="preserve">       with software </t>
  </si>
  <si>
    <t xml:space="preserve">Payments with electronic money </t>
  </si>
  <si>
    <t>Transactions at terminals installed abroad, with electronic money issued by the reporting institution</t>
  </si>
  <si>
    <t xml:space="preserve">Transactions at terminals installed by reporting institution, with electronic money issued by institutions abroad </t>
  </si>
  <si>
    <t>Note: This form is filled by electronic money institutions.</t>
  </si>
  <si>
    <t>Transactions by terminal</t>
  </si>
  <si>
    <t xml:space="preserve">Number of terminals for electronic money  </t>
  </si>
  <si>
    <t>Number</t>
  </si>
  <si>
    <t xml:space="preserve"> terminals for making payments with electronic money</t>
  </si>
  <si>
    <t>Terminals for the use of electronic money (1+2)</t>
  </si>
  <si>
    <t xml:space="preserve">        individuals</t>
  </si>
  <si>
    <t>Number of e-money accounts (1+2)</t>
  </si>
  <si>
    <t xml:space="preserve">Description </t>
  </si>
  <si>
    <t>Accounts in  ALL</t>
  </si>
  <si>
    <t>Accounts in EUR</t>
  </si>
  <si>
    <t>Accounts in USD</t>
  </si>
  <si>
    <t xml:space="preserve">Other currencies </t>
  </si>
  <si>
    <t xml:space="preserve">Of which: number of client accounts accessible from internet </t>
  </si>
  <si>
    <t>Number of districts at the beginning of the reporting period:</t>
  </si>
  <si>
    <t>New districts during the reporting period (+)</t>
  </si>
  <si>
    <t>Number of districts at the end of the reporting period:</t>
  </si>
  <si>
    <t>Districts from which left during the reporting period (-)</t>
  </si>
  <si>
    <t>The number of clients that have used the institution's account information service in the reporting period</t>
  </si>
  <si>
    <t>Number of  payment transactions initiated by the institution in the reporting period</t>
  </si>
  <si>
    <t xml:space="preserve"> </t>
  </si>
  <si>
    <t xml:space="preserve">Report on received complaints </t>
  </si>
  <si>
    <t>Product or service type</t>
  </si>
  <si>
    <t xml:space="preserve">Number of received complaints </t>
  </si>
  <si>
    <t xml:space="preserve">Number of received complaints by reason for their submission </t>
  </si>
  <si>
    <t xml:space="preserve">Human factor (mistakes, unlawful acts of employees)  </t>
  </si>
  <si>
    <t xml:space="preserve">Technical or programming errors </t>
  </si>
  <si>
    <t xml:space="preserve">Third party mistakes </t>
  </si>
  <si>
    <t xml:space="preserve">Other </t>
  </si>
  <si>
    <t>Payment accounts</t>
  </si>
  <si>
    <t xml:space="preserve">Payment services </t>
  </si>
  <si>
    <t xml:space="preserve">Credit transfers (including direct debit) </t>
  </si>
  <si>
    <t xml:space="preserve">Services related to payment instruments (e.g. cards) </t>
  </si>
  <si>
    <t>Cash transactions</t>
  </si>
  <si>
    <t xml:space="preserve">Other  </t>
  </si>
  <si>
    <t xml:space="preserve">Electronic money issuance and redemption </t>
  </si>
  <si>
    <t>Value</t>
  </si>
  <si>
    <t>Number/Value</t>
  </si>
  <si>
    <t>ISIN Code</t>
  </si>
  <si>
    <t>Name of the security bought by the banking sector</t>
  </si>
  <si>
    <t>Type of the instrument</t>
  </si>
  <si>
    <t>Maturity</t>
  </si>
  <si>
    <t>Listing of securities on Stock Exchange</t>
  </si>
  <si>
    <t>Class of the instrument</t>
  </si>
  <si>
    <t xml:space="preserve">Issue date </t>
  </si>
  <si>
    <t xml:space="preserve">Buying date </t>
  </si>
  <si>
    <t xml:space="preserve">Maturity date </t>
  </si>
  <si>
    <t>Name of the issuer</t>
  </si>
  <si>
    <t>Sector of Issuer</t>
  </si>
  <si>
    <t>Residence of Issuer</t>
  </si>
  <si>
    <t>Country code of Issuer</t>
  </si>
  <si>
    <t xml:space="preserve">Currency </t>
  </si>
  <si>
    <t>Transaction (+/-) during the period (market value)</t>
  </si>
  <si>
    <t>Buying price</t>
  </si>
  <si>
    <t xml:space="preserve">Market Value at end of the period </t>
  </si>
  <si>
    <t xml:space="preserve">Book Value at end of the period </t>
  </si>
  <si>
    <t xml:space="preserve">Interest accrued at the end of the period
</t>
  </si>
  <si>
    <t xml:space="preserve">Auction number </t>
  </si>
  <si>
    <t xml:space="preserve">Name of the security bought </t>
  </si>
  <si>
    <t xml:space="preserve">URS_Payment Institutions and Electronic Money Institutions </t>
  </si>
  <si>
    <t>Form Name</t>
  </si>
  <si>
    <t>Periodicity</t>
  </si>
  <si>
    <t xml:space="preserve">Liabilities  </t>
  </si>
  <si>
    <t>LIABILITIES</t>
  </si>
  <si>
    <t>1.2.2.1</t>
  </si>
  <si>
    <t>1.2.2.1.1</t>
  </si>
  <si>
    <t>1.2.2.2</t>
  </si>
  <si>
    <t>1.2.2.3</t>
  </si>
  <si>
    <t>pagesa në distancë</t>
  </si>
  <si>
    <t>pagesa në POS</t>
  </si>
  <si>
    <t>4.1.1</t>
  </si>
  <si>
    <t>4.1.1.1</t>
  </si>
  <si>
    <t>4.1.1.2</t>
  </si>
  <si>
    <t>4.1.2</t>
  </si>
  <si>
    <t>4.1.2.1</t>
  </si>
  <si>
    <t>4.1.2.2</t>
  </si>
  <si>
    <t>4.2.1</t>
  </si>
  <si>
    <t>4.2.1.1</t>
  </si>
  <si>
    <t>4.2.1.2</t>
  </si>
  <si>
    <t>4.2.2</t>
  </si>
  <si>
    <t>4.2.2.1</t>
  </si>
  <si>
    <t>4.2.2.2</t>
  </si>
  <si>
    <t>4.3.1</t>
  </si>
  <si>
    <t>4.3.1.1</t>
  </si>
  <si>
    <t>4.3.1.2</t>
  </si>
  <si>
    <t>4.3.2</t>
  </si>
  <si>
    <t>4.3.2.1</t>
  </si>
  <si>
    <t>4.3.2.2</t>
  </si>
  <si>
    <t>5.2.1</t>
  </si>
  <si>
    <t>5.2.1.1</t>
  </si>
  <si>
    <t>5.2.1.2</t>
  </si>
  <si>
    <t>5.2.2</t>
  </si>
  <si>
    <t>5.2.2.1</t>
  </si>
  <si>
    <t>5.2.2.2</t>
  </si>
  <si>
    <t>7.1.1</t>
  </si>
  <si>
    <t>7.1.2</t>
  </si>
  <si>
    <t>7.2.1</t>
  </si>
  <si>
    <t>7.2.2</t>
  </si>
  <si>
    <t>7.3.1</t>
  </si>
  <si>
    <t>7.3.2</t>
  </si>
  <si>
    <t>8.2.1</t>
  </si>
  <si>
    <t>8.2.1.1</t>
  </si>
  <si>
    <t>8.2.1.2</t>
  </si>
  <si>
    <t>8.2.2</t>
  </si>
  <si>
    <t>8.2.2.1</t>
  </si>
  <si>
    <t>8.2.2.2</t>
  </si>
  <si>
    <t>8.2.3</t>
  </si>
  <si>
    <t>8.2.3.1</t>
  </si>
  <si>
    <t>8.2.3.2</t>
  </si>
  <si>
    <t>1.2.1.6</t>
  </si>
  <si>
    <t>1.2.2.4</t>
  </si>
  <si>
    <t>1.2.2.5</t>
  </si>
  <si>
    <t>2.2.1.1</t>
  </si>
  <si>
    <t>2.2.1.2</t>
  </si>
  <si>
    <t>2.2.1.3</t>
  </si>
  <si>
    <t>2.2.1.4</t>
  </si>
  <si>
    <t>2.2.1.5</t>
  </si>
  <si>
    <t>2.2.1.6</t>
  </si>
  <si>
    <t>2.2.1.7</t>
  </si>
  <si>
    <t>2.2.2.1</t>
  </si>
  <si>
    <t>2.2.2.2</t>
  </si>
  <si>
    <t>2.2.2.3</t>
  </si>
  <si>
    <t>2.2.2.4</t>
  </si>
  <si>
    <t>2.2.2.5</t>
  </si>
  <si>
    <t>3.2.1.3</t>
  </si>
  <si>
    <t>3.2.1.4</t>
  </si>
  <si>
    <t>3.2.1.5</t>
  </si>
  <si>
    <t>3.2.2.3</t>
  </si>
  <si>
    <t>3.2.2.4</t>
  </si>
  <si>
    <t>3.2.2.5</t>
  </si>
  <si>
    <t>4.2.1.3</t>
  </si>
  <si>
    <t>4.2.1.4</t>
  </si>
  <si>
    <t>4.2.1.5</t>
  </si>
  <si>
    <t>4.2.1.6</t>
  </si>
  <si>
    <t>4.2.1.7</t>
  </si>
  <si>
    <t>4.2.1.8</t>
  </si>
  <si>
    <t>4.2.2.3</t>
  </si>
  <si>
    <t>4.2.2.4</t>
  </si>
  <si>
    <t>4.2.2.5</t>
  </si>
  <si>
    <t>5.1.1</t>
  </si>
  <si>
    <t>5.1.2</t>
  </si>
  <si>
    <t>a)</t>
  </si>
  <si>
    <t>b)</t>
  </si>
  <si>
    <t>c)</t>
  </si>
  <si>
    <t>d)</t>
  </si>
  <si>
    <t>e)</t>
  </si>
  <si>
    <t>f)</t>
  </si>
  <si>
    <t>g)</t>
  </si>
  <si>
    <t>h)</t>
  </si>
  <si>
    <t>Payments in ALL</t>
  </si>
  <si>
    <t>Payments in EUR</t>
  </si>
  <si>
    <t>Payments in USD</t>
  </si>
  <si>
    <t>Payments in other currencies</t>
  </si>
  <si>
    <t xml:space="preserve">Notes: </t>
  </si>
  <si>
    <t>Authenticated via Strong Customer Authentication (SCA)</t>
  </si>
  <si>
    <t>Authenticated via non-Strong Customer Authentication (non-SCA)</t>
  </si>
  <si>
    <t xml:space="preserve">For remote credit transfers </t>
  </si>
  <si>
    <t xml:space="preserve">For non-remote credit transfers </t>
  </si>
  <si>
    <t>Secure corporate payment processes and protocols</t>
  </si>
  <si>
    <t>Credit transfers (sent)</t>
  </si>
  <si>
    <t>Breakdown by reason for authentication via non-SCA</t>
  </si>
  <si>
    <t>Merchant initiated transaction (MIT)</t>
  </si>
  <si>
    <t>Transaction risk analysis</t>
  </si>
  <si>
    <t>For remote transactions</t>
  </si>
  <si>
    <t>For non-remote transactions</t>
  </si>
  <si>
    <t xml:space="preserve">For remote transactions </t>
  </si>
  <si>
    <t xml:space="preserve">For non-remote transactions </t>
  </si>
  <si>
    <t xml:space="preserve">Payment initiation services (services under point 7 of Annex 1 of law “On payment services”)  </t>
  </si>
  <si>
    <t xml:space="preserve">Note: </t>
  </si>
  <si>
    <t xml:space="preserve">Low value transactions -transactions exempted from the application of SCA, according to the article 20 of regulation 29/2022 </t>
  </si>
  <si>
    <t xml:space="preserve">Trusted beneficiaries transactions - transactions exempted from the application of SCA, according to the article 17 of regulation 29/2022  </t>
  </si>
  <si>
    <t xml:space="preserve">Transactions between accounts held by the same natural or legal person  - transactions exempted from the application of SCA, according to the article 19 of regulation 29/2022    </t>
  </si>
  <si>
    <t xml:space="preserve">Transaction risk analysis -  transactions exempted from the application of SCA, according to the article 22 of regulation 29/2022     </t>
  </si>
  <si>
    <t xml:space="preserve">Transactions between accounts held by the same natural or legal person  </t>
  </si>
  <si>
    <t xml:space="preserve">Trusted beneficiaries transactions </t>
  </si>
  <si>
    <t>Recurring transactions</t>
  </si>
  <si>
    <t xml:space="preserve">Transactions between accounts held by the same natural or legal person </t>
  </si>
  <si>
    <t>Transactions between accounts held by the same natural or legal person</t>
  </si>
  <si>
    <t xml:space="preserve">Payment transactions by type of authentication used  </t>
  </si>
  <si>
    <t xml:space="preserve">Payment transactions by type of authentication used </t>
  </si>
  <si>
    <t xml:space="preserve">For the principal </t>
  </si>
  <si>
    <t>Public non-financial corporations securities</t>
  </si>
  <si>
    <t xml:space="preserve">Other non-financial corporations securities </t>
  </si>
  <si>
    <t>Loans to other non-financial corporations</t>
  </si>
  <si>
    <t>Shares and other capital instruments in non-financial public corporations</t>
  </si>
  <si>
    <t xml:space="preserve">In item 2.3 "Other financial institutions securities", shall be included also securities issued by international organisations and by multilateral development banks. </t>
  </si>
  <si>
    <t>In item 2.1 "Central government securities", shall be included also securities issued by regional governments and by local authorities.</t>
  </si>
  <si>
    <t>Debt through securities</t>
  </si>
  <si>
    <t>Interest income</t>
  </si>
  <si>
    <t>From customers (payment service users and/or electronic money holders)</t>
  </si>
  <si>
    <t>Scaling factor</t>
  </si>
  <si>
    <t xml:space="preserve">Outstanding credit granted related to payment services </t>
  </si>
  <si>
    <t>REGULATORY CAPITAL REQUIREMENT (CREDIT GRANTING RELATED TO PAYMENT SERVICES)</t>
  </si>
  <si>
    <t>TOTAL REGULATORY CAPITAL REQUIREMENT (PAYMENT SERVICES + ELECTRONIC MONEY + GRANTING CREDIT)</t>
  </si>
  <si>
    <t xml:space="preserve">This item is filled only by electronic money institutions. </t>
  </si>
  <si>
    <t>Credit revaluation reserves</t>
  </si>
  <si>
    <t>CET1 adjustments related to prudential filters</t>
  </si>
  <si>
    <t>Core Tier 1 Capital (CET1≥75% of Tier 1 Capital)</t>
  </si>
  <si>
    <t>Minimum amount of capital required</t>
  </si>
  <si>
    <t xml:space="preserve">Loans granted related to payment services </t>
  </si>
  <si>
    <t>Evidence of cash payment transactions</t>
  </si>
  <si>
    <t xml:space="preserve">in client's own account </t>
  </si>
  <si>
    <t>OTC cash withdrawals (from client's own account)</t>
  </si>
  <si>
    <t xml:space="preserve">Minimum regulatory capital requirement for the provision of payment services </t>
  </si>
  <si>
    <t xml:space="preserve">Minimum regulatory capital requirement for granting credit related to payment services </t>
  </si>
  <si>
    <t xml:space="preserve">Minimum regulatory capital requirement for the provision of electronic money issuance </t>
  </si>
  <si>
    <t xml:space="preserve">Minimum regulatory capital requirement  for the provision of payment services that are not linked to the issuance of electronic money  </t>
  </si>
  <si>
    <t xml:space="preserve">Total minimum amount of regulatory capital requirement </t>
  </si>
  <si>
    <t>Safeguarding of funds</t>
  </si>
  <si>
    <t>Funds accepted in exchange of electronic money issuance</t>
  </si>
  <si>
    <t xml:space="preserve">Financial institution's /counterparty's name  </t>
  </si>
  <si>
    <t xml:space="preserve">Invested in secure, liquid, low-risk assets, in the form of:  </t>
  </si>
  <si>
    <t>Evidence of payment transactions per type of instruments/payment services</t>
  </si>
  <si>
    <t>Payment transactions with cards issued by resident payment service providers (except cards with e-money function) - sent</t>
  </si>
  <si>
    <t xml:space="preserve">Card-based payment transactions acquired by resident PSPs (except cards with an e-money function) -  received </t>
  </si>
  <si>
    <t xml:space="preserve">Description of payment according to the type of authentication used </t>
  </si>
  <si>
    <t xml:space="preserve">Breakdown by type of authentication used  </t>
  </si>
  <si>
    <t>Low value transactions</t>
  </si>
  <si>
    <t>Transactions in unattended terminals for transport fares or parking fees</t>
  </si>
  <si>
    <t>Contactless payments in the point of sale</t>
  </si>
  <si>
    <t xml:space="preserve">E-money payments issued by resident payment service providers - sent </t>
  </si>
  <si>
    <t xml:space="preserve">For the various reasons of exemptions from the application of strong customer authentication (SCA) for payment transactions, refer to regulation 29/2022  “On strong customer authentication and common, open and secure standards of communication", specifically: </t>
  </si>
  <si>
    <t xml:space="preserve">Recurring transactions  - transactions exempted from the application of SCA, according to the article 18 of regulation 29/2022  </t>
  </si>
  <si>
    <t xml:space="preserve">Secure corporate payment processes and protocols transactions -  transactions exempted from the application of SCA, according to the article 21 of regulation 29/2022     </t>
  </si>
  <si>
    <t>Contactless payments in the point of sale  - transactions exempted from the application of SCA, according to the article 15 of regulation 29/2022</t>
  </si>
  <si>
    <t>Transactions in unattended terminals for transport fares or parking fees - transactions exempted from the application of SCA, according to the article 16 of regulation 29/2022</t>
  </si>
  <si>
    <t xml:space="preserve">Transactions for loading/reloading or redemption of outstanding value of e-money </t>
  </si>
  <si>
    <t xml:space="preserve"> terminals for reloading or redemption of value of e-money </t>
  </si>
  <si>
    <t>Number of payment accounts (1+2)</t>
  </si>
  <si>
    <t>Residents' accounts</t>
  </si>
  <si>
    <t>Non-residents' accounts</t>
  </si>
  <si>
    <t xml:space="preserve">Total number of payment services users (clients) and electronic money holders (clients) </t>
  </si>
  <si>
    <t>Residents</t>
  </si>
  <si>
    <t>Non-residents</t>
  </si>
  <si>
    <t>NUMBER OF DISTRICTS WHERE THE ENTITY OPERATES</t>
  </si>
  <si>
    <t>Number of districts where the entity operates</t>
  </si>
  <si>
    <t>Information on the account information service providers</t>
  </si>
  <si>
    <t>The number of different payment accounts that have been accessed by the institution in the reporting period, for the purpose of providing the account information service (AIS)</t>
  </si>
  <si>
    <t xml:space="preserve">The name of insurance provider or guarantor </t>
  </si>
  <si>
    <t xml:space="preserve">Information on the payment initiation service  </t>
  </si>
  <si>
    <t xml:space="preserve">Information on the payment initiation service providers </t>
  </si>
  <si>
    <t xml:space="preserve">Information on the account information service </t>
  </si>
  <si>
    <t>Information on the payment initiation service providers</t>
  </si>
  <si>
    <t>The total value of payment transactions initiated by the institution during the reporting period</t>
  </si>
  <si>
    <t>The minimum monetary amount of the professional indemnity insurance (or other comparable guarantees) calculated in accordance with Guideline 1/2022 "On the criteria on how to stipulate the minimum monetary account of the professional indemnity insurance or other comparable guarantees"</t>
  </si>
  <si>
    <t>Amount of coverage of the professional indemnity insurance (or comparable guarantees)</t>
  </si>
  <si>
    <t xml:space="preserve">The minimum monetary amount of the professional indemnity insurance (or other comparable guarantees) calculated in accordance with Guideline 1/2022 "On the criteria on how to stipulate the minimum monetary account of the professional indemnity insurance or other comparable guarantees" </t>
  </si>
  <si>
    <t xml:space="preserve">Number of satisfied/resolved complaints </t>
  </si>
  <si>
    <t>Type of instrument</t>
  </si>
  <si>
    <t>Listing on stock exchange</t>
  </si>
  <si>
    <t>Sector of the issuer</t>
  </si>
  <si>
    <t>Residence of the issuer</t>
  </si>
  <si>
    <t>Country code of the issuer</t>
  </si>
  <si>
    <t xml:space="preserve">Market value at end of the period </t>
  </si>
  <si>
    <t xml:space="preserve">Book value at end of the period </t>
  </si>
  <si>
    <t>Regulatory capital</t>
  </si>
  <si>
    <t xml:space="preserve">Database of securities held by PIs/EMIs and issued by resident and nonresident sectors </t>
  </si>
  <si>
    <t>Article 8, paragraph 1, letter "c", and paragraph 2, letter "c". Fair value gains or losses arising from the institution's own credit risk related to derivative liabilities. The amount that shall be reported may be positive or negative. It will be positive in the event of loss, as a result of changes to the institution's own credit risk and vice versa. Thus the reported sign will be the opposite of the one used in accounting statements. Unaudited earnings shall not be listed under this item.</t>
  </si>
  <si>
    <t>Article 8, paragraph 1, letter "a". The amount that shall be reported may be positive or negative. It will be positive if buffers through cash flow result in loss (hence, reducing the capital) and vice versa. Thus the reported sign will be the opposite of the one used in accounting statements. The sum will be net from any foreseeable taxation at the moment of calculation.</t>
  </si>
  <si>
    <t>Article 8 paragraph 1, letter "b". Fair value gains and losses of the institution, arising from the changes to the institution's own credit rating. The amount that shall be reported may be positive or negative. It will be positive in the event of loss, as a result of changes to the institution's own credit risk (hence reducing capital) and vice versa. Thus the reported sign will be the opposite of the one used in accounting statements. Unaudited earnings shall not be listed under this item.</t>
  </si>
  <si>
    <r>
      <rPr>
        <sz val="11"/>
        <color rgb="FF000000"/>
        <rFont val="Calibri"/>
        <family val="2"/>
        <scheme val="minor"/>
      </rPr>
      <t>Assets</t>
    </r>
  </si>
  <si>
    <r>
      <rPr>
        <sz val="11"/>
        <color rgb="FF000000"/>
        <rFont val="Calibri"/>
        <family val="2"/>
        <scheme val="minor"/>
      </rPr>
      <t>Profit-Loss account</t>
    </r>
  </si>
  <si>
    <r>
      <rPr>
        <sz val="11"/>
        <color rgb="FF000000"/>
        <rFont val="Calibri"/>
        <family val="2"/>
        <scheme val="minor"/>
      </rPr>
      <t>Off-balance sheet items</t>
    </r>
  </si>
  <si>
    <t>Forward position in foreign currency</t>
  </si>
  <si>
    <t>Transactions by terminal (for EMI)</t>
  </si>
  <si>
    <t>Number of accounts and number of payment services and electronic money customers</t>
  </si>
  <si>
    <t>F1</t>
  </si>
  <si>
    <t>F2</t>
  </si>
  <si>
    <t>F4</t>
  </si>
  <si>
    <t>F3</t>
  </si>
  <si>
    <t>F5</t>
  </si>
  <si>
    <t>F6</t>
  </si>
  <si>
    <t>7_1</t>
  </si>
  <si>
    <t>7_2</t>
  </si>
  <si>
    <t>F7.1</t>
  </si>
  <si>
    <t>F7.2</t>
  </si>
  <si>
    <t>F8</t>
  </si>
  <si>
    <t>F9</t>
  </si>
  <si>
    <t>F10</t>
  </si>
  <si>
    <t>F10.1</t>
  </si>
  <si>
    <t>10_1</t>
  </si>
  <si>
    <t>10_2</t>
  </si>
  <si>
    <t>10_3</t>
  </si>
  <si>
    <t>F10.2</t>
  </si>
  <si>
    <t>F10.3</t>
  </si>
  <si>
    <t>F11</t>
  </si>
  <si>
    <t>11_1</t>
  </si>
  <si>
    <t>F11.1</t>
  </si>
  <si>
    <t>F12</t>
  </si>
  <si>
    <t>F13</t>
  </si>
  <si>
    <t>F13.1</t>
  </si>
  <si>
    <t>13_1</t>
  </si>
  <si>
    <t>13_2</t>
  </si>
  <si>
    <t>F13.2</t>
  </si>
  <si>
    <t>F14</t>
  </si>
  <si>
    <t>F15</t>
  </si>
  <si>
    <t>F16</t>
  </si>
  <si>
    <t>F17</t>
  </si>
  <si>
    <t>F18</t>
  </si>
  <si>
    <t>F20</t>
  </si>
  <si>
    <r>
      <rPr>
        <sz val="11"/>
        <color rgb="FF000000"/>
        <rFont val="Calibri"/>
        <family val="2"/>
        <scheme val="minor"/>
      </rPr>
      <t>ALL</t>
    </r>
  </si>
  <si>
    <t xml:space="preserve">Other accounts and guarantee accounts  </t>
  </si>
  <si>
    <t xml:space="preserve"> Other accounts and guarantee accounts in banks</t>
  </si>
  <si>
    <t xml:space="preserve"> Other accounts and guarantee accounts in other financial institutions  </t>
  </si>
  <si>
    <t>4.1.4</t>
  </si>
  <si>
    <t>4.1.4.1</t>
  </si>
  <si>
    <t>4.1.4.2</t>
  </si>
  <si>
    <t>4.1.5</t>
  </si>
  <si>
    <t>4.1.5.1</t>
  </si>
  <si>
    <t>4.1.5.2</t>
  </si>
  <si>
    <t>4.1.6</t>
  </si>
  <si>
    <t>4.1.6.1</t>
  </si>
  <si>
    <t>4.1.6.2</t>
  </si>
  <si>
    <t>4.1.7</t>
  </si>
  <si>
    <t>4.2.4</t>
  </si>
  <si>
    <t>4.2.4.1</t>
  </si>
  <si>
    <t>4.2.4.2</t>
  </si>
  <si>
    <t>4.2.5</t>
  </si>
  <si>
    <t>4.2.5.1</t>
  </si>
  <si>
    <t>4.2.5.2</t>
  </si>
  <si>
    <t>4.2.6</t>
  </si>
  <si>
    <t>4.2.6.1</t>
  </si>
  <si>
    <t>4.2.6.2</t>
  </si>
  <si>
    <t>4.2.7</t>
  </si>
  <si>
    <t>4.4.1</t>
  </si>
  <si>
    <t>4.4.1.1</t>
  </si>
  <si>
    <t>4.4.1.2</t>
  </si>
  <si>
    <t>4.4.2</t>
  </si>
  <si>
    <t>4.4.2.1</t>
  </si>
  <si>
    <t>4.4.2.2</t>
  </si>
  <si>
    <t>4.4.4</t>
  </si>
  <si>
    <t>4.4.4.1</t>
  </si>
  <si>
    <t>4.4.4.2</t>
  </si>
  <si>
    <t>4.4.5</t>
  </si>
  <si>
    <t>4.4.5.1</t>
  </si>
  <si>
    <t>4.4.5.2</t>
  </si>
  <si>
    <t>4.4.6</t>
  </si>
  <si>
    <t>4.4.6.1</t>
  </si>
  <si>
    <t>4.4.6.2</t>
  </si>
  <si>
    <t>4.4.7</t>
  </si>
  <si>
    <t>4.4.7.1</t>
  </si>
  <si>
    <t>4.4.7.2</t>
  </si>
  <si>
    <t>4.5.1</t>
  </si>
  <si>
    <t>4.5.1.1</t>
  </si>
  <si>
    <t>4.5.1.2</t>
  </si>
  <si>
    <t>4.5.2</t>
  </si>
  <si>
    <t>4.5.2.1</t>
  </si>
  <si>
    <t>4.5.2.2</t>
  </si>
  <si>
    <t>4.5.4</t>
  </si>
  <si>
    <t>4.5.4.1</t>
  </si>
  <si>
    <t>4.5.4.2</t>
  </si>
  <si>
    <t>4.5.5</t>
  </si>
  <si>
    <t>4.5.5.1</t>
  </si>
  <si>
    <t>4.5.5.2</t>
  </si>
  <si>
    <t>4.5.6</t>
  </si>
  <si>
    <t>4.5.6.1</t>
  </si>
  <si>
    <t>4.5.6.2</t>
  </si>
  <si>
    <t>4.5.7</t>
  </si>
  <si>
    <t>4.5.7.1</t>
  </si>
  <si>
    <t>4.5.7.2</t>
  </si>
  <si>
    <t>4.1.3</t>
  </si>
  <si>
    <t>4.1.3.1</t>
  </si>
  <si>
    <t>4.1.3.2</t>
  </si>
  <si>
    <t>4.2.3</t>
  </si>
  <si>
    <t>4.2.3.1</t>
  </si>
  <si>
    <t>4.2.3.2</t>
  </si>
  <si>
    <t>4.3.4</t>
  </si>
  <si>
    <t>4.3.4.1</t>
  </si>
  <si>
    <t>4.3.4.2</t>
  </si>
  <si>
    <t>4.3.5</t>
  </si>
  <si>
    <t>4.3.5.1</t>
  </si>
  <si>
    <t>4.3.5.2</t>
  </si>
  <si>
    <t>4.3.6</t>
  </si>
  <si>
    <t>4.3.6.1</t>
  </si>
  <si>
    <t>4.3.6.2</t>
  </si>
  <si>
    <t>4.3.7</t>
  </si>
  <si>
    <t>4.3.7.1</t>
  </si>
  <si>
    <t>4.3.7.2</t>
  </si>
  <si>
    <t>4.3.3</t>
  </si>
  <si>
    <t>4.3.3.1</t>
  </si>
  <si>
    <t>4.3.3.2</t>
  </si>
  <si>
    <t>4.4.3</t>
  </si>
  <si>
    <t>4.4.3.1</t>
  </si>
  <si>
    <t>4.4.3.2</t>
  </si>
  <si>
    <t>4.5.3</t>
  </si>
  <si>
    <t>4.5.3.1</t>
  </si>
  <si>
    <t>4.5.3.2</t>
  </si>
  <si>
    <t>7.1.9</t>
  </si>
  <si>
    <t>7.2.9</t>
  </si>
  <si>
    <t xml:space="preserve">Receivables from agents </t>
  </si>
  <si>
    <t>Receivables from payment service providers and/or electronic money issuers</t>
  </si>
  <si>
    <t>In item 4 "Due from customers", it is completed only by those institutions that perform mixed activities (in addition to payment services, they also perform lending activities), based on the license obtained before the entry into force of the Law "On payment services".</t>
  </si>
  <si>
    <r>
      <rPr>
        <sz val="11"/>
        <color rgb="FF000000"/>
        <rFont val="Calibri"/>
        <family val="2"/>
        <scheme val="minor"/>
      </rPr>
      <t>Quarterly</t>
    </r>
  </si>
  <si>
    <t xml:space="preserve">         Received from credit / financial institutions </t>
  </si>
  <si>
    <t>Required minimum of regulatory capital</t>
  </si>
  <si>
    <t>Total amount of payment transactions executed within the last year</t>
  </si>
  <si>
    <t xml:space="preserve">Total of items (3) to (7) </t>
  </si>
  <si>
    <t>Regulatory capital requirement (2% of the average outstanding electronic money)</t>
  </si>
  <si>
    <t>Credit granted related to payment services</t>
  </si>
  <si>
    <t>In item 3 "Credit granted related to payment services", should be completed the outstanding amount of loans granted by the payment institution or by the electronic money institution, related to payment services, as provided for in article 19, paragraph 4 of the law "On payment services".</t>
  </si>
  <si>
    <t xml:space="preserve">Regulatory capital requirement (6% of outstanding credit granted) </t>
  </si>
  <si>
    <t>Code "1"</t>
  </si>
  <si>
    <t>The scaling factor  takes the value of 0.5 if the Payment Institution and the Electronic Money Institution offer only the payment service provided for in point 6 of Annex 1 of the Law "On payment services"; and the value 1 if the Payment Institution and the Electronic Money Institution offer each of the payment services provided for in points 1-5 of Annex 1 of the Law "On payment services".</t>
  </si>
  <si>
    <t>This item is filled only by payment institutions and electronic money institutions for which the Bank of Albania has requested additional capital, up to 20%, in reference to article 12, paragraph 5 of the regulation "On carrying out of activity and supervision of payment institutions " and Article 12, paragraph 5 of the regulation "On carrying out of activity and supervision of electronic money institutions".</t>
  </si>
  <si>
    <t>The total volume of payment transactions executed in the previous year will be calculated as the total volume of payment transactions executed during the 12 months preceding the moment (month) when the indicator is calculated. For example, if the indicator is calculated on June 30, 2023, the 12-month period includes the months of June 2022-May 2023.</t>
  </si>
  <si>
    <t xml:space="preserve"> Coverage of the requirement for the required minimum amount of regulatory capital for payment institutions </t>
  </si>
  <si>
    <t xml:space="preserve"> Coverage of the requirement for the required minimum amount of regulatory capital </t>
  </si>
  <si>
    <t xml:space="preserve"> Coverage of the requirement for the required minimum amount of regulatory capital for electronic money institutions </t>
  </si>
  <si>
    <t xml:space="preserve"> Coverage of the requirement for the required minimum amount of regulatory capital for payment institutions</t>
  </si>
  <si>
    <t>Cumulative gains and losses due to changes in own credit risk on fair valued liabilities, as a result of changes to the institution's own institution risk</t>
  </si>
  <si>
    <t>Fair value gains and losses arising from the institution's own credit risk related to derivative liabilities</t>
  </si>
  <si>
    <t>(-) CET1 instruments of financial sector entities where the institution does not have a significant investment</t>
  </si>
  <si>
    <t>(-) CET1 instruments of financial sector entities where the institution has a significant investment</t>
  </si>
  <si>
    <r>
      <rPr>
        <sz val="11"/>
        <color rgb="FF000000"/>
        <rFont val="Verdana"/>
        <family val="2"/>
        <charset val="186"/>
      </rPr>
      <t>Tier 2 Capital (T2</t>
    </r>
    <r>
      <rPr>
        <sz val="11"/>
        <color theme="1"/>
        <rFont val="Verdana"/>
        <family val="2"/>
        <charset val="186"/>
      </rPr>
      <t xml:space="preserve">≤ 1/3 </t>
    </r>
    <r>
      <rPr>
        <sz val="16"/>
        <color rgb="FF000000"/>
        <rFont val="Calibri"/>
        <family val="2"/>
        <charset val="186"/>
      </rPr>
      <t>of Tier 1</t>
    </r>
    <r>
      <rPr>
        <sz val="11"/>
        <color rgb="FF000000"/>
        <rFont val="Verdana"/>
        <family val="2"/>
        <charset val="186"/>
      </rPr>
      <t xml:space="preserve"> Capital)  </t>
    </r>
  </si>
  <si>
    <t>Regulatory capital of payment institution (electronic money institution) (1.1+1.2)</t>
  </si>
  <si>
    <t>Article 6, paragraph 2, letter "c", Article 6, paragraph 8.</t>
  </si>
  <si>
    <t>Article 6, paragraph 2, letter "c".</t>
  </si>
  <si>
    <t>Article 6, paragraph 2, letter "d".</t>
  </si>
  <si>
    <t>Article 6, paragraph 2, letter "e", Article 11, paragraph 1, letter "a".</t>
  </si>
  <si>
    <t>Article 6, paragraph 2, letter "f".</t>
  </si>
  <si>
    <t>Article 6, paragraph 2, letter "g".</t>
  </si>
  <si>
    <t xml:space="preserve">Article 12, paragraph 2, letter "b" </t>
  </si>
  <si>
    <t>Article 12, paragraph 2, letter "a". The amount of deferred tax liabilities that would be written off, if the goodwill were devalued or written off according to accounting standards.</t>
  </si>
  <si>
    <t>Article 11, paragraph 1, letter "b", and Article 12, paragraph 2, letter "a". Other intangible assets shall be intangible assets according to accounting standards, excluding the goodwill, but according to the accounting standards.</t>
  </si>
  <si>
    <t>Article 12, paragraph 2, letter "a". The amount of deferred tax liabilities that would be written off, if the intangible assets, other than the goodwill were devalued or written off according to accounting standards.</t>
  </si>
  <si>
    <t>Article 11, paragraph 1, letter "d": Defined benefit pension fund assets means "assets of a defined benefit pension fund or plan, as applicable, calculated after deducting the amount of obligations under the same fund or plan". The amount that shall be reported here shall correspond to the amount reported in the balance sheet (if it is reported separately in the balance sheet).</t>
  </si>
  <si>
    <t>Article 15, paragraph 2, letter "a". The amount of deferred tax liabilities that would be written off, if the defined pension fund assets were devalued or written off according to accounting standards.</t>
  </si>
  <si>
    <t>Article 15, paragraph 2, letter "b". This item shall be completed only upon prior approval by the Bank of Albania to reduce the amount of defined benefit pension fund assets.</t>
  </si>
  <si>
    <t>Article 11, paragraph 1, letter "i". The amount that shall be reported on this line shall be directly taken from item 1.1.2.6.  The amount shall be deducted from Common Equity Tier 1 Capital.</t>
  </si>
  <si>
    <t xml:space="preserve">Article 11, paragraph 1, letter "f", and Article 17. Holdings of CET1 capital of financial sector entities where there is a reciprocal cross holding which the Bank of Albania considers as created to increase artificially the institution's regulatory capital. 
The amount that shall be reported shall be calculated based on gross purchase positions and includes insurance common capital insurance items 
</t>
  </si>
  <si>
    <t>Article 11, paragraph 1, letter "g", and Article 18. The share of holdings of the institution in capital instruments of financial sector entities where the institution does not have significant investment, which should be deducted from the Common Equity Tier 1 Capital.</t>
  </si>
  <si>
    <t>Article 11, paragraph 1, letter "c", Article 13 and Article 20, paragraph 1, letter "a". The share of deferred tax assets that rely on future profitability and arise from temporary differences (net from the share of associated tax liablities allocated to deferred tax assets that arise from temporary differences, in accordance with Article 13, paragraph 4, letter "b") which should be deducted, applying the 10% threshold specified in Article 20, paragraph 1, letter "a".</t>
  </si>
  <si>
    <t>Article 21, paragraph 1, letter "a"; Article 21, paragraph 2; articles 22-24; Article 25, letter "a" and Article 26</t>
  </si>
  <si>
    <t>Article 22, paragraph 1, letters "c", "e" and "f".  The requirements in these paragraphs reflect various capital situations, which are reversible, thus the amount reported here may be eligible in succeeding periods. The amount that shall be reported shall not include issue premiums related to the instruments.</t>
  </si>
  <si>
    <t>Article 21, paragraph 1, letter "b". Premiums of issues related to instruments shall mean the same as in accounting standards. The amount that shall be reported shall be related to the paid-in capital instruments.</t>
  </si>
  <si>
    <t>Article 11, letter "i". Additional tier 1 capital (AT1) may not be negative, but deductions from AT1 may be larger than AT1 capital plus premiums of issue related to instruments related to them. When this happens, then AT1 shall equal zero, and the excess of deductions from AT1 should be deducted from CET1.</t>
  </si>
  <si>
    <t>Article 25, letter "e". The amount that shall be reported shall be taken directly from "Excess of deduction from T2 items that exceed T2 Capital" (deducted in AT1).</t>
  </si>
  <si>
    <t>This line is put for ensuring flexibility and for reporting purposes. The line is filled in only in rare cases if elements of AT1 capital or deductions of elements of AT1 capital were not determined in lines from 1.1.2 (AT1) to 1.1.2.7 (additional deductions of AT1 capital).</t>
  </si>
  <si>
    <t>Article 30, paragraph 1, letter "b". Premiums of issues related to instruments shall mean the same as in accounting standards. The amount that shall be reported shall be related to the paid-in capital instruments.</t>
  </si>
  <si>
    <t>Article 25, letter "e". Additional Tier 2 (T2) capital may not be negative, but deductions from T2 may be larger than T2 capital plus premiums of issue related to instruments related to them. When this happens, then T2 shall equal zero, and the excess of deductions from T2 should be deducted from AT1.</t>
  </si>
  <si>
    <t xml:space="preserve">* Note: In this cell shall be reported the additional capital requirement determined by the Bank of Albania, in reference to Article 12, paragraph 5 of the regulation "On carrying out of activity and supervision of payment institutions". </t>
  </si>
  <si>
    <t>Minimum initial capital requirement based on services provided by the payment institution</t>
  </si>
  <si>
    <t>*  Note: In this cell shall be reported the additional capital requirement determined by the Bank of Albania, in reference to Article 12, paragraph 5 of the regulation "On carrying out of activity and supervision of electronic money institutions".</t>
  </si>
  <si>
    <r>
      <rPr>
        <sz val="9"/>
        <color rgb="FF000000"/>
        <rFont val="Calibri"/>
        <family val="2"/>
        <scheme val="minor"/>
      </rPr>
      <t>ALL</t>
    </r>
  </si>
  <si>
    <t>Method used for safeguarding of funds</t>
  </si>
  <si>
    <t>debt securities issued or guaranteed by Albanian government, central governments and central banks, international organisations, multilateral development banks or regional governments or local authorities, which are assigned a credit quality step "1" or which would receive a 0% risk weight in compliance with the requirements of the regulation "On capital adequacy ratio"</t>
  </si>
  <si>
    <t>debt securities issued or guaranteed by Albanian government, central governments and central banks, international organisations, multilateral development banks or regional governments or local authorities, which are assigned a credit quality step "2" or "3", in compliance with the requirements of the regulation "On capital adequacy ratio"</t>
  </si>
  <si>
    <t>debt securities issued by supervised institutions, which are assigned a credit quality step "1" or "2", or debt securities issued by supervised institutions, which are assigned a credit quality step "3", but would be treated in compliance with requirements of article 17/2, paragraph 3 of the regulation "On capital adequacy ratio"</t>
  </si>
  <si>
    <t>debt securities issued by corporates, which are assigned a credit quality step "1" or "2", in compliance with requirements of regulation "On capital adequacy ratio"</t>
  </si>
  <si>
    <t xml:space="preserve">units in collective investments undertakings in transferable securities (UCITS), which invest solely in assets as specified in the items "1.2.1"  to "1.2.4".  </t>
  </si>
  <si>
    <t xml:space="preserve">Note : This form is filled by payment institutions and electronic money institutions, for the methods used for safeguarding client's funds.  </t>
  </si>
  <si>
    <t xml:space="preserve">1 to 3 months </t>
  </si>
  <si>
    <t>Regulatory capital (in thousand of ALL)</t>
  </si>
  <si>
    <t>in another account within the institution</t>
  </si>
  <si>
    <t xml:space="preserve">Number of electronic money cards  </t>
  </si>
  <si>
    <t>Units</t>
  </si>
  <si>
    <t>VISA</t>
  </si>
  <si>
    <t>MasterCard</t>
  </si>
  <si>
    <t>American Express</t>
  </si>
  <si>
    <t>of which:</t>
  </si>
  <si>
    <t>Others*</t>
  </si>
  <si>
    <t>Cards with electronic money function</t>
  </si>
  <si>
    <t xml:space="preserve"> - Cards with electronic money function with at least one recharge</t>
  </si>
  <si>
    <t>Number of cards by functions/operators</t>
  </si>
  <si>
    <t>Local card</t>
  </si>
  <si>
    <t xml:space="preserve">       businesses</t>
  </si>
  <si>
    <t xml:space="preserve">Note: This form is filled only by payment institutions and e-money institutions that provide account information service (AIS). </t>
  </si>
  <si>
    <t>Note: This form is filled only by payment institutions and e-money institutions that provide payment initiation service (PIS).</t>
  </si>
  <si>
    <t>The number of different payment accounts that have been accessed by the institution in the reporting period, for the purposes of providing payment initiation service (PIS)</t>
  </si>
  <si>
    <t xml:space="preserve">Inappropriate information disclosure or advertising </t>
  </si>
  <si>
    <t xml:space="preserve">Interest accrued at the end of the period
</t>
  </si>
  <si>
    <t>Tremujor</t>
  </si>
  <si>
    <t>12</t>
  </si>
  <si>
    <t>13</t>
  </si>
  <si>
    <t>14</t>
  </si>
  <si>
    <t>15</t>
  </si>
  <si>
    <t>16</t>
  </si>
  <si>
    <t>17</t>
  </si>
  <si>
    <t>18</t>
  </si>
  <si>
    <t>c</t>
  </si>
  <si>
    <t>e</t>
  </si>
  <si>
    <t>g</t>
  </si>
  <si>
    <t>i</t>
  </si>
  <si>
    <t>F23</t>
  </si>
  <si>
    <t>F24</t>
  </si>
  <si>
    <t>F25</t>
  </si>
  <si>
    <t>Nr.</t>
  </si>
  <si>
    <t>Treguesi</t>
  </si>
  <si>
    <r>
      <t xml:space="preserve">Numri i tentativave për </t>
    </r>
    <r>
      <rPr>
        <b/>
        <i/>
        <sz val="9"/>
        <color theme="1"/>
        <rFont val="Times New Roman"/>
        <family val="1"/>
      </rPr>
      <t>hacking/</t>
    </r>
    <r>
      <rPr>
        <b/>
        <sz val="9"/>
        <color theme="1"/>
        <rFont val="Times New Roman"/>
        <family val="1"/>
      </rPr>
      <t xml:space="preserve"> incidenteve kibernetike</t>
    </r>
  </si>
  <si>
    <t>Ransomware</t>
  </si>
  <si>
    <r>
      <t>Trojan horse</t>
    </r>
    <r>
      <rPr>
        <i/>
        <sz val="9"/>
        <color rgb="FF1F497D"/>
        <rFont val="Times New Roman"/>
        <family val="1"/>
      </rPr>
      <t xml:space="preserve"> </t>
    </r>
  </si>
  <si>
    <t>Virus</t>
  </si>
  <si>
    <t>Worm</t>
  </si>
  <si>
    <t>Spyware/Adware</t>
  </si>
  <si>
    <t>Mobile malware</t>
  </si>
  <si>
    <t>Phishing</t>
  </si>
  <si>
    <t>Spear Phishing</t>
  </si>
  <si>
    <t xml:space="preserve">Pretexting </t>
  </si>
  <si>
    <t>Cyber squatting</t>
  </si>
  <si>
    <t>Accidental misuse of access rights</t>
  </si>
  <si>
    <t>Intentional misuse of access rights by service provider</t>
  </si>
  <si>
    <t>Intentional misuse of access rights by insider</t>
  </si>
  <si>
    <t>Policy violation (Insider/ TPP)</t>
  </si>
  <si>
    <t>Brute force attack</t>
  </si>
  <si>
    <t>Malicious script injection and/or OS commanding</t>
  </si>
  <si>
    <t>SQL Injection</t>
  </si>
  <si>
    <t>Other exploited vulnerability</t>
  </si>
  <si>
    <t>Information exposure</t>
  </si>
  <si>
    <r>
      <t>Sulm me shërbim të refuzuar/mohim shërbimi (</t>
    </r>
    <r>
      <rPr>
        <i/>
        <sz val="9"/>
        <color rgb="FF000000"/>
        <rFont val="Times New Roman"/>
        <family val="1"/>
      </rPr>
      <t>Denial of Service Attack</t>
    </r>
    <r>
      <rPr>
        <sz val="9"/>
        <color rgb="FF000000"/>
        <rFont val="Times New Roman"/>
        <family val="1"/>
      </rPr>
      <t>)</t>
    </r>
  </si>
  <si>
    <t>DoS attack</t>
  </si>
  <si>
    <t>DDoS attack</t>
  </si>
  <si>
    <t>Defacement</t>
  </si>
  <si>
    <t>Brand Abuse on Mass and Social Media</t>
  </si>
  <si>
    <t>Libel of persons on Mass and Social Media</t>
  </si>
  <si>
    <t>Vulnerability Scan</t>
  </si>
  <si>
    <t>NR. I FORMULARIT</t>
  </si>
  <si>
    <t>Event type (Level 1)</t>
  </si>
  <si>
    <t>Event type (Level 2)</t>
  </si>
  <si>
    <t>Type of Event (Level 3)</t>
  </si>
  <si>
    <t>Business Line (Level 1)</t>
  </si>
  <si>
    <t>Business Line (Level 2)</t>
  </si>
  <si>
    <t>Financial Effect</t>
  </si>
  <si>
    <t>Cause (Level 1)</t>
  </si>
  <si>
    <t>Cause (Level 2)</t>
  </si>
  <si>
    <t>Early warning indicators</t>
  </si>
  <si>
    <t>Monetary units/Number</t>
  </si>
  <si>
    <t>Number of new legal cases</t>
  </si>
  <si>
    <t>Cost of legal cases</t>
  </si>
  <si>
    <t>New client complaints</t>
  </si>
  <si>
    <t>Open complaints</t>
  </si>
  <si>
    <t>Number of fines from authorities</t>
  </si>
  <si>
    <t>Value of fines from authorities</t>
  </si>
  <si>
    <t>Employee turnover</t>
  </si>
  <si>
    <t>Core system failures/interruptions</t>
  </si>
  <si>
    <t>Comments</t>
  </si>
  <si>
    <t>Level 1 of detail</t>
  </si>
  <si>
    <t>Level 2 of detail</t>
  </si>
  <si>
    <t>Number of successful attempts for hacking incidents/cyber incidents</t>
  </si>
  <si>
    <t>Malware</t>
  </si>
  <si>
    <t>Social Engineering</t>
  </si>
  <si>
    <t xml:space="preserve">Insider/Third Party Provider Event and/or Misuses of access rights
</t>
  </si>
  <si>
    <t>Unauthorised access intentional</t>
  </si>
  <si>
    <t>Denial of Service Attack</t>
  </si>
  <si>
    <t>Other Cyber Security Event</t>
  </si>
  <si>
    <r>
      <rPr>
        <i/>
        <sz val="9"/>
        <color rgb="FF000000"/>
        <rFont val="Times New Roman"/>
        <family val="1"/>
      </rPr>
      <t>Insider/Third Party Provider Event and/or Misuses of access rights</t>
    </r>
    <r>
      <rPr>
        <sz val="9"/>
        <color rgb="FF000000"/>
        <rFont val="Times New Roman"/>
        <family val="1"/>
      </rPr>
      <t xml:space="preserve">
</t>
    </r>
  </si>
  <si>
    <t xml:space="preserve">ATM availability (uptime ratio) </t>
  </si>
  <si>
    <t>Cards under investigation</t>
  </si>
  <si>
    <t>Internal control recommendations not met within the deadline</t>
  </si>
  <si>
    <t>Procedures, policies, and regulations not updated</t>
  </si>
  <si>
    <t>Projects not closed within the deadline specified by institution</t>
  </si>
  <si>
    <t>Number of cases identified as fraud</t>
  </si>
  <si>
    <t>Breach of internal cash holding limits at branches</t>
  </si>
  <si>
    <t>Number of incorrect outgoing transfers</t>
  </si>
  <si>
    <t xml:space="preserve">Number of registered mortgage collaterals whose insurance coverage has expired	</t>
  </si>
  <si>
    <t>New problem loans</t>
  </si>
  <si>
    <t>Critical outsourcing without evaluating an annual risk assessment of information security and business continuity</t>
  </si>
  <si>
    <t>Number of incidents when client fund coverage falls below 100%*</t>
  </si>
  <si>
    <t>Maximum value of unprotected client funds (safeguarding) according to legal and regulatory requirements*</t>
  </si>
  <si>
    <t>Operational risk events register</t>
  </si>
  <si>
    <t>Identification Number</t>
  </si>
  <si>
    <t>Reporting Unit</t>
  </si>
  <si>
    <t>Occurrence date (d.m.y)</t>
  </si>
  <si>
    <t>Identification date (d.m.y)</t>
  </si>
  <si>
    <t>Booking Date (d.m.y)</t>
  </si>
  <si>
    <t>Gross/Initial Loss Value (ALL)</t>
  </si>
  <si>
    <t>Recovery date</t>
  </si>
  <si>
    <t>Recovered Value</t>
  </si>
  <si>
    <t>Boundary Event</t>
  </si>
  <si>
    <t xml:space="preserve">Information on the structure of shareholders/partners in the capital of the reporting entitys </t>
  </si>
  <si>
    <t>Name and surname of the individual, natural person, trade name of the legal person, having direct participation 1* in the reporting entity’s capital</t>
  </si>
  <si>
    <t xml:space="preserve"> Percentage of direct participation owned in the reporting entity</t>
  </si>
  <si>
    <t>Percentage of voting rights owned in the reporting entity</t>
  </si>
  <si>
    <t>Shareholder's/Partner's identification data</t>
  </si>
  <si>
    <t>Permanent residential address of the individual. Registered address of the natural person, legal entity 3*</t>
  </si>
  <si>
    <t>Citizenship of the individual, place of registration of the natural person, legal person</t>
  </si>
  <si>
    <t>Name and surname of the individual, natural person, trade name of the legal person, having indirect participation 4*  in the reporting entity capital, amounting to not less
than 5 %</t>
  </si>
  <si>
    <t>Percentage of indirect participation owned in the reporting entity</t>
  </si>
  <si>
    <t>Shareholder's/partner's identification data</t>
  </si>
  <si>
    <t xml:space="preserve">Name and surname of the individual (beneficiary owner) having indirect participation 5* in the capital of the reporting entity </t>
  </si>
  <si>
    <t xml:space="preserve">Percentage of indirect participation owned in the reporting entity
</t>
  </si>
  <si>
    <t>Identification data of the individual (beneficiary owner)</t>
  </si>
  <si>
    <t>Permanent residential address of the individual</t>
  </si>
  <si>
    <t>Citizenship of the individual</t>
  </si>
  <si>
    <t>Date of birth of the individual/ date of establishment of the natural person, legal person 2*</t>
  </si>
  <si>
    <t>Personal identification number of the individual/ NUIS of the natural person, legal person 2*</t>
  </si>
  <si>
    <t>Date of birth of the individual</t>
  </si>
  <si>
    <t>Personal identification number of the individual</t>
  </si>
  <si>
    <t>No. of the form</t>
  </si>
  <si>
    <t>Credit transfers - sent</t>
  </si>
  <si>
    <t xml:space="preserve">Breakdown by payment initiation channel </t>
  </si>
  <si>
    <t>Credit transfers initiated in paper-based form</t>
  </si>
  <si>
    <t>Individuals</t>
  </si>
  <si>
    <t>Businesses</t>
  </si>
  <si>
    <t xml:space="preserve">      of which:</t>
  </si>
  <si>
    <t xml:space="preserve">            -  Between accounts of the same entity </t>
  </si>
  <si>
    <t xml:space="preserve">           -    Transfers between entities within the country</t>
  </si>
  <si>
    <t>Credit transfers initiated electronically</t>
  </si>
  <si>
    <t xml:space="preserve">Breakdown by file/batch or on a single payment basis </t>
  </si>
  <si>
    <t xml:space="preserve">Initiated in a file/batch </t>
  </si>
  <si>
    <t xml:space="preserve">Initiated on a single payment basis </t>
  </si>
  <si>
    <t xml:space="preserve">       of which :</t>
  </si>
  <si>
    <t xml:space="preserve">Online banking </t>
  </si>
  <si>
    <t xml:space="preserve">       of which:</t>
  </si>
  <si>
    <t xml:space="preserve">           E-commerce payment</t>
  </si>
  <si>
    <t xml:space="preserve">At ATM or other terminals of the payment service provider </t>
  </si>
  <si>
    <t xml:space="preserve"> Mobile Phone</t>
  </si>
  <si>
    <t xml:space="preserve">Credit transfers - received </t>
  </si>
  <si>
    <t>3.1</t>
  </si>
  <si>
    <t>Payments with debit cards</t>
  </si>
  <si>
    <t xml:space="preserve">           Individuals</t>
  </si>
  <si>
    <t>remote payments</t>
  </si>
  <si>
    <t>in POS</t>
  </si>
  <si>
    <t xml:space="preserve">          Businesses</t>
  </si>
  <si>
    <t>3.2</t>
  </si>
  <si>
    <t xml:space="preserve">Payments with credit cards </t>
  </si>
  <si>
    <t xml:space="preserve">         Individuals</t>
  </si>
  <si>
    <t>3.3</t>
  </si>
  <si>
    <t xml:space="preserve">Payments with delayed debit cards </t>
  </si>
  <si>
    <t xml:space="preserve">          Individuals</t>
  </si>
  <si>
    <t xml:space="preserve">Card-based payment transactions acquired by resident payment service providers (except cards with an e-money function) -  received </t>
  </si>
  <si>
    <t>4.1</t>
  </si>
  <si>
    <t>4.2</t>
  </si>
  <si>
    <t>4.3</t>
  </si>
  <si>
    <t>Direct debits (sent)</t>
  </si>
  <si>
    <t>5.1</t>
  </si>
  <si>
    <t xml:space="preserve">Paper based direct debits </t>
  </si>
  <si>
    <t>5.2</t>
  </si>
  <si>
    <t xml:space="preserve">Electronic direct debits </t>
  </si>
  <si>
    <t>Direct debits received</t>
  </si>
  <si>
    <t xml:space="preserve">Cash withdrawals with card-based payment instruments (except e-money transactions) </t>
  </si>
  <si>
    <t>7.1</t>
  </si>
  <si>
    <t>With debit cards</t>
  </si>
  <si>
    <t>7.2</t>
  </si>
  <si>
    <t xml:space="preserve">With credit cards </t>
  </si>
  <si>
    <t>7.3</t>
  </si>
  <si>
    <t xml:space="preserve">With delayed debit cards </t>
  </si>
  <si>
    <t>Payments with E-money issued by resident payment service providers - sent</t>
  </si>
  <si>
    <t>8.1</t>
  </si>
  <si>
    <t>Payments with electronic money through a card</t>
  </si>
  <si>
    <t>8.2</t>
  </si>
  <si>
    <t>Payments with e-money accounts</t>
  </si>
  <si>
    <t xml:space="preserve">Accessed through a card </t>
  </si>
  <si>
    <t>E-money payments (received)</t>
  </si>
  <si>
    <t>9.1</t>
  </si>
  <si>
    <t>9.2</t>
  </si>
  <si>
    <t>Cheques (sent)</t>
  </si>
  <si>
    <t>10.1</t>
  </si>
  <si>
    <t>10.2</t>
  </si>
  <si>
    <t>Cheques (received)</t>
  </si>
  <si>
    <t>11.1</t>
  </si>
  <si>
    <t>11.2</t>
  </si>
  <si>
    <t>Money transfers (remittances)1 - sent</t>
  </si>
  <si>
    <t>12.1</t>
  </si>
  <si>
    <t>12.2</t>
  </si>
  <si>
    <t xml:space="preserve">Money transfers (remittances) - received </t>
  </si>
  <si>
    <t>13.1</t>
  </si>
  <si>
    <t>13.2</t>
  </si>
  <si>
    <t>Payments with other payment instruments/payment services (sent)</t>
  </si>
  <si>
    <t>14.1</t>
  </si>
  <si>
    <t>14.2</t>
  </si>
  <si>
    <t>Payments with other payment instruments/payment services (received)</t>
  </si>
  <si>
    <t>15.1</t>
  </si>
  <si>
    <t>15.2</t>
  </si>
  <si>
    <t xml:space="preserve">Total payment transactions sent (1+3+5+7+8+10+12+14) </t>
  </si>
  <si>
    <t>International transfers/payments initiated by the customers (sent)</t>
  </si>
  <si>
    <t>For Individuals - in the form of:</t>
  </si>
  <si>
    <t>Credit transfers</t>
  </si>
  <si>
    <t>Direct debit</t>
  </si>
  <si>
    <t>Card payments</t>
  </si>
  <si>
    <t>E-money payments</t>
  </si>
  <si>
    <t>Cheques</t>
  </si>
  <si>
    <t xml:space="preserve">Money transfers (remittances) </t>
  </si>
  <si>
    <t xml:space="preserve">Other payment services </t>
  </si>
  <si>
    <t>For Businesses - in the form of:</t>
  </si>
  <si>
    <t xml:space="preserve">Total payment transactions received (2+4+6+9+11+13+15) </t>
  </si>
  <si>
    <t>International transfers/payments received by the customers (received)</t>
  </si>
  <si>
    <t xml:space="preserve">Payment initiation services (services under point 7 of Annex 1 of law “On payment services”) </t>
  </si>
  <si>
    <t xml:space="preserve">Description of payment per type of payment instrument /payments services </t>
  </si>
  <si>
    <t>Value (in monetary units)</t>
  </si>
  <si>
    <r>
      <rPr>
        <sz val="9"/>
        <rFont val="Arial"/>
        <family val="2"/>
      </rPr>
      <t>ALL</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</si>
</sst>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 #,##0_);_(* \(#,##0\);_(* &quot;-&quot;_);_(@_)"/>
    <numFmt numFmtId="165" formatCode="_(* #,##0.00_);_(* \(#,##0.00\);_(* &quot;-&quot;??_);_(@_)"/>
    <numFmt numFmtId="166" formatCode="_(* #,##0_);_(* \(#,##0\);_(* &quot;-&quot;??_);_(@_)"/>
    <numFmt numFmtId="167" formatCode="_(* #,##0.0_);_(* \(#,##0.0\);_(* &quot;-&quot;??_);_(@_)"/>
    <numFmt numFmtId="168" formatCode="_-* #,##0\ &quot;€&quot;_-;\-* #,##0\ &quot;€&quot;_-;_-* &quot;-&quot;\ &quot;€&quot;_-;_-@_-"/>
    <numFmt numFmtId="169" formatCode="_-* #,##0\ _€_-;\-* #,##0\ _€_-;_-* &quot;-&quot;\ _€_-;_-@_-"/>
    <numFmt numFmtId="170" formatCode="_-* #,##0.00\ &quot;€&quot;_-;\-* #,##0.00\ &quot;€&quot;_-;_-* &quot;-&quot;??\ &quot;€&quot;_-;_-@_-"/>
    <numFmt numFmtId="171" formatCode="_-* #,##0.00\ _€_-;\-* #,##0.00\ _€_-;_-* &quot;-&quot;??\ _€_-;_-@_-"/>
    <numFmt numFmtId="172" formatCode="_-* #,##0.00_-;\-* #,##0.00_-;_-* \-??_-;_-@_-"/>
    <numFmt numFmtId="173" formatCode="0.0_)"/>
    <numFmt numFmtId="174" formatCode="#,##0.0_);\(#,##0.0\)"/>
  </numFmts>
  <fonts count="146">
    <font>
      <sz val="11"/>
      <color theme="1"/>
      <name val="Calibri"/>
      <family val="2"/>
      <scheme val="minor"/>
    </font>
    <font>
      <sz val="10"/>
      <name val="Tahoma"/>
      <family val="2"/>
    </font>
    <font>
      <sz val="9"/>
      <color indexed="54"/>
      <name val="Arial"/>
      <family val="2"/>
    </font>
    <font>
      <b/>
      <sz val="9"/>
      <color indexed="63"/>
      <name val="Arial"/>
      <family val="2"/>
    </font>
    <font>
      <sz val="9"/>
      <color indexed="63"/>
      <name val="Arial"/>
      <family val="2"/>
    </font>
    <font>
      <i/>
      <sz val="8"/>
      <color indexed="63"/>
      <name val="Arial"/>
      <family val="2"/>
    </font>
    <font>
      <b/>
      <sz val="9"/>
      <name val="Arial"/>
      <family val="2"/>
    </font>
    <font>
      <sz val="10"/>
      <name val="Tahoma"/>
      <family val="2"/>
      <charset val="238"/>
    </font>
    <font>
      <b/>
      <sz val="10"/>
      <color indexed="63"/>
      <name val="Arial"/>
      <family val="2"/>
      <charset val="238"/>
    </font>
    <font>
      <b/>
      <sz val="9"/>
      <color indexed="63"/>
      <name val="Arial"/>
      <family val="2"/>
      <charset val="238"/>
    </font>
    <font>
      <sz val="9"/>
      <color indexed="63"/>
      <name val="Arial"/>
      <family val="2"/>
      <charset val="238"/>
    </font>
    <font>
      <sz val="10"/>
      <name val="Tahoma"/>
      <family val="2"/>
    </font>
    <font>
      <sz val="11"/>
      <color theme="1"/>
      <name val="Calibri"/>
      <family val="2"/>
      <scheme val="minor"/>
    </font>
    <font>
      <sz val="9"/>
      <color theme="1"/>
      <name val="Arial"/>
      <family val="2"/>
    </font>
    <font>
      <sz val="9"/>
      <name val="Arial"/>
      <family val="2"/>
    </font>
    <font>
      <sz val="9"/>
      <name val="Arial"/>
      <family val="2"/>
      <charset val="238"/>
    </font>
    <font>
      <sz val="11"/>
      <name val="Calibri"/>
      <family val="2"/>
      <scheme val="minor"/>
    </font>
    <font>
      <i/>
      <sz val="9"/>
      <color theme="1"/>
      <name val="Arial"/>
      <family val="2"/>
    </font>
    <font>
      <sz val="10"/>
      <name val="Arial"/>
      <family val="2"/>
    </font>
    <font>
      <i/>
      <sz val="9"/>
      <color indexed="63"/>
      <name val="Arial"/>
      <family val="2"/>
    </font>
    <font>
      <sz val="10"/>
      <color theme="1"/>
      <name val="Arial"/>
      <family val="2"/>
    </font>
    <font>
      <b/>
      <sz val="10"/>
      <color theme="1"/>
      <name val="Arial"/>
      <family val="2"/>
    </font>
    <font>
      <b/>
      <sz val="14"/>
      <color theme="1"/>
      <name val="Calibri"/>
      <family val="2"/>
      <charset val="238"/>
      <scheme val="minor"/>
    </font>
    <font>
      <b/>
      <sz val="11"/>
      <color indexed="8"/>
      <name val="Calibri"/>
      <family val="2"/>
      <charset val="238"/>
      <scheme val="minor"/>
    </font>
    <font>
      <u/>
      <sz val="11"/>
      <color theme="10"/>
      <name val="Calibri"/>
      <family val="2"/>
      <scheme val="minor"/>
    </font>
    <font>
      <sz val="11"/>
      <color indexed="8"/>
      <name val="Calibri"/>
      <family val="2"/>
    </font>
    <font>
      <sz val="11"/>
      <color indexed="8"/>
      <name val="Calibri"/>
      <family val="2"/>
      <charset val="238"/>
      <scheme val="minor"/>
    </font>
    <font>
      <sz val="11"/>
      <name val="Calibri"/>
      <family val="2"/>
      <charset val="238"/>
      <scheme val="minor"/>
    </font>
    <font>
      <b/>
      <sz val="9"/>
      <color rgb="FF231F20"/>
      <name val="Arial"/>
      <family val="2"/>
      <charset val="238"/>
    </font>
    <font>
      <sz val="9"/>
      <color rgb="FF231F20"/>
      <name val="Arial"/>
      <family val="2"/>
      <charset val="238"/>
    </font>
    <font>
      <b/>
      <sz val="11"/>
      <name val="Calibri"/>
      <family val="2"/>
      <charset val="238"/>
      <scheme val="minor"/>
    </font>
    <font>
      <i/>
      <sz val="9"/>
      <name val="Calibri"/>
      <family val="2"/>
      <charset val="238"/>
      <scheme val="minor"/>
    </font>
    <font>
      <sz val="10"/>
      <name val="Arial"/>
      <family val="2"/>
      <charset val="238"/>
    </font>
    <font>
      <sz val="10"/>
      <name val="Arial"/>
      <family val="2"/>
    </font>
    <font>
      <i/>
      <sz val="11"/>
      <name val="Calibri"/>
      <family val="2"/>
      <charset val="238"/>
      <scheme val="minor"/>
    </font>
    <font>
      <b/>
      <sz val="11"/>
      <color indexed="10"/>
      <name val="Calibri"/>
      <family val="2"/>
      <charset val="238"/>
      <scheme val="minor"/>
    </font>
    <font>
      <sz val="11"/>
      <color rgb="FF9C0006"/>
      <name val="Calibri"/>
      <family val="2"/>
      <scheme val="minor"/>
    </font>
    <font>
      <sz val="11"/>
      <color theme="0"/>
      <name val="Calibri"/>
      <family val="2"/>
      <scheme val="minor"/>
    </font>
    <font>
      <b/>
      <sz val="11"/>
      <name val="Calibri"/>
      <family val="2"/>
      <scheme val="minor"/>
    </font>
    <font>
      <b/>
      <sz val="10"/>
      <color indexed="63"/>
      <name val="Arial"/>
      <family val="2"/>
    </font>
    <font>
      <sz val="11"/>
      <color theme="1"/>
      <name val="Calibri"/>
      <family val="2"/>
      <charset val="186"/>
      <scheme val="minor"/>
    </font>
    <font>
      <sz val="10"/>
      <color indexed="8"/>
      <name val="Arial"/>
      <family val="2"/>
    </font>
    <font>
      <sz val="11"/>
      <color indexed="9"/>
      <name val="Calibri"/>
      <family val="2"/>
    </font>
    <font>
      <sz val="10"/>
      <color indexed="9"/>
      <name val="Arial"/>
      <family val="2"/>
    </font>
    <font>
      <sz val="10"/>
      <color indexed="20"/>
      <name val="Arial"/>
      <family val="2"/>
    </font>
    <font>
      <sz val="11"/>
      <color indexed="62"/>
      <name val="Calibri"/>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0"/>
      <color indexed="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i/>
      <sz val="10"/>
      <color indexed="23"/>
      <name val="Arial"/>
      <family val="2"/>
    </font>
    <font>
      <sz val="11"/>
      <color indexed="10"/>
      <name val="Calibri"/>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sz val="11"/>
      <color indexed="20"/>
      <name val="Calibri"/>
      <family val="2"/>
    </font>
    <font>
      <sz val="10"/>
      <color indexed="62"/>
      <name val="Arial"/>
      <family val="2"/>
    </font>
    <font>
      <b/>
      <sz val="11"/>
      <color indexed="63"/>
      <name val="Calibri"/>
      <family val="2"/>
    </font>
    <font>
      <u/>
      <sz val="6.5"/>
      <color indexed="12"/>
      <name val="Arial"/>
      <family val="2"/>
    </font>
    <font>
      <sz val="10"/>
      <color indexed="52"/>
      <name val="Arial"/>
      <family val="2"/>
    </font>
    <font>
      <i/>
      <sz val="11"/>
      <color indexed="23"/>
      <name val="Calibri"/>
      <family val="2"/>
    </font>
    <font>
      <sz val="10"/>
      <name val="Arial"/>
      <family val="2"/>
      <charset val="186"/>
    </font>
    <font>
      <sz val="10"/>
      <color indexed="60"/>
      <name val="Arial"/>
      <family val="2"/>
    </font>
    <font>
      <b/>
      <sz val="11"/>
      <color indexed="8"/>
      <name val="Calibri"/>
      <family val="2"/>
    </font>
    <font>
      <sz val="11"/>
      <color indexed="60"/>
      <name val="Calibri"/>
      <family val="2"/>
    </font>
    <font>
      <b/>
      <sz val="10"/>
      <color indexed="8"/>
      <name val="Arial"/>
      <family val="2"/>
    </font>
    <font>
      <sz val="10"/>
      <color indexed="10"/>
      <name val="Arial"/>
      <family val="2"/>
    </font>
    <font>
      <sz val="11"/>
      <color theme="1"/>
      <name val="Calibri"/>
      <family val="2"/>
      <charset val="238"/>
      <scheme val="minor"/>
    </font>
    <font>
      <i/>
      <sz val="11"/>
      <color rgb="FFFF0000"/>
      <name val="Calibri"/>
      <family val="2"/>
      <scheme val="minor"/>
    </font>
    <font>
      <b/>
      <i/>
      <u val="singleAccounting"/>
      <sz val="8"/>
      <color indexed="63"/>
      <name val="Arial"/>
      <family val="2"/>
    </font>
    <font>
      <i/>
      <sz val="10"/>
      <name val="Calibri"/>
      <family val="2"/>
      <scheme val="minor"/>
    </font>
    <font>
      <i/>
      <sz val="10"/>
      <color theme="1"/>
      <name val="Calibri"/>
      <family val="2"/>
      <scheme val="minor"/>
    </font>
    <font>
      <sz val="8"/>
      <color theme="1"/>
      <name val="Arial"/>
      <family val="2"/>
    </font>
    <font>
      <sz val="8"/>
      <name val="Arial"/>
      <family val="2"/>
    </font>
    <font>
      <sz val="9"/>
      <color rgb="FF0000FF"/>
      <name val="Arial"/>
      <family val="2"/>
    </font>
    <font>
      <sz val="10"/>
      <name val="Calibri Light"/>
      <family val="1"/>
      <scheme val="major"/>
    </font>
    <font>
      <b/>
      <i/>
      <u/>
      <sz val="11"/>
      <name val="Calibri Light"/>
      <family val="1"/>
      <scheme val="major"/>
    </font>
    <font>
      <sz val="11"/>
      <name val="Calibri Light"/>
      <family val="1"/>
      <scheme val="major"/>
    </font>
    <font>
      <b/>
      <sz val="11"/>
      <name val="Arial"/>
      <family val="2"/>
    </font>
    <font>
      <b/>
      <sz val="11"/>
      <name val="Arial "/>
    </font>
    <font>
      <b/>
      <i/>
      <u/>
      <sz val="9"/>
      <name val="Arial"/>
      <family val="2"/>
    </font>
    <font>
      <i/>
      <sz val="9"/>
      <name val="Arial"/>
      <family val="2"/>
    </font>
    <font>
      <i/>
      <sz val="10"/>
      <name val="Calibri Light"/>
      <family val="1"/>
      <scheme val="major"/>
    </font>
    <font>
      <b/>
      <i/>
      <u/>
      <sz val="12"/>
      <name val="Calibri Light"/>
      <family val="1"/>
      <scheme val="major"/>
    </font>
    <font>
      <b/>
      <sz val="8"/>
      <color theme="1"/>
      <name val="Arial"/>
      <family val="2"/>
    </font>
    <font>
      <b/>
      <i/>
      <sz val="9"/>
      <name val="Arial"/>
      <family val="2"/>
    </font>
    <font>
      <i/>
      <sz val="8"/>
      <color theme="1"/>
      <name val="Arial"/>
      <family val="2"/>
    </font>
    <font>
      <sz val="9"/>
      <color indexed="8"/>
      <name val="Arial"/>
      <family val="2"/>
    </font>
    <font>
      <sz val="9"/>
      <color rgb="FF000000"/>
      <name val="Arial"/>
      <family val="2"/>
    </font>
    <font>
      <sz val="12"/>
      <color rgb="FF000000"/>
      <name val="Times New Roman"/>
      <family val="1"/>
    </font>
    <font>
      <b/>
      <sz val="9"/>
      <color indexed="63"/>
      <name val="Arial"/>
      <family val="2"/>
    </font>
    <font>
      <sz val="9"/>
      <color indexed="63"/>
      <name val="Arial"/>
      <family val="2"/>
    </font>
    <font>
      <sz val="11"/>
      <color rgb="FF000000"/>
      <name val="Verdana"/>
      <family val="2"/>
      <charset val="186"/>
    </font>
    <font>
      <sz val="11"/>
      <color theme="1"/>
      <name val="Verdana"/>
      <family val="2"/>
      <charset val="186"/>
    </font>
    <font>
      <sz val="16"/>
      <color rgb="FF000000"/>
      <name val="Calibri"/>
      <family val="2"/>
      <charset val="186"/>
    </font>
    <font>
      <sz val="21"/>
      <color rgb="FF202124"/>
      <name val="Inherit"/>
    </font>
    <font>
      <b/>
      <sz val="9"/>
      <color indexed="8"/>
      <name val="Arial"/>
      <family val="2"/>
    </font>
    <font>
      <b/>
      <sz val="9"/>
      <name val="Arial "/>
    </font>
    <font>
      <sz val="9"/>
      <name val="Arial "/>
    </font>
    <font>
      <b/>
      <i/>
      <u/>
      <sz val="9"/>
      <name val="Arial "/>
    </font>
    <font>
      <i/>
      <sz val="9"/>
      <name val="Arial "/>
    </font>
    <font>
      <u/>
      <sz val="9"/>
      <name val="Arial "/>
    </font>
    <font>
      <i/>
      <u/>
      <sz val="9"/>
      <color theme="1"/>
      <name val="Arial"/>
      <family val="2"/>
    </font>
    <font>
      <sz val="11"/>
      <name val="Verdana"/>
      <family val="2"/>
    </font>
    <font>
      <sz val="11"/>
      <color indexed="8"/>
      <name val="Calibri"/>
      <family val="2"/>
      <scheme val="minor"/>
    </font>
    <font>
      <sz val="11"/>
      <color rgb="FF000000"/>
      <name val="Calibri"/>
      <family val="2"/>
      <scheme val="minor"/>
    </font>
    <font>
      <i/>
      <sz val="8"/>
      <name val="Arial"/>
      <family val="2"/>
    </font>
    <font>
      <b/>
      <sz val="9"/>
      <color rgb="FF000000"/>
      <name val="Arial"/>
      <family val="2"/>
    </font>
    <font>
      <sz val="9"/>
      <color rgb="FF000000"/>
      <name val="Calibri"/>
      <family val="2"/>
      <scheme val="minor"/>
    </font>
    <font>
      <sz val="11"/>
      <name val="Arial"/>
      <family val="2"/>
    </font>
    <font>
      <sz val="11"/>
      <color indexed="8"/>
      <name val="Arial"/>
      <family val="2"/>
    </font>
    <font>
      <b/>
      <sz val="9"/>
      <color theme="1"/>
      <name val="Arial"/>
      <family val="2"/>
    </font>
    <font>
      <sz val="9"/>
      <color theme="1"/>
      <name val="Calibri"/>
      <family val="2"/>
      <scheme val="minor"/>
    </font>
    <font>
      <i/>
      <sz val="9"/>
      <color theme="1"/>
      <name val="Calibri"/>
      <family val="2"/>
      <scheme val="minor"/>
    </font>
    <font>
      <i/>
      <sz val="9"/>
      <color rgb="FF000000"/>
      <name val="Arial"/>
      <family val="2"/>
    </font>
    <font>
      <i/>
      <sz val="11"/>
      <name val="Arial"/>
      <family val="2"/>
    </font>
    <font>
      <b/>
      <sz val="11"/>
      <color indexed="10"/>
      <name val="Arial"/>
      <family val="2"/>
    </font>
    <font>
      <sz val="9"/>
      <name val="Calibri"/>
      <family val="2"/>
      <charset val="238"/>
      <scheme val="minor"/>
    </font>
    <font>
      <sz val="11"/>
      <color rgb="FFFF0000"/>
      <name val="Calibri"/>
      <family val="2"/>
      <charset val="238"/>
      <scheme val="minor"/>
    </font>
    <font>
      <b/>
      <sz val="10"/>
      <name val="Arial"/>
      <family val="2"/>
    </font>
    <font>
      <sz val="9"/>
      <color theme="1"/>
      <name val="Times New Roman"/>
      <family val="1"/>
    </font>
    <font>
      <b/>
      <sz val="9"/>
      <color theme="1"/>
      <name val="Times New Roman"/>
      <family val="1"/>
    </font>
    <font>
      <i/>
      <sz val="9"/>
      <color theme="1"/>
      <name val="Times New Roman"/>
      <family val="1"/>
    </font>
    <font>
      <b/>
      <i/>
      <sz val="9"/>
      <color theme="1"/>
      <name val="Times New Roman"/>
      <family val="1"/>
    </font>
    <font>
      <b/>
      <sz val="9"/>
      <color rgb="FF000000"/>
      <name val="Times New Roman"/>
      <family val="1"/>
    </font>
    <font>
      <sz val="9"/>
      <color rgb="FF000000"/>
      <name val="Times New Roman"/>
      <family val="1"/>
    </font>
    <font>
      <i/>
      <sz val="9"/>
      <color rgb="FF000000"/>
      <name val="Times New Roman"/>
      <family val="1"/>
    </font>
    <font>
      <i/>
      <sz val="9"/>
      <color rgb="FF1F497D"/>
      <name val="Times New Roman"/>
      <family val="1"/>
    </font>
    <font>
      <b/>
      <i/>
      <u/>
      <sz val="9"/>
      <color theme="1"/>
      <name val="Times New Roman"/>
      <family val="1"/>
    </font>
    <font>
      <sz val="10"/>
      <color theme="1"/>
      <name val="Times New Roman"/>
      <family val="1"/>
    </font>
    <font>
      <sz val="10"/>
      <color theme="1"/>
      <name val="Calibri"/>
      <family val="2"/>
      <scheme val="minor"/>
    </font>
    <font>
      <b/>
      <sz val="10"/>
      <color indexed="64"/>
      <name val="Arial"/>
      <family val="2"/>
    </font>
    <font>
      <sz val="10"/>
      <color theme="0"/>
      <name val="Arial"/>
      <family val="2"/>
    </font>
    <font>
      <sz val="9"/>
      <color theme="0"/>
      <name val="Arial"/>
      <family val="2"/>
    </font>
    <font>
      <sz val="10"/>
      <name val="Times New Roman"/>
      <family val="1"/>
      <charset val="238"/>
    </font>
    <font>
      <sz val="9"/>
      <name val="Times New Roman"/>
      <family val="1"/>
      <charset val="238"/>
    </font>
    <font>
      <b/>
      <sz val="17"/>
      <color theme="3" tint="0.39997558519241921"/>
      <name val="Times New Roman"/>
      <family val="1"/>
      <charset val="238"/>
    </font>
    <font>
      <b/>
      <sz val="12"/>
      <color theme="1"/>
      <name val="Times New Roman"/>
      <family val="1"/>
      <charset val="238"/>
    </font>
  </fonts>
  <fills count="46">
    <fill>
      <patternFill patternType="none"/>
    </fill>
    <fill>
      <patternFill patternType="gray125"/>
    </fill>
    <fill>
      <patternFill patternType="solid">
        <fgColor rgb="FFF0F4F6"/>
        <bgColor rgb="FFFFFFFF"/>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tint="-0.249977111117893"/>
        <bgColor indexed="64"/>
      </patternFill>
    </fill>
    <fill>
      <patternFill patternType="solid">
        <fgColor theme="5"/>
        <bgColor indexed="64"/>
      </patternFill>
    </fill>
    <fill>
      <patternFill patternType="solid">
        <fgColor rgb="FFFFC7CE"/>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theme="0" tint="-0.34998626667073579"/>
        <bgColor indexed="64"/>
      </patternFill>
    </fill>
    <fill>
      <patternFill patternType="solid">
        <fgColor rgb="FF00B050"/>
        <bgColor indexed="64"/>
      </patternFill>
    </fill>
    <fill>
      <patternFill patternType="solid">
        <fgColor rgb="FF7030A0"/>
        <bgColor indexed="64"/>
      </patternFill>
    </fill>
    <fill>
      <patternFill patternType="solid">
        <fgColor rgb="FF00B0F0"/>
        <bgColor indexed="64"/>
      </patternFill>
    </fill>
    <fill>
      <patternFill patternType="solid">
        <fgColor theme="0" tint="-0.249977111117893"/>
        <bgColor rgb="FFFFFFFF"/>
      </patternFill>
    </fill>
    <fill>
      <patternFill patternType="solid">
        <fgColor rgb="FFFFFFFF"/>
        <bgColor rgb="FF000000"/>
      </patternFill>
    </fill>
    <fill>
      <patternFill patternType="solid">
        <fgColor theme="0" tint="-4.9989318521683403E-2"/>
        <bgColor rgb="FFFFFFFF"/>
      </patternFill>
    </fill>
    <fill>
      <patternFill patternType="solid">
        <fgColor rgb="FFF2F2F2"/>
        <bgColor indexed="64"/>
      </patternFill>
    </fill>
    <fill>
      <patternFill patternType="solid">
        <fgColor theme="4" tint="0.79998168889431442"/>
        <bgColor indexed="64"/>
      </patternFill>
    </fill>
  </fills>
  <borders count="115">
    <border>
      <left/>
      <right/>
      <top/>
      <bottom/>
      <diagonal/>
    </border>
    <border>
      <left style="thin">
        <color rgb="FFA0A0A0"/>
      </left>
      <right style="thin">
        <color rgb="FFA0A0A0"/>
      </right>
      <top/>
      <bottom style="thin">
        <color rgb="FFA0A0A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A0A0A0"/>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indexed="64"/>
      </right>
      <top style="medium">
        <color indexed="64"/>
      </top>
      <bottom style="thin">
        <color indexed="64"/>
      </bottom>
      <diagonal/>
    </border>
    <border>
      <left style="thin">
        <color rgb="FFA0A0A0"/>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A0A0A0"/>
      </left>
      <right/>
      <top/>
      <bottom style="thin">
        <color rgb="FFA0A0A0"/>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style="medium">
        <color indexed="64"/>
      </top>
      <bottom style="thin">
        <color rgb="FFA0A0A0"/>
      </bottom>
      <diagonal/>
    </border>
    <border>
      <left/>
      <right style="medium">
        <color indexed="64"/>
      </right>
      <top style="thin">
        <color rgb="FFA0A0A0"/>
      </top>
      <bottom style="thin">
        <color rgb="FFA0A0A0"/>
      </bottom>
      <diagonal/>
    </border>
    <border>
      <left/>
      <right style="medium">
        <color indexed="64"/>
      </right>
      <top style="thin">
        <color rgb="FFA0A0A0"/>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A0A0A0"/>
      </right>
      <top style="medium">
        <color indexed="64"/>
      </top>
      <bottom style="thin">
        <color rgb="FFA0A0A0"/>
      </bottom>
      <diagonal/>
    </border>
    <border>
      <left style="thin">
        <color rgb="FFA0A0A0"/>
      </left>
      <right style="thin">
        <color rgb="FFA0A0A0"/>
      </right>
      <top style="medium">
        <color indexed="64"/>
      </top>
      <bottom style="thin">
        <color rgb="FFA0A0A0"/>
      </bottom>
      <diagonal/>
    </border>
    <border>
      <left style="thin">
        <color rgb="FFA0A0A0"/>
      </left>
      <right style="medium">
        <color indexed="64"/>
      </right>
      <top style="medium">
        <color indexed="64"/>
      </top>
      <bottom style="thin">
        <color rgb="FFA0A0A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rgb="FFA0A0A0"/>
      </left>
      <right style="thin">
        <color rgb="FFA0A0A0"/>
      </right>
      <top style="medium">
        <color indexed="64"/>
      </top>
      <bottom/>
      <diagonal/>
    </border>
    <border>
      <left style="thin">
        <color rgb="FFA0A0A0"/>
      </left>
      <right style="thin">
        <color rgb="FFA0A0A0"/>
      </right>
      <top/>
      <bottom style="medium">
        <color indexed="64"/>
      </bottom>
      <diagonal/>
    </border>
    <border>
      <left style="medium">
        <color indexed="64"/>
      </left>
      <right style="thin">
        <color rgb="FFA0A0A0"/>
      </right>
      <top style="thin">
        <color rgb="FFA0A0A0"/>
      </top>
      <bottom style="medium">
        <color indexed="64"/>
      </bottom>
      <diagonal/>
    </border>
    <border>
      <left style="thin">
        <color rgb="FFA0A0A0"/>
      </left>
      <right style="thin">
        <color rgb="FFA0A0A0"/>
      </right>
      <top style="thin">
        <color rgb="FFA0A0A0"/>
      </top>
      <bottom style="medium">
        <color indexed="64"/>
      </bottom>
      <diagonal/>
    </border>
    <border>
      <left style="thin">
        <color rgb="FFA0A0A0"/>
      </left>
      <right style="medium">
        <color indexed="64"/>
      </right>
      <top style="thin">
        <color rgb="FFA0A0A0"/>
      </top>
      <bottom style="medium">
        <color indexed="64"/>
      </bottom>
      <diagonal/>
    </border>
    <border>
      <left style="medium">
        <color indexed="64"/>
      </left>
      <right style="thin">
        <color rgb="FFA0A0A0"/>
      </right>
      <top style="medium">
        <color indexed="64"/>
      </top>
      <bottom/>
      <diagonal/>
    </border>
    <border>
      <left style="medium">
        <color indexed="64"/>
      </left>
      <right style="thin">
        <color rgb="FFA0A0A0"/>
      </right>
      <top/>
      <bottom style="medium">
        <color indexed="64"/>
      </bottom>
      <diagonal/>
    </border>
    <border>
      <left style="thin">
        <color indexed="64"/>
      </left>
      <right/>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style="thin">
        <color indexed="64"/>
      </right>
      <top style="thin">
        <color indexed="64"/>
      </top>
      <bottom/>
      <diagonal/>
    </border>
    <border>
      <left style="thin">
        <color rgb="FFA0A0A0"/>
      </left>
      <right style="thin">
        <color rgb="FFA0A0A0"/>
      </right>
      <top style="thin">
        <color rgb="FFA0A0A0"/>
      </top>
      <bottom style="thin">
        <color rgb="FFA0A0A0"/>
      </bottom>
      <diagonal/>
    </border>
    <border>
      <left style="medium">
        <color indexed="64"/>
      </left>
      <right/>
      <top/>
      <bottom style="thin">
        <color indexed="64"/>
      </bottom>
      <diagonal/>
    </border>
  </borders>
  <cellStyleXfs count="219">
    <xf numFmtId="0" fontId="0" fillId="0" borderId="0"/>
    <xf numFmtId="165" fontId="1" fillId="0" borderId="0" applyFont="0" applyFill="0" applyBorder="0" applyAlignment="0" applyProtection="0"/>
    <xf numFmtId="165" fontId="7" fillId="0" borderId="0" applyFont="0" applyFill="0" applyBorder="0" applyAlignment="0" applyProtection="0"/>
    <xf numFmtId="165" fontId="11" fillId="0" borderId="0" applyFont="0" applyFill="0" applyBorder="0" applyAlignment="0" applyProtection="0"/>
    <xf numFmtId="0" fontId="11" fillId="0" borderId="0"/>
    <xf numFmtId="0" fontId="12" fillId="0" borderId="0"/>
    <xf numFmtId="0" fontId="24" fillId="0" borderId="0" applyNumberFormat="0" applyFill="0" applyBorder="0" applyAlignment="0" applyProtection="0"/>
    <xf numFmtId="165" fontId="25" fillId="0" borderId="0" applyFont="0" applyFill="0" applyBorder="0" applyAlignment="0" applyProtection="0"/>
    <xf numFmtId="0" fontId="33" fillId="0" borderId="0"/>
    <xf numFmtId="165" fontId="32" fillId="0" borderId="0" applyFont="0" applyFill="0" applyBorder="0" applyAlignment="0" applyProtection="0"/>
    <xf numFmtId="9" fontId="32" fillId="0" borderId="0" applyFont="0" applyFill="0" applyBorder="0" applyAlignment="0" applyProtection="0"/>
    <xf numFmtId="0" fontId="12" fillId="0" borderId="0"/>
    <xf numFmtId="0" fontId="37" fillId="9" borderId="0" applyNumberFormat="0" applyBorder="0" applyAlignment="0" applyProtection="0"/>
    <xf numFmtId="0" fontId="36" fillId="10" borderId="0" applyNumberFormat="0" applyBorder="0" applyAlignment="0" applyProtection="0"/>
    <xf numFmtId="0" fontId="40" fillId="0" borderId="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20"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20" borderId="0" applyNumberFormat="0" applyBorder="0" applyAlignment="0" applyProtection="0"/>
    <xf numFmtId="0" fontId="42" fillId="21"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3" fillId="21"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2" fillId="21"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3" fillId="28" borderId="0" applyNumberFormat="0" applyBorder="0" applyAlignment="0" applyProtection="0"/>
    <xf numFmtId="0" fontId="44" fillId="12" borderId="0" applyNumberFormat="0" applyBorder="0" applyAlignment="0" applyProtection="0"/>
    <xf numFmtId="0" fontId="45" fillId="16" borderId="55" applyNumberFormat="0" applyAlignment="0" applyProtection="0"/>
    <xf numFmtId="0" fontId="46" fillId="13" borderId="0" applyNumberFormat="0" applyBorder="0" applyAlignment="0" applyProtection="0"/>
    <xf numFmtId="0" fontId="47" fillId="29" borderId="55" applyNumberFormat="0" applyAlignment="0" applyProtection="0"/>
    <xf numFmtId="0" fontId="48" fillId="29" borderId="55" applyNumberFormat="0" applyAlignment="0" applyProtection="0"/>
    <xf numFmtId="0" fontId="49" fillId="30" borderId="56" applyNumberFormat="0" applyAlignment="0" applyProtection="0"/>
    <xf numFmtId="0" fontId="50" fillId="0" borderId="57" applyNumberFormat="0" applyFill="0" applyAlignment="0" applyProtection="0"/>
    <xf numFmtId="0" fontId="51" fillId="30" borderId="56" applyNumberFormat="0" applyAlignment="0" applyProtection="0"/>
    <xf numFmtId="0" fontId="52" fillId="0" borderId="0" applyNumberFormat="0" applyFill="0" applyBorder="0" applyAlignment="0" applyProtection="0"/>
    <xf numFmtId="0" fontId="53" fillId="0" borderId="58" applyNumberFormat="0" applyFill="0" applyAlignment="0" applyProtection="0"/>
    <xf numFmtId="0" fontId="54" fillId="0" borderId="59" applyNumberFormat="0" applyFill="0" applyAlignment="0" applyProtection="0"/>
    <xf numFmtId="0" fontId="55" fillId="0" borderId="60" applyNumberFormat="0" applyFill="0" applyAlignment="0" applyProtection="0"/>
    <xf numFmtId="0" fontId="55" fillId="0" borderId="0" applyNumberFormat="0" applyFill="0" applyBorder="0" applyAlignment="0" applyProtection="0"/>
    <xf numFmtId="0" fontId="49" fillId="30" borderId="56" applyNumberFormat="0" applyAlignment="0" applyProtection="0"/>
    <xf numFmtId="0" fontId="55" fillId="0" borderId="0" applyNumberFormat="0" applyFill="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7"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8" borderId="0" applyNumberFormat="0" applyBorder="0" applyAlignment="0" applyProtection="0"/>
    <xf numFmtId="0" fontId="45" fillId="16" borderId="55" applyNumberFormat="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13" borderId="0" applyNumberFormat="0" applyBorder="0" applyAlignment="0" applyProtection="0"/>
    <xf numFmtId="0" fontId="18" fillId="31" borderId="2" applyNumberFormat="0" applyFont="0" applyBorder="0" applyProtection="0">
      <alignment horizontal="center" vertical="center"/>
    </xf>
    <xf numFmtId="0" fontId="59" fillId="0" borderId="58" applyNumberFormat="0" applyFill="0" applyAlignment="0" applyProtection="0"/>
    <xf numFmtId="0" fontId="60" fillId="0" borderId="59" applyNumberFormat="0" applyFill="0" applyAlignment="0" applyProtection="0"/>
    <xf numFmtId="0" fontId="61" fillId="0" borderId="60" applyNumberFormat="0" applyFill="0" applyAlignment="0" applyProtection="0"/>
    <xf numFmtId="0" fontId="61" fillId="0" borderId="0" applyNumberFormat="0" applyFill="0" applyBorder="0" applyAlignment="0" applyProtection="0"/>
    <xf numFmtId="3" fontId="18" fillId="32" borderId="2" applyFont="0" applyProtection="0">
      <alignment horizontal="right" vertical="center"/>
    </xf>
    <xf numFmtId="0" fontId="18" fillId="32" borderId="9" applyNumberFormat="0" applyFont="0" applyBorder="0" applyProtection="0">
      <alignment horizontal="left" vertical="center"/>
    </xf>
    <xf numFmtId="0" fontId="62" fillId="0" borderId="0" applyNumberFormat="0" applyFill="0" applyBorder="0" applyAlignment="0" applyProtection="0">
      <alignment vertical="top"/>
      <protection locked="0"/>
    </xf>
    <xf numFmtId="0" fontId="50" fillId="0" borderId="57" applyNumberFormat="0" applyFill="0" applyAlignment="0" applyProtection="0"/>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3" fillId="12" borderId="0" applyNumberFormat="0" applyBorder="0" applyAlignment="0" applyProtection="0"/>
    <xf numFmtId="0" fontId="64" fillId="16" borderId="55" applyNumberFormat="0" applyAlignment="0" applyProtection="0"/>
    <xf numFmtId="3" fontId="18" fillId="33" borderId="2" applyFont="0">
      <alignment horizontal="right" vertical="center"/>
      <protection locked="0"/>
    </xf>
    <xf numFmtId="0" fontId="18" fillId="34" borderId="61" applyNumberFormat="0" applyFont="0" applyAlignment="0" applyProtection="0"/>
    <xf numFmtId="0" fontId="42" fillId="25" borderId="0" applyNumberFormat="0" applyBorder="0" applyAlignment="0" applyProtection="0"/>
    <xf numFmtId="0" fontId="42" fillId="26" borderId="0" applyNumberFormat="0" applyBorder="0" applyAlignment="0" applyProtection="0"/>
    <xf numFmtId="0" fontId="42" fillId="27"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8" borderId="0" applyNumberFormat="0" applyBorder="0" applyAlignment="0" applyProtection="0"/>
    <xf numFmtId="0" fontId="46" fillId="13" borderId="0" applyNumberFormat="0" applyBorder="0" applyAlignment="0" applyProtection="0"/>
    <xf numFmtId="0" fontId="65" fillId="29" borderId="62" applyNumberFormat="0" applyAlignment="0" applyProtection="0"/>
    <xf numFmtId="0" fontId="62"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7" fillId="0" borderId="57" applyNumberFormat="0" applyFill="0" applyAlignment="0" applyProtection="0"/>
    <xf numFmtId="0" fontId="68" fillId="0" borderId="0" applyNumberFormat="0" applyFill="0" applyBorder="0" applyAlignment="0" applyProtection="0"/>
    <xf numFmtId="172" fontId="18" fillId="0" borderId="0" applyFill="0" applyBorder="0" applyAlignment="0" applyProtection="0"/>
    <xf numFmtId="172"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9" fontId="69" fillId="0" borderId="0" applyFont="0" applyFill="0" applyBorder="0" applyAlignment="0" applyProtection="0"/>
    <xf numFmtId="171" fontId="69" fillId="0" borderId="0" applyFont="0" applyFill="0" applyBorder="0" applyAlignment="0" applyProtection="0"/>
    <xf numFmtId="168" fontId="69" fillId="0" borderId="0" applyFont="0" applyFill="0" applyBorder="0" applyAlignment="0" applyProtection="0"/>
    <xf numFmtId="170" fontId="69" fillId="0" borderId="0" applyFont="0" applyFill="0" applyBorder="0" applyAlignment="0" applyProtection="0"/>
    <xf numFmtId="0" fontId="18" fillId="0" borderId="0"/>
    <xf numFmtId="0" fontId="70" fillId="35" borderId="0" applyNumberFormat="0" applyBorder="0" applyAlignment="0" applyProtection="0"/>
    <xf numFmtId="0" fontId="6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2" fillId="0" borderId="0"/>
    <xf numFmtId="0" fontId="18" fillId="0" borderId="0"/>
    <xf numFmtId="0" fontId="40" fillId="0" borderId="0"/>
    <xf numFmtId="0" fontId="18" fillId="0" borderId="0"/>
    <xf numFmtId="0" fontId="18" fillId="0" borderId="0"/>
    <xf numFmtId="0" fontId="25" fillId="0" borderId="0"/>
    <xf numFmtId="0" fontId="18" fillId="0" borderId="0"/>
    <xf numFmtId="0" fontId="18" fillId="0" borderId="0"/>
    <xf numFmtId="0" fontId="12" fillId="0" borderId="0"/>
    <xf numFmtId="0" fontId="18" fillId="0" borderId="0"/>
    <xf numFmtId="0" fontId="25" fillId="0" borderId="0"/>
    <xf numFmtId="0" fontId="20" fillId="0" borderId="0"/>
    <xf numFmtId="0" fontId="18" fillId="0" borderId="0"/>
    <xf numFmtId="0" fontId="18" fillId="0" borderId="0"/>
    <xf numFmtId="0" fontId="75" fillId="0" borderId="0"/>
    <xf numFmtId="0" fontId="18" fillId="0" borderId="0"/>
    <xf numFmtId="0" fontId="18" fillId="34" borderId="61" applyNumberFormat="0" applyFont="0" applyAlignment="0" applyProtection="0"/>
    <xf numFmtId="0" fontId="18" fillId="34" borderId="61" applyNumberFormat="0" applyFont="0" applyAlignment="0" applyProtection="0"/>
    <xf numFmtId="0" fontId="71" fillId="0" borderId="63" applyNumberFormat="0" applyFill="0" applyAlignment="0" applyProtection="0"/>
    <xf numFmtId="0" fontId="39" fillId="29" borderId="62" applyNumberFormat="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63" fillId="12" borderId="0" applyNumberFormat="0" applyBorder="0" applyAlignment="0" applyProtection="0"/>
    <xf numFmtId="0" fontId="65" fillId="29" borderId="62" applyNumberFormat="0" applyAlignment="0" applyProtection="0"/>
    <xf numFmtId="0" fontId="72" fillId="35" borderId="0" applyNumberFormat="0" applyBorder="0" applyAlignment="0" applyProtection="0"/>
    <xf numFmtId="3" fontId="18" fillId="36" borderId="2" applyFont="0">
      <alignment horizontal="right" vertical="center"/>
    </xf>
    <xf numFmtId="0" fontId="18" fillId="0" borderId="0"/>
    <xf numFmtId="0" fontId="18" fillId="0" borderId="0"/>
    <xf numFmtId="0" fontId="25" fillId="0" borderId="0"/>
    <xf numFmtId="0" fontId="18" fillId="0" borderId="0"/>
    <xf numFmtId="0" fontId="25" fillId="0" borderId="0"/>
    <xf numFmtId="0" fontId="48" fillId="29" borderId="55" applyNumberFormat="0" applyAlignment="0" applyProtection="0"/>
    <xf numFmtId="0" fontId="57" fillId="0" borderId="0" applyNumberFormat="0" applyFill="0" applyBorder="0" applyAlignment="0" applyProtection="0"/>
    <xf numFmtId="0" fontId="68"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58" applyNumberFormat="0" applyFill="0" applyAlignment="0" applyProtection="0"/>
    <xf numFmtId="0" fontId="54" fillId="0" borderId="59" applyNumberFormat="0" applyFill="0" applyAlignment="0" applyProtection="0"/>
    <xf numFmtId="0" fontId="55" fillId="0" borderId="60" applyNumberFormat="0" applyFill="0" applyAlignment="0" applyProtection="0"/>
    <xf numFmtId="0" fontId="52" fillId="0" borderId="0" applyNumberFormat="0" applyFill="0" applyBorder="0" applyAlignment="0" applyProtection="0"/>
    <xf numFmtId="0" fontId="73" fillId="0" borderId="63" applyNumberFormat="0" applyFill="0" applyAlignment="0" applyProtection="0"/>
    <xf numFmtId="0" fontId="74" fillId="0" borderId="0" applyNumberFormat="0" applyFill="0" applyBorder="0" applyAlignment="0" applyProtection="0"/>
    <xf numFmtId="0" fontId="69" fillId="0" borderId="0"/>
    <xf numFmtId="0" fontId="69" fillId="0" borderId="0"/>
    <xf numFmtId="0" fontId="69" fillId="0" borderId="0"/>
    <xf numFmtId="0" fontId="1" fillId="0" borderId="0"/>
    <xf numFmtId="0" fontId="33" fillId="0" borderId="0">
      <alignment vertical="top"/>
    </xf>
    <xf numFmtId="0" fontId="18" fillId="0" borderId="0">
      <alignment vertical="top"/>
    </xf>
    <xf numFmtId="0" fontId="75" fillId="0" borderId="0"/>
  </cellStyleXfs>
  <cellXfs count="983">
    <xf numFmtId="0" fontId="0" fillId="0" borderId="0" xfId="0"/>
    <xf numFmtId="165" fontId="0" fillId="0" borderId="0" xfId="1" applyFont="1" applyAlignment="1"/>
    <xf numFmtId="165" fontId="2" fillId="0" borderId="0" xfId="1" applyFont="1" applyBorder="1" applyAlignment="1">
      <alignment horizontal="left"/>
    </xf>
    <xf numFmtId="165" fontId="0" fillId="0" borderId="0" xfId="1" applyFont="1" applyBorder="1" applyAlignment="1">
      <alignment horizontal="right"/>
    </xf>
    <xf numFmtId="165" fontId="0" fillId="0" borderId="0" xfId="1" applyFont="1" applyBorder="1" applyAlignment="1">
      <alignment horizontal="left"/>
    </xf>
    <xf numFmtId="165" fontId="6" fillId="0" borderId="2" xfId="1" applyFont="1" applyBorder="1" applyAlignment="1">
      <alignment horizontal="left" vertical="center"/>
    </xf>
    <xf numFmtId="165" fontId="0" fillId="0" borderId="0" xfId="3" applyFont="1" applyAlignment="1"/>
    <xf numFmtId="165" fontId="4" fillId="0" borderId="2" xfId="3" applyFont="1" applyBorder="1" applyAlignment="1">
      <alignment horizontal="left" vertical="center"/>
    </xf>
    <xf numFmtId="165" fontId="4" fillId="0" borderId="2" xfId="3" applyFont="1" applyBorder="1" applyAlignment="1">
      <alignment horizontal="left" vertical="center" wrapText="1"/>
    </xf>
    <xf numFmtId="165" fontId="14" fillId="0" borderId="2" xfId="1" applyFont="1" applyBorder="1" applyAlignment="1">
      <alignment horizontal="left" vertical="center" wrapText="1"/>
    </xf>
    <xf numFmtId="0" fontId="16" fillId="0" borderId="0" xfId="0" applyFont="1"/>
    <xf numFmtId="165" fontId="6" fillId="0" borderId="2" xfId="1" applyFont="1" applyBorder="1" applyAlignment="1">
      <alignment horizontal="left" vertical="center" wrapText="1"/>
    </xf>
    <xf numFmtId="0" fontId="28" fillId="6" borderId="12" xfId="0" applyFont="1" applyFill="1" applyBorder="1" applyAlignment="1">
      <alignment horizontal="center" vertical="center" wrapText="1"/>
    </xf>
    <xf numFmtId="0" fontId="27" fillId="0" borderId="0" xfId="0" applyFont="1"/>
    <xf numFmtId="0" fontId="27" fillId="0" borderId="0" xfId="8" applyFont="1"/>
    <xf numFmtId="43" fontId="30" fillId="0" borderId="0" xfId="9" applyNumberFormat="1" applyFont="1" applyBorder="1"/>
    <xf numFmtId="166" fontId="31" fillId="0" borderId="0" xfId="9" applyNumberFormat="1" applyFont="1" applyFill="1" applyBorder="1"/>
    <xf numFmtId="43" fontId="34" fillId="0" borderId="0" xfId="9" applyNumberFormat="1" applyFont="1" applyFill="1" applyBorder="1"/>
    <xf numFmtId="165" fontId="30" fillId="0" borderId="0" xfId="9" applyFont="1" applyBorder="1"/>
    <xf numFmtId="165" fontId="27" fillId="0" borderId="0" xfId="9" applyFont="1"/>
    <xf numFmtId="43" fontId="27" fillId="0" borderId="0" xfId="9" applyNumberFormat="1" applyFont="1" applyFill="1" applyBorder="1"/>
    <xf numFmtId="43" fontId="27" fillId="0" borderId="0" xfId="9" applyNumberFormat="1" applyFont="1" applyBorder="1"/>
    <xf numFmtId="43" fontId="27" fillId="0" borderId="0" xfId="9" applyNumberFormat="1" applyFont="1" applyBorder="1" applyAlignment="1">
      <alignment horizontal="right"/>
    </xf>
    <xf numFmtId="0" fontId="33" fillId="0" borderId="0" xfId="8"/>
    <xf numFmtId="0" fontId="38" fillId="0" borderId="0" xfId="8" applyFont="1" applyAlignment="1">
      <alignment horizontal="left"/>
    </xf>
    <xf numFmtId="2" fontId="38" fillId="0" borderId="0" xfId="7" applyNumberFormat="1" applyFont="1" applyFill="1"/>
    <xf numFmtId="0" fontId="16" fillId="0" borderId="0" xfId="0" applyFont="1" applyFill="1"/>
    <xf numFmtId="0" fontId="12" fillId="0" borderId="0" xfId="0" applyFont="1" applyFill="1"/>
    <xf numFmtId="0" fontId="12" fillId="0" borderId="0" xfId="0" applyFont="1"/>
    <xf numFmtId="165" fontId="0" fillId="0" borderId="0" xfId="3" applyFont="1" applyBorder="1" applyAlignment="1"/>
    <xf numFmtId="165" fontId="5" fillId="0" borderId="0" xfId="1" applyFont="1" applyBorder="1" applyAlignment="1">
      <alignment horizontal="left"/>
    </xf>
    <xf numFmtId="0" fontId="76" fillId="0" borderId="0" xfId="0" applyFont="1"/>
    <xf numFmtId="165" fontId="79" fillId="0" borderId="0" xfId="1" applyFont="1" applyAlignment="1"/>
    <xf numFmtId="0" fontId="21" fillId="0" borderId="0" xfId="0" applyFont="1" applyBorder="1" applyAlignment="1">
      <alignment horizontal="justify" vertical="center" wrapText="1"/>
    </xf>
    <xf numFmtId="166" fontId="1" fillId="0" borderId="48" xfId="1" applyNumberFormat="1" applyFont="1" applyBorder="1" applyAlignment="1">
      <alignment horizontal="right" vertical="center"/>
    </xf>
    <xf numFmtId="166" fontId="4" fillId="0" borderId="48" xfId="1" applyNumberFormat="1" applyFont="1" applyBorder="1" applyAlignment="1">
      <alignment horizontal="right" vertical="center"/>
    </xf>
    <xf numFmtId="165" fontId="79" fillId="0" borderId="0" xfId="3" applyFont="1" applyAlignment="1"/>
    <xf numFmtId="0" fontId="27" fillId="0" borderId="0" xfId="0" applyFont="1" applyFill="1"/>
    <xf numFmtId="0" fontId="13" fillId="0" borderId="0" xfId="0" applyFont="1"/>
    <xf numFmtId="0" fontId="14" fillId="0" borderId="48" xfId="0" applyFont="1" applyFill="1" applyBorder="1" applyAlignment="1">
      <alignment horizontal="left" vertical="center" indent="1"/>
    </xf>
    <xf numFmtId="0" fontId="0" fillId="0" borderId="0" xfId="0" applyAlignment="1">
      <alignment wrapText="1"/>
    </xf>
    <xf numFmtId="0" fontId="80" fillId="0" borderId="0" xfId="0" applyFont="1"/>
    <xf numFmtId="165" fontId="9" fillId="0" borderId="2" xfId="2" applyFont="1" applyBorder="1" applyAlignment="1">
      <alignment horizontal="left" wrapText="1"/>
    </xf>
    <xf numFmtId="165" fontId="9" fillId="0" borderId="48" xfId="2" applyFont="1" applyBorder="1" applyAlignment="1">
      <alignment horizontal="left"/>
    </xf>
    <xf numFmtId="165" fontId="10" fillId="0" borderId="48" xfId="2" applyFont="1" applyBorder="1" applyAlignment="1">
      <alignment horizontal="left"/>
    </xf>
    <xf numFmtId="165" fontId="15" fillId="0" borderId="48" xfId="2" applyFont="1" applyBorder="1" applyAlignment="1">
      <alignment horizontal="left"/>
    </xf>
    <xf numFmtId="165" fontId="6" fillId="0" borderId="48" xfId="2" applyFont="1" applyFill="1" applyBorder="1" applyAlignment="1">
      <alignment horizontal="left"/>
    </xf>
    <xf numFmtId="165" fontId="6" fillId="0" borderId="48" xfId="2" applyFont="1" applyBorder="1" applyAlignment="1">
      <alignment horizontal="left"/>
    </xf>
    <xf numFmtId="165" fontId="9" fillId="0" borderId="48" xfId="2" applyFont="1" applyFill="1" applyBorder="1" applyAlignment="1">
      <alignment horizontal="left"/>
    </xf>
    <xf numFmtId="165" fontId="3" fillId="0" borderId="48" xfId="2" applyFont="1" applyBorder="1" applyAlignment="1">
      <alignment horizontal="left"/>
    </xf>
    <xf numFmtId="0" fontId="6" fillId="0" borderId="48" xfId="2" applyNumberFormat="1" applyFont="1" applyBorder="1" applyAlignment="1">
      <alignment horizontal="left"/>
    </xf>
    <xf numFmtId="0" fontId="6" fillId="0" borderId="52" xfId="2" applyNumberFormat="1" applyFont="1" applyBorder="1" applyAlignment="1">
      <alignment horizontal="left"/>
    </xf>
    <xf numFmtId="3" fontId="81" fillId="0" borderId="51" xfId="0" applyNumberFormat="1" applyFont="1" applyFill="1" applyBorder="1" applyAlignment="1">
      <alignment horizontal="left" vertical="center" wrapText="1"/>
    </xf>
    <xf numFmtId="0" fontId="81" fillId="0" borderId="51" xfId="0" applyFont="1" applyFill="1" applyBorder="1" applyAlignment="1">
      <alignment horizontal="left" vertical="center"/>
    </xf>
    <xf numFmtId="3" fontId="81" fillId="0" borderId="51" xfId="0" applyNumberFormat="1" applyFont="1" applyFill="1" applyBorder="1" applyAlignment="1">
      <alignment horizontal="center" vertical="center" wrapText="1"/>
    </xf>
    <xf numFmtId="165" fontId="9" fillId="0" borderId="69" xfId="2" applyFont="1" applyBorder="1" applyAlignment="1">
      <alignment horizontal="left"/>
    </xf>
    <xf numFmtId="3" fontId="81" fillId="0" borderId="38" xfId="0" applyNumberFormat="1" applyFont="1" applyFill="1" applyBorder="1" applyAlignment="1">
      <alignment horizontal="left" vertical="center" wrapText="1"/>
    </xf>
    <xf numFmtId="165" fontId="79" fillId="0" borderId="0" xfId="1" applyFont="1" applyFill="1" applyAlignment="1"/>
    <xf numFmtId="166" fontId="4" fillId="0" borderId="48" xfId="1" applyNumberFormat="1" applyFont="1" applyFill="1" applyBorder="1" applyAlignment="1">
      <alignment horizontal="right" vertical="center"/>
    </xf>
    <xf numFmtId="165" fontId="6" fillId="0" borderId="2" xfId="1" applyFont="1" applyFill="1" applyBorder="1" applyAlignment="1">
      <alignment horizontal="left" vertical="center" wrapText="1"/>
    </xf>
    <xf numFmtId="165" fontId="6" fillId="0" borderId="25" xfId="1" applyFont="1" applyFill="1" applyBorder="1" applyAlignment="1">
      <alignment horizontal="left" vertical="center" wrapText="1"/>
    </xf>
    <xf numFmtId="0" fontId="26" fillId="0" borderId="0" xfId="0" applyFont="1"/>
    <xf numFmtId="0" fontId="30" fillId="4" borderId="0" xfId="0" applyFont="1" applyFill="1" applyBorder="1"/>
    <xf numFmtId="0" fontId="35" fillId="0" borderId="0" xfId="0" applyFont="1" applyFill="1"/>
    <xf numFmtId="0" fontId="23" fillId="4" borderId="0" xfId="0" applyFont="1" applyFill="1" applyBorder="1" applyAlignment="1">
      <alignment horizontal="right"/>
    </xf>
    <xf numFmtId="43" fontId="30" fillId="4" borderId="0" xfId="9" applyNumberFormat="1" applyFont="1" applyFill="1" applyBorder="1"/>
    <xf numFmtId="165" fontId="30" fillId="4" borderId="0" xfId="9" applyFont="1" applyFill="1" applyBorder="1"/>
    <xf numFmtId="0" fontId="27" fillId="0" borderId="0" xfId="0" applyFont="1" applyBorder="1"/>
    <xf numFmtId="4" fontId="27" fillId="0" borderId="0" xfId="0" applyNumberFormat="1" applyFont="1"/>
    <xf numFmtId="4" fontId="27" fillId="0" borderId="0" xfId="0" applyNumberFormat="1" applyFont="1" applyAlignment="1">
      <alignment horizontal="right"/>
    </xf>
    <xf numFmtId="0" fontId="34" fillId="0" borderId="0" xfId="0" applyFont="1" applyFill="1" applyBorder="1"/>
    <xf numFmtId="0" fontId="34" fillId="0" borderId="0" xfId="0" applyFont="1" applyFill="1"/>
    <xf numFmtId="0" fontId="24" fillId="0" borderId="48" xfId="6" quotePrefix="1" applyBorder="1"/>
    <xf numFmtId="0" fontId="24" fillId="0" borderId="48" xfId="6" applyBorder="1"/>
    <xf numFmtId="0" fontId="22" fillId="0" borderId="20" xfId="0" applyFont="1" applyBorder="1" applyAlignment="1">
      <alignment vertical="center"/>
    </xf>
    <xf numFmtId="0" fontId="22" fillId="0" borderId="7" xfId="0" applyFont="1" applyBorder="1" applyAlignment="1">
      <alignment vertical="center"/>
    </xf>
    <xf numFmtId="0" fontId="22" fillId="0" borderId="4" xfId="0" applyFont="1" applyBorder="1" applyAlignment="1">
      <alignment vertical="center"/>
    </xf>
    <xf numFmtId="165" fontId="0" fillId="0" borderId="0" xfId="1" applyFont="1" applyFill="1" applyAlignment="1"/>
    <xf numFmtId="165" fontId="3" fillId="0" borderId="0" xfId="1" applyFont="1" applyFill="1" applyBorder="1" applyAlignment="1">
      <alignment horizontal="left"/>
    </xf>
    <xf numFmtId="0" fontId="0" fillId="0" borderId="0" xfId="0" applyFill="1"/>
    <xf numFmtId="165" fontId="3" fillId="0" borderId="66" xfId="1" applyFont="1" applyBorder="1" applyAlignment="1">
      <alignment horizontal="center" vertical="center"/>
    </xf>
    <xf numFmtId="0" fontId="27" fillId="0" borderId="15" xfId="0" applyFont="1" applyFill="1" applyBorder="1" applyAlignment="1">
      <alignment horizontal="right"/>
    </xf>
    <xf numFmtId="165" fontId="0" fillId="0" borderId="0" xfId="1" applyFont="1" applyBorder="1" applyAlignment="1"/>
    <xf numFmtId="165" fontId="4" fillId="3" borderId="51" xfId="1" applyFont="1" applyFill="1" applyBorder="1" applyAlignment="1">
      <alignment horizontal="center" vertical="center"/>
    </xf>
    <xf numFmtId="166" fontId="4" fillId="0" borderId="52" xfId="1" applyNumberFormat="1" applyFont="1" applyFill="1" applyBorder="1" applyAlignment="1">
      <alignment horizontal="right" vertical="center"/>
    </xf>
    <xf numFmtId="165" fontId="5" fillId="0" borderId="0" xfId="3" applyFont="1" applyBorder="1" applyAlignment="1"/>
    <xf numFmtId="165" fontId="77" fillId="0" borderId="0" xfId="3" applyFont="1" applyBorder="1" applyAlignment="1"/>
    <xf numFmtId="0" fontId="20" fillId="0" borderId="48" xfId="0" applyFont="1" applyBorder="1" applyAlignment="1">
      <alignment horizontal="center" vertical="center" wrapText="1"/>
    </xf>
    <xf numFmtId="165" fontId="3" fillId="0" borderId="76" xfId="1" applyFont="1" applyBorder="1" applyAlignment="1">
      <alignment horizontal="center" vertical="center" wrapText="1"/>
    </xf>
    <xf numFmtId="165" fontId="11" fillId="0" borderId="1" xfId="1" applyFont="1" applyBorder="1" applyAlignment="1">
      <alignment horizontal="right"/>
    </xf>
    <xf numFmtId="165" fontId="11" fillId="0" borderId="73" xfId="1" applyFont="1" applyBorder="1" applyAlignment="1">
      <alignment horizontal="right"/>
    </xf>
    <xf numFmtId="165" fontId="11" fillId="0" borderId="0" xfId="1" applyFont="1" applyBorder="1" applyAlignment="1">
      <alignment horizontal="left"/>
    </xf>
    <xf numFmtId="0" fontId="13" fillId="0" borderId="8" xfId="0" applyFont="1" applyBorder="1" applyAlignment="1">
      <alignment horizontal="center" vertical="center" wrapText="1"/>
    </xf>
    <xf numFmtId="0" fontId="13" fillId="0" borderId="12" xfId="0" applyFont="1" applyBorder="1" applyAlignment="1">
      <alignment horizontal="center" vertical="center" wrapText="1"/>
    </xf>
    <xf numFmtId="0" fontId="13" fillId="38" borderId="11" xfId="0" applyFont="1" applyFill="1" applyBorder="1" applyAlignment="1">
      <alignment vertical="center"/>
    </xf>
    <xf numFmtId="0" fontId="13" fillId="38" borderId="13" xfId="0" applyFont="1" applyFill="1" applyBorder="1" applyAlignment="1">
      <alignment horizontal="center" vertical="center" wrapText="1"/>
    </xf>
    <xf numFmtId="0" fontId="13" fillId="39" borderId="13" xfId="0" applyFont="1" applyFill="1" applyBorder="1" applyAlignment="1">
      <alignment horizontal="center" vertical="center" wrapText="1"/>
    </xf>
    <xf numFmtId="0" fontId="13" fillId="3" borderId="13" xfId="0" applyFont="1" applyFill="1" applyBorder="1" applyAlignment="1">
      <alignment horizontal="center" vertical="center" wrapText="1"/>
    </xf>
    <xf numFmtId="165" fontId="4" fillId="38" borderId="64" xfId="1" applyFont="1" applyFill="1" applyBorder="1" applyAlignment="1">
      <alignment horizontal="center" vertical="center"/>
    </xf>
    <xf numFmtId="165" fontId="14" fillId="38" borderId="51" xfId="1" applyFont="1" applyFill="1" applyBorder="1" applyAlignment="1">
      <alignment horizontal="center" vertical="center"/>
    </xf>
    <xf numFmtId="165" fontId="14" fillId="38" borderId="53" xfId="1" applyFont="1" applyFill="1" applyBorder="1" applyAlignment="1">
      <alignment horizontal="center" vertical="center"/>
    </xf>
    <xf numFmtId="165" fontId="4" fillId="38" borderId="67" xfId="1" applyFont="1" applyFill="1" applyBorder="1" applyAlignment="1">
      <alignment horizontal="center" vertical="center"/>
    </xf>
    <xf numFmtId="165" fontId="14" fillId="38" borderId="83" xfId="1" applyFont="1" applyFill="1" applyBorder="1" applyAlignment="1">
      <alignment horizontal="center" vertical="center"/>
    </xf>
    <xf numFmtId="165" fontId="4" fillId="38" borderId="51" xfId="1" applyFont="1" applyFill="1" applyBorder="1" applyAlignment="1">
      <alignment horizontal="center" vertical="center"/>
    </xf>
    <xf numFmtId="165" fontId="4" fillId="3" borderId="42" xfId="1" applyFont="1" applyFill="1" applyBorder="1" applyAlignment="1">
      <alignment horizontal="center" vertical="center"/>
    </xf>
    <xf numFmtId="165" fontId="4" fillId="3" borderId="2" xfId="1" applyFont="1" applyFill="1" applyBorder="1" applyAlignment="1">
      <alignment horizontal="center" vertical="center"/>
    </xf>
    <xf numFmtId="0" fontId="20" fillId="0" borderId="90" xfId="0" applyFont="1" applyBorder="1" applyAlignment="1">
      <alignment horizontal="center" vertical="center" wrapText="1"/>
    </xf>
    <xf numFmtId="0" fontId="83" fillId="0" borderId="0" xfId="0" applyFont="1" applyAlignment="1"/>
    <xf numFmtId="0" fontId="83" fillId="0" borderId="0" xfId="0" applyFont="1" applyAlignment="1">
      <alignment horizontal="left"/>
    </xf>
    <xf numFmtId="0" fontId="84" fillId="0" borderId="0" xfId="0" applyFont="1" applyAlignment="1">
      <alignment horizontal="left"/>
    </xf>
    <xf numFmtId="0" fontId="85" fillId="0" borderId="0" xfId="0" applyFont="1" applyAlignment="1"/>
    <xf numFmtId="0" fontId="14" fillId="0" borderId="0" xfId="0" applyFont="1" applyAlignment="1"/>
    <xf numFmtId="0" fontId="88" fillId="0" borderId="0" xfId="0" applyFont="1" applyAlignment="1">
      <alignment horizontal="left"/>
    </xf>
    <xf numFmtId="0" fontId="87" fillId="0" borderId="0" xfId="0" applyFont="1" applyAlignment="1"/>
    <xf numFmtId="0" fontId="86" fillId="0" borderId="0" xfId="0" applyFont="1" applyAlignment="1"/>
    <xf numFmtId="0" fontId="14" fillId="0" borderId="45" xfId="0" applyFont="1" applyFill="1" applyBorder="1" applyAlignment="1"/>
    <xf numFmtId="0" fontId="6" fillId="0" borderId="47" xfId="0" applyFont="1" applyFill="1" applyBorder="1" applyAlignment="1">
      <alignment horizontal="left"/>
    </xf>
    <xf numFmtId="0" fontId="6" fillId="0" borderId="45" xfId="0" applyFont="1" applyFill="1" applyBorder="1" applyAlignment="1"/>
    <xf numFmtId="0" fontId="14" fillId="0" borderId="47" xfId="0" applyFont="1" applyFill="1" applyBorder="1" applyAlignment="1">
      <alignment horizontal="left"/>
    </xf>
    <xf numFmtId="0" fontId="89" fillId="0" borderId="47" xfId="0" applyFont="1" applyBorder="1" applyAlignment="1">
      <alignment horizontal="left"/>
    </xf>
    <xf numFmtId="0" fontId="14" fillId="0" borderId="2" xfId="0" applyFont="1" applyBorder="1" applyAlignment="1"/>
    <xf numFmtId="0" fontId="14" fillId="0" borderId="47" xfId="0" applyFont="1" applyFill="1" applyBorder="1" applyAlignment="1"/>
    <xf numFmtId="0" fontId="6" fillId="0" borderId="47" xfId="0" applyFont="1" applyFill="1" applyBorder="1" applyAlignment="1"/>
    <xf numFmtId="0" fontId="14" fillId="0" borderId="48" xfId="0" applyFont="1" applyBorder="1" applyAlignment="1"/>
    <xf numFmtId="2" fontId="14" fillId="8" borderId="2" xfId="0" applyNumberFormat="1" applyFont="1" applyFill="1" applyBorder="1" applyAlignment="1">
      <alignment horizontal="center"/>
    </xf>
    <xf numFmtId="2" fontId="14" fillId="8" borderId="51" xfId="0" applyNumberFormat="1" applyFont="1" applyFill="1" applyBorder="1" applyAlignment="1">
      <alignment horizontal="center"/>
    </xf>
    <xf numFmtId="2" fontId="6" fillId="8" borderId="2" xfId="0" applyNumberFormat="1" applyFont="1" applyFill="1" applyBorder="1" applyAlignment="1">
      <alignment horizontal="center"/>
    </xf>
    <xf numFmtId="2" fontId="6" fillId="8" borderId="51" xfId="0" applyNumberFormat="1" applyFont="1" applyFill="1" applyBorder="1" applyAlignment="1">
      <alignment horizontal="center"/>
    </xf>
    <xf numFmtId="0" fontId="14" fillId="0" borderId="0" xfId="0" applyFont="1" applyFill="1" applyAlignment="1"/>
    <xf numFmtId="0" fontId="6" fillId="0" borderId="39" xfId="0" applyFont="1" applyBorder="1" applyAlignment="1"/>
    <xf numFmtId="2" fontId="6" fillId="0" borderId="64" xfId="0" applyNumberFormat="1" applyFont="1" applyBorder="1" applyAlignment="1">
      <alignment horizontal="center"/>
    </xf>
    <xf numFmtId="0" fontId="6" fillId="0" borderId="48" xfId="0" applyFont="1" applyBorder="1" applyAlignment="1"/>
    <xf numFmtId="0" fontId="6" fillId="0" borderId="39" xfId="0" applyFont="1" applyFill="1" applyBorder="1" applyAlignment="1"/>
    <xf numFmtId="2" fontId="6" fillId="0" borderId="64" xfId="0" applyNumberFormat="1" applyFont="1" applyFill="1" applyBorder="1" applyAlignment="1">
      <alignment horizontal="center"/>
    </xf>
    <xf numFmtId="2" fontId="6" fillId="3" borderId="51" xfId="0" applyNumberFormat="1" applyFont="1" applyFill="1" applyBorder="1" applyAlignment="1">
      <alignment horizontal="center"/>
    </xf>
    <xf numFmtId="2" fontId="6" fillId="7" borderId="51" xfId="0" applyNumberFormat="1" applyFont="1" applyFill="1" applyBorder="1" applyAlignment="1">
      <alignment horizontal="center"/>
    </xf>
    <xf numFmtId="2" fontId="6" fillId="3" borderId="53" xfId="0" applyNumberFormat="1" applyFont="1" applyFill="1" applyBorder="1" applyAlignment="1">
      <alignment horizontal="center"/>
    </xf>
    <xf numFmtId="0" fontId="90" fillId="0" borderId="0" xfId="0" applyFont="1" applyAlignment="1"/>
    <xf numFmtId="0" fontId="91" fillId="0" borderId="0" xfId="0" applyFont="1" applyAlignment="1"/>
    <xf numFmtId="0" fontId="14" fillId="3" borderId="2" xfId="0" applyFont="1" applyFill="1" applyBorder="1" applyAlignment="1"/>
    <xf numFmtId="0" fontId="6" fillId="0" borderId="93" xfId="0" applyFont="1" applyFill="1" applyBorder="1" applyAlignment="1"/>
    <xf numFmtId="0" fontId="14" fillId="0" borderId="23" xfId="0" applyFont="1" applyFill="1" applyBorder="1" applyAlignment="1">
      <alignment horizontal="left"/>
    </xf>
    <xf numFmtId="0" fontId="14" fillId="3" borderId="25" xfId="0" applyFont="1" applyFill="1" applyBorder="1" applyAlignment="1"/>
    <xf numFmtId="0" fontId="14" fillId="3" borderId="53" xfId="0" applyFont="1" applyFill="1" applyBorder="1" applyAlignment="1"/>
    <xf numFmtId="0" fontId="14" fillId="3" borderId="48" xfId="0" applyFont="1" applyFill="1" applyBorder="1" applyAlignment="1"/>
    <xf numFmtId="0" fontId="6" fillId="0" borderId="23" xfId="0" applyFont="1" applyFill="1" applyBorder="1" applyAlignment="1"/>
    <xf numFmtId="0" fontId="14" fillId="3" borderId="52" xfId="0" applyFont="1" applyFill="1" applyBorder="1" applyAlignment="1"/>
    <xf numFmtId="165" fontId="3" fillId="6" borderId="30" xfId="1" applyFont="1" applyFill="1" applyBorder="1" applyAlignment="1">
      <alignment horizontal="center" vertical="center" wrapText="1"/>
    </xf>
    <xf numFmtId="165" fontId="3" fillId="6" borderId="85" xfId="1" applyFont="1" applyFill="1" applyBorder="1" applyAlignment="1">
      <alignment horizontal="center" vertical="center"/>
    </xf>
    <xf numFmtId="165" fontId="3" fillId="6" borderId="86" xfId="1" applyFont="1" applyFill="1" applyBorder="1" applyAlignment="1">
      <alignment horizontal="center" vertical="center"/>
    </xf>
    <xf numFmtId="166" fontId="1" fillId="0" borderId="39" xfId="1" applyNumberFormat="1" applyFont="1" applyBorder="1" applyAlignment="1">
      <alignment horizontal="right" vertical="center"/>
    </xf>
    <xf numFmtId="165" fontId="6" fillId="0" borderId="42" xfId="1" applyFont="1" applyBorder="1" applyAlignment="1">
      <alignment horizontal="left" vertical="center" wrapText="1"/>
    </xf>
    <xf numFmtId="165" fontId="4" fillId="3" borderId="64" xfId="1" applyFont="1" applyFill="1" applyBorder="1" applyAlignment="1">
      <alignment horizontal="center" vertical="center"/>
    </xf>
    <xf numFmtId="165" fontId="4" fillId="8" borderId="51" xfId="1" applyFont="1" applyFill="1" applyBorder="1" applyAlignment="1">
      <alignment horizontal="center" vertical="center"/>
    </xf>
    <xf numFmtId="165" fontId="4" fillId="8" borderId="53" xfId="1" applyFont="1" applyFill="1" applyBorder="1" applyAlignment="1">
      <alignment horizontal="center" vertical="center"/>
    </xf>
    <xf numFmtId="165" fontId="9" fillId="41" borderId="70" xfId="2" applyFont="1" applyFill="1" applyBorder="1" applyAlignment="1">
      <alignment horizontal="left"/>
    </xf>
    <xf numFmtId="165" fontId="9" fillId="41" borderId="71" xfId="2" applyFont="1" applyFill="1" applyBorder="1" applyAlignment="1">
      <alignment horizontal="left" wrapText="1"/>
    </xf>
    <xf numFmtId="165" fontId="9" fillId="41" borderId="72" xfId="2" applyFont="1" applyFill="1" applyBorder="1" applyAlignment="1">
      <alignment horizontal="left" wrapText="1"/>
    </xf>
    <xf numFmtId="165" fontId="3" fillId="6" borderId="0" xfId="1" quotePrefix="1" applyFont="1" applyFill="1" applyBorder="1" applyAlignment="1">
      <alignment horizontal="center" vertical="center" wrapText="1"/>
    </xf>
    <xf numFmtId="165" fontId="3" fillId="6" borderId="11" xfId="1" quotePrefix="1" applyFont="1" applyFill="1" applyBorder="1" applyAlignment="1">
      <alignment horizontal="center" vertical="center" wrapText="1"/>
    </xf>
    <xf numFmtId="165" fontId="3" fillId="6" borderId="77" xfId="1" quotePrefix="1"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8" borderId="85" xfId="0" applyFont="1" applyFill="1" applyBorder="1" applyAlignment="1">
      <alignment horizontal="center" vertical="center" wrapText="1"/>
    </xf>
    <xf numFmtId="0" fontId="14" fillId="6" borderId="25" xfId="0" applyFont="1" applyFill="1" applyBorder="1" applyAlignment="1">
      <alignment horizontal="center"/>
    </xf>
    <xf numFmtId="0" fontId="14" fillId="6" borderId="53" xfId="0" applyFont="1" applyFill="1" applyBorder="1" applyAlignment="1">
      <alignment horizontal="center"/>
    </xf>
    <xf numFmtId="0" fontId="14" fillId="6" borderId="52" xfId="0" applyFont="1" applyFill="1" applyBorder="1" applyAlignment="1">
      <alignment horizontal="center"/>
    </xf>
    <xf numFmtId="0" fontId="14" fillId="6" borderId="66" xfId="0" applyFont="1" applyFill="1" applyBorder="1" applyAlignment="1">
      <alignment horizontal="center"/>
    </xf>
    <xf numFmtId="0" fontId="14" fillId="6" borderId="76" xfId="0" applyFont="1" applyFill="1" applyBorder="1" applyAlignment="1"/>
    <xf numFmtId="0" fontId="6" fillId="6" borderId="67" xfId="0" applyFont="1" applyFill="1" applyBorder="1" applyAlignment="1">
      <alignment horizontal="center"/>
    </xf>
    <xf numFmtId="0" fontId="13" fillId="0" borderId="48" xfId="0" applyFont="1" applyBorder="1"/>
    <xf numFmtId="2" fontId="6" fillId="8" borderId="42" xfId="0" applyNumberFormat="1" applyFont="1" applyFill="1" applyBorder="1" applyAlignment="1">
      <alignment horizontal="center"/>
    </xf>
    <xf numFmtId="0" fontId="14" fillId="0" borderId="39" xfId="0" applyFont="1" applyBorder="1"/>
    <xf numFmtId="0" fontId="14" fillId="0" borderId="42" xfId="0" applyFont="1" applyBorder="1"/>
    <xf numFmtId="166" fontId="14" fillId="3" borderId="64" xfId="9" applyNumberFormat="1" applyFont="1" applyFill="1" applyBorder="1"/>
    <xf numFmtId="0" fontId="14" fillId="0" borderId="48" xfId="0" applyFont="1" applyBorder="1"/>
    <xf numFmtId="0" fontId="14" fillId="0" borderId="2" xfId="0" applyFont="1" applyBorder="1"/>
    <xf numFmtId="166" fontId="14" fillId="3" borderId="51" xfId="9" applyNumberFormat="1" applyFont="1" applyFill="1" applyBorder="1"/>
    <xf numFmtId="0" fontId="14" fillId="0" borderId="70" xfId="0" applyFont="1" applyBorder="1"/>
    <xf numFmtId="39" fontId="14" fillId="8" borderId="72" xfId="9" applyNumberFormat="1" applyFont="1" applyFill="1" applyBorder="1"/>
    <xf numFmtId="0" fontId="6" fillId="6" borderId="39" xfId="8" applyFont="1" applyFill="1" applyBorder="1" applyAlignment="1">
      <alignment horizontal="center" vertical="center"/>
    </xf>
    <xf numFmtId="0" fontId="6" fillId="6" borderId="42" xfId="8" applyFont="1" applyFill="1" applyBorder="1" applyAlignment="1">
      <alignment horizontal="center" vertical="center"/>
    </xf>
    <xf numFmtId="0" fontId="6" fillId="6" borderId="64" xfId="8" applyFont="1" applyFill="1" applyBorder="1" applyAlignment="1">
      <alignment horizontal="center" vertical="center"/>
    </xf>
    <xf numFmtId="0" fontId="14" fillId="0" borderId="48" xfId="0" applyFont="1" applyBorder="1" applyAlignment="1">
      <alignment horizontal="center"/>
    </xf>
    <xf numFmtId="0" fontId="13" fillId="4" borderId="2" xfId="0" applyFont="1" applyFill="1" applyBorder="1" applyAlignment="1">
      <alignment vertical="center" wrapText="1"/>
    </xf>
    <xf numFmtId="0" fontId="13" fillId="3" borderId="51" xfId="0" applyFont="1" applyFill="1" applyBorder="1" applyAlignment="1">
      <alignment vertical="center" wrapText="1"/>
    </xf>
    <xf numFmtId="0" fontId="14" fillId="0" borderId="52" xfId="0" applyFont="1" applyFill="1" applyBorder="1" applyAlignment="1">
      <alignment horizontal="center"/>
    </xf>
    <xf numFmtId="0" fontId="13" fillId="4" borderId="25" xfId="0" applyFont="1" applyFill="1" applyBorder="1" applyAlignment="1">
      <alignment vertical="center" wrapText="1"/>
    </xf>
    <xf numFmtId="0" fontId="13" fillId="38" borderId="53" xfId="0" applyFont="1" applyFill="1" applyBorder="1" applyAlignment="1">
      <alignment vertical="center" wrapText="1"/>
    </xf>
    <xf numFmtId="0" fontId="6" fillId="6" borderId="85" xfId="8" applyFont="1" applyFill="1" applyBorder="1" applyAlignment="1">
      <alignment horizontal="center" vertical="center"/>
    </xf>
    <xf numFmtId="0" fontId="6" fillId="6" borderId="30" xfId="8" applyFont="1" applyFill="1" applyBorder="1" applyAlignment="1">
      <alignment horizontal="center" vertical="center"/>
    </xf>
    <xf numFmtId="0" fontId="6" fillId="6" borderId="86" xfId="8" applyFont="1" applyFill="1" applyBorder="1" applyAlignment="1">
      <alignment horizontal="center" vertical="center"/>
    </xf>
    <xf numFmtId="0" fontId="14" fillId="0" borderId="69" xfId="0" applyFont="1" applyBorder="1" applyAlignment="1">
      <alignment horizontal="center"/>
    </xf>
    <xf numFmtId="0" fontId="13" fillId="4" borderId="6" xfId="0" applyFont="1" applyFill="1" applyBorder="1" applyAlignment="1">
      <alignment vertical="center" wrapText="1"/>
    </xf>
    <xf numFmtId="0" fontId="13" fillId="3" borderId="38" xfId="0" applyFont="1" applyFill="1" applyBorder="1" applyAlignment="1">
      <alignment vertical="center" wrapText="1"/>
    </xf>
    <xf numFmtId="0" fontId="6" fillId="0" borderId="69" xfId="0" applyFont="1" applyBorder="1" applyAlignment="1"/>
    <xf numFmtId="2" fontId="6" fillId="0" borderId="38" xfId="0" applyNumberFormat="1" applyFont="1" applyBorder="1" applyAlignment="1">
      <alignment horizontal="center"/>
    </xf>
    <xf numFmtId="2" fontId="6" fillId="3" borderId="91" xfId="0" applyNumberFormat="1" applyFont="1" applyFill="1" applyBorder="1" applyAlignment="1">
      <alignment horizontal="center"/>
    </xf>
    <xf numFmtId="0" fontId="17" fillId="0" borderId="48" xfId="0" applyFont="1" applyBorder="1"/>
    <xf numFmtId="0" fontId="89" fillId="0" borderId="2" xfId="0" applyFont="1" applyBorder="1" applyAlignment="1"/>
    <xf numFmtId="0" fontId="17" fillId="0" borderId="52" xfId="0" applyFont="1" applyBorder="1"/>
    <xf numFmtId="0" fontId="89" fillId="0" borderId="48" xfId="0" applyFont="1" applyBorder="1" applyAlignment="1"/>
    <xf numFmtId="0" fontId="89" fillId="0" borderId="52" xfId="0" applyFont="1" applyBorder="1" applyAlignment="1"/>
    <xf numFmtId="0" fontId="89" fillId="0" borderId="45" xfId="0" applyFont="1" applyBorder="1" applyAlignment="1"/>
    <xf numFmtId="0" fontId="89" fillId="0" borderId="47" xfId="0" applyFont="1" applyBorder="1" applyAlignment="1"/>
    <xf numFmtId="0" fontId="6" fillId="6" borderId="96" xfId="0" applyFont="1" applyFill="1" applyBorder="1"/>
    <xf numFmtId="0" fontId="6" fillId="6" borderId="67" xfId="0" applyFont="1" applyFill="1" applyBorder="1"/>
    <xf numFmtId="0" fontId="6" fillId="6" borderId="15" xfId="0" applyFont="1" applyFill="1" applyBorder="1" applyAlignment="1">
      <alignment horizontal="center"/>
    </xf>
    <xf numFmtId="0" fontId="6" fillId="6" borderId="77" xfId="0" applyFont="1" applyFill="1" applyBorder="1" applyAlignment="1">
      <alignment horizontal="center"/>
    </xf>
    <xf numFmtId="174" fontId="14" fillId="8" borderId="14" xfId="9" applyNumberFormat="1" applyFont="1" applyFill="1" applyBorder="1"/>
    <xf numFmtId="174" fontId="14" fillId="8" borderId="28" xfId="0" applyNumberFormat="1" applyFont="1" applyFill="1" applyBorder="1"/>
    <xf numFmtId="0" fontId="89" fillId="0" borderId="68" xfId="0" applyFont="1" applyFill="1" applyBorder="1" applyAlignment="1">
      <alignment horizontal="right" vertical="top" wrapText="1"/>
    </xf>
    <xf numFmtId="0" fontId="89" fillId="0" borderId="14" xfId="0" applyFont="1" applyFill="1" applyBorder="1" applyAlignment="1">
      <alignment vertical="top" wrapText="1"/>
    </xf>
    <xf numFmtId="174" fontId="14" fillId="3" borderId="14" xfId="9" applyNumberFormat="1" applyFont="1" applyFill="1" applyBorder="1"/>
    <xf numFmtId="0" fontId="14" fillId="0" borderId="68" xfId="0" applyFont="1" applyFill="1" applyBorder="1" applyAlignment="1">
      <alignment horizontal="right" vertical="top" wrapText="1"/>
    </xf>
    <xf numFmtId="0" fontId="14" fillId="0" borderId="14" xfId="0" applyFont="1" applyFill="1" applyBorder="1" applyAlignment="1">
      <alignment horizontal="left" vertical="top" wrapText="1" indent="1"/>
    </xf>
    <xf numFmtId="165" fontId="94" fillId="0" borderId="0" xfId="3" applyFont="1" applyAlignment="1"/>
    <xf numFmtId="0" fontId="6" fillId="6" borderId="22" xfId="0" applyFont="1" applyFill="1" applyBorder="1"/>
    <xf numFmtId="0" fontId="6" fillId="6" borderId="76" xfId="0" applyFont="1" applyFill="1" applyBorder="1" applyAlignment="1">
      <alignment horizontal="center" wrapText="1"/>
    </xf>
    <xf numFmtId="0" fontId="6" fillId="6" borderId="95" xfId="0" applyFont="1" applyFill="1" applyBorder="1"/>
    <xf numFmtId="0" fontId="6" fillId="6" borderId="5" xfId="0" applyFont="1" applyFill="1" applyBorder="1" applyAlignment="1">
      <alignment horizontal="center"/>
    </xf>
    <xf numFmtId="0" fontId="6" fillId="6" borderId="5" xfId="0" applyFont="1" applyFill="1" applyBorder="1" applyAlignment="1">
      <alignment horizontal="center" wrapText="1"/>
    </xf>
    <xf numFmtId="4" fontId="14" fillId="8" borderId="5" xfId="9" applyNumberFormat="1" applyFont="1" applyFill="1" applyBorder="1" applyAlignment="1">
      <alignment vertical="top" wrapText="1"/>
    </xf>
    <xf numFmtId="4" fontId="14" fillId="8" borderId="14" xfId="9" applyNumberFormat="1" applyFont="1" applyFill="1" applyBorder="1" applyAlignment="1">
      <alignment vertical="top" wrapText="1"/>
    </xf>
    <xf numFmtId="4" fontId="14" fillId="8" borderId="28" xfId="9" applyNumberFormat="1" applyFont="1" applyFill="1" applyBorder="1" applyAlignment="1">
      <alignment vertical="top" wrapText="1"/>
    </xf>
    <xf numFmtId="0" fontId="89" fillId="0" borderId="15" xfId="0" applyFont="1" applyFill="1" applyBorder="1" applyAlignment="1">
      <alignment vertical="top" wrapText="1"/>
    </xf>
    <xf numFmtId="39" fontId="14" fillId="7" borderId="14" xfId="9" applyNumberFormat="1" applyFont="1" applyFill="1" applyBorder="1" applyAlignment="1">
      <alignment vertical="top" wrapText="1"/>
    </xf>
    <xf numFmtId="4" fontId="14" fillId="3" borderId="5" xfId="9" applyNumberFormat="1" applyFont="1" applyFill="1" applyBorder="1" applyAlignment="1">
      <alignment vertical="top" wrapText="1"/>
    </xf>
    <xf numFmtId="4" fontId="14" fillId="3" borderId="14" xfId="9" applyNumberFormat="1" applyFont="1" applyFill="1" applyBorder="1" applyAlignment="1">
      <alignment vertical="top" wrapText="1"/>
    </xf>
    <xf numFmtId="39" fontId="14" fillId="8" borderId="14" xfId="9" applyNumberFormat="1" applyFont="1" applyFill="1" applyBorder="1" applyAlignment="1">
      <alignment vertical="top" wrapText="1"/>
    </xf>
    <xf numFmtId="0" fontId="14" fillId="0" borderId="15" xfId="0" applyFont="1" applyFill="1" applyBorder="1" applyAlignment="1">
      <alignment horizontal="left" vertical="top" wrapText="1" indent="1"/>
    </xf>
    <xf numFmtId="39" fontId="14" fillId="3" borderId="14" xfId="9" applyNumberFormat="1" applyFont="1" applyFill="1" applyBorder="1" applyAlignment="1">
      <alignment vertical="top" wrapText="1"/>
    </xf>
    <xf numFmtId="0" fontId="14" fillId="0" borderId="14" xfId="0" applyFont="1" applyFill="1" applyBorder="1" applyAlignment="1">
      <alignment horizontal="left" vertical="top" wrapText="1" indent="2"/>
    </xf>
    <xf numFmtId="4" fontId="14" fillId="7" borderId="14" xfId="9" applyNumberFormat="1" applyFont="1" applyFill="1" applyBorder="1" applyAlignment="1">
      <alignment vertical="top" wrapText="1"/>
    </xf>
    <xf numFmtId="4" fontId="14" fillId="7" borderId="14" xfId="9" applyNumberFormat="1" applyFont="1" applyFill="1" applyBorder="1"/>
    <xf numFmtId="0" fontId="14" fillId="0" borderId="14" xfId="0" applyFont="1" applyFill="1" applyBorder="1" applyAlignment="1">
      <alignment vertical="top" wrapText="1"/>
    </xf>
    <xf numFmtId="4" fontId="14" fillId="7" borderId="14" xfId="9" applyNumberFormat="1" applyFont="1" applyFill="1" applyBorder="1" applyAlignment="1">
      <alignment horizontal="center"/>
    </xf>
    <xf numFmtId="0" fontId="6" fillId="6" borderId="43" xfId="0" applyFont="1" applyFill="1" applyBorder="1" applyAlignment="1">
      <alignment horizontal="center"/>
    </xf>
    <xf numFmtId="0" fontId="6" fillId="6" borderId="92" xfId="0" applyFont="1" applyFill="1" applyBorder="1" applyAlignment="1">
      <alignment horizontal="center"/>
    </xf>
    <xf numFmtId="0" fontId="6" fillId="6" borderId="3" xfId="0" applyFont="1" applyFill="1" applyBorder="1" applyAlignment="1">
      <alignment horizontal="center" vertical="center"/>
    </xf>
    <xf numFmtId="0" fontId="93" fillId="6" borderId="17" xfId="0" applyFont="1" applyFill="1" applyBorder="1" applyAlignment="1">
      <alignment horizontal="center"/>
    </xf>
    <xf numFmtId="4" fontId="14" fillId="8" borderId="28" xfId="9" applyNumberFormat="1" applyFont="1" applyFill="1" applyBorder="1"/>
    <xf numFmtId="4" fontId="14" fillId="8" borderId="5" xfId="9" applyNumberFormat="1" applyFont="1" applyFill="1" applyBorder="1"/>
    <xf numFmtId="4" fontId="14" fillId="3" borderId="15" xfId="9" applyNumberFormat="1" applyFont="1" applyFill="1" applyBorder="1" applyProtection="1">
      <protection locked="0"/>
    </xf>
    <xf numFmtId="4" fontId="14" fillId="3" borderId="5" xfId="9" applyNumberFormat="1" applyFont="1" applyFill="1" applyBorder="1" applyProtection="1">
      <protection locked="0"/>
    </xf>
    <xf numFmtId="0" fontId="97" fillId="0" borderId="0" xfId="0" applyFont="1" applyAlignment="1">
      <alignment horizontal="justify" vertical="center"/>
    </xf>
    <xf numFmtId="165" fontId="14" fillId="0" borderId="2" xfId="3" applyFont="1" applyBorder="1" applyAlignment="1">
      <alignment horizontal="left" vertical="center" wrapText="1"/>
    </xf>
    <xf numFmtId="0" fontId="81" fillId="0" borderId="51" xfId="0" applyFont="1" applyFill="1" applyBorder="1" applyAlignment="1">
      <alignment horizontal="left" vertical="center" wrapText="1"/>
    </xf>
    <xf numFmtId="0" fontId="103" fillId="0" borderId="0" xfId="0" applyFont="1" applyAlignment="1">
      <alignment horizontal="left" vertical="center"/>
    </xf>
    <xf numFmtId="3" fontId="81" fillId="0" borderId="46" xfId="0" applyNumberFormat="1" applyFont="1" applyFill="1" applyBorder="1" applyAlignment="1">
      <alignment horizontal="left" vertical="center" wrapText="1"/>
    </xf>
    <xf numFmtId="3" fontId="81" fillId="0" borderId="46" xfId="0" applyNumberFormat="1" applyFont="1" applyFill="1" applyBorder="1" applyAlignment="1">
      <alignment horizontal="center" vertical="center" wrapText="1"/>
    </xf>
    <xf numFmtId="0" fontId="81" fillId="0" borderId="46" xfId="0" applyFont="1" applyFill="1" applyBorder="1" applyAlignment="1">
      <alignment horizontal="left" vertical="center" wrapText="1" indent="1"/>
    </xf>
    <xf numFmtId="165" fontId="81" fillId="0" borderId="46" xfId="2" applyFont="1" applyBorder="1" applyAlignment="1">
      <alignment horizontal="center"/>
    </xf>
    <xf numFmtId="165" fontId="81" fillId="0" borderId="46" xfId="2" applyFont="1" applyBorder="1" applyAlignment="1">
      <alignment horizontal="right"/>
    </xf>
    <xf numFmtId="165" fontId="81" fillId="0" borderId="50" xfId="2" applyFont="1" applyBorder="1" applyAlignment="1">
      <alignment horizontal="right"/>
    </xf>
    <xf numFmtId="0" fontId="81" fillId="0" borderId="38" xfId="0" applyFont="1" applyBorder="1"/>
    <xf numFmtId="0" fontId="81" fillId="0" borderId="51" xfId="0" applyFont="1" applyBorder="1"/>
    <xf numFmtId="0" fontId="81" fillId="0" borderId="53" xfId="0" applyFont="1" applyBorder="1"/>
    <xf numFmtId="49" fontId="98" fillId="0" borderId="42" xfId="0" applyNumberFormat="1" applyFont="1" applyBorder="1" applyAlignment="1">
      <alignment horizontal="left" wrapText="1"/>
    </xf>
    <xf numFmtId="49" fontId="98" fillId="0" borderId="2" xfId="0" applyNumberFormat="1" applyFont="1" applyBorder="1" applyAlignment="1">
      <alignment horizontal="left" wrapText="1"/>
    </xf>
    <xf numFmtId="49" fontId="99" fillId="0" borderId="2" xfId="0" applyNumberFormat="1" applyFont="1" applyBorder="1" applyAlignment="1">
      <alignment horizontal="left" wrapText="1" indent="1"/>
    </xf>
    <xf numFmtId="49" fontId="99" fillId="0" borderId="2" xfId="0" applyNumberFormat="1" applyFont="1" applyBorder="1" applyAlignment="1">
      <alignment horizontal="left" wrapText="1" indent="4"/>
    </xf>
    <xf numFmtId="49" fontId="99" fillId="0" borderId="2" xfId="0" applyNumberFormat="1" applyFont="1" applyBorder="1" applyAlignment="1">
      <alignment horizontal="left" wrapText="1" indent="3"/>
    </xf>
    <xf numFmtId="49" fontId="99" fillId="0" borderId="2" xfId="0" applyNumberFormat="1" applyFont="1" applyBorder="1" applyAlignment="1">
      <alignment horizontal="left" wrapText="1" indent="2"/>
    </xf>
    <xf numFmtId="49" fontId="3" fillId="0" borderId="2" xfId="0" applyNumberFormat="1" applyFont="1" applyBorder="1" applyAlignment="1">
      <alignment horizontal="left" wrapText="1"/>
    </xf>
    <xf numFmtId="49" fontId="4" fillId="0" borderId="2" xfId="0" applyNumberFormat="1" applyFont="1" applyBorder="1" applyAlignment="1">
      <alignment horizontal="left" wrapText="1" indent="4"/>
    </xf>
    <xf numFmtId="49" fontId="99" fillId="0" borderId="2" xfId="0" applyNumberFormat="1" applyFont="1" applyBorder="1" applyAlignment="1">
      <alignment horizontal="left" wrapText="1"/>
    </xf>
    <xf numFmtId="49" fontId="99" fillId="0" borderId="2" xfId="0" applyNumberFormat="1" applyFont="1" applyBorder="1" applyAlignment="1">
      <alignment horizontal="left" wrapText="1" indent="6"/>
    </xf>
    <xf numFmtId="165" fontId="10" fillId="0" borderId="2" xfId="2" applyFont="1" applyBorder="1" applyAlignment="1">
      <alignment horizontal="left"/>
    </xf>
    <xf numFmtId="165" fontId="9" fillId="0" borderId="25" xfId="2" applyFont="1" applyBorder="1" applyAlignment="1">
      <alignment horizontal="left" wrapText="1"/>
    </xf>
    <xf numFmtId="2" fontId="6" fillId="8" borderId="48" xfId="0" applyNumberFormat="1" applyFont="1" applyFill="1" applyBorder="1" applyAlignment="1">
      <alignment horizontal="center"/>
    </xf>
    <xf numFmtId="2" fontId="14" fillId="8" borderId="48" xfId="0" applyNumberFormat="1" applyFont="1" applyFill="1" applyBorder="1" applyAlignment="1">
      <alignment horizontal="center"/>
    </xf>
    <xf numFmtId="0" fontId="6" fillId="0" borderId="92" xfId="0" applyFont="1" applyFill="1" applyBorder="1" applyAlignment="1">
      <alignment wrapText="1"/>
    </xf>
    <xf numFmtId="0" fontId="14" fillId="0" borderId="9" xfId="0" applyFont="1" applyBorder="1" applyAlignment="1">
      <alignment horizontal="justify"/>
    </xf>
    <xf numFmtId="0" fontId="89" fillId="0" borderId="9" xfId="0" applyFont="1" applyBorder="1" applyAlignment="1">
      <alignment horizontal="justify"/>
    </xf>
    <xf numFmtId="0" fontId="89" fillId="0" borderId="9" xfId="0" applyFont="1" applyFill="1" applyBorder="1" applyAlignment="1">
      <alignment horizontal="justify"/>
    </xf>
    <xf numFmtId="0" fontId="14" fillId="0" borderId="21" xfId="0" applyFont="1" applyBorder="1" applyAlignment="1">
      <alignment horizontal="justify"/>
    </xf>
    <xf numFmtId="0" fontId="89" fillId="0" borderId="26" xfId="0" applyFont="1" applyFill="1" applyBorder="1" applyAlignment="1">
      <alignment horizontal="justify"/>
    </xf>
    <xf numFmtId="0" fontId="6" fillId="0" borderId="21" xfId="0" applyFont="1" applyFill="1" applyBorder="1" applyAlignment="1">
      <alignment wrapText="1"/>
    </xf>
    <xf numFmtId="2" fontId="6" fillId="0" borderId="39" xfId="0" applyNumberFormat="1" applyFont="1" applyBorder="1" applyAlignment="1">
      <alignment horizontal="center"/>
    </xf>
    <xf numFmtId="2" fontId="6" fillId="7" borderId="48" xfId="0" applyNumberFormat="1" applyFont="1" applyFill="1" applyBorder="1" applyAlignment="1">
      <alignment horizontal="center"/>
    </xf>
    <xf numFmtId="2" fontId="6" fillId="3" borderId="48" xfId="0" applyNumberFormat="1" applyFont="1" applyFill="1" applyBorder="1" applyAlignment="1">
      <alignment horizontal="center"/>
    </xf>
    <xf numFmtId="2" fontId="6" fillId="3" borderId="52" xfId="0" applyNumberFormat="1" applyFont="1" applyFill="1" applyBorder="1" applyAlignment="1">
      <alignment horizontal="center"/>
    </xf>
    <xf numFmtId="2" fontId="6" fillId="0" borderId="69" xfId="0" applyNumberFormat="1" applyFont="1" applyBorder="1" applyAlignment="1">
      <alignment horizontal="center"/>
    </xf>
    <xf numFmtId="2" fontId="6" fillId="3" borderId="90" xfId="0" applyNumberFormat="1" applyFont="1" applyFill="1" applyBorder="1" applyAlignment="1">
      <alignment horizontal="center"/>
    </xf>
    <xf numFmtId="2" fontId="6" fillId="0" borderId="39" xfId="0" applyNumberFormat="1" applyFont="1" applyFill="1" applyBorder="1" applyAlignment="1">
      <alignment horizontal="center"/>
    </xf>
    <xf numFmtId="0" fontId="14" fillId="0" borderId="3" xfId="0" applyFont="1" applyBorder="1"/>
    <xf numFmtId="0" fontId="14" fillId="0" borderId="25" xfId="0" applyFont="1" applyBorder="1"/>
    <xf numFmtId="0" fontId="17" fillId="0" borderId="0" xfId="0" applyFont="1"/>
    <xf numFmtId="0" fontId="94" fillId="0" borderId="0" xfId="0" applyFont="1"/>
    <xf numFmtId="165" fontId="5" fillId="0" borderId="0" xfId="1" applyFont="1" applyBorder="1" applyAlignment="1">
      <alignment wrapText="1"/>
    </xf>
    <xf numFmtId="0" fontId="20" fillId="0" borderId="48" xfId="0" applyFont="1" applyFill="1" applyBorder="1" applyAlignment="1">
      <alignment horizontal="right" vertical="top" wrapText="1"/>
    </xf>
    <xf numFmtId="0" fontId="0" fillId="0" borderId="48" xfId="0" applyBorder="1" applyAlignment="1">
      <alignment horizontal="right"/>
    </xf>
    <xf numFmtId="0" fontId="20" fillId="0" borderId="52" xfId="0" applyFont="1" applyFill="1" applyBorder="1" applyAlignment="1">
      <alignment horizontal="right" vertical="top" wrapText="1"/>
    </xf>
    <xf numFmtId="0" fontId="110" fillId="0" borderId="0" xfId="0" applyFont="1"/>
    <xf numFmtId="0" fontId="13" fillId="0" borderId="0" xfId="0" applyFont="1" applyFill="1"/>
    <xf numFmtId="0" fontId="6" fillId="0" borderId="10" xfId="216" applyFont="1" applyFill="1" applyBorder="1" applyAlignment="1">
      <alignment horizontal="center"/>
    </xf>
    <xf numFmtId="0" fontId="6" fillId="6" borderId="22" xfId="216" applyFont="1" applyFill="1" applyBorder="1" applyAlignment="1">
      <alignment horizontal="center"/>
    </xf>
    <xf numFmtId="0" fontId="6" fillId="0" borderId="27" xfId="216" applyFont="1" applyFill="1" applyBorder="1" applyAlignment="1">
      <alignment horizontal="center"/>
    </xf>
    <xf numFmtId="0" fontId="6" fillId="6" borderId="0" xfId="216" applyFont="1" applyFill="1" applyBorder="1" applyAlignment="1">
      <alignment horizontal="center"/>
    </xf>
    <xf numFmtId="2" fontId="6" fillId="8" borderId="42" xfId="216" applyNumberFormat="1" applyFont="1" applyFill="1" applyBorder="1" applyAlignment="1">
      <alignment horizontal="center"/>
    </xf>
    <xf numFmtId="2" fontId="6" fillId="8" borderId="42" xfId="216" applyNumberFormat="1" applyFont="1" applyFill="1" applyBorder="1" applyAlignment="1"/>
    <xf numFmtId="2" fontId="6" fillId="8" borderId="64" xfId="216" applyNumberFormat="1" applyFont="1" applyFill="1" applyBorder="1" applyAlignment="1"/>
    <xf numFmtId="2" fontId="6" fillId="7" borderId="2" xfId="216" applyNumberFormat="1" applyFont="1" applyFill="1" applyBorder="1" applyAlignment="1">
      <alignment horizontal="center"/>
    </xf>
    <xf numFmtId="2" fontId="6" fillId="7" borderId="2" xfId="216" applyNumberFormat="1" applyFont="1" applyFill="1" applyBorder="1" applyAlignment="1"/>
    <xf numFmtId="2" fontId="6" fillId="7" borderId="51" xfId="216" applyNumberFormat="1" applyFont="1" applyFill="1" applyBorder="1" applyAlignment="1"/>
    <xf numFmtId="2" fontId="14" fillId="8" borderId="2" xfId="216" applyNumberFormat="1" applyFont="1" applyFill="1" applyBorder="1" applyAlignment="1">
      <alignment horizontal="right"/>
    </xf>
    <xf numFmtId="2" fontId="14" fillId="8" borderId="51" xfId="216" applyNumberFormat="1" applyFont="1" applyFill="1" applyBorder="1" applyAlignment="1">
      <alignment horizontal="right"/>
    </xf>
    <xf numFmtId="2" fontId="14" fillId="3" borderId="2" xfId="216" applyNumberFormat="1" applyFont="1" applyFill="1" applyBorder="1" applyAlignment="1">
      <alignment horizontal="right"/>
    </xf>
    <xf numFmtId="2" fontId="14" fillId="7" borderId="2" xfId="216" applyNumberFormat="1" applyFont="1" applyFill="1" applyBorder="1" applyAlignment="1">
      <alignment horizontal="right"/>
    </xf>
    <xf numFmtId="2" fontId="14" fillId="7" borderId="51" xfId="216" applyNumberFormat="1" applyFont="1" applyFill="1" applyBorder="1" applyAlignment="1">
      <alignment horizontal="right"/>
    </xf>
    <xf numFmtId="2" fontId="14" fillId="3" borderId="3" xfId="216" applyNumberFormat="1" applyFont="1" applyFill="1" applyBorder="1" applyAlignment="1">
      <alignment horizontal="right"/>
    </xf>
    <xf numFmtId="2" fontId="14" fillId="8" borderId="3" xfId="216" applyNumberFormat="1" applyFont="1" applyFill="1" applyBorder="1" applyAlignment="1">
      <alignment horizontal="right"/>
    </xf>
    <xf numFmtId="2" fontId="14" fillId="8" borderId="91" xfId="216" applyNumberFormat="1" applyFont="1" applyFill="1" applyBorder="1" applyAlignment="1">
      <alignment horizontal="right"/>
    </xf>
    <xf numFmtId="2" fontId="14" fillId="3" borderId="25" xfId="216" applyNumberFormat="1" applyFont="1" applyFill="1" applyBorder="1" applyAlignment="1">
      <alignment horizontal="right"/>
    </xf>
    <xf numFmtId="2" fontId="14" fillId="8" borderId="25" xfId="216" applyNumberFormat="1" applyFont="1" applyFill="1" applyBorder="1" applyAlignment="1">
      <alignment horizontal="right"/>
    </xf>
    <xf numFmtId="2" fontId="14" fillId="8" borderId="53" xfId="216" applyNumberFormat="1" applyFont="1" applyFill="1" applyBorder="1" applyAlignment="1">
      <alignment horizontal="right"/>
    </xf>
    <xf numFmtId="2" fontId="6" fillId="8" borderId="42" xfId="216" applyNumberFormat="1" applyFont="1" applyFill="1" applyBorder="1" applyAlignment="1">
      <alignment horizontal="right"/>
    </xf>
    <xf numFmtId="2" fontId="6" fillId="8" borderId="64" xfId="216" applyNumberFormat="1" applyFont="1" applyFill="1" applyBorder="1" applyAlignment="1">
      <alignment horizontal="right"/>
    </xf>
    <xf numFmtId="2" fontId="14" fillId="8" borderId="2" xfId="216" applyNumberFormat="1" applyFont="1" applyFill="1" applyBorder="1" applyAlignment="1"/>
    <xf numFmtId="2" fontId="14" fillId="8" borderId="51" xfId="216" applyNumberFormat="1" applyFont="1" applyFill="1" applyBorder="1" applyAlignment="1"/>
    <xf numFmtId="2" fontId="14" fillId="3" borderId="2" xfId="216" applyNumberFormat="1" applyFont="1" applyFill="1" applyBorder="1" applyAlignment="1">
      <alignment horizontal="center"/>
    </xf>
    <xf numFmtId="2" fontId="14" fillId="3" borderId="2" xfId="216" applyNumberFormat="1" applyFont="1" applyFill="1" applyBorder="1" applyAlignment="1"/>
    <xf numFmtId="2" fontId="14" fillId="3" borderId="25" xfId="216" applyNumberFormat="1" applyFont="1" applyFill="1" applyBorder="1" applyAlignment="1">
      <alignment horizontal="center"/>
    </xf>
    <xf numFmtId="2" fontId="14" fillId="3" borderId="25" xfId="216" applyNumberFormat="1" applyFont="1" applyFill="1" applyBorder="1" applyAlignment="1"/>
    <xf numFmtId="2" fontId="14" fillId="8" borderId="25" xfId="216" applyNumberFormat="1" applyFont="1" applyFill="1" applyBorder="1" applyAlignment="1"/>
    <xf numFmtId="2" fontId="14" fillId="8" borderId="53" xfId="216" applyNumberFormat="1" applyFont="1" applyFill="1" applyBorder="1" applyAlignment="1"/>
    <xf numFmtId="0" fontId="110" fillId="0" borderId="0" xfId="0" applyFont="1" applyFill="1"/>
    <xf numFmtId="0" fontId="17" fillId="0" borderId="0" xfId="0" applyFont="1" applyAlignment="1">
      <alignment horizontal="right"/>
    </xf>
    <xf numFmtId="0" fontId="88" fillId="0" borderId="18" xfId="216" applyFont="1" applyFill="1" applyBorder="1" applyAlignment="1"/>
    <xf numFmtId="0" fontId="14" fillId="0" borderId="18" xfId="216" applyFont="1" applyFill="1" applyBorder="1" applyAlignment="1">
      <alignment wrapText="1"/>
    </xf>
    <xf numFmtId="0" fontId="88" fillId="0" borderId="18" xfId="216" applyFont="1" applyFill="1" applyBorder="1" applyAlignment="1">
      <alignment wrapText="1"/>
    </xf>
    <xf numFmtId="0" fontId="14" fillId="0" borderId="18" xfId="216" applyFont="1" applyFill="1" applyBorder="1" applyAlignment="1">
      <alignment horizontal="left" wrapText="1" indent="3"/>
    </xf>
    <xf numFmtId="0" fontId="20" fillId="0" borderId="19" xfId="0" applyFont="1" applyBorder="1" applyAlignment="1">
      <alignment horizontal="left" vertical="top" wrapText="1" indent="3"/>
    </xf>
    <xf numFmtId="0" fontId="14" fillId="0" borderId="24" xfId="216" applyFont="1" applyFill="1" applyBorder="1" applyAlignment="1">
      <alignment wrapText="1"/>
    </xf>
    <xf numFmtId="0" fontId="6" fillId="0" borderId="47" xfId="216" applyFont="1" applyFill="1" applyBorder="1" applyAlignment="1">
      <alignment horizontal="right"/>
    </xf>
    <xf numFmtId="0" fontId="14" fillId="0" borderId="47" xfId="216" applyFont="1" applyFill="1" applyBorder="1" applyAlignment="1">
      <alignment horizontal="right"/>
    </xf>
    <xf numFmtId="0" fontId="14" fillId="0" borderId="94" xfId="216" applyFont="1" applyFill="1" applyBorder="1" applyAlignment="1">
      <alignment horizontal="right"/>
    </xf>
    <xf numFmtId="0" fontId="14" fillId="0" borderId="23" xfId="216" applyFont="1" applyFill="1" applyBorder="1" applyAlignment="1">
      <alignment horizontal="right"/>
    </xf>
    <xf numFmtId="0" fontId="89" fillId="0" borderId="25" xfId="0" applyFont="1" applyBorder="1" applyAlignment="1"/>
    <xf numFmtId="2" fontId="14" fillId="3" borderId="2" xfId="0" applyNumberFormat="1" applyFont="1" applyFill="1" applyBorder="1" applyAlignment="1">
      <alignment horizontal="center"/>
    </xf>
    <xf numFmtId="2" fontId="14" fillId="3" borderId="25" xfId="0" applyNumberFormat="1" applyFont="1" applyFill="1" applyBorder="1" applyAlignment="1">
      <alignment horizontal="center"/>
    </xf>
    <xf numFmtId="0" fontId="111" fillId="0" borderId="97" xfId="0" applyFont="1" applyFill="1" applyBorder="1" applyAlignment="1">
      <alignment horizontal="left" vertical="center" wrapText="1"/>
    </xf>
    <xf numFmtId="0" fontId="29" fillId="6" borderId="77" xfId="0" applyFont="1" applyFill="1" applyBorder="1" applyAlignment="1">
      <alignment horizontal="center" vertical="center" wrapText="1"/>
    </xf>
    <xf numFmtId="0" fontId="29" fillId="0" borderId="98" xfId="0" applyFont="1" applyBorder="1" applyAlignment="1">
      <alignment vertical="center" wrapText="1"/>
    </xf>
    <xf numFmtId="4" fontId="29" fillId="8" borderId="98" xfId="0" applyNumberFormat="1" applyFont="1" applyFill="1" applyBorder="1" applyAlignment="1">
      <alignment vertical="center" wrapText="1"/>
    </xf>
    <xf numFmtId="4" fontId="29" fillId="7" borderId="98" xfId="0" applyNumberFormat="1" applyFont="1" applyFill="1" applyBorder="1" applyAlignment="1">
      <alignment vertical="center" wrapText="1"/>
    </xf>
    <xf numFmtId="0" fontId="29" fillId="0" borderId="98" xfId="0" applyFont="1" applyFill="1" applyBorder="1" applyAlignment="1">
      <alignment vertical="center" wrapText="1"/>
    </xf>
    <xf numFmtId="4" fontId="29" fillId="3" borderId="98" xfId="0" applyNumberFormat="1" applyFont="1" applyFill="1" applyBorder="1" applyAlignment="1">
      <alignment vertical="center" wrapText="1"/>
    </xf>
    <xf numFmtId="0" fontId="29" fillId="6" borderId="48" xfId="0" applyFont="1" applyFill="1" applyBorder="1" applyAlignment="1">
      <alignment horizontal="center" vertical="center" wrapText="1"/>
    </xf>
    <xf numFmtId="4" fontId="29" fillId="8" borderId="51" xfId="0" applyNumberFormat="1" applyFont="1" applyFill="1" applyBorder="1" applyAlignment="1">
      <alignment vertical="center" wrapText="1"/>
    </xf>
    <xf numFmtId="0" fontId="29" fillId="6" borderId="52" xfId="0" applyFont="1" applyFill="1" applyBorder="1" applyAlignment="1">
      <alignment horizontal="center" vertical="center" wrapText="1"/>
    </xf>
    <xf numFmtId="0" fontId="29" fillId="0" borderId="25" xfId="0" applyFont="1" applyBorder="1" applyAlignment="1">
      <alignment vertical="center" wrapText="1"/>
    </xf>
    <xf numFmtId="4" fontId="29" fillId="7" borderId="25" xfId="0" applyNumberFormat="1" applyFont="1" applyFill="1" applyBorder="1" applyAlignment="1">
      <alignment vertical="center" wrapText="1"/>
    </xf>
    <xf numFmtId="4" fontId="29" fillId="8" borderId="53" xfId="0" applyNumberFormat="1" applyFont="1" applyFill="1" applyBorder="1" applyAlignment="1">
      <alignment vertical="center" wrapText="1"/>
    </xf>
    <xf numFmtId="0" fontId="29" fillId="6" borderId="39" xfId="0" applyFont="1" applyFill="1" applyBorder="1" applyAlignment="1">
      <alignment horizontal="center" vertical="center" wrapText="1"/>
    </xf>
    <xf numFmtId="0" fontId="29" fillId="0" borderId="42" xfId="0" applyFont="1" applyBorder="1" applyAlignment="1">
      <alignment vertical="center" wrapText="1"/>
    </xf>
    <xf numFmtId="4" fontId="29" fillId="8" borderId="42" xfId="0" applyNumberFormat="1" applyFont="1" applyFill="1" applyBorder="1" applyAlignment="1">
      <alignment vertical="center" wrapText="1"/>
    </xf>
    <xf numFmtId="4" fontId="29" fillId="7" borderId="64" xfId="0" applyNumberFormat="1" applyFont="1" applyFill="1" applyBorder="1" applyAlignment="1" applyProtection="1">
      <alignment vertical="center" wrapText="1"/>
      <protection locked="0"/>
    </xf>
    <xf numFmtId="4" fontId="29" fillId="7" borderId="51" xfId="0" applyNumberFormat="1" applyFont="1" applyFill="1" applyBorder="1" applyAlignment="1" applyProtection="1">
      <alignment vertical="center" wrapText="1"/>
      <protection locked="0"/>
    </xf>
    <xf numFmtId="0" fontId="24" fillId="0" borderId="48" xfId="6" quotePrefix="1" applyFill="1" applyBorder="1"/>
    <xf numFmtId="0" fontId="16" fillId="0" borderId="0" xfId="0" applyFont="1" applyAlignment="1">
      <alignment horizontal="left"/>
    </xf>
    <xf numFmtId="2" fontId="113" fillId="0" borderId="0" xfId="7" applyNumberFormat="1" applyFont="1"/>
    <xf numFmtId="2" fontId="112" fillId="0" borderId="0" xfId="7" applyNumberFormat="1" applyFont="1"/>
    <xf numFmtId="2" fontId="16" fillId="0" borderId="0" xfId="7" applyNumberFormat="1" applyFont="1" applyFill="1" applyBorder="1" applyAlignment="1">
      <alignment horizontal="left"/>
    </xf>
    <xf numFmtId="2" fontId="112" fillId="0" borderId="0" xfId="7" applyNumberFormat="1" applyFont="1" applyFill="1"/>
    <xf numFmtId="0" fontId="6" fillId="5" borderId="68" xfId="0" applyFont="1" applyFill="1" applyBorder="1" applyAlignment="1">
      <alignment horizontal="right" vertical="top" wrapText="1"/>
    </xf>
    <xf numFmtId="0" fontId="6" fillId="5" borderId="14" xfId="0" applyFont="1" applyFill="1" applyBorder="1" applyAlignment="1">
      <alignment vertical="top" wrapText="1"/>
    </xf>
    <xf numFmtId="0" fontId="6" fillId="5" borderId="15" xfId="0" applyFont="1" applyFill="1" applyBorder="1" applyAlignment="1">
      <alignment vertical="top" wrapText="1"/>
    </xf>
    <xf numFmtId="165" fontId="4" fillId="41" borderId="6" xfId="1" applyFont="1" applyFill="1" applyBorder="1" applyAlignment="1">
      <alignment horizontal="right" vertical="center"/>
    </xf>
    <xf numFmtId="165" fontId="4" fillId="41" borderId="38" xfId="1" applyFont="1" applyFill="1" applyBorder="1" applyAlignment="1">
      <alignment horizontal="right" vertical="center"/>
    </xf>
    <xf numFmtId="165" fontId="4" fillId="3" borderId="98" xfId="1" applyFont="1" applyFill="1" applyBorder="1" applyAlignment="1">
      <alignment horizontal="right" vertical="center"/>
    </xf>
    <xf numFmtId="165" fontId="4" fillId="41" borderId="97" xfId="1" applyFont="1" applyFill="1" applyBorder="1" applyAlignment="1">
      <alignment horizontal="right" vertical="center"/>
    </xf>
    <xf numFmtId="165" fontId="1" fillId="3" borderId="98" xfId="1" applyFont="1" applyFill="1" applyBorder="1" applyAlignment="1">
      <alignment horizontal="center" vertical="center"/>
    </xf>
    <xf numFmtId="165" fontId="4" fillId="41" borderId="98" xfId="1" applyFont="1" applyFill="1" applyBorder="1" applyAlignment="1">
      <alignment horizontal="right" vertical="center"/>
    </xf>
    <xf numFmtId="165" fontId="1" fillId="41" borderId="98" xfId="1" applyFont="1" applyFill="1" applyBorder="1" applyAlignment="1">
      <alignment horizontal="center" vertical="center"/>
    </xf>
    <xf numFmtId="165" fontId="4" fillId="41" borderId="91" xfId="1" applyFont="1" applyFill="1" applyBorder="1" applyAlignment="1">
      <alignment horizontal="right" vertical="center"/>
    </xf>
    <xf numFmtId="165" fontId="4" fillId="2" borderId="99" xfId="1" applyFont="1" applyFill="1" applyBorder="1" applyAlignment="1">
      <alignment horizontal="right" vertical="center"/>
    </xf>
    <xf numFmtId="165" fontId="4" fillId="41" borderId="42" xfId="1" applyFont="1" applyFill="1" applyBorder="1" applyAlignment="1">
      <alignment horizontal="right" vertical="center"/>
    </xf>
    <xf numFmtId="165" fontId="4" fillId="41" borderId="64" xfId="1" applyFont="1" applyFill="1" applyBorder="1" applyAlignment="1">
      <alignment horizontal="right" vertical="center"/>
    </xf>
    <xf numFmtId="165" fontId="4" fillId="41" borderId="53" xfId="1" applyFont="1" applyFill="1" applyBorder="1" applyAlignment="1">
      <alignment horizontal="right" vertical="center"/>
    </xf>
    <xf numFmtId="165" fontId="4" fillId="2" borderId="100" xfId="1" applyFont="1" applyFill="1" applyBorder="1" applyAlignment="1">
      <alignment horizontal="right" vertical="center"/>
    </xf>
    <xf numFmtId="1" fontId="112" fillId="0" borderId="0" xfId="7" applyNumberFormat="1" applyFont="1" applyFill="1" applyAlignment="1">
      <alignment horizontal="left"/>
    </xf>
    <xf numFmtId="0" fontId="27" fillId="0" borderId="0" xfId="0" applyFont="1" applyAlignment="1">
      <alignment horizontal="left"/>
    </xf>
    <xf numFmtId="0" fontId="113" fillId="0" borderId="0" xfId="0" applyFont="1"/>
    <xf numFmtId="0" fontId="28" fillId="6" borderId="8" xfId="0" applyFont="1" applyFill="1" applyBorder="1" applyAlignment="1">
      <alignment horizontal="center" vertical="center" wrapText="1"/>
    </xf>
    <xf numFmtId="0" fontId="29" fillId="6" borderId="8" xfId="0" applyFont="1" applyFill="1" applyBorder="1" applyAlignment="1">
      <alignment horizontal="center" vertical="center" wrapText="1"/>
    </xf>
    <xf numFmtId="0" fontId="29" fillId="0" borderId="8" xfId="0" applyFont="1" applyBorder="1" applyAlignment="1">
      <alignment vertical="center" wrapText="1"/>
    </xf>
    <xf numFmtId="4" fontId="29" fillId="8" borderId="8" xfId="0" applyNumberFormat="1" applyFont="1" applyFill="1" applyBorder="1" applyAlignment="1">
      <alignment vertical="center" wrapText="1"/>
    </xf>
    <xf numFmtId="4" fontId="29" fillId="7" borderId="8" xfId="0" applyNumberFormat="1" applyFont="1" applyFill="1" applyBorder="1" applyAlignment="1">
      <alignment vertical="center" wrapText="1"/>
    </xf>
    <xf numFmtId="0" fontId="29" fillId="0" borderId="8" xfId="0" applyFont="1" applyFill="1" applyBorder="1" applyAlignment="1">
      <alignment vertical="center" wrapText="1"/>
    </xf>
    <xf numFmtId="4" fontId="29" fillId="3" borderId="8" xfId="0" applyNumberFormat="1" applyFont="1" applyFill="1" applyBorder="1" applyAlignment="1">
      <alignment vertical="center" wrapText="1"/>
    </xf>
    <xf numFmtId="0" fontId="6" fillId="6" borderId="10" xfId="0" applyFont="1" applyFill="1" applyBorder="1" applyAlignment="1">
      <alignment horizontal="center"/>
    </xf>
    <xf numFmtId="0" fontId="6" fillId="6" borderId="23" xfId="0" applyFont="1" applyFill="1" applyBorder="1" applyAlignment="1">
      <alignment horizontal="center"/>
    </xf>
    <xf numFmtId="0" fontId="6" fillId="6" borderId="34" xfId="0" applyFont="1" applyFill="1" applyBorder="1" applyAlignment="1">
      <alignment horizontal="center"/>
    </xf>
    <xf numFmtId="1" fontId="112" fillId="0" borderId="0" xfId="7" applyNumberFormat="1" applyFont="1" applyAlignment="1">
      <alignment horizontal="left"/>
    </xf>
    <xf numFmtId="0" fontId="117" fillId="0" borderId="0" xfId="0" applyFont="1" applyFill="1"/>
    <xf numFmtId="0" fontId="6" fillId="5" borderId="39" xfId="216" applyFont="1" applyFill="1" applyBorder="1" applyAlignment="1">
      <alignment horizontal="right"/>
    </xf>
    <xf numFmtId="0" fontId="6" fillId="5" borderId="42" xfId="216" applyFont="1" applyFill="1" applyBorder="1" applyAlignment="1"/>
    <xf numFmtId="0" fontId="6" fillId="5" borderId="39" xfId="216" applyFont="1" applyFill="1" applyBorder="1" applyAlignment="1"/>
    <xf numFmtId="0" fontId="6" fillId="5" borderId="42" xfId="216" applyFont="1" applyFill="1" applyBorder="1" applyAlignment="1">
      <alignment wrapText="1"/>
    </xf>
    <xf numFmtId="0" fontId="6" fillId="0" borderId="10" xfId="0" applyFont="1" applyBorder="1" applyAlignment="1">
      <alignment horizontal="center"/>
    </xf>
    <xf numFmtId="0" fontId="6" fillId="0" borderId="74" xfId="0" applyFont="1" applyBorder="1" applyAlignment="1">
      <alignment horizontal="center"/>
    </xf>
    <xf numFmtId="0" fontId="6" fillId="0" borderId="39" xfId="0" applyFont="1" applyBorder="1" applyAlignment="1">
      <alignment horizontal="right"/>
    </xf>
    <xf numFmtId="0" fontId="6" fillId="0" borderId="42" xfId="0" applyFont="1" applyFill="1" applyBorder="1" applyAlignment="1"/>
    <xf numFmtId="0" fontId="14" fillId="8" borderId="64" xfId="0" applyFont="1" applyFill="1" applyBorder="1" applyAlignment="1"/>
    <xf numFmtId="0" fontId="14" fillId="0" borderId="98" xfId="0" applyFont="1" applyFill="1" applyBorder="1" applyAlignment="1"/>
    <xf numFmtId="0" fontId="14" fillId="7" borderId="97" xfId="0" applyFont="1" applyFill="1" applyBorder="1" applyAlignment="1"/>
    <xf numFmtId="0" fontId="14" fillId="3" borderId="97" xfId="0" applyFont="1" applyFill="1" applyBorder="1" applyAlignment="1"/>
    <xf numFmtId="0" fontId="6" fillId="0" borderId="52" xfId="0" applyFont="1" applyBorder="1" applyAlignment="1"/>
    <xf numFmtId="0" fontId="14" fillId="0" borderId="25" xfId="0" applyFont="1" applyFill="1" applyBorder="1" applyAlignment="1"/>
    <xf numFmtId="0" fontId="6" fillId="0" borderId="8" xfId="0" applyFont="1" applyFill="1" applyBorder="1" applyAlignment="1"/>
    <xf numFmtId="0" fontId="6" fillId="0" borderId="34" xfId="0" applyFont="1" applyFill="1" applyBorder="1" applyAlignment="1"/>
    <xf numFmtId="0" fontId="14" fillId="0" borderId="8" xfId="0" applyFont="1" applyFill="1" applyBorder="1" applyAlignment="1">
      <alignment horizontal="center"/>
    </xf>
    <xf numFmtId="0" fontId="14" fillId="0" borderId="12" xfId="0" applyFont="1" applyFill="1" applyBorder="1" applyAlignment="1">
      <alignment horizontal="center"/>
    </xf>
    <xf numFmtId="0" fontId="14" fillId="0" borderId="32" xfId="0" applyFont="1" applyFill="1" applyBorder="1" applyAlignment="1">
      <alignment horizontal="center"/>
    </xf>
    <xf numFmtId="0" fontId="14" fillId="0" borderId="69" xfId="0" applyFont="1" applyFill="1" applyBorder="1" applyAlignment="1"/>
    <xf numFmtId="0" fontId="14" fillId="0" borderId="6" xfId="0" applyFont="1" applyFill="1" applyBorder="1" applyAlignment="1"/>
    <xf numFmtId="0" fontId="14" fillId="0" borderId="38" xfId="0" applyFont="1" applyFill="1" applyBorder="1" applyAlignment="1"/>
    <xf numFmtId="0" fontId="6" fillId="0" borderId="48" xfId="0" applyFont="1" applyFill="1" applyBorder="1" applyAlignment="1">
      <alignment horizontal="right"/>
    </xf>
    <xf numFmtId="0" fontId="6" fillId="42" borderId="98" xfId="0" applyFont="1" applyFill="1" applyBorder="1" applyAlignment="1"/>
    <xf numFmtId="0" fontId="6" fillId="3" borderId="98" xfId="0" applyFont="1" applyFill="1" applyBorder="1" applyAlignment="1"/>
    <xf numFmtId="0" fontId="14" fillId="8" borderId="97" xfId="0" applyFont="1" applyFill="1" applyBorder="1" applyAlignment="1"/>
    <xf numFmtId="0" fontId="6" fillId="0" borderId="48" xfId="0" applyFont="1" applyFill="1" applyBorder="1" applyAlignment="1"/>
    <xf numFmtId="0" fontId="14" fillId="42" borderId="98" xfId="0" applyFont="1" applyFill="1" applyBorder="1" applyAlignment="1"/>
    <xf numFmtId="0" fontId="6" fillId="0" borderId="98" xfId="0" applyFont="1" applyFill="1" applyBorder="1" applyAlignment="1"/>
    <xf numFmtId="0" fontId="6" fillId="0" borderId="52" xfId="0" applyFont="1" applyFill="1" applyBorder="1" applyAlignment="1"/>
    <xf numFmtId="0" fontId="14" fillId="42" borderId="25" xfId="0" applyFont="1" applyFill="1" applyBorder="1" applyAlignment="1"/>
    <xf numFmtId="0" fontId="6" fillId="3" borderId="25" xfId="0" applyFont="1" applyFill="1" applyBorder="1" applyAlignment="1"/>
    <xf numFmtId="0" fontId="14" fillId="8" borderId="53" xfId="0" applyFont="1" applyFill="1" applyBorder="1" applyAlignment="1"/>
    <xf numFmtId="0" fontId="119" fillId="0" borderId="39" xfId="0" applyFont="1" applyBorder="1"/>
    <xf numFmtId="0" fontId="119" fillId="0" borderId="48" xfId="0" applyFont="1" applyBorder="1"/>
    <xf numFmtId="0" fontId="6" fillId="5" borderId="42" xfId="0" applyFont="1" applyFill="1" applyBorder="1" applyAlignment="1">
      <alignment wrapText="1"/>
    </xf>
    <xf numFmtId="0" fontId="6" fillId="5" borderId="98" xfId="0" applyFont="1" applyFill="1" applyBorder="1" applyAlignment="1">
      <alignment wrapText="1"/>
    </xf>
    <xf numFmtId="0" fontId="115" fillId="6" borderId="25" xfId="0" applyFont="1" applyFill="1" applyBorder="1" applyAlignment="1">
      <alignment horizontal="center" vertical="center" wrapText="1"/>
    </xf>
    <xf numFmtId="0" fontId="115" fillId="6" borderId="53" xfId="0" applyFont="1" applyFill="1" applyBorder="1" applyAlignment="1">
      <alignment horizontal="center" vertical="center" wrapText="1"/>
    </xf>
    <xf numFmtId="0" fontId="120" fillId="0" borderId="69" xfId="0" applyFont="1" applyBorder="1" applyAlignment="1">
      <alignment horizontal="center"/>
    </xf>
    <xf numFmtId="0" fontId="13" fillId="0" borderId="6" xfId="0" applyFont="1" applyBorder="1" applyAlignment="1">
      <alignment horizontal="justify" vertical="center" wrapText="1"/>
    </xf>
    <xf numFmtId="0" fontId="120" fillId="0" borderId="48" xfId="0" applyFont="1" applyBorder="1" applyAlignment="1">
      <alignment horizontal="center"/>
    </xf>
    <xf numFmtId="0" fontId="13" fillId="0" borderId="2" xfId="0" applyFont="1" applyBorder="1" applyAlignment="1">
      <alignment horizontal="justify" vertical="center" wrapText="1"/>
    </xf>
    <xf numFmtId="0" fontId="121" fillId="0" borderId="48" xfId="0" applyFont="1" applyBorder="1" applyAlignment="1">
      <alignment horizontal="center"/>
    </xf>
    <xf numFmtId="0" fontId="122" fillId="0" borderId="2" xfId="0" applyFont="1" applyBorder="1" applyAlignment="1">
      <alignment horizontal="justify" vertical="center" wrapText="1"/>
    </xf>
    <xf numFmtId="0" fontId="120" fillId="0" borderId="52" xfId="0" applyFont="1" applyBorder="1" applyAlignment="1">
      <alignment horizontal="center"/>
    </xf>
    <xf numFmtId="0" fontId="96" fillId="0" borderId="25" xfId="0" applyFont="1" applyBorder="1" applyAlignment="1">
      <alignment horizontal="justify" vertical="center" wrapText="1"/>
    </xf>
    <xf numFmtId="0" fontId="0" fillId="0" borderId="0" xfId="0" applyFont="1"/>
    <xf numFmtId="0" fontId="6" fillId="8" borderId="85" xfId="0" applyFont="1" applyFill="1" applyBorder="1" applyAlignment="1">
      <alignment vertical="top" wrapText="1"/>
    </xf>
    <xf numFmtId="0" fontId="6" fillId="8" borderId="30" xfId="0" applyFont="1" applyFill="1" applyBorder="1" applyAlignment="1">
      <alignment vertical="top" wrapText="1"/>
    </xf>
    <xf numFmtId="4" fontId="14" fillId="8" borderId="30" xfId="9" applyNumberFormat="1" applyFont="1" applyFill="1" applyBorder="1" applyAlignment="1">
      <alignment vertical="top" wrapText="1"/>
    </xf>
    <xf numFmtId="4" fontId="14" fillId="8" borderId="86" xfId="9" applyNumberFormat="1" applyFont="1" applyFill="1" applyBorder="1" applyAlignment="1">
      <alignment vertical="top" wrapText="1"/>
    </xf>
    <xf numFmtId="0" fontId="6" fillId="6" borderId="71" xfId="0" applyFont="1" applyFill="1" applyBorder="1" applyAlignment="1">
      <alignment horizontal="center" wrapText="1"/>
    </xf>
    <xf numFmtId="0" fontId="6" fillId="6" borderId="25" xfId="0" applyFont="1" applyFill="1" applyBorder="1" applyAlignment="1">
      <alignment horizontal="center"/>
    </xf>
    <xf numFmtId="0" fontId="6" fillId="6" borderId="24" xfId="0" applyFont="1" applyFill="1" applyBorder="1" applyAlignment="1">
      <alignment horizontal="center"/>
    </xf>
    <xf numFmtId="0" fontId="6" fillId="6" borderId="13" xfId="0" applyFont="1" applyFill="1" applyBorder="1"/>
    <xf numFmtId="0" fontId="89" fillId="0" borderId="14" xfId="0" applyFont="1" applyFill="1" applyBorder="1" applyAlignment="1">
      <alignment horizontal="left" vertical="top" wrapText="1" indent="1"/>
    </xf>
    <xf numFmtId="0" fontId="14" fillId="0" borderId="14" xfId="0" quotePrefix="1" applyFont="1" applyFill="1" applyBorder="1" applyAlignment="1">
      <alignment horizontal="left" vertical="top" wrapText="1" indent="1"/>
    </xf>
    <xf numFmtId="0" fontId="6" fillId="5" borderId="14" xfId="0" applyFont="1" applyFill="1" applyBorder="1" applyAlignment="1"/>
    <xf numFmtId="174" fontId="14" fillId="8" borderId="30" xfId="9" applyNumberFormat="1" applyFont="1" applyFill="1" applyBorder="1"/>
    <xf numFmtId="174" fontId="14" fillId="8" borderId="86" xfId="0" applyNumberFormat="1" applyFont="1" applyFill="1" applyBorder="1"/>
    <xf numFmtId="165" fontId="3" fillId="6" borderId="88" xfId="1" applyFont="1" applyFill="1" applyBorder="1" applyAlignment="1">
      <alignment horizontal="center" vertical="center"/>
    </xf>
    <xf numFmtId="165" fontId="19" fillId="6" borderId="102" xfId="1" applyFont="1" applyFill="1" applyBorder="1" applyAlignment="1">
      <alignment horizontal="center" vertical="center"/>
    </xf>
    <xf numFmtId="0" fontId="6" fillId="5" borderId="39" xfId="0" applyFont="1" applyFill="1" applyBorder="1" applyAlignment="1">
      <alignment horizontal="right"/>
    </xf>
    <xf numFmtId="0" fontId="6" fillId="5" borderId="42" xfId="0" applyFont="1" applyFill="1" applyBorder="1"/>
    <xf numFmtId="165" fontId="4" fillId="0" borderId="48" xfId="1" applyFont="1" applyBorder="1" applyAlignment="1">
      <alignment horizontal="right" vertical="center"/>
    </xf>
    <xf numFmtId="165" fontId="4" fillId="0" borderId="98" xfId="1" applyFont="1" applyBorder="1" applyAlignment="1">
      <alignment horizontal="left"/>
    </xf>
    <xf numFmtId="167" fontId="4" fillId="0" borderId="48" xfId="1" applyNumberFormat="1" applyFont="1" applyBorder="1" applyAlignment="1">
      <alignment horizontal="right" vertical="center"/>
    </xf>
    <xf numFmtId="165" fontId="3" fillId="43" borderId="48" xfId="1" applyFont="1" applyFill="1" applyBorder="1" applyAlignment="1">
      <alignment horizontal="right" vertical="center"/>
    </xf>
    <xf numFmtId="165" fontId="3" fillId="5" borderId="98" xfId="1" applyFont="1" applyFill="1" applyBorder="1" applyAlignment="1">
      <alignment horizontal="left"/>
    </xf>
    <xf numFmtId="165" fontId="4" fillId="0" borderId="98" xfId="1" applyFont="1" applyFill="1" applyBorder="1" applyAlignment="1">
      <alignment horizontal="left"/>
    </xf>
    <xf numFmtId="165" fontId="4" fillId="0" borderId="98" xfId="1" applyFont="1" applyBorder="1" applyAlignment="1">
      <alignment horizontal="left" wrapText="1"/>
    </xf>
    <xf numFmtId="167" fontId="4" fillId="0" borderId="48" xfId="1" applyNumberFormat="1" applyFont="1" applyFill="1" applyBorder="1" applyAlignment="1">
      <alignment horizontal="right" vertical="center"/>
    </xf>
    <xf numFmtId="165" fontId="3" fillId="43" borderId="90" xfId="1" applyFont="1" applyFill="1" applyBorder="1" applyAlignment="1">
      <alignment horizontal="right" vertical="center"/>
    </xf>
    <xf numFmtId="165" fontId="3" fillId="43" borderId="3" xfId="1" applyFont="1" applyFill="1" applyBorder="1" applyAlignment="1">
      <alignment horizontal="left"/>
    </xf>
    <xf numFmtId="165" fontId="1" fillId="2" borderId="104" xfId="1" applyFont="1" applyFill="1" applyBorder="1" applyAlignment="1">
      <alignment horizontal="right" vertical="center"/>
    </xf>
    <xf numFmtId="165" fontId="3" fillId="2" borderId="99" xfId="1" applyFont="1" applyFill="1" applyBorder="1" applyAlignment="1">
      <alignment horizontal="center" vertical="center"/>
    </xf>
    <xf numFmtId="165" fontId="3" fillId="43" borderId="39" xfId="1" applyFont="1" applyFill="1" applyBorder="1" applyAlignment="1">
      <alignment horizontal="right" vertical="center"/>
    </xf>
    <xf numFmtId="165" fontId="3" fillId="43" borderId="42" xfId="1" applyFont="1" applyFill="1" applyBorder="1" applyAlignment="1">
      <alignment horizontal="left"/>
    </xf>
    <xf numFmtId="165" fontId="3" fillId="43" borderId="52" xfId="1" applyFont="1" applyFill="1" applyBorder="1" applyAlignment="1">
      <alignment horizontal="right" vertical="center"/>
    </xf>
    <xf numFmtId="165" fontId="3" fillId="5" borderId="25" xfId="1" applyFont="1" applyFill="1" applyBorder="1" applyAlignment="1">
      <alignment horizontal="left"/>
    </xf>
    <xf numFmtId="165" fontId="1" fillId="2" borderId="105" xfId="1" applyFont="1" applyFill="1" applyBorder="1" applyAlignment="1">
      <alignment horizontal="right" vertical="center"/>
    </xf>
    <xf numFmtId="165" fontId="3" fillId="2" borderId="100" xfId="1" applyFont="1" applyFill="1" applyBorder="1" applyAlignment="1">
      <alignment horizontal="center" vertical="center"/>
    </xf>
    <xf numFmtId="0" fontId="93" fillId="6" borderId="0" xfId="0" applyFont="1" applyFill="1" applyBorder="1" applyAlignment="1">
      <alignment horizontal="center"/>
    </xf>
    <xf numFmtId="173" fontId="6" fillId="6" borderId="15" xfId="0" applyNumberFormat="1" applyFont="1" applyFill="1" applyBorder="1" applyAlignment="1">
      <alignment horizontal="center"/>
    </xf>
    <xf numFmtId="173" fontId="6" fillId="6" borderId="5" xfId="0" applyNumberFormat="1" applyFont="1" applyFill="1" applyBorder="1" applyAlignment="1">
      <alignment horizontal="center"/>
    </xf>
    <xf numFmtId="173" fontId="6" fillId="6" borderId="0" xfId="0" applyNumberFormat="1" applyFont="1" applyFill="1" applyBorder="1" applyAlignment="1">
      <alignment horizontal="center"/>
    </xf>
    <xf numFmtId="0" fontId="6" fillId="5" borderId="39" xfId="0" applyFont="1" applyFill="1" applyBorder="1"/>
    <xf numFmtId="0" fontId="14" fillId="0" borderId="48" xfId="0" applyFont="1" applyFill="1" applyBorder="1"/>
    <xf numFmtId="0" fontId="14" fillId="0" borderId="98" xfId="0" applyFont="1" applyBorder="1"/>
    <xf numFmtId="0" fontId="6" fillId="5" borderId="48" xfId="0" applyFont="1" applyFill="1" applyBorder="1"/>
    <xf numFmtId="0" fontId="6" fillId="5" borderId="98" xfId="0" applyFont="1" applyFill="1" applyBorder="1"/>
    <xf numFmtId="0" fontId="14" fillId="0" borderId="52" xfId="0" applyFont="1" applyFill="1" applyBorder="1"/>
    <xf numFmtId="0" fontId="14" fillId="8" borderId="70" xfId="0" applyFont="1" applyFill="1" applyBorder="1"/>
    <xf numFmtId="0" fontId="6" fillId="8" borderId="71" xfId="0" applyFont="1" applyFill="1" applyBorder="1"/>
    <xf numFmtId="0" fontId="117" fillId="0" borderId="0" xfId="0" applyFont="1"/>
    <xf numFmtId="0" fontId="118" fillId="0" borderId="0" xfId="0" applyFont="1"/>
    <xf numFmtId="43" fontId="86" fillId="0" borderId="0" xfId="9" applyNumberFormat="1" applyFont="1" applyBorder="1"/>
    <xf numFmtId="43" fontId="86" fillId="0" borderId="0" xfId="9" applyNumberFormat="1" applyFont="1" applyFill="1" applyBorder="1"/>
    <xf numFmtId="43" fontId="123" fillId="0" borderId="0" xfId="9" applyNumberFormat="1" applyFont="1" applyFill="1" applyBorder="1"/>
    <xf numFmtId="165" fontId="86" fillId="0" borderId="0" xfId="9" applyFont="1" applyBorder="1"/>
    <xf numFmtId="0" fontId="124" fillId="0" borderId="0" xfId="0" applyFont="1" applyFill="1"/>
    <xf numFmtId="0" fontId="86" fillId="0" borderId="0" xfId="0" applyFont="1" applyBorder="1"/>
    <xf numFmtId="0" fontId="95" fillId="6" borderId="10" xfId="0" applyFont="1" applyFill="1" applyBorder="1"/>
    <xf numFmtId="0" fontId="14" fillId="6" borderId="22" xfId="0" applyFont="1" applyFill="1" applyBorder="1"/>
    <xf numFmtId="165" fontId="14" fillId="6" borderId="22" xfId="9" applyFont="1" applyFill="1" applyBorder="1"/>
    <xf numFmtId="0" fontId="14" fillId="0" borderId="0" xfId="0" applyFont="1"/>
    <xf numFmtId="0" fontId="95" fillId="6" borderId="11" xfId="0" applyFont="1" applyFill="1" applyBorder="1"/>
    <xf numFmtId="0" fontId="6" fillId="6" borderId="26" xfId="0" applyFont="1" applyFill="1" applyBorder="1" applyAlignment="1">
      <alignment horizontal="center"/>
    </xf>
    <xf numFmtId="165" fontId="6" fillId="6" borderId="26" xfId="9" applyFont="1" applyFill="1" applyBorder="1" applyAlignment="1">
      <alignment horizontal="center"/>
    </xf>
    <xf numFmtId="0" fontId="95" fillId="0" borderId="10" xfId="0" applyFont="1" applyBorder="1"/>
    <xf numFmtId="0" fontId="14" fillId="0" borderId="27" xfId="0" applyFont="1" applyBorder="1"/>
    <xf numFmtId="4" fontId="14" fillId="3" borderId="14" xfId="9" applyNumberFormat="1" applyFont="1" applyFill="1" applyBorder="1" applyProtection="1">
      <protection locked="0"/>
    </xf>
    <xf numFmtId="4" fontId="6" fillId="8" borderId="27" xfId="9" applyNumberFormat="1" applyFont="1" applyFill="1" applyBorder="1" applyProtection="1">
      <protection locked="0"/>
    </xf>
    <xf numFmtId="0" fontId="95" fillId="0" borderId="27" xfId="0" applyFont="1" applyBorder="1"/>
    <xf numFmtId="0" fontId="14" fillId="0" borderId="27" xfId="0" applyNumberFormat="1" applyFont="1" applyFill="1" applyBorder="1" applyAlignment="1">
      <alignment horizontal="left"/>
    </xf>
    <xf numFmtId="4" fontId="14" fillId="8" borderId="14" xfId="9" applyNumberFormat="1" applyFont="1" applyFill="1" applyBorder="1"/>
    <xf numFmtId="0" fontId="14" fillId="0" borderId="27" xfId="0" applyFont="1" applyBorder="1" applyAlignment="1">
      <alignment horizontal="left" indent="1"/>
    </xf>
    <xf numFmtId="0" fontId="104" fillId="0" borderId="8" xfId="0" applyFont="1" applyBorder="1" applyAlignment="1">
      <alignment horizontal="right"/>
    </xf>
    <xf numFmtId="0" fontId="6" fillId="0" borderId="8" xfId="0" applyFont="1" applyFill="1" applyBorder="1"/>
    <xf numFmtId="4" fontId="6" fillId="8" borderId="29" xfId="9" applyNumberFormat="1" applyFont="1" applyFill="1" applyBorder="1"/>
    <xf numFmtId="4" fontId="6" fillId="8" borderId="30" xfId="9" applyNumberFormat="1" applyFont="1" applyFill="1" applyBorder="1"/>
    <xf numFmtId="4" fontId="6" fillId="8" borderId="31" xfId="9" applyNumberFormat="1" applyFont="1" applyFill="1" applyBorder="1"/>
    <xf numFmtId="4" fontId="6" fillId="8" borderId="8" xfId="9" applyNumberFormat="1" applyFont="1" applyFill="1" applyBorder="1" applyProtection="1">
      <protection locked="0"/>
    </xf>
    <xf numFmtId="0" fontId="14" fillId="4" borderId="27" xfId="0" applyFont="1" applyFill="1" applyBorder="1"/>
    <xf numFmtId="4" fontId="6" fillId="3" borderId="5" xfId="9" applyNumberFormat="1" applyFont="1" applyFill="1" applyBorder="1"/>
    <xf numFmtId="4" fontId="6" fillId="3" borderId="14" xfId="9" applyNumberFormat="1" applyFont="1" applyFill="1" applyBorder="1"/>
    <xf numFmtId="4" fontId="6" fillId="3" borderId="15" xfId="9" applyNumberFormat="1" applyFont="1" applyFill="1" applyBorder="1"/>
    <xf numFmtId="0" fontId="6" fillId="0" borderId="8" xfId="0" applyFont="1" applyBorder="1"/>
    <xf numFmtId="4" fontId="6" fillId="8" borderId="32" xfId="9" applyNumberFormat="1" applyFont="1" applyFill="1" applyBorder="1"/>
    <xf numFmtId="0" fontId="104" fillId="0" borderId="11" xfId="0" applyFont="1" applyBorder="1" applyAlignment="1">
      <alignment horizontal="right"/>
    </xf>
    <xf numFmtId="0" fontId="6" fillId="4" borderId="11" xfId="0" applyFont="1" applyFill="1" applyBorder="1"/>
    <xf numFmtId="4" fontId="6" fillId="8" borderId="33" xfId="9" applyNumberFormat="1" applyFont="1" applyFill="1" applyBorder="1"/>
    <xf numFmtId="4" fontId="6" fillId="8" borderId="11" xfId="9" applyNumberFormat="1" applyFont="1" applyFill="1" applyBorder="1"/>
    <xf numFmtId="0" fontId="95" fillId="0" borderId="0" xfId="0" applyFont="1"/>
    <xf numFmtId="43" fontId="14" fillId="0" borderId="0" xfId="0" applyNumberFormat="1" applyFont="1" applyFill="1"/>
    <xf numFmtId="0" fontId="14" fillId="0" borderId="27" xfId="0" applyFont="1" applyBorder="1" applyAlignment="1"/>
    <xf numFmtId="0" fontId="14" fillId="0" borderId="27" xfId="0" applyFont="1" applyBorder="1" applyAlignment="1">
      <alignment wrapText="1"/>
    </xf>
    <xf numFmtId="4" fontId="14" fillId="3" borderId="5" xfId="9" applyNumberFormat="1" applyFont="1" applyFill="1" applyBorder="1"/>
    <xf numFmtId="0" fontId="6" fillId="4" borderId="8" xfId="0" applyFont="1" applyFill="1" applyBorder="1"/>
    <xf numFmtId="43" fontId="6" fillId="0" borderId="0" xfId="9" applyNumberFormat="1" applyFont="1" applyBorder="1"/>
    <xf numFmtId="165" fontId="6" fillId="0" borderId="0" xfId="9" applyFont="1" applyBorder="1"/>
    <xf numFmtId="0" fontId="6" fillId="0" borderId="0" xfId="0" applyFont="1" applyBorder="1"/>
    <xf numFmtId="0" fontId="14" fillId="4" borderId="27" xfId="0" applyFont="1" applyFill="1" applyBorder="1" applyAlignment="1">
      <alignment wrapText="1"/>
    </xf>
    <xf numFmtId="0" fontId="14" fillId="4" borderId="0" xfId="0" applyFont="1" applyFill="1"/>
    <xf numFmtId="4" fontId="14" fillId="3" borderId="4" xfId="9" applyNumberFormat="1" applyFont="1" applyFill="1" applyBorder="1" applyProtection="1">
      <protection locked="0"/>
    </xf>
    <xf numFmtId="0" fontId="125" fillId="0" borderId="0" xfId="0" applyFont="1"/>
    <xf numFmtId="0" fontId="125" fillId="0" borderId="0" xfId="8" applyFont="1"/>
    <xf numFmtId="0" fontId="95" fillId="6" borderId="8"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29" xfId="0" applyFont="1" applyFill="1" applyBorder="1" applyAlignment="1">
      <alignment horizontal="center"/>
    </xf>
    <xf numFmtId="0" fontId="6" fillId="6" borderId="30" xfId="0" applyFont="1" applyFill="1" applyBorder="1" applyAlignment="1">
      <alignment horizontal="center"/>
    </xf>
    <xf numFmtId="0" fontId="6" fillId="6" borderId="31" xfId="0" applyFont="1" applyFill="1" applyBorder="1" applyAlignment="1">
      <alignment horizontal="center"/>
    </xf>
    <xf numFmtId="165" fontId="6" fillId="6" borderId="31" xfId="9" applyFont="1" applyFill="1" applyBorder="1" applyAlignment="1">
      <alignment horizontal="center"/>
    </xf>
    <xf numFmtId="165" fontId="6" fillId="6" borderId="8" xfId="9" applyFont="1" applyFill="1" applyBorder="1" applyAlignment="1">
      <alignment horizontal="center" vertical="center"/>
    </xf>
    <xf numFmtId="0" fontId="6" fillId="6" borderId="8" xfId="0" applyFont="1" applyFill="1" applyBorder="1" applyAlignment="1">
      <alignment horizontal="center"/>
    </xf>
    <xf numFmtId="0" fontId="6" fillId="6" borderId="12" xfId="0" applyFont="1" applyFill="1" applyBorder="1" applyAlignment="1">
      <alignment horizontal="center"/>
    </xf>
    <xf numFmtId="0" fontId="6" fillId="6" borderId="10" xfId="0" applyFont="1" applyFill="1" applyBorder="1" applyAlignment="1">
      <alignment horizontal="center" vertical="center"/>
    </xf>
    <xf numFmtId="0" fontId="95" fillId="6" borderId="27" xfId="0" applyFont="1" applyFill="1" applyBorder="1"/>
    <xf numFmtId="0" fontId="6" fillId="6" borderId="27" xfId="0" applyFont="1" applyFill="1" applyBorder="1" applyAlignment="1">
      <alignment horizontal="center" vertical="center"/>
    </xf>
    <xf numFmtId="43" fontId="6" fillId="6" borderId="35" xfId="9" applyNumberFormat="1" applyFont="1" applyFill="1" applyBorder="1" applyAlignment="1">
      <alignment horizontal="center" vertical="center"/>
    </xf>
    <xf numFmtId="43" fontId="6" fillId="6" borderId="10" xfId="9" applyNumberFormat="1" applyFont="1" applyFill="1" applyBorder="1" applyAlignment="1">
      <alignment horizontal="center" vertical="center"/>
    </xf>
    <xf numFmtId="43" fontId="6" fillId="6" borderId="66" xfId="9" applyNumberFormat="1" applyFont="1" applyFill="1" applyBorder="1" applyAlignment="1">
      <alignment horizontal="center" vertical="center" wrapText="1"/>
    </xf>
    <xf numFmtId="43" fontId="6" fillId="6" borderId="67" xfId="9" applyNumberFormat="1" applyFont="1" applyFill="1" applyBorder="1" applyAlignment="1">
      <alignment horizontal="center" vertical="center" wrapText="1"/>
    </xf>
    <xf numFmtId="0" fontId="6" fillId="6" borderId="11" xfId="0" applyFont="1" applyFill="1" applyBorder="1" applyAlignment="1">
      <alignment horizontal="center" vertical="center"/>
    </xf>
    <xf numFmtId="43" fontId="6" fillId="6" borderId="11" xfId="9" applyNumberFormat="1" applyFont="1" applyFill="1" applyBorder="1" applyAlignment="1">
      <alignment horizontal="center" vertical="center"/>
    </xf>
    <xf numFmtId="43" fontId="6" fillId="6" borderId="70" xfId="9" applyNumberFormat="1" applyFont="1" applyFill="1" applyBorder="1" applyAlignment="1">
      <alignment horizontal="center" vertical="center" wrapText="1"/>
    </xf>
    <xf numFmtId="43" fontId="6" fillId="6" borderId="72" xfId="9" applyNumberFormat="1" applyFont="1" applyFill="1" applyBorder="1" applyAlignment="1">
      <alignment horizontal="center" vertical="center" wrapText="1"/>
    </xf>
    <xf numFmtId="0" fontId="95" fillId="0" borderId="36" xfId="0" applyFont="1" applyBorder="1"/>
    <xf numFmtId="0" fontId="14" fillId="0" borderId="6" xfId="0" quotePrefix="1" applyFont="1" applyBorder="1" applyAlignment="1">
      <alignment horizontal="center"/>
    </xf>
    <xf numFmtId="0" fontId="14" fillId="0" borderId="37" xfId="0" quotePrefix="1" applyFont="1" applyBorder="1" applyAlignment="1">
      <alignment horizontal="center"/>
    </xf>
    <xf numFmtId="0" fontId="14" fillId="0" borderId="38" xfId="0" quotePrefix="1" applyFont="1" applyBorder="1" applyAlignment="1">
      <alignment horizontal="center"/>
    </xf>
    <xf numFmtId="0" fontId="14" fillId="0" borderId="39" xfId="0" quotePrefix="1" applyFont="1" applyBorder="1" applyAlignment="1">
      <alignment horizontal="center"/>
    </xf>
    <xf numFmtId="0" fontId="14" fillId="0" borderId="40" xfId="0" quotePrefix="1" applyFont="1" applyBorder="1" applyAlignment="1">
      <alignment horizontal="center"/>
    </xf>
    <xf numFmtId="0" fontId="14" fillId="0" borderId="40" xfId="0" quotePrefix="1" applyFont="1" applyFill="1" applyBorder="1" applyAlignment="1">
      <alignment horizontal="center"/>
    </xf>
    <xf numFmtId="0" fontId="14" fillId="0" borderId="41" xfId="0" applyFont="1" applyBorder="1"/>
    <xf numFmtId="0" fontId="95" fillId="0" borderId="35" xfId="0" applyFont="1" applyBorder="1"/>
    <xf numFmtId="43" fontId="14" fillId="0" borderId="14" xfId="9" applyNumberFormat="1" applyFont="1" applyBorder="1"/>
    <xf numFmtId="4" fontId="14" fillId="8" borderId="68" xfId="9" applyNumberFormat="1" applyFont="1" applyFill="1" applyBorder="1" applyAlignment="1"/>
    <xf numFmtId="4" fontId="14" fillId="8" borderId="28" xfId="9" applyNumberFormat="1" applyFont="1" applyFill="1" applyBorder="1" applyAlignment="1"/>
    <xf numFmtId="4" fontId="14" fillId="8" borderId="27" xfId="9" applyNumberFormat="1" applyFont="1" applyFill="1" applyBorder="1"/>
    <xf numFmtId="4" fontId="14" fillId="8" borderId="27" xfId="9" applyNumberFormat="1" applyFont="1" applyFill="1" applyBorder="1" applyProtection="1">
      <protection locked="0"/>
    </xf>
    <xf numFmtId="4" fontId="14" fillId="3" borderId="27" xfId="9" applyNumberFormat="1" applyFont="1" applyFill="1" applyBorder="1" applyProtection="1">
      <protection locked="0"/>
    </xf>
    <xf numFmtId="4" fontId="14" fillId="3" borderId="27" xfId="9" applyNumberFormat="1" applyFont="1" applyFill="1" applyBorder="1"/>
    <xf numFmtId="43" fontId="14" fillId="0" borderId="42" xfId="9" applyNumberFormat="1" applyFont="1" applyFill="1" applyBorder="1"/>
    <xf numFmtId="43" fontId="14" fillId="7" borderId="43" xfId="9" applyNumberFormat="1" applyFont="1" applyFill="1" applyBorder="1"/>
    <xf numFmtId="0" fontId="14" fillId="7" borderId="43" xfId="0" applyFont="1" applyFill="1" applyBorder="1"/>
    <xf numFmtId="43" fontId="14" fillId="7" borderId="44" xfId="9" applyNumberFormat="1" applyFont="1" applyFill="1" applyBorder="1"/>
    <xf numFmtId="165" fontId="14" fillId="8" borderId="41" xfId="9" applyFont="1" applyFill="1" applyBorder="1"/>
    <xf numFmtId="0" fontId="95" fillId="0" borderId="45" xfId="0" applyFont="1" applyBorder="1"/>
    <xf numFmtId="43" fontId="14" fillId="0" borderId="2" xfId="9" applyNumberFormat="1" applyFont="1" applyFill="1" applyBorder="1"/>
    <xf numFmtId="43" fontId="14" fillId="7" borderId="19" xfId="9" applyNumberFormat="1" applyFont="1" applyFill="1" applyBorder="1"/>
    <xf numFmtId="0" fontId="14" fillId="7" borderId="19" xfId="0" applyFont="1" applyFill="1" applyBorder="1"/>
    <xf numFmtId="43" fontId="14" fillId="7" borderId="46" xfId="9" applyNumberFormat="1" applyFont="1" applyFill="1" applyBorder="1"/>
    <xf numFmtId="165" fontId="14" fillId="8" borderId="47" xfId="9" applyFont="1" applyFill="1" applyBorder="1"/>
    <xf numFmtId="0" fontId="95" fillId="0" borderId="48" xfId="0" applyFont="1" applyBorder="1"/>
    <xf numFmtId="43" fontId="14" fillId="0" borderId="18" xfId="9" applyNumberFormat="1" applyFont="1" applyFill="1" applyBorder="1"/>
    <xf numFmtId="43" fontId="14" fillId="7" borderId="19" xfId="9" applyNumberFormat="1" applyFont="1" applyFill="1" applyBorder="1" applyAlignment="1">
      <alignment horizontal="right"/>
    </xf>
    <xf numFmtId="4" fontId="14" fillId="8" borderId="47" xfId="9" applyNumberFormat="1" applyFont="1" applyFill="1" applyBorder="1"/>
    <xf numFmtId="0" fontId="14" fillId="8" borderId="47" xfId="9" applyNumberFormat="1" applyFont="1" applyFill="1" applyBorder="1"/>
    <xf numFmtId="9" fontId="6" fillId="7" borderId="47" xfId="10" quotePrefix="1" applyFont="1" applyFill="1" applyBorder="1" applyAlignment="1">
      <alignment horizontal="center"/>
    </xf>
    <xf numFmtId="0" fontId="95" fillId="0" borderId="93" xfId="0" applyFont="1" applyBorder="1"/>
    <xf numFmtId="43" fontId="14" fillId="0" borderId="25" xfId="9" applyNumberFormat="1" applyFont="1" applyFill="1" applyBorder="1"/>
    <xf numFmtId="43" fontId="14" fillId="7" borderId="49" xfId="9" applyNumberFormat="1" applyFont="1" applyFill="1" applyBorder="1"/>
    <xf numFmtId="43" fontId="14" fillId="7" borderId="49" xfId="9" applyNumberFormat="1" applyFont="1" applyFill="1" applyBorder="1" applyAlignment="1">
      <alignment horizontal="right"/>
    </xf>
    <xf numFmtId="0" fontId="14" fillId="7" borderId="49" xfId="0" applyFont="1" applyFill="1" applyBorder="1"/>
    <xf numFmtId="43" fontId="14" fillId="7" borderId="50" xfId="9" applyNumberFormat="1" applyFont="1" applyFill="1" applyBorder="1"/>
    <xf numFmtId="9" fontId="6" fillId="7" borderId="23" xfId="10" quotePrefix="1" applyFont="1" applyFill="1" applyBorder="1" applyAlignment="1">
      <alignment horizontal="center"/>
    </xf>
    <xf numFmtId="0" fontId="27" fillId="3" borderId="0" xfId="0" applyFont="1" applyFill="1"/>
    <xf numFmtId="0" fontId="27" fillId="0" borderId="0" xfId="0" applyFont="1" applyAlignment="1">
      <alignment horizontal="right"/>
    </xf>
    <xf numFmtId="0" fontId="126" fillId="0" borderId="0" xfId="0" applyFont="1"/>
    <xf numFmtId="166" fontId="2" fillId="0" borderId="0" xfId="1" applyNumberFormat="1" applyFont="1" applyBorder="1" applyAlignment="1">
      <alignment horizontal="left"/>
    </xf>
    <xf numFmtId="166" fontId="2" fillId="0" borderId="0" xfId="1" applyNumberFormat="1" applyFont="1" applyBorder="1" applyAlignment="1">
      <alignment horizontal="left" wrapText="1"/>
    </xf>
    <xf numFmtId="165" fontId="80" fillId="0" borderId="0" xfId="1" applyFont="1" applyBorder="1" applyAlignment="1">
      <alignment horizontal="right"/>
    </xf>
    <xf numFmtId="165" fontId="80" fillId="0" borderId="0" xfId="1" applyFont="1" applyBorder="1" applyAlignment="1">
      <alignment horizontal="left"/>
    </xf>
    <xf numFmtId="165" fontId="9" fillId="41" borderId="71" xfId="1" applyFont="1" applyFill="1" applyBorder="1" applyAlignment="1">
      <alignment horizontal="center" wrapText="1"/>
    </xf>
    <xf numFmtId="165" fontId="92" fillId="37" borderId="6" xfId="1" applyFont="1" applyFill="1" applyBorder="1"/>
    <xf numFmtId="165" fontId="92" fillId="37" borderId="2" xfId="1" applyFont="1" applyFill="1" applyBorder="1"/>
    <xf numFmtId="165" fontId="80" fillId="37" borderId="2" xfId="1" applyFont="1" applyFill="1" applyBorder="1"/>
    <xf numFmtId="165" fontId="80" fillId="3" borderId="2" xfId="1" applyFont="1" applyFill="1" applyBorder="1"/>
    <xf numFmtId="165" fontId="16" fillId="3" borderId="2" xfId="1" applyFont="1" applyFill="1" applyBorder="1"/>
    <xf numFmtId="165" fontId="12" fillId="3" borderId="2" xfId="1" applyFont="1" applyFill="1" applyBorder="1"/>
    <xf numFmtId="165" fontId="80" fillId="37" borderId="25" xfId="1" applyFont="1" applyFill="1" applyBorder="1"/>
    <xf numFmtId="165" fontId="13" fillId="0" borderId="0" xfId="1" applyFont="1"/>
    <xf numFmtId="165" fontId="80" fillId="0" borderId="0" xfId="1" applyFont="1"/>
    <xf numFmtId="49" fontId="6" fillId="5" borderId="68" xfId="0" applyNumberFormat="1" applyFont="1" applyFill="1" applyBorder="1" applyAlignment="1">
      <alignment horizontal="left" vertical="top" wrapText="1"/>
    </xf>
    <xf numFmtId="49" fontId="89" fillId="0" borderId="68" xfId="0" applyNumberFormat="1" applyFont="1" applyFill="1" applyBorder="1" applyAlignment="1">
      <alignment horizontal="left" vertical="top" wrapText="1"/>
    </xf>
    <xf numFmtId="49" fontId="14" fillId="0" borderId="68" xfId="0" applyNumberFormat="1" applyFont="1" applyFill="1" applyBorder="1" applyAlignment="1">
      <alignment horizontal="left" vertical="top" wrapText="1"/>
    </xf>
    <xf numFmtId="49" fontId="6" fillId="8" borderId="85" xfId="0" applyNumberFormat="1" applyFont="1" applyFill="1" applyBorder="1" applyAlignment="1">
      <alignment horizontal="left" vertical="top" wrapText="1"/>
    </xf>
    <xf numFmtId="49" fontId="16" fillId="0" borderId="0" xfId="0" applyNumberFormat="1" applyFont="1" applyFill="1" applyAlignment="1">
      <alignment horizontal="left" vertical="top"/>
    </xf>
    <xf numFmtId="49" fontId="27" fillId="0" borderId="0" xfId="0" applyNumberFormat="1" applyFont="1" applyAlignment="1">
      <alignment horizontal="left" vertical="top"/>
    </xf>
    <xf numFmtId="49" fontId="94" fillId="0" borderId="0" xfId="3" applyNumberFormat="1" applyFont="1" applyAlignment="1">
      <alignment horizontal="left" vertical="top"/>
    </xf>
    <xf numFmtId="49" fontId="114" fillId="0" borderId="0" xfId="0" applyNumberFormat="1" applyFont="1" applyAlignment="1">
      <alignment horizontal="left" vertical="top"/>
    </xf>
    <xf numFmtId="165" fontId="0" fillId="0" borderId="0" xfId="1" applyFont="1"/>
    <xf numFmtId="165" fontId="27" fillId="0" borderId="0" xfId="1" applyFont="1"/>
    <xf numFmtId="165" fontId="16" fillId="0" borderId="0" xfId="1" applyFont="1"/>
    <xf numFmtId="165" fontId="21" fillId="6" borderId="12" xfId="1" applyFont="1" applyFill="1" applyBorder="1" applyAlignment="1">
      <alignment horizontal="center" vertical="center" wrapText="1"/>
    </xf>
    <xf numFmtId="165" fontId="21" fillId="3" borderId="6" xfId="1" applyFont="1" applyFill="1" applyBorder="1" applyAlignment="1">
      <alignment horizontal="center" vertical="center" wrapText="1"/>
    </xf>
    <xf numFmtId="165" fontId="21" fillId="3" borderId="38" xfId="1" applyFont="1" applyFill="1" applyBorder="1" applyAlignment="1">
      <alignment horizontal="center" vertical="center" wrapText="1"/>
    </xf>
    <xf numFmtId="165" fontId="21" fillId="3" borderId="2" xfId="1" applyFont="1" applyFill="1" applyBorder="1" applyAlignment="1">
      <alignment horizontal="center" vertical="center" wrapText="1"/>
    </xf>
    <xf numFmtId="165" fontId="21" fillId="8" borderId="30" xfId="1" applyFont="1" applyFill="1" applyBorder="1" applyAlignment="1">
      <alignment horizontal="right" vertical="center" wrapText="1"/>
    </xf>
    <xf numFmtId="165" fontId="21" fillId="8" borderId="86" xfId="1" applyFont="1" applyFill="1" applyBorder="1" applyAlignment="1">
      <alignment horizontal="right" vertical="center" wrapText="1"/>
    </xf>
    <xf numFmtId="0" fontId="0" fillId="0" borderId="0" xfId="0" applyNumberFormat="1"/>
    <xf numFmtId="0" fontId="105" fillId="5" borderId="39" xfId="217" applyFont="1" applyFill="1" applyBorder="1" applyAlignment="1">
      <alignment horizontal="right"/>
    </xf>
    <xf numFmtId="0" fontId="105" fillId="5" borderId="42" xfId="217" applyFont="1" applyFill="1" applyBorder="1" applyAlignment="1"/>
    <xf numFmtId="2" fontId="105" fillId="8" borderId="42" xfId="217" applyNumberFormat="1" applyFont="1" applyFill="1" applyBorder="1" applyAlignment="1">
      <alignment horizontal="center"/>
    </xf>
    <xf numFmtId="2" fontId="105" fillId="8" borderId="42" xfId="217" applyNumberFormat="1" applyFont="1" applyFill="1" applyBorder="1" applyAlignment="1"/>
    <xf numFmtId="2" fontId="105" fillId="8" borderId="64" xfId="217" applyNumberFormat="1" applyFont="1" applyFill="1" applyBorder="1" applyAlignment="1"/>
    <xf numFmtId="0" fontId="105" fillId="0" borderId="48" xfId="217" applyFont="1" applyFill="1" applyBorder="1" applyAlignment="1">
      <alignment horizontal="right"/>
    </xf>
    <xf numFmtId="0" fontId="107" fillId="0" borderId="98" xfId="217" applyFont="1" applyFill="1" applyBorder="1" applyAlignment="1"/>
    <xf numFmtId="2" fontId="105" fillId="7" borderId="98" xfId="217" applyNumberFormat="1" applyFont="1" applyFill="1" applyBorder="1" applyAlignment="1">
      <alignment horizontal="center"/>
    </xf>
    <xf numFmtId="2" fontId="105" fillId="7" borderId="98" xfId="217" applyNumberFormat="1" applyFont="1" applyFill="1" applyBorder="1" applyAlignment="1"/>
    <xf numFmtId="2" fontId="105" fillId="7" borderId="97" xfId="217" applyNumberFormat="1" applyFont="1" applyFill="1" applyBorder="1" applyAlignment="1"/>
    <xf numFmtId="0" fontId="106" fillId="0" borderId="48" xfId="217" applyFont="1" applyFill="1" applyBorder="1" applyAlignment="1">
      <alignment horizontal="right"/>
    </xf>
    <xf numFmtId="0" fontId="106" fillId="0" borderId="98" xfId="217" applyFont="1" applyFill="1" applyBorder="1" applyAlignment="1"/>
    <xf numFmtId="2" fontId="105" fillId="8" borderId="98" xfId="217" applyNumberFormat="1" applyFont="1" applyFill="1" applyBorder="1" applyAlignment="1">
      <alignment horizontal="center"/>
    </xf>
    <xf numFmtId="2" fontId="105" fillId="8" borderId="98" xfId="217" applyNumberFormat="1" applyFont="1" applyFill="1" applyBorder="1" applyAlignment="1"/>
    <xf numFmtId="2" fontId="105" fillId="8" borderId="97" xfId="217" applyNumberFormat="1" applyFont="1" applyFill="1" applyBorder="1" applyAlignment="1"/>
    <xf numFmtId="0" fontId="106" fillId="0" borderId="98" xfId="217" applyFont="1" applyFill="1" applyBorder="1" applyAlignment="1">
      <alignment horizontal="center"/>
    </xf>
    <xf numFmtId="2" fontId="105" fillId="3" borderId="98" xfId="217" applyNumberFormat="1" applyFont="1" applyFill="1" applyBorder="1" applyAlignment="1">
      <alignment horizontal="center"/>
    </xf>
    <xf numFmtId="2" fontId="106" fillId="3" borderId="98" xfId="217" applyNumberFormat="1" applyFont="1" applyFill="1" applyBorder="1" applyAlignment="1"/>
    <xf numFmtId="2" fontId="106" fillId="3" borderId="97" xfId="217" applyNumberFormat="1" applyFont="1" applyFill="1" applyBorder="1" applyAlignment="1"/>
    <xf numFmtId="2" fontId="106" fillId="7" borderId="98" xfId="217" applyNumberFormat="1" applyFont="1" applyFill="1" applyBorder="1" applyAlignment="1"/>
    <xf numFmtId="2" fontId="106" fillId="7" borderId="97" xfId="217" applyNumberFormat="1" applyFont="1" applyFill="1" applyBorder="1" applyAlignment="1"/>
    <xf numFmtId="0" fontId="108" fillId="0" borderId="98" xfId="217" applyFont="1" applyFill="1" applyBorder="1" applyAlignment="1"/>
    <xf numFmtId="2" fontId="105" fillId="8" borderId="98" xfId="217" applyNumberFormat="1" applyFont="1" applyFill="1" applyBorder="1" applyAlignment="1">
      <alignment horizontal="right"/>
    </xf>
    <xf numFmtId="0" fontId="107" fillId="0" borderId="98" xfId="217" applyFont="1" applyFill="1" applyBorder="1" applyAlignment="1">
      <alignment wrapText="1"/>
    </xf>
    <xf numFmtId="0" fontId="106" fillId="0" borderId="98" xfId="217" applyFont="1" applyFill="1" applyBorder="1" applyAlignment="1">
      <alignment wrapText="1"/>
    </xf>
    <xf numFmtId="0" fontId="106" fillId="0" borderId="98" xfId="217" applyFont="1" applyBorder="1" applyAlignment="1"/>
    <xf numFmtId="0" fontId="108" fillId="0" borderId="98" xfId="217" applyFont="1" applyBorder="1" applyAlignment="1">
      <alignment horizontal="left" indent="4"/>
    </xf>
    <xf numFmtId="0" fontId="106" fillId="0" borderId="98" xfId="217" applyFont="1" applyBorder="1" applyAlignment="1">
      <alignment horizontal="center"/>
    </xf>
    <xf numFmtId="2" fontId="105" fillId="3" borderId="98" xfId="217" applyNumberFormat="1" applyFont="1" applyFill="1" applyBorder="1" applyAlignment="1">
      <alignment horizontal="right"/>
    </xf>
    <xf numFmtId="2" fontId="106" fillId="3" borderId="98" xfId="217" applyNumberFormat="1" applyFont="1" applyFill="1" applyBorder="1" applyAlignment="1">
      <alignment horizontal="right"/>
    </xf>
    <xf numFmtId="2" fontId="106" fillId="3" borderId="97" xfId="217" applyNumberFormat="1" applyFont="1" applyFill="1" applyBorder="1" applyAlignment="1">
      <alignment horizontal="right"/>
    </xf>
    <xf numFmtId="0" fontId="108" fillId="0" borderId="98" xfId="217" applyFont="1" applyBorder="1" applyAlignment="1"/>
    <xf numFmtId="2" fontId="105" fillId="7" borderId="98" xfId="217" applyNumberFormat="1" applyFont="1" applyFill="1" applyBorder="1" applyAlignment="1">
      <alignment horizontal="right"/>
    </xf>
    <xf numFmtId="2" fontId="106" fillId="7" borderId="98" xfId="217" applyNumberFormat="1" applyFont="1" applyFill="1" applyBorder="1" applyAlignment="1">
      <alignment horizontal="right"/>
    </xf>
    <xf numFmtId="2" fontId="106" fillId="7" borderId="97" xfId="217" applyNumberFormat="1" applyFont="1" applyFill="1" applyBorder="1" applyAlignment="1">
      <alignment horizontal="right"/>
    </xf>
    <xf numFmtId="0" fontId="106" fillId="0" borderId="52" xfId="217" applyFont="1" applyFill="1" applyBorder="1" applyAlignment="1">
      <alignment horizontal="right"/>
    </xf>
    <xf numFmtId="0" fontId="106" fillId="0" borderId="25" xfId="217" applyFont="1" applyBorder="1" applyAlignment="1">
      <alignment horizontal="center"/>
    </xf>
    <xf numFmtId="2" fontId="106" fillId="3" borderId="25" xfId="217" applyNumberFormat="1" applyFont="1" applyFill="1" applyBorder="1" applyAlignment="1"/>
    <xf numFmtId="2" fontId="106" fillId="3" borderId="53" xfId="217" applyNumberFormat="1" applyFont="1" applyFill="1" applyBorder="1" applyAlignment="1"/>
    <xf numFmtId="0" fontId="105" fillId="5" borderId="69" xfId="217" applyFont="1" applyFill="1" applyBorder="1" applyAlignment="1">
      <alignment horizontal="right"/>
    </xf>
    <xf numFmtId="0" fontId="105" fillId="5" borderId="6" xfId="217" applyFont="1" applyFill="1" applyBorder="1" applyAlignment="1"/>
    <xf numFmtId="2" fontId="105" fillId="8" borderId="6" xfId="217" applyNumberFormat="1" applyFont="1" applyFill="1" applyBorder="1" applyAlignment="1">
      <alignment horizontal="right"/>
    </xf>
    <xf numFmtId="2" fontId="105" fillId="8" borderId="6" xfId="217" applyNumberFormat="1" applyFont="1" applyFill="1" applyBorder="1" applyAlignment="1"/>
    <xf numFmtId="0" fontId="106" fillId="0" borderId="90" xfId="217" applyFont="1" applyFill="1" applyBorder="1" applyAlignment="1">
      <alignment horizontal="right"/>
    </xf>
    <xf numFmtId="0" fontId="106" fillId="0" borderId="3" xfId="217" applyFont="1" applyBorder="1" applyAlignment="1">
      <alignment horizontal="center"/>
    </xf>
    <xf numFmtId="2" fontId="106" fillId="3" borderId="3" xfId="217" applyNumberFormat="1" applyFont="1" applyFill="1" applyBorder="1" applyAlignment="1"/>
    <xf numFmtId="2" fontId="106" fillId="3" borderId="91" xfId="217" applyNumberFormat="1" applyFont="1" applyFill="1" applyBorder="1" applyAlignment="1"/>
    <xf numFmtId="0" fontId="105" fillId="5" borderId="39" xfId="217" applyFont="1" applyFill="1" applyBorder="1" applyAlignment="1"/>
    <xf numFmtId="0" fontId="105" fillId="5" borderId="42" xfId="217" applyFont="1" applyFill="1" applyBorder="1" applyAlignment="1">
      <alignment wrapText="1"/>
    </xf>
    <xf numFmtId="2" fontId="105" fillId="8" borderId="42" xfId="217" applyNumberFormat="1" applyFont="1" applyFill="1" applyBorder="1" applyAlignment="1">
      <alignment horizontal="right"/>
    </xf>
    <xf numFmtId="0" fontId="106" fillId="0" borderId="48" xfId="217" applyFont="1" applyFill="1" applyBorder="1" applyAlignment="1"/>
    <xf numFmtId="0" fontId="106" fillId="0" borderId="98" xfId="217" applyFont="1" applyFill="1" applyBorder="1" applyAlignment="1">
      <alignment horizontal="left"/>
    </xf>
    <xf numFmtId="0" fontId="106" fillId="0" borderId="3" xfId="217" applyFont="1" applyFill="1" applyBorder="1" applyAlignment="1">
      <alignment horizontal="center"/>
    </xf>
    <xf numFmtId="0" fontId="106" fillId="0" borderId="90" xfId="217" applyFont="1" applyFill="1" applyBorder="1" applyAlignment="1"/>
    <xf numFmtId="2" fontId="106" fillId="3" borderId="3" xfId="217" applyNumberFormat="1" applyFont="1" applyFill="1" applyBorder="1" applyAlignment="1">
      <alignment horizontal="right"/>
    </xf>
    <xf numFmtId="2" fontId="106" fillId="3" borderId="91" xfId="217" applyNumberFormat="1" applyFont="1" applyFill="1" applyBorder="1" applyAlignment="1">
      <alignment horizontal="right"/>
    </xf>
    <xf numFmtId="2" fontId="105" fillId="8" borderId="64" xfId="217" applyNumberFormat="1" applyFont="1" applyFill="1" applyBorder="1" applyAlignment="1">
      <alignment horizontal="right"/>
    </xf>
    <xf numFmtId="2" fontId="105" fillId="7" borderId="97" xfId="217" applyNumberFormat="1" applyFont="1" applyFill="1" applyBorder="1" applyAlignment="1">
      <alignment horizontal="right"/>
    </xf>
    <xf numFmtId="2" fontId="105" fillId="8" borderId="97" xfId="217" applyNumberFormat="1" applyFont="1" applyFill="1" applyBorder="1" applyAlignment="1">
      <alignment horizontal="right"/>
    </xf>
    <xf numFmtId="2" fontId="105" fillId="3" borderId="25" xfId="217" applyNumberFormat="1" applyFont="1" applyFill="1" applyBorder="1" applyAlignment="1">
      <alignment horizontal="right"/>
    </xf>
    <xf numFmtId="2" fontId="105" fillId="3" borderId="53" xfId="217" applyNumberFormat="1" applyFont="1" applyFill="1" applyBorder="1" applyAlignment="1">
      <alignment horizontal="right"/>
    </xf>
    <xf numFmtId="2" fontId="105" fillId="8" borderId="38" xfId="217" applyNumberFormat="1" applyFont="1" applyFill="1" applyBorder="1" applyAlignment="1">
      <alignment horizontal="right"/>
    </xf>
    <xf numFmtId="2" fontId="105" fillId="3" borderId="98" xfId="217" applyNumberFormat="1" applyFont="1" applyFill="1" applyBorder="1" applyAlignment="1"/>
    <xf numFmtId="2" fontId="105" fillId="3" borderId="97" xfId="217" applyNumberFormat="1" applyFont="1" applyFill="1" applyBorder="1" applyAlignment="1"/>
    <xf numFmtId="2" fontId="105" fillId="3" borderId="25" xfId="217" applyNumberFormat="1" applyFont="1" applyFill="1" applyBorder="1" applyAlignment="1"/>
    <xf numFmtId="2" fontId="105" fillId="3" borderId="53" xfId="217" applyNumberFormat="1" applyFont="1" applyFill="1" applyBorder="1" applyAlignment="1"/>
    <xf numFmtId="2" fontId="105" fillId="3" borderId="3" xfId="217" applyNumberFormat="1" applyFont="1" applyFill="1" applyBorder="1" applyAlignment="1"/>
    <xf numFmtId="2" fontId="105" fillId="3" borderId="91" xfId="217" applyNumberFormat="1" applyFont="1" applyFill="1" applyBorder="1" applyAlignment="1"/>
    <xf numFmtId="0" fontId="106" fillId="0" borderId="25" xfId="217" applyFont="1" applyFill="1" applyBorder="1" applyAlignment="1">
      <alignment horizontal="center"/>
    </xf>
    <xf numFmtId="0" fontId="106" fillId="0" borderId="52" xfId="217" applyFont="1" applyFill="1" applyBorder="1" applyAlignment="1"/>
    <xf numFmtId="0" fontId="105" fillId="5" borderId="66" xfId="217" applyFont="1" applyFill="1" applyBorder="1" applyAlignment="1"/>
    <xf numFmtId="0" fontId="105" fillId="8" borderId="8" xfId="217" applyFont="1" applyFill="1" applyBorder="1" applyAlignment="1"/>
    <xf numFmtId="0" fontId="105" fillId="8" borderId="32" xfId="217" applyFont="1" applyFill="1" applyBorder="1" applyAlignment="1"/>
    <xf numFmtId="2" fontId="105" fillId="8" borderId="85" xfId="217" applyNumberFormat="1" applyFont="1" applyFill="1" applyBorder="1" applyAlignment="1">
      <alignment horizontal="center"/>
    </xf>
    <xf numFmtId="2" fontId="105" fillId="8" borderId="30" xfId="217" applyNumberFormat="1" applyFont="1" applyFill="1" applyBorder="1" applyAlignment="1"/>
    <xf numFmtId="2" fontId="105" fillId="8" borderId="86" xfId="217" applyNumberFormat="1" applyFont="1" applyFill="1" applyBorder="1" applyAlignment="1"/>
    <xf numFmtId="0" fontId="105" fillId="0" borderId="39" xfId="217" applyFont="1" applyFill="1" applyBorder="1" applyAlignment="1"/>
    <xf numFmtId="0" fontId="106" fillId="0" borderId="42" xfId="217" applyFont="1" applyBorder="1" applyAlignment="1"/>
    <xf numFmtId="2" fontId="105" fillId="7" borderId="42" xfId="217" applyNumberFormat="1" applyFont="1" applyFill="1" applyBorder="1" applyAlignment="1">
      <alignment horizontal="center"/>
    </xf>
    <xf numFmtId="2" fontId="105" fillId="7" borderId="42" xfId="217" applyNumberFormat="1" applyFont="1" applyFill="1" applyBorder="1" applyAlignment="1"/>
    <xf numFmtId="2" fontId="105" fillId="7" borderId="64" xfId="217" applyNumberFormat="1" applyFont="1" applyFill="1" applyBorder="1" applyAlignment="1"/>
    <xf numFmtId="0" fontId="105" fillId="0" borderId="48" xfId="217" applyFont="1" applyFill="1" applyBorder="1" applyAlignment="1"/>
    <xf numFmtId="0" fontId="109" fillId="0" borderId="98" xfId="217" applyFont="1" applyFill="1" applyBorder="1" applyAlignment="1">
      <alignment horizontal="center"/>
    </xf>
    <xf numFmtId="2" fontId="106" fillId="8" borderId="6" xfId="217" applyNumberFormat="1" applyFont="1" applyFill="1" applyBorder="1" applyAlignment="1"/>
    <xf numFmtId="2" fontId="106" fillId="8" borderId="38" xfId="217" applyNumberFormat="1" applyFont="1" applyFill="1" applyBorder="1" applyAlignment="1"/>
    <xf numFmtId="0" fontId="105" fillId="0" borderId="90" xfId="217" applyFont="1" applyFill="1" applyBorder="1" applyAlignment="1"/>
    <xf numFmtId="0" fontId="106" fillId="0" borderId="3" xfId="217" applyFont="1" applyBorder="1" applyAlignment="1"/>
    <xf numFmtId="2" fontId="105" fillId="3" borderId="3" xfId="217" applyNumberFormat="1" applyFont="1" applyFill="1" applyBorder="1" applyAlignment="1">
      <alignment horizontal="center"/>
    </xf>
    <xf numFmtId="2" fontId="106" fillId="8" borderId="14" xfId="217" applyNumberFormat="1" applyFont="1" applyFill="1" applyBorder="1" applyAlignment="1"/>
    <xf numFmtId="2" fontId="106" fillId="8" borderId="28" xfId="217" applyNumberFormat="1" applyFont="1" applyFill="1" applyBorder="1" applyAlignment="1"/>
    <xf numFmtId="0" fontId="14" fillId="0" borderId="98" xfId="217" applyFont="1" applyBorder="1" applyAlignment="1"/>
    <xf numFmtId="0" fontId="105" fillId="5" borderId="85" xfId="217" applyFont="1" applyFill="1" applyBorder="1" applyAlignment="1"/>
    <xf numFmtId="0" fontId="105" fillId="5" borderId="30" xfId="217" applyFont="1" applyFill="1" applyBorder="1" applyAlignment="1">
      <alignment wrapText="1"/>
    </xf>
    <xf numFmtId="2" fontId="105" fillId="3" borderId="30" xfId="217" applyNumberFormat="1" applyFont="1" applyFill="1" applyBorder="1" applyAlignment="1">
      <alignment horizontal="center"/>
    </xf>
    <xf numFmtId="0" fontId="14" fillId="6" borderId="52" xfId="0" applyNumberFormat="1" applyFont="1" applyFill="1" applyBorder="1" applyAlignment="1">
      <alignment horizontal="center"/>
    </xf>
    <xf numFmtId="0" fontId="14" fillId="6" borderId="25" xfId="0" applyNumberFormat="1" applyFont="1" applyFill="1" applyBorder="1" applyAlignment="1">
      <alignment horizontal="center"/>
    </xf>
    <xf numFmtId="0" fontId="14" fillId="6" borderId="53" xfId="0" applyNumberFormat="1" applyFont="1" applyFill="1" applyBorder="1" applyAlignment="1">
      <alignment horizontal="center"/>
    </xf>
    <xf numFmtId="2" fontId="13" fillId="0" borderId="0" xfId="0" applyNumberFormat="1" applyFont="1"/>
    <xf numFmtId="14" fontId="82" fillId="40" borderId="13" xfId="0" applyNumberFormat="1" applyFont="1" applyFill="1" applyBorder="1" applyAlignment="1">
      <alignment vertical="center" wrapText="1"/>
    </xf>
    <xf numFmtId="0" fontId="6" fillId="3" borderId="64" xfId="0" applyFont="1" applyFill="1" applyBorder="1" applyAlignment="1">
      <alignment horizontal="right"/>
    </xf>
    <xf numFmtId="0" fontId="14" fillId="3" borderId="51" xfId="0" applyFont="1" applyFill="1" applyBorder="1" applyAlignment="1">
      <alignment horizontal="right"/>
    </xf>
    <xf numFmtId="165" fontId="13" fillId="3" borderId="6" xfId="1" applyFont="1" applyFill="1" applyBorder="1" applyAlignment="1">
      <alignment horizontal="justify" vertical="center" wrapText="1"/>
    </xf>
    <xf numFmtId="165" fontId="13" fillId="3" borderId="38" xfId="1" applyFont="1" applyFill="1" applyBorder="1" applyAlignment="1">
      <alignment horizontal="justify" vertical="center" wrapText="1"/>
    </xf>
    <xf numFmtId="165" fontId="13" fillId="3" borderId="2" xfId="1" applyFont="1" applyFill="1" applyBorder="1" applyAlignment="1">
      <alignment horizontal="justify" vertical="center" wrapText="1"/>
    </xf>
    <xf numFmtId="4" fontId="14" fillId="8" borderId="42" xfId="1" applyNumberFormat="1" applyFont="1" applyFill="1" applyBorder="1"/>
    <xf numFmtId="4" fontId="14" fillId="8" borderId="64" xfId="1" applyNumberFormat="1" applyFont="1" applyFill="1" applyBorder="1"/>
    <xf numFmtId="4" fontId="14" fillId="8" borderId="98" xfId="1" applyNumberFormat="1" applyFont="1" applyFill="1" applyBorder="1"/>
    <xf numFmtId="4" fontId="14" fillId="8" borderId="97" xfId="1" applyNumberFormat="1" applyFont="1" applyFill="1" applyBorder="1"/>
    <xf numFmtId="4" fontId="14" fillId="3" borderId="98" xfId="1" applyNumberFormat="1" applyFont="1" applyFill="1" applyBorder="1" applyProtection="1">
      <protection locked="0"/>
    </xf>
    <xf numFmtId="4" fontId="14" fillId="8" borderId="53" xfId="1" applyNumberFormat="1" applyFont="1" applyFill="1" applyBorder="1"/>
    <xf numFmtId="4" fontId="14" fillId="8" borderId="106" xfId="1" applyNumberFormat="1" applyFont="1" applyFill="1" applyBorder="1"/>
    <xf numFmtId="4" fontId="14" fillId="8" borderId="72" xfId="1" applyNumberFormat="1" applyFont="1" applyFill="1" applyBorder="1"/>
    <xf numFmtId="166" fontId="27" fillId="0" borderId="0" xfId="1" applyNumberFormat="1" applyFont="1" applyAlignment="1">
      <alignment horizontal="left"/>
    </xf>
    <xf numFmtId="0" fontId="24" fillId="0" borderId="69" xfId="6" quotePrefix="1" applyBorder="1"/>
    <xf numFmtId="2" fontId="112" fillId="0" borderId="6" xfId="7" applyNumberFormat="1" applyFont="1" applyFill="1" applyBorder="1"/>
    <xf numFmtId="2" fontId="113" fillId="0" borderId="38" xfId="7" applyNumberFormat="1" applyFont="1" applyBorder="1" applyAlignment="1">
      <alignment horizontal="center"/>
    </xf>
    <xf numFmtId="2" fontId="113" fillId="0" borderId="110" xfId="7" applyNumberFormat="1" applyFont="1" applyFill="1" applyBorder="1"/>
    <xf numFmtId="2" fontId="113" fillId="0" borderId="111" xfId="7" applyNumberFormat="1" applyFont="1" applyBorder="1" applyAlignment="1">
      <alignment horizontal="center"/>
    </xf>
    <xf numFmtId="2" fontId="112" fillId="0" borderId="110" xfId="7" applyNumberFormat="1" applyFont="1" applyFill="1" applyBorder="1"/>
    <xf numFmtId="2" fontId="112" fillId="0" borderId="110" xfId="7" applyNumberFormat="1" applyFont="1" applyBorder="1"/>
    <xf numFmtId="2" fontId="16" fillId="0" borderId="110" xfId="7" applyNumberFormat="1" applyFont="1" applyFill="1" applyBorder="1" applyAlignment="1">
      <alignment horizontal="left"/>
    </xf>
    <xf numFmtId="0" fontId="27" fillId="0" borderId="111" xfId="0" applyFont="1" applyBorder="1" applyAlignment="1">
      <alignment horizontal="center"/>
    </xf>
    <xf numFmtId="0" fontId="0" fillId="0" borderId="53" xfId="0" applyBorder="1" applyAlignment="1">
      <alignment horizontal="center"/>
    </xf>
    <xf numFmtId="0" fontId="128" fillId="0" borderId="0" xfId="0" applyFont="1"/>
    <xf numFmtId="0" fontId="129" fillId="44" borderId="110" xfId="0" applyFont="1" applyFill="1" applyBorder="1" applyAlignment="1">
      <alignment horizontal="center" vertical="center" wrapText="1"/>
    </xf>
    <xf numFmtId="0" fontId="128" fillId="0" borderId="110" xfId="0" applyFont="1" applyBorder="1" applyAlignment="1">
      <alignment horizontal="center" vertical="center" wrapText="1"/>
    </xf>
    <xf numFmtId="0" fontId="130" fillId="3" borderId="110" xfId="0" applyFont="1" applyFill="1" applyBorder="1" applyAlignment="1">
      <alignment horizontal="center" vertical="center" wrapText="1"/>
    </xf>
    <xf numFmtId="0" fontId="128" fillId="38" borderId="110" xfId="0" applyFont="1" applyFill="1" applyBorder="1" applyAlignment="1">
      <alignment horizontal="justify" vertical="center" wrapText="1"/>
    </xf>
    <xf numFmtId="0" fontId="132" fillId="44" borderId="110" xfId="0" applyFont="1" applyFill="1" applyBorder="1" applyAlignment="1">
      <alignment horizontal="center" vertical="center" wrapText="1"/>
    </xf>
    <xf numFmtId="0" fontId="134" fillId="0" borderId="110" xfId="0" applyFont="1" applyBorder="1" applyAlignment="1">
      <alignment horizontal="justify" vertical="center" wrapText="1"/>
    </xf>
    <xf numFmtId="0" fontId="134" fillId="3" borderId="110" xfId="0" applyFont="1" applyFill="1" applyBorder="1" applyAlignment="1">
      <alignment horizontal="center" vertical="center" wrapText="1"/>
    </xf>
    <xf numFmtId="0" fontId="128" fillId="38" borderId="110" xfId="0" applyFont="1" applyFill="1" applyBorder="1" applyAlignment="1">
      <alignment vertical="center"/>
    </xf>
    <xf numFmtId="0" fontId="130" fillId="0" borderId="110" xfId="0" applyFont="1" applyBorder="1" applyAlignment="1">
      <alignment vertical="center" wrapText="1"/>
    </xf>
    <xf numFmtId="0" fontId="128" fillId="38" borderId="110" xfId="0" applyFont="1" applyFill="1" applyBorder="1" applyAlignment="1">
      <alignment vertical="center" wrapText="1"/>
    </xf>
    <xf numFmtId="0" fontId="136" fillId="0" borderId="0" xfId="0" applyFont="1"/>
    <xf numFmtId="0" fontId="0" fillId="0" borderId="0" xfId="0" applyAlignment="1">
      <alignment horizontal="left" vertical="center"/>
    </xf>
    <xf numFmtId="0" fontId="137" fillId="44" borderId="110" xfId="0" applyFont="1" applyFill="1" applyBorder="1" applyAlignment="1">
      <alignment vertical="center" wrapText="1"/>
    </xf>
    <xf numFmtId="0" fontId="138" fillId="0" borderId="0" xfId="0" applyFont="1" applyAlignment="1">
      <alignment vertical="center"/>
    </xf>
    <xf numFmtId="0" fontId="139" fillId="0" borderId="113" xfId="0" applyFont="1" applyBorder="1" applyAlignment="1">
      <alignment horizontal="center" vertical="center"/>
    </xf>
    <xf numFmtId="0" fontId="0" fillId="0" borderId="0" xfId="0" applyAlignment="1"/>
    <xf numFmtId="0" fontId="0" fillId="38" borderId="110" xfId="0" applyFill="1" applyBorder="1" applyAlignment="1">
      <alignment wrapText="1"/>
    </xf>
    <xf numFmtId="14" fontId="0" fillId="40" borderId="110" xfId="0" applyNumberFormat="1" applyFill="1" applyBorder="1" applyAlignment="1">
      <alignment wrapText="1"/>
    </xf>
    <xf numFmtId="0" fontId="140" fillId="39" borderId="113" xfId="0" applyFont="1" applyFill="1" applyBorder="1" applyAlignment="1">
      <alignment horizontal="left"/>
    </xf>
    <xf numFmtId="0" fontId="141" fillId="39" borderId="113" xfId="0" applyFont="1" applyFill="1" applyBorder="1" applyAlignment="1">
      <alignment horizontal="left"/>
    </xf>
    <xf numFmtId="0" fontId="37" fillId="39" borderId="110" xfId="0" applyFont="1" applyFill="1" applyBorder="1"/>
    <xf numFmtId="0" fontId="37" fillId="39" borderId="110" xfId="0" applyFont="1" applyFill="1" applyBorder="1" applyAlignment="1">
      <alignment wrapText="1"/>
    </xf>
    <xf numFmtId="165" fontId="1" fillId="3" borderId="110" xfId="9" applyFont="1" applyFill="1" applyBorder="1" applyAlignment="1">
      <alignment horizontal="left" vertical="center" wrapText="1"/>
    </xf>
    <xf numFmtId="0" fontId="18" fillId="0" borderId="0" xfId="178" applyFont="1"/>
    <xf numFmtId="16" fontId="16" fillId="0" borderId="0" xfId="178" quotePrefix="1" applyNumberFormat="1" applyFont="1" applyAlignment="1">
      <alignment horizontal="left"/>
    </xf>
    <xf numFmtId="0" fontId="142" fillId="0" borderId="0" xfId="0" applyFont="1"/>
    <xf numFmtId="0" fontId="142" fillId="0" borderId="85" xfId="0" applyFont="1" applyFill="1" applyBorder="1" applyAlignment="1">
      <alignment horizontal="center" vertical="center"/>
    </xf>
    <xf numFmtId="0" fontId="142" fillId="0" borderId="29" xfId="0" applyFont="1" applyFill="1" applyBorder="1" applyAlignment="1">
      <alignment horizontal="center" vertical="center"/>
    </xf>
    <xf numFmtId="0" fontId="142" fillId="0" borderId="30" xfId="0" applyFont="1" applyFill="1" applyBorder="1" applyAlignment="1">
      <alignment horizontal="center" vertical="center"/>
    </xf>
    <xf numFmtId="0" fontId="142" fillId="0" borderId="86" xfId="0" applyFont="1" applyFill="1" applyBorder="1" applyAlignment="1">
      <alignment horizontal="center" vertical="center"/>
    </xf>
    <xf numFmtId="0" fontId="142" fillId="0" borderId="74" xfId="0" applyFont="1" applyFill="1" applyBorder="1" applyAlignment="1">
      <alignment horizontal="center" vertical="center"/>
    </xf>
    <xf numFmtId="0" fontId="142" fillId="0" borderId="76" xfId="0" applyFont="1" applyFill="1" applyBorder="1" applyAlignment="1">
      <alignment horizontal="center" vertical="center"/>
    </xf>
    <xf numFmtId="0" fontId="142" fillId="0" borderId="67" xfId="0" applyFont="1" applyFill="1" applyBorder="1" applyAlignment="1">
      <alignment horizontal="center" vertical="center"/>
    </xf>
    <xf numFmtId="0" fontId="142" fillId="0" borderId="69" xfId="0" applyFont="1" applyFill="1" applyBorder="1"/>
    <xf numFmtId="0" fontId="142" fillId="0" borderId="16" xfId="0" applyFont="1" applyFill="1" applyBorder="1"/>
    <xf numFmtId="0" fontId="142" fillId="0" borderId="6" xfId="0" applyFont="1" applyFill="1" applyBorder="1"/>
    <xf numFmtId="0" fontId="142" fillId="0" borderId="38" xfId="0" applyFont="1" applyFill="1" applyBorder="1"/>
    <xf numFmtId="0" fontId="142" fillId="0" borderId="114" xfId="0" applyFont="1" applyFill="1" applyBorder="1"/>
    <xf numFmtId="0" fontId="142" fillId="0" borderId="21" xfId="0" applyFont="1" applyFill="1" applyBorder="1"/>
    <xf numFmtId="0" fontId="142" fillId="0" borderId="36" xfId="0" applyFont="1" applyFill="1" applyBorder="1"/>
    <xf numFmtId="0" fontId="142" fillId="0" borderId="42" xfId="0" applyFont="1" applyFill="1" applyBorder="1"/>
    <xf numFmtId="0" fontId="142" fillId="0" borderId="92" xfId="0" applyFont="1" applyFill="1" applyBorder="1"/>
    <xf numFmtId="0" fontId="142" fillId="0" borderId="64" xfId="0" applyFont="1" applyFill="1" applyBorder="1"/>
    <xf numFmtId="0" fontId="142" fillId="0" borderId="48" xfId="0" applyFont="1" applyFill="1" applyBorder="1"/>
    <xf numFmtId="0" fontId="142" fillId="0" borderId="108" xfId="0" applyFont="1" applyFill="1" applyBorder="1"/>
    <xf numFmtId="0" fontId="142" fillId="0" borderId="110" xfId="0" applyFont="1" applyFill="1" applyBorder="1"/>
    <xf numFmtId="0" fontId="142" fillId="0" borderId="111" xfId="0" applyFont="1" applyFill="1" applyBorder="1"/>
    <xf numFmtId="0" fontId="142" fillId="0" borderId="45" xfId="0" applyFont="1" applyFill="1" applyBorder="1"/>
    <xf numFmtId="0" fontId="142" fillId="0" borderId="107" xfId="0" applyFont="1" applyFill="1" applyBorder="1"/>
    <xf numFmtId="0" fontId="142" fillId="0" borderId="52" xfId="0" applyFont="1" applyFill="1" applyBorder="1"/>
    <xf numFmtId="0" fontId="142" fillId="0" borderId="24" xfId="0" applyFont="1" applyFill="1" applyBorder="1"/>
    <xf numFmtId="0" fontId="142" fillId="0" borderId="25" xfId="0" applyFont="1" applyFill="1" applyBorder="1"/>
    <xf numFmtId="0" fontId="142" fillId="0" borderId="53" xfId="0" applyFont="1" applyFill="1" applyBorder="1"/>
    <xf numFmtId="0" fontId="142" fillId="0" borderId="93" xfId="0" applyFont="1" applyFill="1" applyBorder="1"/>
    <xf numFmtId="0" fontId="142" fillId="0" borderId="26" xfId="0" applyFont="1" applyFill="1" applyBorder="1"/>
    <xf numFmtId="0" fontId="142" fillId="0" borderId="0" xfId="0" applyFont="1" applyFill="1"/>
    <xf numFmtId="49" fontId="127" fillId="0" borderId="113" xfId="0" applyNumberFormat="1" applyFont="1" applyBorder="1" applyAlignment="1">
      <alignment horizontal="left"/>
    </xf>
    <xf numFmtId="49" fontId="127" fillId="0" borderId="113" xfId="0" applyNumberFormat="1" applyFont="1" applyBorder="1" applyAlignment="1">
      <alignment horizontal="center" vertical="center"/>
    </xf>
    <xf numFmtId="0" fontId="142" fillId="0" borderId="0" xfId="0" applyFont="1" applyBorder="1"/>
    <xf numFmtId="0" fontId="143" fillId="0" borderId="0" xfId="0" applyFont="1"/>
    <xf numFmtId="49" fontId="14" fillId="0" borderId="102" xfId="0" applyNumberFormat="1" applyFont="1" applyBorder="1" applyAlignment="1">
      <alignment horizontal="center" vertical="center" wrapText="1"/>
    </xf>
    <xf numFmtId="0" fontId="24" fillId="0" borderId="52" xfId="6" applyBorder="1"/>
    <xf numFmtId="2" fontId="0" fillId="0" borderId="110" xfId="0" applyNumberFormat="1" applyBorder="1"/>
    <xf numFmtId="2" fontId="0" fillId="0" borderId="25" xfId="0" applyNumberFormat="1" applyBorder="1"/>
    <xf numFmtId="0" fontId="0" fillId="0" borderId="10" xfId="0" applyBorder="1"/>
    <xf numFmtId="0" fontId="0" fillId="0" borderId="27" xfId="0" applyBorder="1"/>
    <xf numFmtId="0" fontId="0" fillId="0" borderId="11" xfId="0" applyBorder="1"/>
    <xf numFmtId="2" fontId="105" fillId="8" borderId="6" xfId="217" applyNumberFormat="1" applyFont="1" applyFill="1" applyBorder="1" applyAlignment="1">
      <alignment horizontal="center"/>
    </xf>
    <xf numFmtId="2" fontId="105" fillId="8" borderId="38" xfId="217" applyNumberFormat="1" applyFont="1" applyFill="1" applyBorder="1" applyAlignment="1"/>
    <xf numFmtId="49" fontId="3" fillId="0" borderId="110" xfId="0" applyNumberFormat="1" applyFont="1" applyBorder="1" applyAlignment="1">
      <alignment horizontal="center" vertical="center"/>
    </xf>
    <xf numFmtId="0" fontId="0" fillId="0" borderId="110" xfId="0" applyBorder="1" applyAlignment="1">
      <alignment horizontal="center" vertical="center"/>
    </xf>
    <xf numFmtId="49" fontId="4" fillId="0" borderId="110" xfId="0" applyNumberFormat="1" applyFont="1" applyBorder="1" applyAlignment="1">
      <alignment horizontal="center" vertical="center"/>
    </xf>
    <xf numFmtId="49" fontId="18" fillId="0" borderId="110" xfId="0" applyNumberFormat="1" applyFont="1" applyBorder="1" applyAlignment="1">
      <alignment horizontal="center" vertical="center"/>
    </xf>
    <xf numFmtId="49" fontId="6" fillId="0" borderId="110" xfId="0" applyNumberFormat="1" applyFont="1" applyBorder="1" applyAlignment="1">
      <alignment horizontal="center" vertical="center"/>
    </xf>
    <xf numFmtId="0" fontId="16" fillId="0" borderId="110" xfId="0" applyFont="1" applyBorder="1" applyAlignment="1">
      <alignment horizontal="center" vertical="center"/>
    </xf>
    <xf numFmtId="0" fontId="145" fillId="5" borderId="34" xfId="218" applyFont="1" applyFill="1" applyBorder="1" applyAlignment="1">
      <alignment horizontal="center"/>
    </xf>
    <xf numFmtId="0" fontId="145" fillId="5" borderId="8" xfId="218" applyFont="1" applyFill="1" applyBorder="1" applyAlignment="1">
      <alignment horizontal="center"/>
    </xf>
    <xf numFmtId="0" fontId="145" fillId="5" borderId="8" xfId="218" applyFont="1" applyFill="1" applyBorder="1" applyAlignment="1">
      <alignment horizontal="center" wrapText="1"/>
    </xf>
    <xf numFmtId="49" fontId="144" fillId="45" borderId="75" xfId="218" applyNumberFormat="1" applyFont="1" applyFill="1" applyBorder="1" applyAlignment="1">
      <alignment horizontal="center" vertical="center" wrapText="1"/>
    </xf>
    <xf numFmtId="49" fontId="144" fillId="45" borderId="17" xfId="218" applyNumberFormat="1" applyFont="1" applyFill="1" applyBorder="1" applyAlignment="1">
      <alignment horizontal="center" vertical="center" wrapText="1"/>
    </xf>
    <xf numFmtId="49" fontId="6" fillId="6" borderId="66" xfId="0" applyNumberFormat="1" applyFont="1" applyFill="1" applyBorder="1" applyAlignment="1">
      <alignment horizontal="left" vertical="top"/>
    </xf>
    <xf numFmtId="49" fontId="6" fillId="6" borderId="68" xfId="0" applyNumberFormat="1" applyFont="1" applyFill="1" applyBorder="1" applyAlignment="1">
      <alignment horizontal="left" vertical="top"/>
    </xf>
    <xf numFmtId="49" fontId="6" fillId="6" borderId="70" xfId="0" applyNumberFormat="1" applyFont="1" applyFill="1" applyBorder="1" applyAlignment="1">
      <alignment horizontal="left" vertical="top"/>
    </xf>
    <xf numFmtId="0" fontId="6" fillId="6" borderId="21" xfId="0" applyFont="1" applyFill="1" applyBorder="1" applyAlignment="1">
      <alignment horizontal="center"/>
    </xf>
    <xf numFmtId="0" fontId="6" fillId="6" borderId="16" xfId="0" applyFont="1" applyFill="1" applyBorder="1" applyAlignment="1">
      <alignment horizontal="center"/>
    </xf>
    <xf numFmtId="0" fontId="6" fillId="6" borderId="66" xfId="0" applyFont="1" applyFill="1" applyBorder="1" applyAlignment="1">
      <alignment horizontal="center" vertical="center"/>
    </xf>
    <xf numFmtId="0" fontId="6" fillId="6" borderId="68" xfId="0" applyFont="1" applyFill="1" applyBorder="1" applyAlignment="1">
      <alignment horizontal="center" vertical="center"/>
    </xf>
    <xf numFmtId="0" fontId="6" fillId="6" borderId="70" xfId="0" applyFont="1" applyFill="1" applyBorder="1" applyAlignment="1">
      <alignment horizontal="center" vertical="center"/>
    </xf>
    <xf numFmtId="0" fontId="6" fillId="6" borderId="96" xfId="0" applyFont="1" applyFill="1" applyBorder="1" applyAlignment="1">
      <alignment horizontal="center"/>
    </xf>
    <xf numFmtId="0" fontId="6" fillId="6" borderId="95" xfId="0" applyFont="1" applyFill="1" applyBorder="1" applyAlignment="1">
      <alignment horizontal="center"/>
    </xf>
    <xf numFmtId="165" fontId="3" fillId="6" borderId="87" xfId="1" applyFont="1" applyFill="1" applyBorder="1" applyAlignment="1">
      <alignment horizontal="center" vertical="center"/>
    </xf>
    <xf numFmtId="165" fontId="3" fillId="6" borderId="101" xfId="1" applyFont="1" applyFill="1" applyBorder="1" applyAlignment="1">
      <alignment horizontal="center" vertical="center"/>
    </xf>
    <xf numFmtId="165" fontId="3" fillId="6" borderId="88" xfId="1" applyFont="1" applyFill="1" applyBorder="1" applyAlignment="1">
      <alignment horizontal="center" vertical="center"/>
    </xf>
    <xf numFmtId="165" fontId="3" fillId="6" borderId="102" xfId="1" applyFont="1" applyFill="1" applyBorder="1" applyAlignment="1">
      <alignment horizontal="center" vertical="center"/>
    </xf>
    <xf numFmtId="165" fontId="3" fillId="6" borderId="89" xfId="1" applyFont="1" applyFill="1" applyBorder="1" applyAlignment="1">
      <alignment horizontal="center" vertical="center"/>
    </xf>
    <xf numFmtId="165" fontId="3" fillId="6" borderId="103" xfId="1" applyFont="1" applyFill="1" applyBorder="1" applyAlignment="1">
      <alignment horizontal="center" vertical="center"/>
    </xf>
    <xf numFmtId="173" fontId="6" fillId="6" borderId="67" xfId="0" applyNumberFormat="1" applyFont="1" applyFill="1" applyBorder="1" applyAlignment="1">
      <alignment horizontal="center" vertical="center"/>
    </xf>
    <xf numFmtId="173" fontId="6" fillId="6" borderId="28" xfId="0" applyNumberFormat="1" applyFont="1" applyFill="1" applyBorder="1" applyAlignment="1">
      <alignment horizontal="center" vertical="center"/>
    </xf>
    <xf numFmtId="173" fontId="6" fillId="6" borderId="20" xfId="0" applyNumberFormat="1" applyFont="1" applyFill="1" applyBorder="1" applyAlignment="1">
      <alignment horizontal="center"/>
    </xf>
    <xf numFmtId="173" fontId="6" fillId="6" borderId="4" xfId="0" applyNumberFormat="1" applyFont="1" applyFill="1" applyBorder="1" applyAlignment="1">
      <alignment horizontal="center"/>
    </xf>
    <xf numFmtId="173" fontId="6" fillId="6" borderId="7" xfId="0" applyNumberFormat="1" applyFont="1" applyFill="1" applyBorder="1" applyAlignment="1">
      <alignment horizontal="center"/>
    </xf>
    <xf numFmtId="0" fontId="78" fillId="0" borderId="0" xfId="2" applyNumberFormat="1" applyFont="1" applyBorder="1" applyAlignment="1">
      <alignment horizontal="left" wrapText="1"/>
    </xf>
    <xf numFmtId="165" fontId="0" fillId="0" borderId="0" xfId="1" applyFont="1" applyAlignment="1">
      <alignment horizontal="center" wrapText="1"/>
    </xf>
    <xf numFmtId="0" fontId="78" fillId="0" borderId="0" xfId="2" applyNumberFormat="1" applyFont="1" applyFill="1" applyBorder="1" applyAlignment="1">
      <alignment horizontal="left" wrapText="1"/>
    </xf>
    <xf numFmtId="165" fontId="8" fillId="41" borderId="34" xfId="2" applyFont="1" applyFill="1" applyBorder="1" applyAlignment="1">
      <alignment horizontal="center"/>
    </xf>
    <xf numFmtId="165" fontId="8" fillId="41" borderId="32" xfId="2" applyFont="1" applyFill="1" applyBorder="1" applyAlignment="1">
      <alignment horizontal="center"/>
    </xf>
    <xf numFmtId="165" fontId="8" fillId="41" borderId="12" xfId="2" applyFont="1" applyFill="1" applyBorder="1" applyAlignment="1">
      <alignment horizontal="center"/>
    </xf>
    <xf numFmtId="0" fontId="28" fillId="6" borderId="10" xfId="0" applyFont="1" applyFill="1" applyBorder="1" applyAlignment="1">
      <alignment horizontal="center" vertical="center" wrapText="1"/>
    </xf>
    <xf numFmtId="0" fontId="28" fillId="6" borderId="27" xfId="0" applyFont="1" applyFill="1" applyBorder="1" applyAlignment="1">
      <alignment horizontal="center" vertical="center" wrapText="1"/>
    </xf>
    <xf numFmtId="0" fontId="28" fillId="6" borderId="8" xfId="0" applyFont="1" applyFill="1" applyBorder="1" applyAlignment="1">
      <alignment horizontal="center" vertical="center" wrapText="1"/>
    </xf>
    <xf numFmtId="165" fontId="3" fillId="6" borderId="74" xfId="1" applyFont="1" applyFill="1" applyBorder="1" applyAlignment="1">
      <alignment horizontal="center" vertical="center"/>
    </xf>
    <xf numFmtId="165" fontId="3" fillId="6" borderId="35" xfId="1" applyFont="1" applyFill="1" applyBorder="1" applyAlignment="1">
      <alignment horizontal="center" vertical="center"/>
    </xf>
    <xf numFmtId="165" fontId="3" fillId="6" borderId="75" xfId="1" applyFont="1" applyFill="1" applyBorder="1" applyAlignment="1">
      <alignment horizontal="center" vertical="center"/>
    </xf>
    <xf numFmtId="165" fontId="3" fillId="0" borderId="39" xfId="1" applyFont="1" applyBorder="1" applyAlignment="1">
      <alignment horizontal="center" vertical="center"/>
    </xf>
    <xf numFmtId="165" fontId="3" fillId="0" borderId="48" xfId="1" applyFont="1" applyBorder="1" applyAlignment="1">
      <alignment horizontal="center" vertical="center"/>
    </xf>
    <xf numFmtId="165" fontId="3" fillId="0" borderId="52" xfId="1" applyFont="1" applyBorder="1" applyAlignment="1">
      <alignment horizontal="center" vertical="center"/>
    </xf>
    <xf numFmtId="165" fontId="5" fillId="0" borderId="65" xfId="1" applyFont="1" applyBorder="1" applyAlignment="1">
      <alignment horizontal="left" wrapText="1"/>
    </xf>
    <xf numFmtId="165" fontId="5" fillId="0" borderId="22" xfId="1" applyFont="1" applyBorder="1" applyAlignment="1">
      <alignment horizontal="left" wrapText="1"/>
    </xf>
    <xf numFmtId="0" fontId="17" fillId="0" borderId="39"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84"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70" xfId="0" applyFont="1" applyBorder="1" applyAlignment="1">
      <alignment horizontal="center" vertical="center" wrapText="1"/>
    </xf>
    <xf numFmtId="165" fontId="3" fillId="0" borderId="42" xfId="1" applyFont="1" applyBorder="1" applyAlignment="1">
      <alignment horizontal="center" vertical="center"/>
    </xf>
    <xf numFmtId="165" fontId="3" fillId="0" borderId="2" xfId="1" applyFont="1" applyBorder="1" applyAlignment="1">
      <alignment horizontal="center" vertical="center"/>
    </xf>
    <xf numFmtId="165" fontId="3" fillId="0" borderId="25" xfId="1" applyFont="1" applyBorder="1" applyAlignment="1">
      <alignment horizontal="center" vertical="center"/>
    </xf>
    <xf numFmtId="164" fontId="3" fillId="0" borderId="39" xfId="1" quotePrefix="1" applyNumberFormat="1" applyFont="1" applyBorder="1" applyAlignment="1">
      <alignment horizontal="center" vertical="center"/>
    </xf>
    <xf numFmtId="164" fontId="3" fillId="0" borderId="48" xfId="1" applyNumberFormat="1" applyFont="1" applyBorder="1" applyAlignment="1">
      <alignment horizontal="center" vertical="center"/>
    </xf>
    <xf numFmtId="164" fontId="3" fillId="0" borderId="52" xfId="1" applyNumberFormat="1" applyFont="1" applyBorder="1" applyAlignment="1">
      <alignment horizontal="center" vertical="center"/>
    </xf>
    <xf numFmtId="165" fontId="3" fillId="6" borderId="78" xfId="1" applyFont="1" applyFill="1" applyBorder="1" applyAlignment="1">
      <alignment horizontal="center" vertical="center" wrapText="1"/>
    </xf>
    <xf numFmtId="165" fontId="3" fillId="6" borderId="79" xfId="1" applyFont="1" applyFill="1" applyBorder="1" applyAlignment="1">
      <alignment horizontal="center" vertical="center" wrapText="1"/>
    </xf>
    <xf numFmtId="165" fontId="3" fillId="6" borderId="80" xfId="1" applyFont="1" applyFill="1" applyBorder="1" applyAlignment="1">
      <alignment horizontal="center" vertical="center" wrapText="1"/>
    </xf>
    <xf numFmtId="165" fontId="3" fillId="6" borderId="10" xfId="1" applyFont="1" applyFill="1" applyBorder="1" applyAlignment="1">
      <alignment horizontal="center" vertical="center" wrapText="1"/>
    </xf>
    <xf numFmtId="165" fontId="3" fillId="6" borderId="27" xfId="1" applyFont="1" applyFill="1" applyBorder="1" applyAlignment="1">
      <alignment horizontal="center" vertical="center" wrapText="1"/>
    </xf>
    <xf numFmtId="165" fontId="3" fillId="6" borderId="11" xfId="1" applyFont="1" applyFill="1" applyBorder="1" applyAlignment="1">
      <alignment horizontal="center" vertical="center" wrapText="1"/>
    </xf>
    <xf numFmtId="0" fontId="17" fillId="0" borderId="25" xfId="0" applyFont="1" applyBorder="1" applyAlignment="1">
      <alignment horizontal="center" vertical="center" wrapText="1"/>
    </xf>
    <xf numFmtId="165" fontId="3" fillId="6" borderId="10" xfId="1" applyFont="1" applyFill="1" applyBorder="1" applyAlignment="1">
      <alignment horizontal="center" vertical="center"/>
    </xf>
    <xf numFmtId="165" fontId="3" fillId="6" borderId="27" xfId="1" applyFont="1" applyFill="1" applyBorder="1" applyAlignment="1">
      <alignment horizontal="center" vertical="center"/>
    </xf>
    <xf numFmtId="165" fontId="3" fillId="6" borderId="11" xfId="1" applyFont="1" applyFill="1" applyBorder="1" applyAlignment="1">
      <alignment horizontal="center" vertical="center"/>
    </xf>
    <xf numFmtId="165" fontId="3" fillId="6" borderId="22" xfId="1" applyFont="1" applyFill="1" applyBorder="1" applyAlignment="1">
      <alignment horizontal="center" vertical="center" wrapText="1"/>
    </xf>
    <xf numFmtId="165" fontId="3" fillId="6" borderId="0" xfId="1" applyFont="1" applyFill="1" applyBorder="1" applyAlignment="1">
      <alignment horizontal="center" vertical="center" wrapText="1"/>
    </xf>
    <xf numFmtId="165" fontId="3" fillId="6" borderId="17" xfId="1" applyFont="1" applyFill="1" applyBorder="1" applyAlignment="1">
      <alignment horizontal="center" vertical="center" wrapText="1"/>
    </xf>
    <xf numFmtId="165" fontId="20" fillId="0" borderId="17" xfId="1" applyFont="1" applyBorder="1" applyAlignment="1">
      <alignment vertical="center" wrapText="1"/>
    </xf>
    <xf numFmtId="43" fontId="6" fillId="6" borderId="34" xfId="9" applyNumberFormat="1" applyFont="1" applyFill="1" applyBorder="1" applyAlignment="1">
      <alignment horizontal="center" vertical="center"/>
    </xf>
    <xf numFmtId="43" fontId="6" fillId="6" borderId="12" xfId="9" applyNumberFormat="1" applyFont="1" applyFill="1" applyBorder="1" applyAlignment="1">
      <alignment horizontal="center" vertical="center"/>
    </xf>
    <xf numFmtId="165" fontId="6" fillId="6" borderId="10" xfId="9" applyFont="1" applyFill="1" applyBorder="1" applyAlignment="1">
      <alignment horizontal="center" vertical="center"/>
    </xf>
    <xf numFmtId="165" fontId="6" fillId="6" borderId="11" xfId="9" applyFont="1" applyFill="1" applyBorder="1" applyAlignment="1">
      <alignment horizontal="center" vertical="center"/>
    </xf>
    <xf numFmtId="0" fontId="6" fillId="6" borderId="10" xfId="0" applyFont="1" applyFill="1" applyBorder="1" applyAlignment="1">
      <alignment horizontal="center" vertical="center"/>
    </xf>
    <xf numFmtId="0" fontId="6" fillId="6" borderId="11" xfId="0" applyFont="1" applyFill="1" applyBorder="1" applyAlignment="1">
      <alignment horizontal="center" vertical="center"/>
    </xf>
    <xf numFmtId="4" fontId="6" fillId="6" borderId="10" xfId="0" applyNumberFormat="1" applyFont="1" applyFill="1" applyBorder="1" applyAlignment="1">
      <alignment horizontal="center" vertical="center" wrapText="1"/>
    </xf>
    <xf numFmtId="4" fontId="6" fillId="6" borderId="27" xfId="0" applyNumberFormat="1" applyFont="1" applyFill="1" applyBorder="1" applyAlignment="1">
      <alignment horizontal="center" vertical="center" wrapText="1"/>
    </xf>
    <xf numFmtId="4" fontId="6" fillId="6" borderId="11" xfId="0" applyNumberFormat="1" applyFont="1" applyFill="1" applyBorder="1" applyAlignment="1">
      <alignment horizontal="center" vertical="center" wrapText="1"/>
    </xf>
    <xf numFmtId="43" fontId="6" fillId="6" borderId="10" xfId="9" applyNumberFormat="1" applyFont="1" applyFill="1" applyBorder="1" applyAlignment="1">
      <alignment horizontal="center" vertical="center" wrapText="1"/>
    </xf>
    <xf numFmtId="43" fontId="6" fillId="6" borderId="27" xfId="9" applyNumberFormat="1" applyFont="1" applyFill="1" applyBorder="1" applyAlignment="1">
      <alignment horizontal="center" vertical="center" wrapText="1"/>
    </xf>
    <xf numFmtId="43" fontId="6" fillId="6" borderId="11" xfId="9" applyNumberFormat="1" applyFont="1" applyFill="1" applyBorder="1" applyAlignment="1">
      <alignment horizontal="center" vertical="center" wrapText="1"/>
    </xf>
    <xf numFmtId="0" fontId="6" fillId="6" borderId="10" xfId="0" applyFont="1" applyFill="1" applyBorder="1" applyAlignment="1">
      <alignment horizontal="center" wrapText="1"/>
    </xf>
    <xf numFmtId="0" fontId="6" fillId="6" borderId="27" xfId="0" applyFont="1" applyFill="1" applyBorder="1" applyAlignment="1">
      <alignment horizontal="center" wrapText="1"/>
    </xf>
    <xf numFmtId="0" fontId="6" fillId="6" borderId="11" xfId="0" applyFont="1" applyFill="1" applyBorder="1" applyAlignment="1">
      <alignment horizontal="center" wrapText="1"/>
    </xf>
    <xf numFmtId="49" fontId="3" fillId="0" borderId="110" xfId="0" applyNumberFormat="1" applyFont="1" applyBorder="1" applyAlignment="1">
      <alignment horizontal="center" vertical="center"/>
    </xf>
    <xf numFmtId="0" fontId="105" fillId="6" borderId="36" xfId="216" applyNumberFormat="1" applyFont="1" applyFill="1" applyBorder="1" applyAlignment="1">
      <alignment horizontal="center"/>
    </xf>
    <xf numFmtId="0" fontId="105" fillId="6" borderId="37" xfId="216" applyNumberFormat="1" applyFont="1" applyFill="1" applyBorder="1" applyAlignment="1">
      <alignment horizontal="center"/>
    </xf>
    <xf numFmtId="0" fontId="105" fillId="6" borderId="92" xfId="216" applyNumberFormat="1" applyFont="1" applyFill="1" applyBorder="1" applyAlignment="1">
      <alignment horizontal="center"/>
    </xf>
    <xf numFmtId="0" fontId="105" fillId="6" borderId="43" xfId="216" applyNumberFormat="1" applyFont="1" applyFill="1" applyBorder="1" applyAlignment="1">
      <alignment horizontal="center"/>
    </xf>
    <xf numFmtId="0" fontId="105" fillId="6" borderId="44" xfId="216" applyNumberFormat="1" applyFont="1" applyFill="1" applyBorder="1" applyAlignment="1">
      <alignment horizontal="center"/>
    </xf>
    <xf numFmtId="0" fontId="6" fillId="6" borderId="10" xfId="0" applyFont="1" applyFill="1" applyBorder="1" applyAlignment="1">
      <alignment horizontal="center"/>
    </xf>
    <xf numFmtId="0" fontId="6" fillId="6" borderId="11" xfId="0" applyFont="1" applyFill="1" applyBorder="1" applyAlignment="1">
      <alignment horizontal="center"/>
    </xf>
    <xf numFmtId="0" fontId="6" fillId="6" borderId="42" xfId="0" applyFont="1" applyFill="1" applyBorder="1" applyAlignment="1">
      <alignment horizontal="center"/>
    </xf>
    <xf numFmtId="0" fontId="6" fillId="6" borderId="64" xfId="0" applyFont="1" applyFill="1" applyBorder="1" applyAlignment="1">
      <alignment horizontal="center"/>
    </xf>
    <xf numFmtId="0" fontId="6" fillId="6" borderId="41" xfId="0" applyFont="1" applyFill="1" applyBorder="1" applyAlignment="1">
      <alignment horizontal="center"/>
    </xf>
    <xf numFmtId="0" fontId="6" fillId="6" borderId="23" xfId="0" applyFont="1" applyFill="1" applyBorder="1" applyAlignment="1">
      <alignment horizontal="center"/>
    </xf>
    <xf numFmtId="0" fontId="6" fillId="6" borderId="39" xfId="0" applyFont="1" applyFill="1" applyBorder="1" applyAlignment="1">
      <alignment horizontal="center"/>
    </xf>
    <xf numFmtId="165" fontId="5" fillId="0" borderId="54" xfId="1" applyFont="1" applyBorder="1" applyAlignment="1">
      <alignment horizontal="left" wrapText="1"/>
    </xf>
    <xf numFmtId="165" fontId="5" fillId="0" borderId="0" xfId="1" applyFont="1" applyBorder="1" applyAlignment="1">
      <alignment horizontal="left" wrapText="1"/>
    </xf>
    <xf numFmtId="0" fontId="6" fillId="6" borderId="27" xfId="0" applyFont="1" applyFill="1" applyBorder="1" applyAlignment="1">
      <alignment horizontal="center"/>
    </xf>
    <xf numFmtId="0" fontId="6" fillId="6" borderId="34" xfId="0" applyFont="1" applyFill="1" applyBorder="1" applyAlignment="1">
      <alignment horizontal="center"/>
    </xf>
    <xf numFmtId="0" fontId="6" fillId="6" borderId="74" xfId="0" applyFont="1" applyFill="1" applyBorder="1" applyAlignment="1">
      <alignment horizontal="center"/>
    </xf>
    <xf numFmtId="0" fontId="14" fillId="6" borderId="10" xfId="0" applyFont="1" applyFill="1" applyBorder="1" applyAlignment="1">
      <alignment horizontal="center" wrapText="1"/>
    </xf>
    <xf numFmtId="0" fontId="14" fillId="6" borderId="27" xfId="0" applyFont="1" applyFill="1" applyBorder="1" applyAlignment="1">
      <alignment horizontal="center" wrapText="1"/>
    </xf>
    <xf numFmtId="0" fontId="6" fillId="6" borderId="32" xfId="0" applyFont="1" applyFill="1" applyBorder="1" applyAlignment="1">
      <alignment horizontal="center"/>
    </xf>
    <xf numFmtId="0" fontId="14" fillId="6" borderId="66" xfId="8" applyFont="1" applyFill="1" applyBorder="1" applyAlignment="1">
      <alignment horizontal="center" vertical="center"/>
    </xf>
    <xf numFmtId="0" fontId="14" fillId="6" borderId="68" xfId="8" applyFont="1" applyFill="1" applyBorder="1" applyAlignment="1">
      <alignment horizontal="center" vertical="center"/>
    </xf>
    <xf numFmtId="0" fontId="6" fillId="6" borderId="76" xfId="8" applyFont="1" applyFill="1" applyBorder="1" applyAlignment="1">
      <alignment horizontal="center" vertical="center"/>
    </xf>
    <xf numFmtId="0" fontId="6" fillId="6" borderId="14" xfId="8" applyFont="1" applyFill="1" applyBorder="1" applyAlignment="1">
      <alignment horizontal="center" vertical="center"/>
    </xf>
    <xf numFmtId="0" fontId="14" fillId="6" borderId="67" xfId="8" applyFont="1" applyFill="1" applyBorder="1" applyAlignment="1">
      <alignment horizontal="center" vertical="center"/>
    </xf>
    <xf numFmtId="0" fontId="14" fillId="6" borderId="28" xfId="8" applyFont="1" applyFill="1" applyBorder="1" applyAlignment="1">
      <alignment horizontal="center" vertical="center"/>
    </xf>
    <xf numFmtId="0" fontId="115" fillId="6" borderId="42" xfId="0" applyFont="1" applyFill="1" applyBorder="1" applyAlignment="1">
      <alignment horizontal="center" vertical="center" wrapText="1"/>
    </xf>
    <xf numFmtId="0" fontId="115" fillId="6" borderId="25" xfId="0" applyFont="1" applyFill="1" applyBorder="1" applyAlignment="1">
      <alignment horizontal="center" vertical="center" wrapText="1"/>
    </xf>
    <xf numFmtId="0" fontId="115" fillId="6" borderId="64" xfId="0" applyFont="1" applyFill="1" applyBorder="1" applyAlignment="1">
      <alignment horizontal="center" vertical="center" wrapText="1"/>
    </xf>
    <xf numFmtId="0" fontId="115" fillId="6" borderId="39" xfId="0" applyFont="1" applyFill="1" applyBorder="1" applyAlignment="1">
      <alignment horizontal="center" vertical="center" wrapText="1"/>
    </xf>
    <xf numFmtId="0" fontId="115" fillId="6" borderId="52"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28" fillId="0" borderId="110" xfId="0" applyFont="1" applyBorder="1" applyAlignment="1">
      <alignment horizontal="center" vertical="center" wrapText="1"/>
    </xf>
    <xf numFmtId="0" fontId="128" fillId="0" borderId="110" xfId="0" applyFont="1" applyBorder="1" applyAlignment="1">
      <alignment horizontal="justify" vertical="center"/>
    </xf>
    <xf numFmtId="0" fontId="130" fillId="3" borderId="110" xfId="0" applyFont="1" applyFill="1" applyBorder="1" applyAlignment="1">
      <alignment horizontal="center" vertical="center" wrapText="1"/>
    </xf>
    <xf numFmtId="0" fontId="128" fillId="38" borderId="110" xfId="0" applyFont="1" applyFill="1" applyBorder="1" applyAlignment="1">
      <alignment horizontal="justify" vertical="center" wrapText="1"/>
    </xf>
    <xf numFmtId="0" fontId="130" fillId="0" borderId="0" xfId="0" applyFont="1" applyAlignment="1">
      <alignment horizontal="left" vertical="center" wrapText="1"/>
    </xf>
    <xf numFmtId="0" fontId="128" fillId="0" borderId="110" xfId="0" applyFont="1" applyBorder="1" applyAlignment="1">
      <alignment vertical="center"/>
    </xf>
    <xf numFmtId="0" fontId="129" fillId="0" borderId="107" xfId="0" applyFont="1" applyBorder="1" applyAlignment="1">
      <alignment horizontal="center" vertical="center" wrapText="1"/>
    </xf>
    <xf numFmtId="0" fontId="129" fillId="0" borderId="109" xfId="0" applyFont="1" applyBorder="1" applyAlignment="1">
      <alignment horizontal="center" vertical="center" wrapText="1"/>
    </xf>
    <xf numFmtId="0" fontId="129" fillId="0" borderId="108" xfId="0" applyFont="1" applyBorder="1" applyAlignment="1">
      <alignment horizontal="center" vertical="center" wrapText="1"/>
    </xf>
    <xf numFmtId="0" fontId="134" fillId="0" borderId="112" xfId="0" applyFont="1" applyBorder="1" applyAlignment="1">
      <alignment horizontal="center" vertical="center" wrapText="1"/>
    </xf>
    <xf numFmtId="0" fontId="133" fillId="0" borderId="14" xfId="0" applyFont="1" applyBorder="1" applyAlignment="1">
      <alignment horizontal="center" vertical="center" wrapText="1"/>
    </xf>
    <xf numFmtId="0" fontId="133" fillId="0" borderId="6" xfId="0" applyFont="1" applyBorder="1" applyAlignment="1">
      <alignment horizontal="center" vertical="center" wrapText="1"/>
    </xf>
    <xf numFmtId="0" fontId="133" fillId="0" borderId="112" xfId="0" applyFont="1" applyFill="1" applyBorder="1" applyAlignment="1">
      <alignment horizontal="center" vertical="center" wrapText="1"/>
    </xf>
    <xf numFmtId="0" fontId="133" fillId="0" borderId="14" xfId="0" applyFont="1" applyFill="1" applyBorder="1" applyAlignment="1">
      <alignment horizontal="center" vertical="center" wrapText="1"/>
    </xf>
    <xf numFmtId="0" fontId="133" fillId="0" borderId="6" xfId="0" applyFont="1" applyFill="1" applyBorder="1" applyAlignment="1">
      <alignment horizontal="center" vertical="center" wrapText="1"/>
    </xf>
    <xf numFmtId="0" fontId="133" fillId="0" borderId="112" xfId="0" applyFont="1" applyBorder="1" applyAlignment="1">
      <alignment horizontal="center" vertical="center" wrapText="1"/>
    </xf>
    <xf numFmtId="49" fontId="18" fillId="0" borderId="113" xfId="0" applyNumberFormat="1" applyFont="1" applyBorder="1" applyAlignment="1">
      <alignment horizontal="left"/>
    </xf>
    <xf numFmtId="0" fontId="129" fillId="44" borderId="110" xfId="0" applyFont="1" applyFill="1" applyBorder="1" applyAlignment="1">
      <alignment horizontal="center" vertical="center" wrapText="1"/>
    </xf>
    <xf numFmtId="49" fontId="14" fillId="0" borderId="88" xfId="0" applyNumberFormat="1" applyFont="1" applyBorder="1" applyAlignment="1">
      <alignment horizontal="center" vertical="center" wrapText="1"/>
    </xf>
    <xf numFmtId="49" fontId="14" fillId="0" borderId="102" xfId="0" applyNumberFormat="1" applyFont="1" applyBorder="1" applyAlignment="1">
      <alignment horizontal="center" vertical="center" wrapText="1"/>
    </xf>
    <xf numFmtId="49" fontId="14" fillId="0" borderId="89" xfId="0" applyNumberFormat="1" applyFont="1" applyBorder="1" applyAlignment="1">
      <alignment horizontal="center" vertical="center" wrapText="1"/>
    </xf>
    <xf numFmtId="49" fontId="14" fillId="0" borderId="103" xfId="0" applyNumberFormat="1" applyFont="1" applyBorder="1" applyAlignment="1">
      <alignment horizontal="center" vertical="center" wrapText="1"/>
    </xf>
    <xf numFmtId="49" fontId="14" fillId="0" borderId="87" xfId="0" applyNumberFormat="1" applyFont="1" applyBorder="1" applyAlignment="1">
      <alignment horizontal="center" vertical="center" wrapText="1"/>
    </xf>
    <xf numFmtId="49" fontId="14" fillId="0" borderId="101" xfId="0" applyNumberFormat="1" applyFont="1" applyBorder="1" applyAlignment="1">
      <alignment horizontal="center" vertical="center" wrapText="1"/>
    </xf>
  </cellXfs>
  <cellStyles count="219">
    <cellStyle name="20% - 1. jelölőszín" xfId="15"/>
    <cellStyle name="20% - 1. jelölőszín 2" xfId="16"/>
    <cellStyle name="20% - 1. jelölőszín_20130128_ITS on reporting_Annex I_CA" xfId="17"/>
    <cellStyle name="20% - 2. jelölőszín" xfId="18"/>
    <cellStyle name="20% - 2. jelölőszín 2" xfId="19"/>
    <cellStyle name="20% - 2. jelölőszín_20130128_ITS on reporting_Annex I_CA" xfId="20"/>
    <cellStyle name="20% - 3. jelölőszín" xfId="21"/>
    <cellStyle name="20% - 3. jelölőszín 2" xfId="22"/>
    <cellStyle name="20% - 3. jelölőszín_20130128_ITS on reporting_Annex I_CA" xfId="23"/>
    <cellStyle name="20% - 4. jelölőszín" xfId="24"/>
    <cellStyle name="20% - 4. jelölőszín 2" xfId="25"/>
    <cellStyle name="20% - 4. jelölőszín_20130128_ITS on reporting_Annex I_CA" xfId="26"/>
    <cellStyle name="20% - 5. jelölőszín" xfId="27"/>
    <cellStyle name="20% - 5. jelölőszín 2" xfId="28"/>
    <cellStyle name="20% - 5. jelölőszín_20130128_ITS on reporting_Annex I_CA" xfId="29"/>
    <cellStyle name="20% - 6. jelölőszín" xfId="30"/>
    <cellStyle name="20% - 6. jelölőszín 2" xfId="31"/>
    <cellStyle name="20% - 6. jelölőszín_20130128_ITS on reporting_Annex I_CA" xfId="32"/>
    <cellStyle name="20% - Accent1 2" xfId="33"/>
    <cellStyle name="20% - Accent2 2" xfId="34"/>
    <cellStyle name="20% - Accent3 2" xfId="35"/>
    <cellStyle name="20% - Accent4 2" xfId="36"/>
    <cellStyle name="20% - Accent5 2" xfId="37"/>
    <cellStyle name="20% - Accent6 2" xfId="38"/>
    <cellStyle name="20% - Énfasis1" xfId="39"/>
    <cellStyle name="20% - Énfasis2" xfId="40"/>
    <cellStyle name="20% - Énfasis3" xfId="41"/>
    <cellStyle name="20% - Énfasis4" xfId="42"/>
    <cellStyle name="20% - Énfasis5" xfId="43"/>
    <cellStyle name="20% - Énfasis6" xfId="44"/>
    <cellStyle name="40% - 1. jelölőszín" xfId="45"/>
    <cellStyle name="40% - 1. jelölőszín 2" xfId="46"/>
    <cellStyle name="40% - 1. jelölőszín_20130128_ITS on reporting_Annex I_CA" xfId="47"/>
    <cellStyle name="40% - 2. jelölőszín" xfId="48"/>
    <cellStyle name="40% - 2. jelölőszín 2" xfId="49"/>
    <cellStyle name="40% - 2. jelölőszín_20130128_ITS on reporting_Annex I_CA" xfId="50"/>
    <cellStyle name="40% - 3. jelölőszín" xfId="51"/>
    <cellStyle name="40% - 3. jelölőszín 2" xfId="52"/>
    <cellStyle name="40% - 3. jelölőszín_20130128_ITS on reporting_Annex I_CA" xfId="53"/>
    <cellStyle name="40% - 4. jelölőszín" xfId="54"/>
    <cellStyle name="40% - 4. jelölőszín 2" xfId="55"/>
    <cellStyle name="40% - 4. jelölőszín_20130128_ITS on reporting_Annex I_CA" xfId="56"/>
    <cellStyle name="40% - 5. jelölőszín" xfId="57"/>
    <cellStyle name="40% - 5. jelölőszín 2" xfId="58"/>
    <cellStyle name="40% - 5. jelölőszín_20130128_ITS on reporting_Annex I_CA" xfId="59"/>
    <cellStyle name="40% - 6. jelölőszín" xfId="60"/>
    <cellStyle name="40% - 6. jelölőszín 2" xfId="61"/>
    <cellStyle name="40% - 6. jelölőszín_20130128_ITS on reporting_Annex I_CA" xfId="62"/>
    <cellStyle name="40% - Accent1 2" xfId="63"/>
    <cellStyle name="40% - Accent2 2" xfId="64"/>
    <cellStyle name="40% - Accent3 2" xfId="65"/>
    <cellStyle name="40% - Accent4 2" xfId="66"/>
    <cellStyle name="40% - Accent5 2" xfId="67"/>
    <cellStyle name="40% - Accent6 2" xfId="68"/>
    <cellStyle name="40% - Énfasis1" xfId="69"/>
    <cellStyle name="40% - Énfasis2" xfId="70"/>
    <cellStyle name="40% - Énfasis3" xfId="71"/>
    <cellStyle name="40% - Énfasis4" xfId="72"/>
    <cellStyle name="40% - Énfasis5" xfId="73"/>
    <cellStyle name="40% - Énfasis6" xfId="74"/>
    <cellStyle name="60% - 1. jelölőszín" xfId="75"/>
    <cellStyle name="60% - 2. jelölőszín" xfId="76"/>
    <cellStyle name="60% - 3. jelölőszín" xfId="77"/>
    <cellStyle name="60% - 4. jelölőszín" xfId="78"/>
    <cellStyle name="60% - 5. jelölőszín" xfId="79"/>
    <cellStyle name="60% - 6. jelölőszín" xfId="80"/>
    <cellStyle name="60% - Accent1 2" xfId="81"/>
    <cellStyle name="60% - Accent2 2" xfId="82"/>
    <cellStyle name="60% - Accent3 2" xfId="83"/>
    <cellStyle name="60% - Accent4 2" xfId="84"/>
    <cellStyle name="60% - Accent5 2" xfId="85"/>
    <cellStyle name="60% - Accent6 2" xfId="86"/>
    <cellStyle name="60% - Énfasis1" xfId="87"/>
    <cellStyle name="60% - Énfasis2" xfId="88"/>
    <cellStyle name="60% - Énfasis3" xfId="89"/>
    <cellStyle name="60% - Énfasis4" xfId="90"/>
    <cellStyle name="60% - Énfasis5" xfId="91"/>
    <cellStyle name="60% - Énfasis6" xfId="92"/>
    <cellStyle name="Accent1 2" xfId="93"/>
    <cellStyle name="Accent2 2" xfId="12"/>
    <cellStyle name="Accent2 2 2" xfId="94"/>
    <cellStyle name="Accent3 2" xfId="95"/>
    <cellStyle name="Accent4 2" xfId="96"/>
    <cellStyle name="Accent5 2" xfId="97"/>
    <cellStyle name="Accent6 2" xfId="98"/>
    <cellStyle name="Bad 2" xfId="13"/>
    <cellStyle name="Bad 2 2" xfId="99"/>
    <cellStyle name="Bevitel" xfId="100"/>
    <cellStyle name="Buena" xfId="101"/>
    <cellStyle name="Calculation 2" xfId="102"/>
    <cellStyle name="Cálculo" xfId="103"/>
    <cellStyle name="Celda de comprobación" xfId="104"/>
    <cellStyle name="Celda vinculada" xfId="105"/>
    <cellStyle name="Check Cell 2" xfId="106"/>
    <cellStyle name="Cím" xfId="107"/>
    <cellStyle name="Címsor 1" xfId="108"/>
    <cellStyle name="Címsor 2" xfId="109"/>
    <cellStyle name="Címsor 3" xfId="110"/>
    <cellStyle name="Címsor 4" xfId="111"/>
    <cellStyle name="Comma" xfId="1" builtinId="3"/>
    <cellStyle name="Comma 10 3" xfId="7"/>
    <cellStyle name="Comma 2" xfId="2"/>
    <cellStyle name="Comma 3" xfId="3"/>
    <cellStyle name="Comma 4" xfId="9"/>
    <cellStyle name="Ellenőrzőcella" xfId="112"/>
    <cellStyle name="Encabezado 4" xfId="113"/>
    <cellStyle name="Énfasis1" xfId="114"/>
    <cellStyle name="Énfasis2" xfId="115"/>
    <cellStyle name="Énfasis3" xfId="116"/>
    <cellStyle name="Énfasis4" xfId="117"/>
    <cellStyle name="Énfasis5" xfId="118"/>
    <cellStyle name="Énfasis6" xfId="119"/>
    <cellStyle name="Entrada" xfId="120"/>
    <cellStyle name="Explanatory Text 2" xfId="121"/>
    <cellStyle name="Figyelmeztetés" xfId="122"/>
    <cellStyle name="Good 2" xfId="123"/>
    <cellStyle name="greyed" xfId="124"/>
    <cellStyle name="Heading 1 2" xfId="125"/>
    <cellStyle name="Heading 2 2" xfId="126"/>
    <cellStyle name="Heading 3 2" xfId="127"/>
    <cellStyle name="Heading 4 2" xfId="128"/>
    <cellStyle name="highlightExposure" xfId="129"/>
    <cellStyle name="highlightText" xfId="130"/>
    <cellStyle name="Hipervínculo 2" xfId="131"/>
    <cellStyle name="Hivatkozott cella" xfId="132"/>
    <cellStyle name="Hyperlink" xfId="6" builtinId="8"/>
    <cellStyle name="Hyperlink 2" xfId="133"/>
    <cellStyle name="Hyperlink 3" xfId="134"/>
    <cellStyle name="Hyperlink 3 2" xfId="135"/>
    <cellStyle name="Incorrecto" xfId="136"/>
    <cellStyle name="Input 2" xfId="137"/>
    <cellStyle name="inputExposure" xfId="138"/>
    <cellStyle name="Jegyzet" xfId="139"/>
    <cellStyle name="Jelölőszín (1)" xfId="140"/>
    <cellStyle name="Jelölőszín (2)" xfId="141"/>
    <cellStyle name="Jelölőszín (3)" xfId="142"/>
    <cellStyle name="Jelölőszín (4)" xfId="143"/>
    <cellStyle name="Jelölőszín (5)" xfId="144"/>
    <cellStyle name="Jelölőszín (6)" xfId="145"/>
    <cellStyle name="Jó" xfId="146"/>
    <cellStyle name="Kimenet" xfId="147"/>
    <cellStyle name="Lien hypertexte 2" xfId="148"/>
    <cellStyle name="Lien hypertexte 3" xfId="149"/>
    <cellStyle name="Linked Cell 2" xfId="150"/>
    <cellStyle name="Magyarázó szöveg" xfId="151"/>
    <cellStyle name="Millares 2" xfId="152"/>
    <cellStyle name="Millares 2 2" xfId="153"/>
    <cellStyle name="Millares 3" xfId="154"/>
    <cellStyle name="Millares 3 2" xfId="155"/>
    <cellStyle name="Milliers [0]_3A_NumeratorReport_Option1_040611" xfId="156"/>
    <cellStyle name="Milliers_3A_NumeratorReport_Option1_040611" xfId="157"/>
    <cellStyle name="Monétaire [0]_3A_NumeratorReport_Option1_040611" xfId="158"/>
    <cellStyle name="Monétaire_3A_NumeratorReport_Option1_040611" xfId="159"/>
    <cellStyle name="Navadno_List1" xfId="160"/>
    <cellStyle name="Neutral 2" xfId="161"/>
    <cellStyle name="Normal" xfId="0" builtinId="0"/>
    <cellStyle name="Normal 10" xfId="171"/>
    <cellStyle name="Normal 11" xfId="215"/>
    <cellStyle name="Normal 11 3" xfId="218"/>
    <cellStyle name="Normal 12" xfId="216"/>
    <cellStyle name="Normal 12 2" xfId="217"/>
    <cellStyle name="Normal 2" xfId="4"/>
    <cellStyle name="Normal 2 2" xfId="163"/>
    <cellStyle name="Normal 2 2 2" xfId="164"/>
    <cellStyle name="Normal 2 2 3" xfId="165"/>
    <cellStyle name="Normal 2 2 3 2" xfId="166"/>
    <cellStyle name="Normal 2 2_COREP GL04rev3" xfId="167"/>
    <cellStyle name="Normal 2 3" xfId="168"/>
    <cellStyle name="Normal 2 4" xfId="162"/>
    <cellStyle name="Normal 2 5" xfId="169"/>
    <cellStyle name="Normal 2 6" xfId="214"/>
    <cellStyle name="Normal 2 7" xfId="212"/>
    <cellStyle name="Normal 2 8" xfId="213"/>
    <cellStyle name="Normal 2_~0149226" xfId="170"/>
    <cellStyle name="Normal 3" xfId="5"/>
    <cellStyle name="Normal 3 2" xfId="172"/>
    <cellStyle name="Normal 3 3" xfId="173"/>
    <cellStyle name="Normal 3 4" xfId="174"/>
    <cellStyle name="Normal 3_~1520012" xfId="175"/>
    <cellStyle name="Normal 4" xfId="8"/>
    <cellStyle name="Normal 4 2" xfId="176"/>
    <cellStyle name="Normal 5" xfId="177"/>
    <cellStyle name="Normal 5 2" xfId="178"/>
    <cellStyle name="Normal 5_20130128_ITS on reporting_Annex I_CA" xfId="179"/>
    <cellStyle name="Normal 6" xfId="180"/>
    <cellStyle name="Normal 7" xfId="181"/>
    <cellStyle name="Normal 7 2" xfId="182"/>
    <cellStyle name="Normal 8" xfId="183"/>
    <cellStyle name="Normal 9" xfId="14"/>
    <cellStyle name="Normale_2011 04 14 Templates for stress test_bcl" xfId="184"/>
    <cellStyle name="Normalny 2" xfId="11"/>
    <cellStyle name="Notas" xfId="185"/>
    <cellStyle name="Note 2" xfId="186"/>
    <cellStyle name="Összesen" xfId="187"/>
    <cellStyle name="Output 2" xfId="188"/>
    <cellStyle name="Percent 2" xfId="10"/>
    <cellStyle name="Porcentual 2" xfId="189"/>
    <cellStyle name="Porcentual 2 2" xfId="190"/>
    <cellStyle name="Prozent 2" xfId="191"/>
    <cellStyle name="Rossz" xfId="192"/>
    <cellStyle name="Salida" xfId="193"/>
    <cellStyle name="Semleges" xfId="194"/>
    <cellStyle name="showExposure" xfId="195"/>
    <cellStyle name="Standard 2" xfId="196"/>
    <cellStyle name="Standard 3" xfId="197"/>
    <cellStyle name="Standard 3 2" xfId="198"/>
    <cellStyle name="Standard 4" xfId="199"/>
    <cellStyle name="Standard_20100129_1559 Jentsch_COREP ON 20100129 COREP preliminary proposal_CR SA" xfId="200"/>
    <cellStyle name="Számítás" xfId="201"/>
    <cellStyle name="Texto de advertencia" xfId="202"/>
    <cellStyle name="Texto explicativo" xfId="203"/>
    <cellStyle name="Title 2" xfId="204"/>
    <cellStyle name="Título" xfId="205"/>
    <cellStyle name="Título 1" xfId="206"/>
    <cellStyle name="Título 2" xfId="207"/>
    <cellStyle name="Título 3" xfId="208"/>
    <cellStyle name="Título_20091015 DE_Proposed amendments to CR SEC_MKR" xfId="209"/>
    <cellStyle name="Total 2" xfId="210"/>
    <cellStyle name="Warning Text 2" xfId="2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nako/Downloads/reporting-template%20(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ond_Pricing\Documents%20and%20Settings\c16163\Desktop\UNIV_SWA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laalli/AppData/Local/Temp/notes5AFE9B/S_A_IN_W.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laalli/AppData/Local/Temp/notes5AFE9B/S_A_IN_W-template.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guxho/AppData/Local/Microsoft/Windows/Temporary%20Internet%20Files/Content.Outlook/0K3CZB3N/Rules%20M-Q%20form%20nace%20rev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X:\Users\ikruja\AppData\Local\Microsoft\Windows\Temporary%20Internet%20Files\Content.Outlook\8YNQSDUS\Copy%20of%20Inputs%20Albanian%20Complete%2006022013%20(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master3\c\My%20Documents\orfeaBOARepor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Expert%20Groups\Accounting%20and%20Auditing\Other%20folders\EGFI%20Workstream%20Reporting\Circulated%20papers\2009\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guxho/Desktop/Release%205.3/test/template/Bankat/S_A_IN_Q.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ond_Pricing\Documents%20and%20Settings\PUBLIC\&#932;&#945;%20&#941;&#947;&#947;&#961;&#945;&#966;&#940;%20&#956;&#959;&#965;\Personal\Tasos\Risk%20&amp;%20Finance\Finance\Monte_Carlo%20Simulation_Cholesky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Users\ikruja\Documents\Time%20schedul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masters\c\ALBANI~1\BoA\AlbanianReport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guxho/AppData/Local/Microsoft/Windows/INetCache/Content.Outlook/EU8F4A8A/Formularet%20per%20bankat%20(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Data Typ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Initial report"/>
      <sheetName val="B-Intermediate report"/>
      <sheetName val="Menus (sheet to hide)"/>
      <sheetName val="Cell links"/>
      <sheetName val="C-Final report"/>
      <sheetName val="Explanatory notes"/>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sheetName val="FRA-IRG"/>
      <sheetName val="Swap Analysis"/>
      <sheetName val="Swap Port"/>
      <sheetName val="Asset Swap"/>
      <sheetName val="Bond Monitor"/>
      <sheetName val="Bond Option"/>
      <sheetName val="Swaptions"/>
      <sheetName val="CapColFlr"/>
      <sheetName val="Sprd Opts"/>
      <sheetName val="Vol Bond"/>
      <sheetName val="Annuity-Mgn"/>
      <sheetName val="Accrued"/>
      <sheetName val="Dates"/>
    </sheetNames>
    <sheetDataSet>
      <sheetData sheetId="0">
        <row r="2">
          <cell r="J2" t="str">
            <v>(c) 1988-2006</v>
          </cell>
        </row>
        <row r="3">
          <cell r="J3" t="str">
            <v>version 10.0.01</v>
          </cell>
        </row>
      </sheetData>
      <sheetData sheetId="1"/>
      <sheetData sheetId="2" refreshError="1"/>
      <sheetData sheetId="3"/>
      <sheetData sheetId="4"/>
      <sheetData sheetId="5"/>
      <sheetData sheetId="6" refreshError="1"/>
      <sheetData sheetId="7"/>
      <sheetData sheetId="8"/>
      <sheetData sheetId="9"/>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 Types"/>
      <sheetName val="F8.1a"/>
      <sheetName val="Data type"/>
      <sheetName val="Codifications of transaction"/>
      <sheetName val="Codifications of transactions"/>
    </sheetNames>
    <sheetDataSet>
      <sheetData sheetId="0" refreshError="1"/>
      <sheetData sheetId="1" refreshError="1">
        <row r="35">
          <cell r="C35" t="str">
            <v>Tituj kapitali më pak se 10%</v>
          </cell>
        </row>
        <row r="36">
          <cell r="C36" t="str">
            <v>Obligacione dhe dëftesa</v>
          </cell>
        </row>
        <row r="37">
          <cell r="C37" t="str">
            <v>Bono thesari</v>
          </cell>
        </row>
        <row r="38">
          <cell r="C38" t="str">
            <v>Tituj te mbrojtura nga aktive (ABS)</v>
          </cell>
        </row>
        <row r="39">
          <cell r="C39" t="str">
            <v>Derivativë financiarë</v>
          </cell>
        </row>
        <row r="40">
          <cell r="C40" t="str">
            <v>REPO</v>
          </cell>
        </row>
        <row r="41">
          <cell r="C41" t="str">
            <v>Tituj në fonde investimesh</v>
          </cell>
        </row>
        <row r="42">
          <cell r="C42" t="str">
            <v>-</v>
          </cell>
        </row>
        <row r="75">
          <cell r="C75" t="str">
            <v>Qeveria qendrore</v>
          </cell>
        </row>
        <row r="76">
          <cell r="C76" t="str">
            <v>Qeveria lokale</v>
          </cell>
        </row>
        <row r="77">
          <cell r="C77" t="str">
            <v>Banka qendrore/ Autoriteti Monetar</v>
          </cell>
        </row>
        <row r="78">
          <cell r="C78" t="str">
            <v>Bankat</v>
          </cell>
        </row>
        <row r="79">
          <cell r="C79" t="str">
            <v>Shoqëritë e Kursim Kreditit</v>
          </cell>
        </row>
        <row r="80">
          <cell r="C80" t="str">
            <v>Fondet e Investimit</v>
          </cell>
        </row>
        <row r="81">
          <cell r="C81" t="str">
            <v>Ndërmjetës të tjerë financiarë, përveç shoqërive të sigurimit dhe fondeve të pensionit</v>
          </cell>
        </row>
        <row r="82">
          <cell r="C82" t="str">
            <v>Ndihmësit financiarë</v>
          </cell>
        </row>
        <row r="83">
          <cell r="C83" t="str">
            <v>Shoqëritë e sigurimit</v>
          </cell>
        </row>
        <row r="84">
          <cell r="C84" t="str">
            <v>Fondet e pensionit</v>
          </cell>
        </row>
        <row r="85">
          <cell r="C85" t="str">
            <v>Korporata jofinanciare publike</v>
          </cell>
        </row>
        <row r="86">
          <cell r="C86" t="str">
            <v>Korporata jofinanciare private</v>
          </cell>
        </row>
        <row r="87">
          <cell r="C87" t="str">
            <v>Organizata Ndërkombëtare</v>
          </cell>
        </row>
        <row r="88">
          <cell r="C88" t="str">
            <v>Individët</v>
          </cell>
        </row>
        <row r="89">
          <cell r="C89" t="str">
            <v>Institucionet jo me qëllim fitimi që u shërbejnë individëve</v>
          </cell>
        </row>
        <row r="90">
          <cell r="C90" t="str">
            <v>-</v>
          </cell>
        </row>
        <row r="96">
          <cell r="C96" t="str">
            <v>Të tregtueshme</v>
          </cell>
        </row>
        <row r="97">
          <cell r="C97" t="str">
            <v>Të vendosjes</v>
          </cell>
        </row>
        <row r="98">
          <cell r="C98" t="str">
            <v>Të investimit</v>
          </cell>
        </row>
        <row r="99">
          <cell r="C99" t="str">
            <v>-</v>
          </cell>
        </row>
        <row r="102">
          <cell r="C102" t="str">
            <v>Rezident</v>
          </cell>
        </row>
        <row r="103">
          <cell r="C103" t="str">
            <v>Jorezident</v>
          </cell>
        </row>
        <row r="132">
          <cell r="B132" t="str">
            <v>AFG</v>
          </cell>
        </row>
        <row r="133">
          <cell r="B133" t="str">
            <v>ALB</v>
          </cell>
        </row>
        <row r="134">
          <cell r="B134" t="str">
            <v>DZA</v>
          </cell>
        </row>
        <row r="135">
          <cell r="B135" t="str">
            <v>ASM</v>
          </cell>
        </row>
        <row r="136">
          <cell r="B136" t="str">
            <v>AND</v>
          </cell>
        </row>
        <row r="137">
          <cell r="B137" t="str">
            <v>AGO</v>
          </cell>
        </row>
        <row r="138">
          <cell r="B138" t="str">
            <v>AIA</v>
          </cell>
        </row>
        <row r="139">
          <cell r="B139" t="str">
            <v>ATA</v>
          </cell>
        </row>
        <row r="140">
          <cell r="B140" t="str">
            <v>ATG</v>
          </cell>
        </row>
        <row r="141">
          <cell r="B141" t="str">
            <v>ARG</v>
          </cell>
        </row>
        <row r="142">
          <cell r="B142" t="str">
            <v>ARM</v>
          </cell>
        </row>
        <row r="143">
          <cell r="B143" t="str">
            <v>ABW</v>
          </cell>
        </row>
        <row r="144">
          <cell r="B144" t="str">
            <v>AUS</v>
          </cell>
        </row>
        <row r="145">
          <cell r="B145" t="str">
            <v>AUT</v>
          </cell>
        </row>
        <row r="146">
          <cell r="B146" t="str">
            <v>AZE</v>
          </cell>
        </row>
        <row r="147">
          <cell r="B147" t="str">
            <v>BHS</v>
          </cell>
        </row>
        <row r="148">
          <cell r="B148" t="str">
            <v>BHR</v>
          </cell>
        </row>
        <row r="149">
          <cell r="B149" t="str">
            <v>BGD</v>
          </cell>
        </row>
        <row r="150">
          <cell r="B150" t="str">
            <v>BRB</v>
          </cell>
        </row>
        <row r="151">
          <cell r="B151" t="str">
            <v>BLR</v>
          </cell>
        </row>
        <row r="152">
          <cell r="B152" t="str">
            <v>BEL</v>
          </cell>
        </row>
        <row r="153">
          <cell r="B153" t="str">
            <v>BLZ</v>
          </cell>
        </row>
        <row r="154">
          <cell r="B154" t="str">
            <v>BEN</v>
          </cell>
        </row>
        <row r="155">
          <cell r="B155" t="str">
            <v>BMU</v>
          </cell>
        </row>
        <row r="156">
          <cell r="B156" t="str">
            <v>BTN</v>
          </cell>
        </row>
        <row r="157">
          <cell r="B157" t="str">
            <v>BOL</v>
          </cell>
        </row>
        <row r="158">
          <cell r="B158" t="str">
            <v>BIH</v>
          </cell>
        </row>
        <row r="159">
          <cell r="B159" t="str">
            <v>BWA</v>
          </cell>
        </row>
        <row r="160">
          <cell r="B160" t="str">
            <v>BRA</v>
          </cell>
        </row>
        <row r="161">
          <cell r="B161" t="str">
            <v>IOT</v>
          </cell>
        </row>
        <row r="162">
          <cell r="B162" t="str">
            <v>VGB</v>
          </cell>
        </row>
        <row r="163">
          <cell r="B163" t="str">
            <v>BRN</v>
          </cell>
        </row>
        <row r="164">
          <cell r="B164" t="str">
            <v>BGR</v>
          </cell>
        </row>
        <row r="165">
          <cell r="B165" t="str">
            <v>BFA</v>
          </cell>
        </row>
        <row r="166">
          <cell r="B166" t="str">
            <v>MMR</v>
          </cell>
        </row>
        <row r="167">
          <cell r="B167" t="str">
            <v>BDI</v>
          </cell>
        </row>
        <row r="168">
          <cell r="B168" t="str">
            <v>KHM</v>
          </cell>
        </row>
        <row r="169">
          <cell r="B169" t="str">
            <v>CMR</v>
          </cell>
        </row>
        <row r="170">
          <cell r="B170" t="str">
            <v>CAN</v>
          </cell>
        </row>
        <row r="171">
          <cell r="B171" t="str">
            <v>CPV</v>
          </cell>
        </row>
        <row r="172">
          <cell r="B172" t="str">
            <v>CYM</v>
          </cell>
        </row>
        <row r="173">
          <cell r="B173" t="str">
            <v>CAF</v>
          </cell>
        </row>
        <row r="174">
          <cell r="B174" t="str">
            <v>TCD</v>
          </cell>
        </row>
        <row r="175">
          <cell r="B175" t="str">
            <v>CHL</v>
          </cell>
        </row>
        <row r="176">
          <cell r="B176" t="str">
            <v>CHN</v>
          </cell>
        </row>
        <row r="177">
          <cell r="B177" t="str">
            <v>CXR</v>
          </cell>
        </row>
        <row r="178">
          <cell r="B178" t="str">
            <v>CCK</v>
          </cell>
        </row>
        <row r="179">
          <cell r="B179" t="str">
            <v>COL</v>
          </cell>
        </row>
        <row r="180">
          <cell r="B180" t="str">
            <v>COM</v>
          </cell>
        </row>
        <row r="181">
          <cell r="B181" t="str">
            <v>COG</v>
          </cell>
        </row>
        <row r="182">
          <cell r="B182" t="str">
            <v>COD</v>
          </cell>
        </row>
        <row r="183">
          <cell r="B183" t="str">
            <v>COK</v>
          </cell>
        </row>
        <row r="184">
          <cell r="B184" t="str">
            <v>CRC</v>
          </cell>
        </row>
        <row r="185">
          <cell r="B185" t="str">
            <v>HRV</v>
          </cell>
        </row>
        <row r="186">
          <cell r="B186" t="str">
            <v>CUB</v>
          </cell>
        </row>
        <row r="187">
          <cell r="B187" t="str">
            <v>CYP</v>
          </cell>
        </row>
        <row r="188">
          <cell r="B188" t="str">
            <v>CZE</v>
          </cell>
        </row>
        <row r="189">
          <cell r="B189" t="str">
            <v>DNK</v>
          </cell>
        </row>
        <row r="190">
          <cell r="B190" t="str">
            <v>DJI</v>
          </cell>
        </row>
        <row r="191">
          <cell r="B191" t="str">
            <v>DMA</v>
          </cell>
        </row>
        <row r="192">
          <cell r="B192" t="str">
            <v>DOM</v>
          </cell>
        </row>
        <row r="193">
          <cell r="B193" t="str">
            <v>TLS</v>
          </cell>
        </row>
        <row r="194">
          <cell r="B194" t="str">
            <v>ECU</v>
          </cell>
        </row>
        <row r="195">
          <cell r="B195" t="str">
            <v>EGY</v>
          </cell>
        </row>
        <row r="196">
          <cell r="B196" t="str">
            <v>SLV</v>
          </cell>
        </row>
        <row r="197">
          <cell r="B197" t="str">
            <v>GNQ</v>
          </cell>
        </row>
        <row r="198">
          <cell r="B198" t="str">
            <v>ERI</v>
          </cell>
        </row>
        <row r="199">
          <cell r="B199" t="str">
            <v>EST</v>
          </cell>
        </row>
        <row r="200">
          <cell r="B200" t="str">
            <v>ETH</v>
          </cell>
        </row>
        <row r="201">
          <cell r="B201" t="str">
            <v>FLK</v>
          </cell>
        </row>
        <row r="202">
          <cell r="B202" t="str">
            <v>FRO</v>
          </cell>
        </row>
        <row r="203">
          <cell r="B203" t="str">
            <v>FJI</v>
          </cell>
        </row>
        <row r="204">
          <cell r="B204" t="str">
            <v>FIN</v>
          </cell>
        </row>
        <row r="205">
          <cell r="B205" t="str">
            <v>FRA</v>
          </cell>
        </row>
        <row r="206">
          <cell r="B206" t="str">
            <v>PYF</v>
          </cell>
        </row>
        <row r="207">
          <cell r="B207" t="str">
            <v>GAB</v>
          </cell>
        </row>
        <row r="208">
          <cell r="B208" t="str">
            <v>GMB</v>
          </cell>
        </row>
        <row r="209">
          <cell r="B209" t="str">
            <v>GazaStrip</v>
          </cell>
        </row>
        <row r="210">
          <cell r="B210" t="str">
            <v>GEO</v>
          </cell>
        </row>
        <row r="211">
          <cell r="B211" t="str">
            <v>DEU</v>
          </cell>
        </row>
        <row r="212">
          <cell r="B212" t="str">
            <v>GHA</v>
          </cell>
        </row>
        <row r="213">
          <cell r="B213" t="str">
            <v>GIB</v>
          </cell>
        </row>
        <row r="214">
          <cell r="B214" t="str">
            <v>GRC</v>
          </cell>
        </row>
        <row r="215">
          <cell r="B215" t="str">
            <v>GRL</v>
          </cell>
        </row>
        <row r="216">
          <cell r="B216" t="str">
            <v>GRD</v>
          </cell>
        </row>
        <row r="217">
          <cell r="B217" t="str">
            <v>GUM</v>
          </cell>
        </row>
        <row r="218">
          <cell r="B218" t="str">
            <v>GTM</v>
          </cell>
        </row>
        <row r="219">
          <cell r="B219" t="str">
            <v>GIN</v>
          </cell>
        </row>
        <row r="220">
          <cell r="B220" t="str">
            <v>GNB</v>
          </cell>
        </row>
        <row r="221">
          <cell r="B221" t="str">
            <v>GUY</v>
          </cell>
        </row>
        <row r="222">
          <cell r="B222" t="str">
            <v>HTI</v>
          </cell>
        </row>
        <row r="223">
          <cell r="B223" t="str">
            <v>HND</v>
          </cell>
        </row>
        <row r="224">
          <cell r="B224" t="str">
            <v>HKG</v>
          </cell>
        </row>
        <row r="225">
          <cell r="B225" t="str">
            <v>HUN</v>
          </cell>
        </row>
        <row r="226">
          <cell r="B226" t="str">
            <v>IS</v>
          </cell>
        </row>
        <row r="227">
          <cell r="B227" t="str">
            <v>IND</v>
          </cell>
        </row>
        <row r="228">
          <cell r="B228" t="str">
            <v>IDN</v>
          </cell>
        </row>
        <row r="229">
          <cell r="B229" t="str">
            <v>IRN</v>
          </cell>
        </row>
        <row r="230">
          <cell r="B230" t="str">
            <v>IRQ</v>
          </cell>
        </row>
        <row r="231">
          <cell r="B231" t="str">
            <v>IRL</v>
          </cell>
        </row>
        <row r="232">
          <cell r="B232" t="str">
            <v>IMN</v>
          </cell>
        </row>
        <row r="233">
          <cell r="B233" t="str">
            <v>ISR</v>
          </cell>
        </row>
        <row r="234">
          <cell r="B234" t="str">
            <v>ITA</v>
          </cell>
        </row>
        <row r="235">
          <cell r="B235" t="str">
            <v>CIV</v>
          </cell>
        </row>
        <row r="236">
          <cell r="B236" t="str">
            <v>JAM</v>
          </cell>
        </row>
        <row r="237">
          <cell r="B237" t="str">
            <v>JPN</v>
          </cell>
        </row>
        <row r="238">
          <cell r="B238" t="str">
            <v>JEY</v>
          </cell>
        </row>
        <row r="239">
          <cell r="B239" t="str">
            <v>JOR</v>
          </cell>
        </row>
        <row r="240">
          <cell r="B240" t="str">
            <v>KAZ</v>
          </cell>
        </row>
        <row r="241">
          <cell r="B241" t="str">
            <v>KEN</v>
          </cell>
        </row>
        <row r="242">
          <cell r="B242" t="str">
            <v>KIR</v>
          </cell>
        </row>
        <row r="243">
          <cell r="B243" t="str">
            <v>Kosovo</v>
          </cell>
        </row>
        <row r="244">
          <cell r="B244" t="str">
            <v>KWT</v>
          </cell>
        </row>
        <row r="245">
          <cell r="B245" t="str">
            <v>KGZ</v>
          </cell>
        </row>
        <row r="246">
          <cell r="B246" t="str">
            <v>LAO</v>
          </cell>
        </row>
        <row r="247">
          <cell r="B247" t="str">
            <v>LVA</v>
          </cell>
        </row>
        <row r="248">
          <cell r="B248" t="str">
            <v>LBN</v>
          </cell>
        </row>
        <row r="249">
          <cell r="B249" t="str">
            <v>LSO</v>
          </cell>
        </row>
        <row r="250">
          <cell r="B250" t="str">
            <v>LBR</v>
          </cell>
        </row>
        <row r="251">
          <cell r="B251" t="str">
            <v>LBY</v>
          </cell>
        </row>
        <row r="252">
          <cell r="B252" t="str">
            <v>LIE</v>
          </cell>
        </row>
        <row r="253">
          <cell r="B253" t="str">
            <v>LTU</v>
          </cell>
        </row>
        <row r="254">
          <cell r="B254" t="str">
            <v>LUX</v>
          </cell>
        </row>
        <row r="255">
          <cell r="B255" t="str">
            <v>MAC</v>
          </cell>
        </row>
        <row r="256">
          <cell r="B256" t="str">
            <v>MKD</v>
          </cell>
        </row>
        <row r="257">
          <cell r="B257" t="str">
            <v>MDG</v>
          </cell>
        </row>
        <row r="258">
          <cell r="B258" t="str">
            <v>MWI</v>
          </cell>
        </row>
        <row r="259">
          <cell r="B259" t="str">
            <v>MYS</v>
          </cell>
        </row>
        <row r="260">
          <cell r="B260" t="str">
            <v>MDV</v>
          </cell>
        </row>
        <row r="261">
          <cell r="B261" t="str">
            <v>MLI</v>
          </cell>
        </row>
        <row r="262">
          <cell r="B262" t="str">
            <v>MLT</v>
          </cell>
        </row>
        <row r="263">
          <cell r="B263" t="str">
            <v>MHL</v>
          </cell>
        </row>
        <row r="264">
          <cell r="B264" t="str">
            <v>MRT</v>
          </cell>
        </row>
        <row r="265">
          <cell r="B265" t="str">
            <v>MUS</v>
          </cell>
        </row>
        <row r="266">
          <cell r="B266" t="str">
            <v>MYT</v>
          </cell>
        </row>
        <row r="267">
          <cell r="B267" t="str">
            <v>MEX</v>
          </cell>
        </row>
        <row r="268">
          <cell r="B268" t="str">
            <v>FSM</v>
          </cell>
        </row>
        <row r="269">
          <cell r="B269" t="str">
            <v>MDA</v>
          </cell>
        </row>
        <row r="270">
          <cell r="B270" t="str">
            <v>MCO</v>
          </cell>
        </row>
        <row r="271">
          <cell r="B271" t="str">
            <v>MNG</v>
          </cell>
        </row>
        <row r="272">
          <cell r="B272" t="str">
            <v>MNE</v>
          </cell>
        </row>
        <row r="273">
          <cell r="B273" t="str">
            <v>MSR</v>
          </cell>
        </row>
        <row r="274">
          <cell r="B274" t="str">
            <v>MAR</v>
          </cell>
        </row>
        <row r="275">
          <cell r="B275" t="str">
            <v>MOZ</v>
          </cell>
        </row>
        <row r="276">
          <cell r="B276" t="str">
            <v>NAM</v>
          </cell>
        </row>
        <row r="277">
          <cell r="B277" t="str">
            <v>NRU</v>
          </cell>
        </row>
        <row r="278">
          <cell r="B278" t="str">
            <v>NPL</v>
          </cell>
        </row>
        <row r="279">
          <cell r="B279" t="str">
            <v>NLD</v>
          </cell>
        </row>
        <row r="280">
          <cell r="B280" t="str">
            <v>ANT</v>
          </cell>
        </row>
        <row r="281">
          <cell r="B281" t="str">
            <v>NCL</v>
          </cell>
        </row>
        <row r="282">
          <cell r="B282" t="str">
            <v>NZL</v>
          </cell>
        </row>
        <row r="283">
          <cell r="B283" t="str">
            <v>NIC</v>
          </cell>
        </row>
        <row r="284">
          <cell r="B284" t="str">
            <v>NER</v>
          </cell>
        </row>
        <row r="285">
          <cell r="B285" t="str">
            <v>NGA</v>
          </cell>
        </row>
        <row r="286">
          <cell r="B286" t="str">
            <v>NIU</v>
          </cell>
        </row>
        <row r="287">
          <cell r="B287" t="str">
            <v>NFK</v>
          </cell>
        </row>
        <row r="288">
          <cell r="B288" t="str">
            <v>MNP</v>
          </cell>
        </row>
        <row r="289">
          <cell r="B289" t="str">
            <v>PRK</v>
          </cell>
        </row>
        <row r="290">
          <cell r="B290" t="str">
            <v>NOR</v>
          </cell>
        </row>
        <row r="291">
          <cell r="B291" t="str">
            <v>OMN</v>
          </cell>
        </row>
        <row r="292">
          <cell r="B292" t="str">
            <v>PAK</v>
          </cell>
        </row>
        <row r="293">
          <cell r="B293" t="str">
            <v>PLW</v>
          </cell>
        </row>
        <row r="294">
          <cell r="B294" t="str">
            <v>PAN</v>
          </cell>
        </row>
        <row r="295">
          <cell r="B295" t="str">
            <v>PNG</v>
          </cell>
        </row>
        <row r="296">
          <cell r="B296" t="str">
            <v>PRY</v>
          </cell>
        </row>
        <row r="297">
          <cell r="B297" t="str">
            <v>PER</v>
          </cell>
        </row>
        <row r="298">
          <cell r="B298" t="str">
            <v>PHL</v>
          </cell>
        </row>
        <row r="299">
          <cell r="B299" t="str">
            <v>PCN</v>
          </cell>
        </row>
        <row r="300">
          <cell r="B300" t="str">
            <v>POL</v>
          </cell>
        </row>
        <row r="301">
          <cell r="B301" t="str">
            <v>PRT</v>
          </cell>
        </row>
        <row r="302">
          <cell r="B302" t="str">
            <v>PRI</v>
          </cell>
        </row>
        <row r="303">
          <cell r="B303" t="str">
            <v>QAT</v>
          </cell>
        </row>
        <row r="304">
          <cell r="B304" t="str">
            <v>ROU</v>
          </cell>
        </row>
        <row r="305">
          <cell r="B305" t="str">
            <v>RUS</v>
          </cell>
        </row>
        <row r="306">
          <cell r="B306" t="str">
            <v>RWA</v>
          </cell>
        </row>
        <row r="307">
          <cell r="B307" t="str">
            <v>BLM</v>
          </cell>
        </row>
        <row r="308">
          <cell r="B308" t="str">
            <v>WSM</v>
          </cell>
        </row>
        <row r="309">
          <cell r="B309" t="str">
            <v>SMR</v>
          </cell>
        </row>
        <row r="310">
          <cell r="B310" t="str">
            <v>STP</v>
          </cell>
        </row>
        <row r="311">
          <cell r="B311" t="str">
            <v>SAU</v>
          </cell>
        </row>
        <row r="312">
          <cell r="B312" t="str">
            <v>SEN</v>
          </cell>
        </row>
        <row r="313">
          <cell r="B313" t="str">
            <v>SRB</v>
          </cell>
        </row>
        <row r="314">
          <cell r="B314" t="str">
            <v>SYC</v>
          </cell>
        </row>
        <row r="315">
          <cell r="B315" t="str">
            <v>SLE</v>
          </cell>
        </row>
        <row r="316">
          <cell r="B316" t="str">
            <v>SGP</v>
          </cell>
        </row>
        <row r="317">
          <cell r="B317" t="str">
            <v>SVK</v>
          </cell>
        </row>
        <row r="318">
          <cell r="B318" t="str">
            <v>SVN</v>
          </cell>
        </row>
        <row r="319">
          <cell r="B319" t="str">
            <v>SLB</v>
          </cell>
        </row>
        <row r="320">
          <cell r="B320" t="str">
            <v>SOM</v>
          </cell>
        </row>
        <row r="321">
          <cell r="B321" t="str">
            <v>ZAF</v>
          </cell>
        </row>
        <row r="322">
          <cell r="B322" t="str">
            <v>KOR</v>
          </cell>
        </row>
        <row r="323">
          <cell r="B323" t="str">
            <v>ESP</v>
          </cell>
        </row>
        <row r="324">
          <cell r="B324" t="str">
            <v>LKA</v>
          </cell>
        </row>
        <row r="325">
          <cell r="B325" t="str">
            <v>SHN</v>
          </cell>
        </row>
        <row r="326">
          <cell r="B326" t="str">
            <v>KNA</v>
          </cell>
        </row>
        <row r="327">
          <cell r="B327" t="str">
            <v>LCA</v>
          </cell>
        </row>
        <row r="328">
          <cell r="B328" t="str">
            <v>MAF</v>
          </cell>
        </row>
        <row r="329">
          <cell r="B329" t="str">
            <v>SPM</v>
          </cell>
        </row>
        <row r="330">
          <cell r="B330" t="str">
            <v>VCT</v>
          </cell>
        </row>
        <row r="331">
          <cell r="B331" t="str">
            <v>SDN</v>
          </cell>
        </row>
        <row r="332">
          <cell r="B332" t="str">
            <v>SUR</v>
          </cell>
        </row>
        <row r="333">
          <cell r="B333" t="str">
            <v>SJM</v>
          </cell>
        </row>
        <row r="334">
          <cell r="B334" t="str">
            <v>SWZ</v>
          </cell>
        </row>
        <row r="335">
          <cell r="B335" t="str">
            <v>SWE</v>
          </cell>
        </row>
        <row r="336">
          <cell r="B336" t="str">
            <v>CHE</v>
          </cell>
        </row>
        <row r="337">
          <cell r="B337" t="str">
            <v>SYR</v>
          </cell>
        </row>
        <row r="338">
          <cell r="B338" t="str">
            <v>TWN</v>
          </cell>
        </row>
        <row r="339">
          <cell r="B339" t="str">
            <v>TJK</v>
          </cell>
        </row>
        <row r="340">
          <cell r="B340" t="str">
            <v>TZA</v>
          </cell>
        </row>
        <row r="341">
          <cell r="B341" t="str">
            <v>THA</v>
          </cell>
        </row>
        <row r="342">
          <cell r="B342" t="str">
            <v>TGO</v>
          </cell>
        </row>
        <row r="343">
          <cell r="B343" t="str">
            <v>TKL</v>
          </cell>
        </row>
        <row r="344">
          <cell r="B344" t="str">
            <v>TON</v>
          </cell>
        </row>
        <row r="345">
          <cell r="B345" t="str">
            <v>TTO</v>
          </cell>
        </row>
        <row r="346">
          <cell r="B346" t="str">
            <v>TUN</v>
          </cell>
        </row>
        <row r="347">
          <cell r="B347" t="str">
            <v>TUR</v>
          </cell>
        </row>
        <row r="348">
          <cell r="B348" t="str">
            <v>TKM</v>
          </cell>
        </row>
        <row r="349">
          <cell r="B349" t="str">
            <v>TCA</v>
          </cell>
        </row>
        <row r="350">
          <cell r="B350" t="str">
            <v>TUV</v>
          </cell>
        </row>
        <row r="351">
          <cell r="B351" t="str">
            <v>ARE</v>
          </cell>
        </row>
        <row r="352">
          <cell r="B352" t="str">
            <v>UGA</v>
          </cell>
        </row>
        <row r="353">
          <cell r="B353" t="str">
            <v>GBR</v>
          </cell>
        </row>
        <row r="354">
          <cell r="B354" t="str">
            <v>UKR</v>
          </cell>
        </row>
        <row r="355">
          <cell r="B355" t="str">
            <v>URY</v>
          </cell>
        </row>
        <row r="356">
          <cell r="B356" t="str">
            <v>USA</v>
          </cell>
        </row>
        <row r="357">
          <cell r="B357" t="str">
            <v>UZB</v>
          </cell>
        </row>
        <row r="358">
          <cell r="B358" t="str">
            <v>VUT</v>
          </cell>
        </row>
        <row r="359">
          <cell r="B359" t="str">
            <v>VAT</v>
          </cell>
        </row>
        <row r="360">
          <cell r="B360" t="str">
            <v>VEN</v>
          </cell>
        </row>
        <row r="361">
          <cell r="B361" t="str">
            <v>VNM</v>
          </cell>
        </row>
        <row r="362">
          <cell r="B362" t="str">
            <v>VIR</v>
          </cell>
        </row>
        <row r="363">
          <cell r="B363" t="str">
            <v>WLF</v>
          </cell>
        </row>
        <row r="364">
          <cell r="B364" t="str">
            <v>WestBank</v>
          </cell>
        </row>
        <row r="365">
          <cell r="B365" t="str">
            <v>ESH</v>
          </cell>
        </row>
        <row r="366">
          <cell r="B366" t="str">
            <v>YEM</v>
          </cell>
        </row>
        <row r="367">
          <cell r="B367" t="str">
            <v>ZMB</v>
          </cell>
        </row>
        <row r="368">
          <cell r="B368" t="str">
            <v>ZWE</v>
          </cell>
        </row>
      </sheetData>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 Types"/>
      <sheetName val="F8.1a"/>
    </sheetNames>
    <sheetDataSet>
      <sheetData sheetId="0" refreshError="1"/>
      <sheetData sheetId="1">
        <row r="111">
          <cell r="B111" t="str">
            <v>ALL</v>
          </cell>
        </row>
        <row r="112">
          <cell r="B112" t="str">
            <v>USD</v>
          </cell>
        </row>
        <row r="113">
          <cell r="B113" t="str">
            <v>AUD</v>
          </cell>
        </row>
        <row r="114">
          <cell r="B114" t="str">
            <v>CAD</v>
          </cell>
        </row>
        <row r="115">
          <cell r="B115" t="str">
            <v>EUR</v>
          </cell>
        </row>
        <row r="116">
          <cell r="B116" t="str">
            <v>CHF</v>
          </cell>
        </row>
        <row r="117">
          <cell r="B117" t="str">
            <v>JPY</v>
          </cell>
        </row>
        <row r="118">
          <cell r="B118" t="str">
            <v>DKK</v>
          </cell>
        </row>
        <row r="119">
          <cell r="B119" t="str">
            <v>NOK</v>
          </cell>
        </row>
        <row r="120">
          <cell r="B120" t="str">
            <v>SEK</v>
          </cell>
        </row>
        <row r="121">
          <cell r="B121" t="str">
            <v>GBP</v>
          </cell>
        </row>
        <row r="122">
          <cell r="B122" t="str">
            <v>TRY</v>
          </cell>
        </row>
        <row r="123">
          <cell r="B123" t="str">
            <v>BGN</v>
          </cell>
        </row>
        <row r="124">
          <cell r="B124" t="str">
            <v>CNY</v>
          </cell>
        </row>
        <row r="125">
          <cell r="B125" t="str">
            <v>HUF</v>
          </cell>
        </row>
        <row r="126">
          <cell r="B126" t="str">
            <v>RUB</v>
          </cell>
        </row>
        <row r="127">
          <cell r="B127" t="str">
            <v>HRK</v>
          </cell>
        </row>
        <row r="128">
          <cell r="B128" t="str">
            <v>CZK</v>
          </cell>
        </row>
        <row r="129">
          <cell r="B129" t="str">
            <v>MCD</v>
          </cell>
        </row>
        <row r="130">
          <cell r="B130" t="str">
            <v>XAU</v>
          </cell>
        </row>
      </sheetData>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CONTENTS"/>
      <sheetName val="On-form rules"/>
      <sheetName val="Summary MR"/>
      <sheetName val="Summary QR"/>
      <sheetName val="Cross-form rules M"/>
      <sheetName val="Cross-form rules TM"/>
      <sheetName val="F34"/>
      <sheetName val="F34.1"/>
      <sheetName val="F34.2"/>
      <sheetName val="F3"/>
      <sheetName val="F20_21Pkon"/>
      <sheetName val="F20_21Pkon_Valutor"/>
      <sheetName val="F33A"/>
      <sheetName val="F33B"/>
      <sheetName val="F33B1"/>
      <sheetName val="F33B3"/>
      <sheetName val="F35"/>
      <sheetName val="F35.2"/>
      <sheetName val="F36.1"/>
      <sheetName val="F36.2"/>
      <sheetName val="F8.1"/>
      <sheetName val="F8.2"/>
      <sheetName val="F8.3"/>
      <sheetName val="F8.4"/>
      <sheetName val="F31.1"/>
      <sheetName val="F35.1"/>
      <sheetName val="Data types"/>
      <sheetName val="F1"/>
      <sheetName val="F2"/>
      <sheetName val="F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forms"/>
      <sheetName val="F37"/>
      <sheetName val="F37.1"/>
      <sheetName val="F37.2"/>
      <sheetName val="F37.3"/>
      <sheetName val="F37.7"/>
      <sheetName val="F37.5"/>
      <sheetName val="F37.6"/>
      <sheetName val="F37.4"/>
      <sheetName val="F61"/>
      <sheetName val="F61.2"/>
      <sheetName val="F61.1"/>
      <sheetName val="F62"/>
      <sheetName val="F100"/>
      <sheetName val="F100.1"/>
      <sheetName val="F60"/>
      <sheetName val="F60.1"/>
      <sheetName val="F65"/>
      <sheetName val="F8.1"/>
      <sheetName val="F8.2"/>
      <sheetName val="Data 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9">
          <cell r="C9" t="str">
            <v>Llogari rrjedhëse në bankat, institucionet e kreditit dhe institucione të tjera financiare jorezidente(llog 132)</v>
          </cell>
        </row>
        <row r="10">
          <cell r="C10" t="str">
            <v>Depozita pa afat në bankat, institucionet e kreditit dhe institucione të tjera financiare jorezidente (llog 1421 bashke me interesat e perllogaritur)</v>
          </cell>
        </row>
        <row r="11">
          <cell r="C11" t="str">
            <v>Depozita me afat në bankat, institucionet e kreditit dhe institucione të tjera financiare jorezidente (llog 1422 bashke me interesat e perllogaritur)</v>
          </cell>
        </row>
        <row r="12">
          <cell r="C12" t="str">
            <v xml:space="preserve"> Llogari rrjedhëse të parregullta me bankat, inst. e kreditit dhe inst. të tjera financiare jorezidente (llog 1372)</v>
          </cell>
        </row>
        <row r="13">
          <cell r="C13" t="str">
            <v>Hua dhënë bankave, institucioneve të kreditit dhe institucioneve të tjera financiare jorezidente (llog 152)</v>
          </cell>
        </row>
        <row r="14">
          <cell r="C14" t="str">
            <v>Hua të pakthyera në afat ndaj bankave, institucioneve të kreditit dhe institucioneve të tjera financiare jorezidente (llog 1572)</v>
          </cell>
        </row>
        <row r="15">
          <cell r="C15" t="str">
            <v>Hua pa afat marrë nga bankat, institucionet e kreditit dhe institucionet e tjera financiare jorezidente(llog 1721 bashke me int.perllog.)</v>
          </cell>
        </row>
        <row r="16">
          <cell r="C16" t="str">
            <v>Hua me afat marrë nga bankat, institucionet e kreditit dhe institucionet e tjera financiare jorezidente(llog 1722 bashke me int.perllog)</v>
          </cell>
        </row>
        <row r="17">
          <cell r="C17" t="str">
            <v>Depozita pa afat nga bankat, institucionet e kreditit dhe institucione të tjera financiare jorezidente(1621 bashke me int.perllog)</v>
          </cell>
        </row>
        <row r="18">
          <cell r="C18" t="str">
            <v>Depozita me afat nga bankat, institucionet e kreditit dhe institucione të tjera financiare jorezidente (llog 1622 bashke me int.perllog)</v>
          </cell>
        </row>
        <row r="19">
          <cell r="C19" t="str">
            <v>Hua financiare marrë nga bankat, institucionet e kreditit dhe istitucionet e tjera financiare (llog 1723 bashke me int.perllog)</v>
          </cell>
        </row>
        <row r="20">
          <cell r="C20" t="str">
            <v xml:space="preserve">Llogari rrjedhëse individ </v>
          </cell>
        </row>
        <row r="21">
          <cell r="C21" t="str">
            <v xml:space="preserve">Llogari rrjedhëse biznese </v>
          </cell>
        </row>
        <row r="22">
          <cell r="C22" t="str">
            <v xml:space="preserve">Depozita pa afat individ </v>
          </cell>
        </row>
        <row r="23">
          <cell r="C23" t="str">
            <v xml:space="preserve">Depozita pa afat biznese </v>
          </cell>
        </row>
        <row r="24">
          <cell r="C24" t="str">
            <v xml:space="preserve">Depozita me afat individ </v>
          </cell>
        </row>
        <row r="25">
          <cell r="C25" t="str">
            <v>Depozita me afat biznese</v>
          </cell>
        </row>
        <row r="26">
          <cell r="C26" t="str">
            <v>Çertifikatat e depozitave</v>
          </cell>
        </row>
        <row r="27">
          <cell r="C27" t="str">
            <v>Llogari të tjera të klientëve</v>
          </cell>
        </row>
        <row r="28">
          <cell r="C28" t="str">
            <v>Administrata publike</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30 ORG"/>
      <sheetName val="Form001"/>
      <sheetName val="Form002"/>
      <sheetName val="Form003"/>
      <sheetName val="Form004"/>
      <sheetName val="Form005"/>
      <sheetName val="Form006"/>
      <sheetName val="BalanceSheet"/>
      <sheetName val="IncomeStatement"/>
      <sheetName val="Form200"/>
      <sheetName val="Form210"/>
      <sheetName val="Form220"/>
      <sheetName val="Form230"/>
      <sheetName val="Form240"/>
      <sheetName val="Form250"/>
      <sheetName val="Form300"/>
      <sheetName val="Form301"/>
      <sheetName val="Form310"/>
      <sheetName val="Form320"/>
      <sheetName val="Form321"/>
      <sheetName val="Form330"/>
      <sheetName val="Form340"/>
      <sheetName val="Form341"/>
      <sheetName val="Form350"/>
      <sheetName val="Form360"/>
      <sheetName val="Form361"/>
      <sheetName val="Form400"/>
      <sheetName val="Form410"/>
      <sheetName val="Form430"/>
      <sheetName val="Form440"/>
      <sheetName val="Form450"/>
      <sheetName val="Form460"/>
      <sheetName val="Form470"/>
    </sheetNames>
    <sheetDataSet>
      <sheetData sheetId="0"/>
      <sheetData sheetId="1"/>
      <sheetData sheetId="2"/>
      <sheetData sheetId="3"/>
      <sheetData sheetId="4"/>
      <sheetData sheetId="5"/>
      <sheetData sheetId="6"/>
      <sheetData sheetId="7"/>
      <sheetData sheetId="8" refreshError="1">
        <row r="5">
          <cell r="K5">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Ndihmëse"/>
      <sheetName val="Permbajtja"/>
      <sheetName val="Data Types"/>
      <sheetName val="RULES ON-FORM"/>
      <sheetName val="RULES CROSS-FORMS"/>
      <sheetName val="F30"/>
      <sheetName val="F1"/>
      <sheetName val="F7.DM"/>
      <sheetName val="F10.DM"/>
      <sheetName val="F11.DM"/>
      <sheetName val="F12.DM"/>
      <sheetName val="MKR_SA_TDI"/>
      <sheetName val="MKR_SA_EQU"/>
      <sheetName val="F49"/>
      <sheetName val="F50"/>
      <sheetName val="F30_31_31-1"/>
      <sheetName val="F6.1"/>
      <sheetName val="F13.DM"/>
      <sheetName val="F14.DM"/>
      <sheetName val="dataType"/>
    </sheetNames>
    <sheetDataSet>
      <sheetData sheetId="0"/>
      <sheetData sheetId="1"/>
      <sheetData sheetId="2"/>
      <sheetData sheetId="3">
        <row r="44">
          <cell r="C44" t="str">
            <v>Sektori shtetëror</v>
          </cell>
        </row>
        <row r="45">
          <cell r="C45" t="str">
            <v>Biznesi i vogël</v>
          </cell>
        </row>
        <row r="46">
          <cell r="C46" t="str">
            <v>Biznesi i mesëm</v>
          </cell>
        </row>
        <row r="47">
          <cell r="C47" t="str">
            <v>Biznesi i madh</v>
          </cell>
        </row>
        <row r="48">
          <cell r="C48" t="str">
            <v>Individë</v>
          </cell>
        </row>
        <row r="50">
          <cell r="C50" t="str">
            <v>Administrimi publik</v>
          </cell>
        </row>
        <row r="51">
          <cell r="C51" t="str">
            <v>Arsimi</v>
          </cell>
        </row>
        <row r="52">
          <cell r="C52" t="str">
            <v>Bujqësia, Gjuetia dhe Silvikultura</v>
          </cell>
        </row>
        <row r="53">
          <cell r="C53" t="str">
            <v>Hotelet dhe restorantet</v>
          </cell>
        </row>
        <row r="54">
          <cell r="C54" t="str">
            <v>Industria nxjerrëse</v>
          </cell>
        </row>
        <row r="55">
          <cell r="C55" t="str">
            <v>Industria përpunuese</v>
          </cell>
        </row>
        <row r="56">
          <cell r="C56" t="str">
            <v>Ndërmjetësim monetar dhe financiar</v>
          </cell>
        </row>
        <row r="57">
          <cell r="C57" t="str">
            <v>Ndërtimi</v>
          </cell>
        </row>
        <row r="58">
          <cell r="C58" t="str">
            <v>Pasuritë e patundshme, dhënia me qira,etj.</v>
          </cell>
        </row>
        <row r="59">
          <cell r="C59" t="str">
            <v>Peshkimi</v>
          </cell>
        </row>
        <row r="60">
          <cell r="C60" t="str">
            <v>Prodhimi, shpërndarja e energjisë elektrike, e gazit dhe e ujit</v>
          </cell>
        </row>
        <row r="61">
          <cell r="C61" t="str">
            <v>Shëndeti dhe veprimtaritë sociale</v>
          </cell>
        </row>
        <row r="62">
          <cell r="C62" t="str">
            <v>Shërbime kolektive, sociale dhe individuale</v>
          </cell>
        </row>
        <row r="63">
          <cell r="C63" t="str">
            <v>Të tjera</v>
          </cell>
        </row>
        <row r="64">
          <cell r="C64" t="str">
            <v>Transporti, Magazinimi  dhe Telekomunikacioni</v>
          </cell>
        </row>
        <row r="65">
          <cell r="C65" t="str">
            <v>Tregtia, Riparimi i automjeteve dhe artikujve shtëpiake</v>
          </cell>
        </row>
        <row r="66">
          <cell r="C66" t="str">
            <v>Individë (jo biznes)</v>
          </cell>
        </row>
        <row r="75">
          <cell r="C75" t="str">
            <v>Kredi Konsumatore</v>
          </cell>
        </row>
        <row r="76">
          <cell r="C76" t="str">
            <v>Kredi hipotekare</v>
          </cell>
        </row>
        <row r="77">
          <cell r="C77" t="str">
            <v>Kredi Biznesi</v>
          </cell>
        </row>
        <row r="78">
          <cell r="C78" t="str">
            <v>Tjetër</v>
          </cell>
        </row>
        <row r="81">
          <cell r="C81" t="str">
            <v>Banka</v>
          </cell>
        </row>
        <row r="82">
          <cell r="C82" t="str">
            <v>Klienti</v>
          </cell>
        </row>
        <row r="84">
          <cell r="C84">
            <v>0</v>
          </cell>
        </row>
        <row r="85">
          <cell r="C85">
            <v>1</v>
          </cell>
        </row>
        <row r="86">
          <cell r="C86">
            <v>2</v>
          </cell>
        </row>
        <row r="87">
          <cell r="C87">
            <v>3</v>
          </cell>
        </row>
        <row r="88">
          <cell r="C88">
            <v>4</v>
          </cell>
        </row>
        <row r="89">
          <cell r="C89">
            <v>5</v>
          </cell>
        </row>
        <row r="90">
          <cell r="C90">
            <v>6</v>
          </cell>
        </row>
        <row r="91">
          <cell r="C91">
            <v>7</v>
          </cell>
        </row>
        <row r="92">
          <cell r="C92">
            <v>8</v>
          </cell>
        </row>
        <row r="93">
          <cell r="C93">
            <v>9</v>
          </cell>
        </row>
        <row r="94">
          <cell r="C94" t="str">
            <v>Më shumë se 9</v>
          </cell>
        </row>
        <row r="96">
          <cell r="C96" t="str">
            <v>Zgjatja e afatit të maturimit</v>
          </cell>
        </row>
        <row r="97">
          <cell r="C97" t="str">
            <v>Ndryshimi i normës së interest</v>
          </cell>
        </row>
        <row r="98">
          <cell r="C98" t="str">
            <v>Ndryshimi principalit</v>
          </cell>
        </row>
        <row r="99">
          <cell r="C99" t="str">
            <v>Ndryshimi i frekuencës së pagesës</v>
          </cell>
        </row>
        <row r="100">
          <cell r="C100" t="str">
            <v>Kapitalizimi i interesit dhe/ose kamatvonesave</v>
          </cell>
        </row>
        <row r="101">
          <cell r="C101" t="str">
            <v>Ndryshimi i produktit të kredisë</v>
          </cell>
        </row>
        <row r="102">
          <cell r="C102" t="str">
            <v>Periudhë falje principali dhe/ose interes</v>
          </cell>
        </row>
        <row r="103">
          <cell r="C103" t="str">
            <v>Rifinancimi i kredimarrësit</v>
          </cell>
        </row>
        <row r="104">
          <cell r="C104" t="str">
            <v>Marrja e kolateralit shtesë ose ndryshimi i kolateralit ekzistues</v>
          </cell>
        </row>
        <row r="105">
          <cell r="C105" t="str">
            <v>Transferimi i kredisë tek një kredimarrës tjetër</v>
          </cell>
        </row>
        <row r="106">
          <cell r="C106" t="str">
            <v>Të tjera</v>
          </cell>
        </row>
        <row r="116">
          <cell r="C116" t="str">
            <v>Standard</v>
          </cell>
        </row>
        <row r="117">
          <cell r="C117" t="str">
            <v>Në ndjekje</v>
          </cell>
        </row>
        <row r="118">
          <cell r="C118" t="str">
            <v>Nënstandard</v>
          </cell>
        </row>
        <row r="119">
          <cell r="C119" t="str">
            <v>E dyshimtë</v>
          </cell>
        </row>
        <row r="120">
          <cell r="C120" t="str">
            <v>E humbur</v>
          </cell>
        </row>
        <row r="121">
          <cell r="C121" t="str">
            <v>E fshirë</v>
          </cell>
        </row>
        <row r="122">
          <cell r="C122" t="str">
            <v>E paguar</v>
          </cell>
        </row>
        <row r="125">
          <cell r="C125" t="str">
            <v>Në proces</v>
          </cell>
        </row>
        <row r="126">
          <cell r="C126" t="str">
            <v>E Pushuar</v>
          </cell>
        </row>
        <row r="127">
          <cell r="C127" t="str">
            <v>E Pezulluar</v>
          </cell>
        </row>
        <row r="128">
          <cell r="C128" t="str">
            <v>E Ankimuar</v>
          </cell>
        </row>
        <row r="131">
          <cell r="C131" t="str">
            <v>Privat</v>
          </cell>
        </row>
        <row r="132">
          <cell r="C132" t="str">
            <v>Publik</v>
          </cell>
        </row>
        <row r="133">
          <cell r="C133" t="str">
            <v>Në proces</v>
          </cell>
        </row>
        <row r="136">
          <cell r="C136" t="str">
            <v>Ekzekutimi vullnetar</v>
          </cell>
        </row>
        <row r="137">
          <cell r="C137" t="str">
            <v>Kërkesa ne gjykatë për lëshimin e urdhrit ekzekutiv</v>
          </cell>
        </row>
        <row r="138">
          <cell r="C138" t="str">
            <v>Vënia në ekzekutim</v>
          </cell>
        </row>
        <row r="139">
          <cell r="C139" t="str">
            <v>Vendim gjykate për masën e sigurisë- nëse ka</v>
          </cell>
        </row>
        <row r="140">
          <cell r="C140" t="str">
            <v>Përmbaruesi regjistron kërkesën në Regjistrin e Min. Drejt dhe kontrollon Regjistrin</v>
          </cell>
        </row>
        <row r="141">
          <cell r="C141" t="str">
            <v>Pezullim procedure nëse konstatohet se ka procedurë ekzekutimi ndaj të njëjtit debitor me të njëjtin objekt</v>
          </cell>
        </row>
        <row r="142">
          <cell r="C142" t="str">
            <v>Lajmërim për ekzekutim vullnetar- debitori mund të kërkojë  në gjykatë shtyrje afati/pagesë me këste</v>
          </cell>
        </row>
        <row r="143">
          <cell r="C143" t="str">
            <v>Sekuestro e sendeve</v>
          </cell>
        </row>
        <row r="144">
          <cell r="C144" t="str">
            <v>Vlerësimi i sendeve</v>
          </cell>
        </row>
        <row r="145">
          <cell r="C145" t="str">
            <v>Lajmërim për shitjen e sendit- shlyerja e detyrimit</v>
          </cell>
        </row>
        <row r="146">
          <cell r="C146" t="str">
            <v>Shitja e lire e sendeve- marrëveshje ndërmjet përmbaruesit dhe shitësit</v>
          </cell>
        </row>
        <row r="147">
          <cell r="C147" t="str">
            <v>Shpallja e ankandit</v>
          </cell>
        </row>
        <row r="148">
          <cell r="C148" t="str">
            <v>Ankandi</v>
          </cell>
        </row>
        <row r="149">
          <cell r="C149" t="str">
            <v>Pagesa e çmimit të blerjes dhe vënia në posedim të sendit</v>
          </cell>
        </row>
        <row r="150">
          <cell r="C150" t="str">
            <v>Përsëritja e ankandit në rastet e përcaktuara</v>
          </cell>
        </row>
        <row r="151">
          <cell r="C151" t="str">
            <v>Kundërshtim i veprimeve përmbarimore nga të tretë të cilët pretendojnë pronësi të sendit</v>
          </cell>
        </row>
        <row r="152">
          <cell r="C152" t="str">
            <v>Pezullim i ekzekutimit</v>
          </cell>
        </row>
        <row r="153">
          <cell r="C153" t="str">
            <v>Pushim i ekzekutimit</v>
          </cell>
        </row>
        <row r="154">
          <cell r="C154" t="str">
            <v>Ankimi kundër pezullimit/pushimit</v>
          </cell>
        </row>
        <row r="155">
          <cell r="C155" t="str">
            <v>Të tjera</v>
          </cell>
        </row>
        <row r="158">
          <cell r="C158" t="str">
            <v>Po</v>
          </cell>
        </row>
        <row r="159">
          <cell r="C159" t="str">
            <v>Jo</v>
          </cell>
        </row>
        <row r="169">
          <cell r="C169" t="str">
            <v>U.E. 1</v>
          </cell>
        </row>
        <row r="170">
          <cell r="C170" t="str">
            <v>U.E. 2</v>
          </cell>
        </row>
        <row r="171">
          <cell r="C171" t="str">
            <v>U.E. 3</v>
          </cell>
        </row>
        <row r="172">
          <cell r="C172" t="str">
            <v>U.E. 4</v>
          </cell>
        </row>
        <row r="173">
          <cell r="C173" t="str">
            <v>U.E. 5</v>
          </cell>
        </row>
        <row r="176">
          <cell r="C176" t="str">
            <v>Produkti 1</v>
          </cell>
        </row>
        <row r="177">
          <cell r="C177" t="str">
            <v>Produkti 2</v>
          </cell>
        </row>
        <row r="178">
          <cell r="C178" t="str">
            <v>Produkti 3</v>
          </cell>
        </row>
        <row r="179">
          <cell r="C179" t="str">
            <v>Produkti 4</v>
          </cell>
        </row>
        <row r="180">
          <cell r="C180" t="str">
            <v>Produkti 5</v>
          </cell>
        </row>
        <row r="181">
          <cell r="C181" t="str">
            <v>Produkti 6</v>
          </cell>
        </row>
        <row r="182">
          <cell r="C182" t="str">
            <v>Produkti 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gorithms"/>
      <sheetName val="Variance_Covariance_Matrix"/>
      <sheetName val="Monte Carlo Simulation"/>
    </sheetNames>
    <sheetDataSet>
      <sheetData sheetId="0" refreshError="1"/>
      <sheetData sheetId="1"/>
      <sheetData sheetId="2">
        <row r="15">
          <cell r="H15">
            <v>-1.781485096086316E-2</v>
          </cell>
        </row>
        <row r="16">
          <cell r="H16">
            <v>-4.0603513428261939E-3</v>
          </cell>
        </row>
        <row r="17">
          <cell r="H17">
            <v>-1.7962968438914723E-2</v>
          </cell>
        </row>
        <row r="18">
          <cell r="H18">
            <v>-3.8760349103088357E-2</v>
          </cell>
        </row>
        <row r="19">
          <cell r="H19">
            <v>0.15695763766393198</v>
          </cell>
        </row>
        <row r="21">
          <cell r="H21">
            <v>1.6875939178017427E-2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Udhëzues"/>
    </sheetNames>
    <sheetDataSet>
      <sheetData sheetId="0">
        <row r="2">
          <cell r="B2">
            <v>0</v>
          </cell>
          <cell r="E2">
            <v>0</v>
          </cell>
        </row>
        <row r="3">
          <cell r="B3">
            <v>0</v>
          </cell>
          <cell r="E3">
            <v>0</v>
          </cell>
        </row>
        <row r="4">
          <cell r="B4">
            <v>0</v>
          </cell>
          <cell r="E4">
            <v>0</v>
          </cell>
        </row>
        <row r="5">
          <cell r="B5">
            <v>0</v>
          </cell>
          <cell r="E5">
            <v>0</v>
          </cell>
        </row>
        <row r="6">
          <cell r="B6">
            <v>0</v>
          </cell>
          <cell r="E6">
            <v>0</v>
          </cell>
        </row>
        <row r="7">
          <cell r="E7">
            <v>0</v>
          </cell>
        </row>
        <row r="8">
          <cell r="E8">
            <v>0</v>
          </cell>
        </row>
        <row r="9">
          <cell r="B9">
            <v>0</v>
          </cell>
          <cell r="E9">
            <v>0</v>
          </cell>
        </row>
        <row r="10">
          <cell r="B10">
            <v>0</v>
          </cell>
          <cell r="E10">
            <v>0</v>
          </cell>
        </row>
        <row r="11">
          <cell r="B11" t="str">
            <v>Date</v>
          </cell>
          <cell r="E11" t="str">
            <v>Speaker</v>
          </cell>
        </row>
        <row r="12">
          <cell r="E12" t="str">
            <v>Bill Thomas</v>
          </cell>
        </row>
        <row r="13">
          <cell r="E13" t="str">
            <v>Bill Thomas</v>
          </cell>
        </row>
        <row r="14">
          <cell r="B14" t="str">
            <v>February 27, 2013</v>
          </cell>
          <cell r="E14" t="str">
            <v>Bill Thomas</v>
          </cell>
        </row>
        <row r="15">
          <cell r="B15" t="str">
            <v>February 28, 2013</v>
          </cell>
          <cell r="E15" t="str">
            <v>Bill Thomas</v>
          </cell>
        </row>
        <row r="16">
          <cell r="B16" t="str">
            <v>March 1, 2013</v>
          </cell>
          <cell r="E16" t="str">
            <v>Bill Thomas</v>
          </cell>
        </row>
      </sheetData>
      <sheetData sheetId="1"/>
      <sheetData sheetId="2"/>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22 ORG"/>
      <sheetName val="23 ORG"/>
      <sheetName val="24 ORG"/>
      <sheetName val="30 ORG"/>
      <sheetName val="35 ORG"/>
      <sheetName val="39 ORG"/>
      <sheetName val="40 ORG"/>
      <sheetName val="41 ORG"/>
      <sheetName val="42 ORG"/>
      <sheetName val="55 ORG"/>
      <sheetName val="Form430"/>
      <sheetName val="Weekly"/>
      <sheetName val="title"/>
      <sheetName val="AlbanianReports"/>
    </sheetNames>
    <sheetDataSet>
      <sheetData sheetId="0" refreshError="1">
        <row r="2">
          <cell r="A2" t="str">
            <v>TIRANA BRANCH</v>
          </cell>
        </row>
        <row r="9">
          <cell r="F9">
            <v>36188</v>
          </cell>
        </row>
        <row r="11">
          <cell r="F11" t="str">
            <v>Orfea Duchi</v>
          </cell>
        </row>
        <row r="13">
          <cell r="F13" t="str">
            <v>c:\AlbanianGL\INA_FE.mdb</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6.1"/>
      <sheetName val="F13.DM"/>
      <sheetName val="F13.DM anglisht"/>
      <sheetName val="Rules F13.DM"/>
      <sheetName val="F14.DM"/>
      <sheetName val="Referencat"/>
      <sheetName val="F14.DM anglisht"/>
      <sheetName val="Referencat anglisht"/>
      <sheetName val="Rules shqip&amp;anglisht F14.DM"/>
    </sheetNames>
    <sheetDataSet>
      <sheetData sheetId="0"/>
      <sheetData sheetId="1"/>
      <sheetData sheetId="2"/>
      <sheetData sheetId="3"/>
      <sheetData sheetId="4"/>
      <sheetData sheetId="5">
        <row r="57">
          <cell r="B57" t="str">
            <v>Humbje efektive</v>
          </cell>
        </row>
        <row r="58">
          <cell r="B58" t="str">
            <v>Vendosje provigjionesh</v>
          </cell>
        </row>
        <row r="59">
          <cell r="B59" t="str">
            <v>Humbje të mbetura pezull (pending losses)*</v>
          </cell>
        </row>
        <row r="60">
          <cell r="B60" t="str">
            <v>Humbje të pamaterializuara (near misses)*</v>
          </cell>
        </row>
        <row r="61">
          <cell r="B61" t="str">
            <v>Humbje në kohë (timing losses)*</v>
          </cell>
        </row>
        <row r="62">
          <cell r="B62" t="str">
            <v>Kompensim*</v>
          </cell>
        </row>
      </sheetData>
      <sheetData sheetId="6"/>
      <sheetData sheetId="7">
        <row r="47">
          <cell r="B47" t="str">
            <v>Effective Loss</v>
          </cell>
        </row>
        <row r="48">
          <cell r="B48" t="str">
            <v>Provisioning</v>
          </cell>
        </row>
        <row r="49">
          <cell r="B49" t="str">
            <v>Pending Losses</v>
          </cell>
        </row>
        <row r="50">
          <cell r="B50" t="str">
            <v>Near Misses</v>
          </cell>
        </row>
        <row r="51">
          <cell r="B51" t="str">
            <v>Timing Losses</v>
          </cell>
        </row>
        <row r="52">
          <cell r="B52" t="str">
            <v>Compensation</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2"/>
  <sheetViews>
    <sheetView tabSelected="1" workbookViewId="0">
      <selection activeCell="I23" sqref="I22:I23"/>
    </sheetView>
  </sheetViews>
  <sheetFormatPr defaultRowHeight="15"/>
  <cols>
    <col min="2" max="2" width="22" customWidth="1"/>
    <col min="3" max="3" width="109.42578125" bestFit="1" customWidth="1"/>
    <col min="4" max="4" width="16.85546875" customWidth="1"/>
  </cols>
  <sheetData>
    <row r="1" spans="1:4" ht="22.5" thickBot="1">
      <c r="A1" s="841" t="s">
        <v>667</v>
      </c>
      <c r="B1" s="842"/>
      <c r="C1" s="842"/>
      <c r="D1" s="842"/>
    </row>
    <row r="2" spans="1:4" ht="19.5" thickBot="1">
      <c r="A2" s="74"/>
      <c r="B2" s="75"/>
      <c r="C2" s="76"/>
    </row>
    <row r="3" spans="1:4" ht="16.5" thickBot="1">
      <c r="A3" s="838" t="s">
        <v>447</v>
      </c>
      <c r="B3" s="838" t="s">
        <v>1195</v>
      </c>
      <c r="C3" s="839" t="s">
        <v>668</v>
      </c>
      <c r="D3" s="840" t="s">
        <v>669</v>
      </c>
    </row>
    <row r="4" spans="1:4">
      <c r="A4" s="827">
        <v>1</v>
      </c>
      <c r="B4" s="752" t="s">
        <v>874</v>
      </c>
      <c r="C4" s="753" t="s">
        <v>868</v>
      </c>
      <c r="D4" s="754" t="s">
        <v>201</v>
      </c>
    </row>
    <row r="5" spans="1:4">
      <c r="A5" s="828">
        <v>2</v>
      </c>
      <c r="B5" s="72" t="s">
        <v>875</v>
      </c>
      <c r="C5" s="755" t="s">
        <v>670</v>
      </c>
      <c r="D5" s="756" t="s">
        <v>201</v>
      </c>
    </row>
    <row r="6" spans="1:4">
      <c r="A6" s="828">
        <v>3</v>
      </c>
      <c r="B6" s="72" t="s">
        <v>877</v>
      </c>
      <c r="C6" s="757" t="s">
        <v>869</v>
      </c>
      <c r="D6" s="756" t="s">
        <v>201</v>
      </c>
    </row>
    <row r="7" spans="1:4">
      <c r="A7" s="828">
        <v>4</v>
      </c>
      <c r="B7" s="72" t="s">
        <v>876</v>
      </c>
      <c r="C7" s="757" t="s">
        <v>870</v>
      </c>
      <c r="D7" s="756" t="s">
        <v>201</v>
      </c>
    </row>
    <row r="8" spans="1:4">
      <c r="A8" s="828">
        <v>5</v>
      </c>
      <c r="B8" s="72" t="s">
        <v>878</v>
      </c>
      <c r="C8" s="757" t="s">
        <v>373</v>
      </c>
      <c r="D8" s="756" t="s">
        <v>201</v>
      </c>
    </row>
    <row r="9" spans="1:4">
      <c r="A9" s="828">
        <v>6</v>
      </c>
      <c r="B9" s="72" t="s">
        <v>879</v>
      </c>
      <c r="C9" s="757" t="s">
        <v>863</v>
      </c>
      <c r="D9" s="756" t="s">
        <v>201</v>
      </c>
    </row>
    <row r="10" spans="1:4">
      <c r="A10" s="828">
        <v>7</v>
      </c>
      <c r="B10" s="73" t="s">
        <v>882</v>
      </c>
      <c r="C10" s="757" t="s">
        <v>1016</v>
      </c>
      <c r="D10" s="756" t="s">
        <v>201</v>
      </c>
    </row>
    <row r="11" spans="1:4">
      <c r="A11" s="828">
        <v>8</v>
      </c>
      <c r="B11" s="359" t="s">
        <v>883</v>
      </c>
      <c r="C11" s="757" t="s">
        <v>1015</v>
      </c>
      <c r="D11" s="756" t="s">
        <v>201</v>
      </c>
    </row>
    <row r="12" spans="1:4">
      <c r="A12" s="828">
        <v>9</v>
      </c>
      <c r="B12" s="72" t="s">
        <v>884</v>
      </c>
      <c r="C12" s="758" t="s">
        <v>816</v>
      </c>
      <c r="D12" s="756" t="s">
        <v>201</v>
      </c>
    </row>
    <row r="13" spans="1:4">
      <c r="A13" s="828">
        <v>10</v>
      </c>
      <c r="B13" s="73" t="s">
        <v>885</v>
      </c>
      <c r="C13" s="759" t="s">
        <v>807</v>
      </c>
      <c r="D13" s="756" t="s">
        <v>201</v>
      </c>
    </row>
    <row r="14" spans="1:4">
      <c r="A14" s="828">
        <v>11</v>
      </c>
      <c r="B14" s="73" t="s">
        <v>886</v>
      </c>
      <c r="C14" s="759" t="s">
        <v>519</v>
      </c>
      <c r="D14" s="756" t="s">
        <v>201</v>
      </c>
    </row>
    <row r="15" spans="1:4">
      <c r="A15" s="828">
        <v>12</v>
      </c>
      <c r="B15" s="72" t="s">
        <v>887</v>
      </c>
      <c r="C15" s="759" t="s">
        <v>871</v>
      </c>
      <c r="D15" s="756" t="s">
        <v>201</v>
      </c>
    </row>
    <row r="16" spans="1:4">
      <c r="A16" s="828">
        <v>13</v>
      </c>
      <c r="B16" s="72" t="s">
        <v>891</v>
      </c>
      <c r="C16" s="759" t="s">
        <v>558</v>
      </c>
      <c r="D16" s="756" t="s">
        <v>201</v>
      </c>
    </row>
    <row r="17" spans="1:4">
      <c r="A17" s="828">
        <v>14</v>
      </c>
      <c r="B17" s="73" t="s">
        <v>892</v>
      </c>
      <c r="C17" s="759" t="s">
        <v>569</v>
      </c>
      <c r="D17" s="756" t="s">
        <v>201</v>
      </c>
    </row>
    <row r="18" spans="1:4">
      <c r="A18" s="828">
        <v>15</v>
      </c>
      <c r="B18" s="73" t="s">
        <v>893</v>
      </c>
      <c r="C18" s="759" t="s">
        <v>820</v>
      </c>
      <c r="D18" s="756" t="s">
        <v>201</v>
      </c>
    </row>
    <row r="19" spans="1:4">
      <c r="A19" s="828">
        <v>16</v>
      </c>
      <c r="B19" s="73" t="s">
        <v>895</v>
      </c>
      <c r="C19" s="759" t="s">
        <v>787</v>
      </c>
      <c r="D19" s="756" t="s">
        <v>201</v>
      </c>
    </row>
    <row r="20" spans="1:4">
      <c r="A20" s="828">
        <v>17</v>
      </c>
      <c r="B20" s="73" t="s">
        <v>896</v>
      </c>
      <c r="C20" s="759" t="s">
        <v>808</v>
      </c>
      <c r="D20" s="756" t="s">
        <v>201</v>
      </c>
    </row>
    <row r="21" spans="1:4">
      <c r="A21" s="828">
        <v>18</v>
      </c>
      <c r="B21" s="73" t="s">
        <v>897</v>
      </c>
      <c r="C21" s="759" t="s">
        <v>872</v>
      </c>
      <c r="D21" s="756" t="s">
        <v>201</v>
      </c>
    </row>
    <row r="22" spans="1:4">
      <c r="A22" s="828">
        <v>19</v>
      </c>
      <c r="B22" s="72" t="s">
        <v>898</v>
      </c>
      <c r="C22" s="759" t="s">
        <v>610</v>
      </c>
      <c r="D22" s="756" t="s">
        <v>201</v>
      </c>
    </row>
    <row r="23" spans="1:4">
      <c r="A23" s="828">
        <v>20</v>
      </c>
      <c r="B23" s="72" t="s">
        <v>901</v>
      </c>
      <c r="C23" s="759" t="s">
        <v>1062</v>
      </c>
      <c r="D23" s="756" t="s">
        <v>201</v>
      </c>
    </row>
    <row r="24" spans="1:4">
      <c r="A24" s="828">
        <v>21</v>
      </c>
      <c r="B24" s="73" t="s">
        <v>902</v>
      </c>
      <c r="C24" s="759" t="s">
        <v>873</v>
      </c>
      <c r="D24" s="756" t="s">
        <v>201</v>
      </c>
    </row>
    <row r="25" spans="1:4">
      <c r="A25" s="828">
        <v>22</v>
      </c>
      <c r="B25" s="73" t="s">
        <v>903</v>
      </c>
      <c r="C25" s="759" t="s">
        <v>843</v>
      </c>
      <c r="D25" s="756" t="s">
        <v>201</v>
      </c>
    </row>
    <row r="26" spans="1:4">
      <c r="A26" s="828">
        <v>23</v>
      </c>
      <c r="B26" s="73" t="s">
        <v>904</v>
      </c>
      <c r="C26" s="759" t="s">
        <v>844</v>
      </c>
      <c r="D26" s="756" t="s">
        <v>201</v>
      </c>
    </row>
    <row r="27" spans="1:4">
      <c r="A27" s="828">
        <v>24</v>
      </c>
      <c r="B27" s="73" t="s">
        <v>905</v>
      </c>
      <c r="C27" s="759" t="s">
        <v>850</v>
      </c>
      <c r="D27" s="756" t="s">
        <v>201</v>
      </c>
    </row>
    <row r="28" spans="1:4">
      <c r="A28" s="828">
        <v>25</v>
      </c>
      <c r="B28" s="73" t="s">
        <v>906</v>
      </c>
      <c r="C28" s="759" t="s">
        <v>629</v>
      </c>
      <c r="D28" s="756" t="s">
        <v>201</v>
      </c>
    </row>
    <row r="29" spans="1:4">
      <c r="A29" s="828">
        <v>26</v>
      </c>
      <c r="B29" s="73" t="s">
        <v>907</v>
      </c>
      <c r="C29" s="759" t="s">
        <v>864</v>
      </c>
      <c r="D29" s="756" t="s">
        <v>201</v>
      </c>
    </row>
    <row r="30" spans="1:4">
      <c r="A30" s="828">
        <v>27</v>
      </c>
      <c r="B30" s="73" t="s">
        <v>1091</v>
      </c>
      <c r="C30" s="825" t="str">
        <f>'F23'!B2</f>
        <v>Early warning indicators</v>
      </c>
      <c r="D30" s="760" t="s">
        <v>1079</v>
      </c>
    </row>
    <row r="31" spans="1:4">
      <c r="A31" s="828">
        <v>28</v>
      </c>
      <c r="B31" s="73" t="s">
        <v>1092</v>
      </c>
      <c r="C31" s="825" t="str">
        <f>'F24'!B2</f>
        <v>Operational risk events register</v>
      </c>
      <c r="D31" s="760" t="s">
        <v>1079</v>
      </c>
    </row>
    <row r="32" spans="1:4" ht="15.75" thickBot="1">
      <c r="A32" s="829">
        <v>29</v>
      </c>
      <c r="B32" s="824" t="s">
        <v>1093</v>
      </c>
      <c r="C32" s="826" t="str">
        <f>'F25'!B3</f>
        <v xml:space="preserve">Information on the structure of shareholders/partners in the capital of the reporting entitys </v>
      </c>
      <c r="D32" s="761" t="s">
        <v>1079</v>
      </c>
    </row>
  </sheetData>
  <mergeCells count="1">
    <mergeCell ref="A1:D1"/>
  </mergeCells>
  <hyperlinks>
    <hyperlink ref="B4" location="'F1'!A1" display="F1"/>
    <hyperlink ref="B5" location="'F2'!A1" display="F2"/>
    <hyperlink ref="B6" location="'F3'!A1" display="F3"/>
    <hyperlink ref="B7" location="'F4'!A1" display="F4"/>
    <hyperlink ref="B8" location="'F5'!A1" display="F5"/>
    <hyperlink ref="B12" location="'F8'!A1" display="F8"/>
    <hyperlink ref="B10" location="'F7.1, 7.2'!A1" display="F7.1"/>
    <hyperlink ref="B13" location="'F9'!A1" display="F9"/>
    <hyperlink ref="B14" location="'F10, 10.1, 10.2, 10.3'!A1" display="F10"/>
    <hyperlink ref="B17" location="'F10, 10.1, 10.2, 10.3'!A85" display="F10.3"/>
    <hyperlink ref="B18" location="'F11'!A1" display="F11"/>
    <hyperlink ref="B25" location="'F15'!A1" display="F15"/>
    <hyperlink ref="B26" location="'F16'!A1" display="F16"/>
    <hyperlink ref="B27" location="'F17'!A1" display="F17"/>
    <hyperlink ref="B28" location="'F18'!A1" display="F18"/>
    <hyperlink ref="B9" location="'F6'!A1" display="F6"/>
    <hyperlink ref="B16" location="'F10, 10.1, 10.2, 10.3'!A69" display="F10.2"/>
    <hyperlink ref="B15" location="'F10, 10.1, 10.2, 10.3'!A41" display="F10.1"/>
    <hyperlink ref="B29" location="'F20'!A1" display="F20"/>
    <hyperlink ref="B24" location="'F14'!A1" display="F14"/>
    <hyperlink ref="B22" location="'F13, 13.1, 13.2'!A41" display="F13.1"/>
    <hyperlink ref="B19" location="F11.1!A1" display="F11.1"/>
    <hyperlink ref="B11" location="'F7.1, 7.2'!A23" display="F7.2"/>
    <hyperlink ref="B20" location="'F12'!A1" display="F12"/>
    <hyperlink ref="B21" location="'F13, 13.1, 13.2'!A1" display="F13"/>
    <hyperlink ref="B23" location="'F13, 13.1, 13.2'!A57" display="F13.2"/>
    <hyperlink ref="B30" location="'F23'!A1" display="F23"/>
    <hyperlink ref="B31" location="'F24'!A1" display="F24"/>
    <hyperlink ref="B32" location="'F25'!A1" display="F25"/>
  </hyperlinks>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15"/>
  <sheetViews>
    <sheetView workbookViewId="0">
      <selection activeCell="B3" sqref="B3:B5"/>
    </sheetView>
  </sheetViews>
  <sheetFormatPr defaultRowHeight="15"/>
  <cols>
    <col min="1" max="1" width="34.7109375" customWidth="1"/>
    <col min="2" max="2" width="21.140625" style="629" customWidth="1"/>
    <col min="3" max="3" width="23.28515625" style="629" customWidth="1"/>
  </cols>
  <sheetData>
    <row r="1" spans="1:3">
      <c r="A1" s="13" t="s">
        <v>196</v>
      </c>
      <c r="B1" s="751">
        <v>9</v>
      </c>
    </row>
    <row r="2" spans="1:3">
      <c r="A2" s="13" t="s">
        <v>197</v>
      </c>
      <c r="B2" s="630" t="s">
        <v>807</v>
      </c>
    </row>
    <row r="3" spans="1:3">
      <c r="A3" s="13" t="s">
        <v>198</v>
      </c>
      <c r="B3" s="631" t="s">
        <v>1000</v>
      </c>
    </row>
    <row r="4" spans="1:3">
      <c r="A4" s="13" t="s">
        <v>199</v>
      </c>
      <c r="B4" s="630" t="s">
        <v>203</v>
      </c>
    </row>
    <row r="5" spans="1:3">
      <c r="A5" s="13" t="s">
        <v>200</v>
      </c>
      <c r="B5" s="630" t="s">
        <v>202</v>
      </c>
    </row>
    <row r="6" spans="1:3" ht="15.75" thickBot="1">
      <c r="A6" s="33"/>
      <c r="B6" s="909"/>
      <c r="C6" s="909"/>
    </row>
    <row r="7" spans="1:3" ht="26.25" thickBot="1">
      <c r="A7" s="161" t="s">
        <v>517</v>
      </c>
      <c r="B7" s="632" t="s">
        <v>518</v>
      </c>
      <c r="C7" s="632" t="s">
        <v>510</v>
      </c>
    </row>
    <row r="8" spans="1:3">
      <c r="A8" s="87" t="s">
        <v>511</v>
      </c>
      <c r="B8" s="633"/>
      <c r="C8" s="634"/>
    </row>
    <row r="9" spans="1:3">
      <c r="A9" s="87" t="s">
        <v>512</v>
      </c>
      <c r="B9" s="635"/>
      <c r="C9" s="635"/>
    </row>
    <row r="10" spans="1:3">
      <c r="A10" s="87" t="s">
        <v>1059</v>
      </c>
      <c r="B10" s="635"/>
      <c r="C10" s="635"/>
    </row>
    <row r="11" spans="1:3">
      <c r="A11" s="87" t="s">
        <v>513</v>
      </c>
      <c r="B11" s="635"/>
      <c r="C11" s="635"/>
    </row>
    <row r="12" spans="1:3">
      <c r="A12" s="87" t="s">
        <v>514</v>
      </c>
      <c r="B12" s="635"/>
      <c r="C12" s="635"/>
    </row>
    <row r="13" spans="1:3">
      <c r="A13" s="87" t="s">
        <v>515</v>
      </c>
      <c r="B13" s="635"/>
      <c r="C13" s="635"/>
    </row>
    <row r="14" spans="1:3" ht="26.25" thickBot="1">
      <c r="A14" s="106" t="s">
        <v>516</v>
      </c>
      <c r="B14" s="635"/>
      <c r="C14" s="635"/>
    </row>
    <row r="15" spans="1:3" ht="15.75" thickBot="1">
      <c r="A15" s="162" t="s">
        <v>257</v>
      </c>
      <c r="B15" s="636">
        <f>SUM(B8:B14)</f>
        <v>0</v>
      </c>
      <c r="C15" s="637">
        <f>SUM(C8:C14)</f>
        <v>0</v>
      </c>
    </row>
  </sheetData>
  <mergeCells count="1">
    <mergeCell ref="B6:C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S119"/>
  <sheetViews>
    <sheetView topLeftCell="A86" workbookViewId="0">
      <selection activeCell="A125" sqref="A125"/>
    </sheetView>
  </sheetViews>
  <sheetFormatPr defaultRowHeight="15"/>
  <cols>
    <col min="1" max="1" width="24.5703125" style="13" customWidth="1"/>
    <col min="2" max="2" width="66" style="13" customWidth="1"/>
    <col min="3" max="3" width="13.5703125" style="13" customWidth="1"/>
    <col min="4" max="4" width="14.140625" style="13" customWidth="1"/>
    <col min="5" max="6" width="9.140625" style="13"/>
    <col min="7" max="7" width="13.5703125" style="13" customWidth="1"/>
    <col min="8" max="8" width="9.140625" style="13"/>
    <col min="9" max="9" width="16.28515625" style="13" customWidth="1"/>
    <col min="10" max="10" width="26" style="13" bestFit="1" customWidth="1"/>
    <col min="11" max="11" width="13.42578125" style="13" bestFit="1" customWidth="1"/>
    <col min="12" max="12" width="17.85546875" style="13" customWidth="1"/>
    <col min="13" max="13" width="19.42578125" style="13" customWidth="1"/>
    <col min="14" max="256" width="9.140625" style="13"/>
    <col min="257" max="257" width="24.5703125" style="13" customWidth="1"/>
    <col min="258" max="258" width="66" style="13" customWidth="1"/>
    <col min="259" max="267" width="9.140625" style="13"/>
    <col min="268" max="268" width="17.85546875" style="13" customWidth="1"/>
    <col min="269" max="269" width="19.42578125" style="13" customWidth="1"/>
    <col min="270" max="512" width="9.140625" style="13"/>
    <col min="513" max="513" width="24.5703125" style="13" customWidth="1"/>
    <col min="514" max="514" width="66" style="13" customWidth="1"/>
    <col min="515" max="523" width="9.140625" style="13"/>
    <col min="524" max="524" width="17.85546875" style="13" customWidth="1"/>
    <col min="525" max="525" width="19.42578125" style="13" customWidth="1"/>
    <col min="526" max="768" width="9.140625" style="13"/>
    <col min="769" max="769" width="24.5703125" style="13" customWidth="1"/>
    <col min="770" max="770" width="66" style="13" customWidth="1"/>
    <col min="771" max="779" width="9.140625" style="13"/>
    <col min="780" max="780" width="17.85546875" style="13" customWidth="1"/>
    <col min="781" max="781" width="19.42578125" style="13" customWidth="1"/>
    <col min="782" max="1024" width="9.140625" style="13"/>
    <col min="1025" max="1025" width="24.5703125" style="13" customWidth="1"/>
    <col min="1026" max="1026" width="66" style="13" customWidth="1"/>
    <col min="1027" max="1035" width="9.140625" style="13"/>
    <col min="1036" max="1036" width="17.85546875" style="13" customWidth="1"/>
    <col min="1037" max="1037" width="19.42578125" style="13" customWidth="1"/>
    <col min="1038" max="1280" width="9.140625" style="13"/>
    <col min="1281" max="1281" width="24.5703125" style="13" customWidth="1"/>
    <col min="1282" max="1282" width="66" style="13" customWidth="1"/>
    <col min="1283" max="1291" width="9.140625" style="13"/>
    <col min="1292" max="1292" width="17.85546875" style="13" customWidth="1"/>
    <col min="1293" max="1293" width="19.42578125" style="13" customWidth="1"/>
    <col min="1294" max="1536" width="9.140625" style="13"/>
    <col min="1537" max="1537" width="24.5703125" style="13" customWidth="1"/>
    <col min="1538" max="1538" width="66" style="13" customWidth="1"/>
    <col min="1539" max="1547" width="9.140625" style="13"/>
    <col min="1548" max="1548" width="17.85546875" style="13" customWidth="1"/>
    <col min="1549" max="1549" width="19.42578125" style="13" customWidth="1"/>
    <col min="1550" max="1792" width="9.140625" style="13"/>
    <col min="1793" max="1793" width="24.5703125" style="13" customWidth="1"/>
    <col min="1794" max="1794" width="66" style="13" customWidth="1"/>
    <col min="1795" max="1803" width="9.140625" style="13"/>
    <col min="1804" max="1804" width="17.85546875" style="13" customWidth="1"/>
    <col min="1805" max="1805" width="19.42578125" style="13" customWidth="1"/>
    <col min="1806" max="2048" width="9.140625" style="13"/>
    <col min="2049" max="2049" width="24.5703125" style="13" customWidth="1"/>
    <col min="2050" max="2050" width="66" style="13" customWidth="1"/>
    <col min="2051" max="2059" width="9.140625" style="13"/>
    <col min="2060" max="2060" width="17.85546875" style="13" customWidth="1"/>
    <col min="2061" max="2061" width="19.42578125" style="13" customWidth="1"/>
    <col min="2062" max="2304" width="9.140625" style="13"/>
    <col min="2305" max="2305" width="24.5703125" style="13" customWidth="1"/>
    <col min="2306" max="2306" width="66" style="13" customWidth="1"/>
    <col min="2307" max="2315" width="9.140625" style="13"/>
    <col min="2316" max="2316" width="17.85546875" style="13" customWidth="1"/>
    <col min="2317" max="2317" width="19.42578125" style="13" customWidth="1"/>
    <col min="2318" max="2560" width="9.140625" style="13"/>
    <col min="2561" max="2561" width="24.5703125" style="13" customWidth="1"/>
    <col min="2562" max="2562" width="66" style="13" customWidth="1"/>
    <col min="2563" max="2571" width="9.140625" style="13"/>
    <col min="2572" max="2572" width="17.85546875" style="13" customWidth="1"/>
    <col min="2573" max="2573" width="19.42578125" style="13" customWidth="1"/>
    <col min="2574" max="2816" width="9.140625" style="13"/>
    <col min="2817" max="2817" width="24.5703125" style="13" customWidth="1"/>
    <col min="2818" max="2818" width="66" style="13" customWidth="1"/>
    <col min="2819" max="2827" width="9.140625" style="13"/>
    <col min="2828" max="2828" width="17.85546875" style="13" customWidth="1"/>
    <col min="2829" max="2829" width="19.42578125" style="13" customWidth="1"/>
    <col min="2830" max="3072" width="9.140625" style="13"/>
    <col min="3073" max="3073" width="24.5703125" style="13" customWidth="1"/>
    <col min="3074" max="3074" width="66" style="13" customWidth="1"/>
    <col min="3075" max="3083" width="9.140625" style="13"/>
    <col min="3084" max="3084" width="17.85546875" style="13" customWidth="1"/>
    <col min="3085" max="3085" width="19.42578125" style="13" customWidth="1"/>
    <col min="3086" max="3328" width="9.140625" style="13"/>
    <col min="3329" max="3329" width="24.5703125" style="13" customWidth="1"/>
    <col min="3330" max="3330" width="66" style="13" customWidth="1"/>
    <col min="3331" max="3339" width="9.140625" style="13"/>
    <col min="3340" max="3340" width="17.85546875" style="13" customWidth="1"/>
    <col min="3341" max="3341" width="19.42578125" style="13" customWidth="1"/>
    <col min="3342" max="3584" width="9.140625" style="13"/>
    <col min="3585" max="3585" width="24.5703125" style="13" customWidth="1"/>
    <col min="3586" max="3586" width="66" style="13" customWidth="1"/>
    <col min="3587" max="3595" width="9.140625" style="13"/>
    <col min="3596" max="3596" width="17.85546875" style="13" customWidth="1"/>
    <col min="3597" max="3597" width="19.42578125" style="13" customWidth="1"/>
    <col min="3598" max="3840" width="9.140625" style="13"/>
    <col min="3841" max="3841" width="24.5703125" style="13" customWidth="1"/>
    <col min="3842" max="3842" width="66" style="13" customWidth="1"/>
    <col min="3843" max="3851" width="9.140625" style="13"/>
    <col min="3852" max="3852" width="17.85546875" style="13" customWidth="1"/>
    <col min="3853" max="3853" width="19.42578125" style="13" customWidth="1"/>
    <col min="3854" max="4096" width="9.140625" style="13"/>
    <col min="4097" max="4097" width="24.5703125" style="13" customWidth="1"/>
    <col min="4098" max="4098" width="66" style="13" customWidth="1"/>
    <col min="4099" max="4107" width="9.140625" style="13"/>
    <col min="4108" max="4108" width="17.85546875" style="13" customWidth="1"/>
    <col min="4109" max="4109" width="19.42578125" style="13" customWidth="1"/>
    <col min="4110" max="4352" width="9.140625" style="13"/>
    <col min="4353" max="4353" width="24.5703125" style="13" customWidth="1"/>
    <col min="4354" max="4354" width="66" style="13" customWidth="1"/>
    <col min="4355" max="4363" width="9.140625" style="13"/>
    <col min="4364" max="4364" width="17.85546875" style="13" customWidth="1"/>
    <col min="4365" max="4365" width="19.42578125" style="13" customWidth="1"/>
    <col min="4366" max="4608" width="9.140625" style="13"/>
    <col min="4609" max="4609" width="24.5703125" style="13" customWidth="1"/>
    <col min="4610" max="4610" width="66" style="13" customWidth="1"/>
    <col min="4611" max="4619" width="9.140625" style="13"/>
    <col min="4620" max="4620" width="17.85546875" style="13" customWidth="1"/>
    <col min="4621" max="4621" width="19.42578125" style="13" customWidth="1"/>
    <col min="4622" max="4864" width="9.140625" style="13"/>
    <col min="4865" max="4865" width="24.5703125" style="13" customWidth="1"/>
    <col min="4866" max="4866" width="66" style="13" customWidth="1"/>
    <col min="4867" max="4875" width="9.140625" style="13"/>
    <col min="4876" max="4876" width="17.85546875" style="13" customWidth="1"/>
    <col min="4877" max="4877" width="19.42578125" style="13" customWidth="1"/>
    <col min="4878" max="5120" width="9.140625" style="13"/>
    <col min="5121" max="5121" width="24.5703125" style="13" customWidth="1"/>
    <col min="5122" max="5122" width="66" style="13" customWidth="1"/>
    <col min="5123" max="5131" width="9.140625" style="13"/>
    <col min="5132" max="5132" width="17.85546875" style="13" customWidth="1"/>
    <col min="5133" max="5133" width="19.42578125" style="13" customWidth="1"/>
    <col min="5134" max="5376" width="9.140625" style="13"/>
    <col min="5377" max="5377" width="24.5703125" style="13" customWidth="1"/>
    <col min="5378" max="5378" width="66" style="13" customWidth="1"/>
    <col min="5379" max="5387" width="9.140625" style="13"/>
    <col min="5388" max="5388" width="17.85546875" style="13" customWidth="1"/>
    <col min="5389" max="5389" width="19.42578125" style="13" customWidth="1"/>
    <col min="5390" max="5632" width="9.140625" style="13"/>
    <col min="5633" max="5633" width="24.5703125" style="13" customWidth="1"/>
    <col min="5634" max="5634" width="66" style="13" customWidth="1"/>
    <col min="5635" max="5643" width="9.140625" style="13"/>
    <col min="5644" max="5644" width="17.85546875" style="13" customWidth="1"/>
    <col min="5645" max="5645" width="19.42578125" style="13" customWidth="1"/>
    <col min="5646" max="5888" width="9.140625" style="13"/>
    <col min="5889" max="5889" width="24.5703125" style="13" customWidth="1"/>
    <col min="5890" max="5890" width="66" style="13" customWidth="1"/>
    <col min="5891" max="5899" width="9.140625" style="13"/>
    <col min="5900" max="5900" width="17.85546875" style="13" customWidth="1"/>
    <col min="5901" max="5901" width="19.42578125" style="13" customWidth="1"/>
    <col min="5902" max="6144" width="9.140625" style="13"/>
    <col min="6145" max="6145" width="24.5703125" style="13" customWidth="1"/>
    <col min="6146" max="6146" width="66" style="13" customWidth="1"/>
    <col min="6147" max="6155" width="9.140625" style="13"/>
    <col min="6156" max="6156" width="17.85546875" style="13" customWidth="1"/>
    <col min="6157" max="6157" width="19.42578125" style="13" customWidth="1"/>
    <col min="6158" max="6400" width="9.140625" style="13"/>
    <col min="6401" max="6401" width="24.5703125" style="13" customWidth="1"/>
    <col min="6402" max="6402" width="66" style="13" customWidth="1"/>
    <col min="6403" max="6411" width="9.140625" style="13"/>
    <col min="6412" max="6412" width="17.85546875" style="13" customWidth="1"/>
    <col min="6413" max="6413" width="19.42578125" style="13" customWidth="1"/>
    <col min="6414" max="6656" width="9.140625" style="13"/>
    <col min="6657" max="6657" width="24.5703125" style="13" customWidth="1"/>
    <col min="6658" max="6658" width="66" style="13" customWidth="1"/>
    <col min="6659" max="6667" width="9.140625" style="13"/>
    <col min="6668" max="6668" width="17.85546875" style="13" customWidth="1"/>
    <col min="6669" max="6669" width="19.42578125" style="13" customWidth="1"/>
    <col min="6670" max="6912" width="9.140625" style="13"/>
    <col min="6913" max="6913" width="24.5703125" style="13" customWidth="1"/>
    <col min="6914" max="6914" width="66" style="13" customWidth="1"/>
    <col min="6915" max="6923" width="9.140625" style="13"/>
    <col min="6924" max="6924" width="17.85546875" style="13" customWidth="1"/>
    <col min="6925" max="6925" width="19.42578125" style="13" customWidth="1"/>
    <col min="6926" max="7168" width="9.140625" style="13"/>
    <col min="7169" max="7169" width="24.5703125" style="13" customWidth="1"/>
    <col min="7170" max="7170" width="66" style="13" customWidth="1"/>
    <col min="7171" max="7179" width="9.140625" style="13"/>
    <col min="7180" max="7180" width="17.85546875" style="13" customWidth="1"/>
    <col min="7181" max="7181" width="19.42578125" style="13" customWidth="1"/>
    <col min="7182" max="7424" width="9.140625" style="13"/>
    <col min="7425" max="7425" width="24.5703125" style="13" customWidth="1"/>
    <col min="7426" max="7426" width="66" style="13" customWidth="1"/>
    <col min="7427" max="7435" width="9.140625" style="13"/>
    <col min="7436" max="7436" width="17.85546875" style="13" customWidth="1"/>
    <col min="7437" max="7437" width="19.42578125" style="13" customWidth="1"/>
    <col min="7438" max="7680" width="9.140625" style="13"/>
    <col min="7681" max="7681" width="24.5703125" style="13" customWidth="1"/>
    <col min="7682" max="7682" width="66" style="13" customWidth="1"/>
    <col min="7683" max="7691" width="9.140625" style="13"/>
    <col min="7692" max="7692" width="17.85546875" style="13" customWidth="1"/>
    <col min="7693" max="7693" width="19.42578125" style="13" customWidth="1"/>
    <col min="7694" max="7936" width="9.140625" style="13"/>
    <col min="7937" max="7937" width="24.5703125" style="13" customWidth="1"/>
    <col min="7938" max="7938" width="66" style="13" customWidth="1"/>
    <col min="7939" max="7947" width="9.140625" style="13"/>
    <col min="7948" max="7948" width="17.85546875" style="13" customWidth="1"/>
    <col min="7949" max="7949" width="19.42578125" style="13" customWidth="1"/>
    <col min="7950" max="8192" width="9.140625" style="13"/>
    <col min="8193" max="8193" width="24.5703125" style="13" customWidth="1"/>
    <col min="8194" max="8194" width="66" style="13" customWidth="1"/>
    <col min="8195" max="8203" width="9.140625" style="13"/>
    <col min="8204" max="8204" width="17.85546875" style="13" customWidth="1"/>
    <col min="8205" max="8205" width="19.42578125" style="13" customWidth="1"/>
    <col min="8206" max="8448" width="9.140625" style="13"/>
    <col min="8449" max="8449" width="24.5703125" style="13" customWidth="1"/>
    <col min="8450" max="8450" width="66" style="13" customWidth="1"/>
    <col min="8451" max="8459" width="9.140625" style="13"/>
    <col min="8460" max="8460" width="17.85546875" style="13" customWidth="1"/>
    <col min="8461" max="8461" width="19.42578125" style="13" customWidth="1"/>
    <col min="8462" max="8704" width="9.140625" style="13"/>
    <col min="8705" max="8705" width="24.5703125" style="13" customWidth="1"/>
    <col min="8706" max="8706" width="66" style="13" customWidth="1"/>
    <col min="8707" max="8715" width="9.140625" style="13"/>
    <col min="8716" max="8716" width="17.85546875" style="13" customWidth="1"/>
    <col min="8717" max="8717" width="19.42578125" style="13" customWidth="1"/>
    <col min="8718" max="8960" width="9.140625" style="13"/>
    <col min="8961" max="8961" width="24.5703125" style="13" customWidth="1"/>
    <col min="8962" max="8962" width="66" style="13" customWidth="1"/>
    <col min="8963" max="8971" width="9.140625" style="13"/>
    <col min="8972" max="8972" width="17.85546875" style="13" customWidth="1"/>
    <col min="8973" max="8973" width="19.42578125" style="13" customWidth="1"/>
    <col min="8974" max="9216" width="9.140625" style="13"/>
    <col min="9217" max="9217" width="24.5703125" style="13" customWidth="1"/>
    <col min="9218" max="9218" width="66" style="13" customWidth="1"/>
    <col min="9219" max="9227" width="9.140625" style="13"/>
    <col min="9228" max="9228" width="17.85546875" style="13" customWidth="1"/>
    <col min="9229" max="9229" width="19.42578125" style="13" customWidth="1"/>
    <col min="9230" max="9472" width="9.140625" style="13"/>
    <col min="9473" max="9473" width="24.5703125" style="13" customWidth="1"/>
    <col min="9474" max="9474" width="66" style="13" customWidth="1"/>
    <col min="9475" max="9483" width="9.140625" style="13"/>
    <col min="9484" max="9484" width="17.85546875" style="13" customWidth="1"/>
    <col min="9485" max="9485" width="19.42578125" style="13" customWidth="1"/>
    <col min="9486" max="9728" width="9.140625" style="13"/>
    <col min="9729" max="9729" width="24.5703125" style="13" customWidth="1"/>
    <col min="9730" max="9730" width="66" style="13" customWidth="1"/>
    <col min="9731" max="9739" width="9.140625" style="13"/>
    <col min="9740" max="9740" width="17.85546875" style="13" customWidth="1"/>
    <col min="9741" max="9741" width="19.42578125" style="13" customWidth="1"/>
    <col min="9742" max="9984" width="9.140625" style="13"/>
    <col min="9985" max="9985" width="24.5703125" style="13" customWidth="1"/>
    <col min="9986" max="9986" width="66" style="13" customWidth="1"/>
    <col min="9987" max="9995" width="9.140625" style="13"/>
    <col min="9996" max="9996" width="17.85546875" style="13" customWidth="1"/>
    <col min="9997" max="9997" width="19.42578125" style="13" customWidth="1"/>
    <col min="9998" max="10240" width="9.140625" style="13"/>
    <col min="10241" max="10241" width="24.5703125" style="13" customWidth="1"/>
    <col min="10242" max="10242" width="66" style="13" customWidth="1"/>
    <col min="10243" max="10251" width="9.140625" style="13"/>
    <col min="10252" max="10252" width="17.85546875" style="13" customWidth="1"/>
    <col min="10253" max="10253" width="19.42578125" style="13" customWidth="1"/>
    <col min="10254" max="10496" width="9.140625" style="13"/>
    <col min="10497" max="10497" width="24.5703125" style="13" customWidth="1"/>
    <col min="10498" max="10498" width="66" style="13" customWidth="1"/>
    <col min="10499" max="10507" width="9.140625" style="13"/>
    <col min="10508" max="10508" width="17.85546875" style="13" customWidth="1"/>
    <col min="10509" max="10509" width="19.42578125" style="13" customWidth="1"/>
    <col min="10510" max="10752" width="9.140625" style="13"/>
    <col min="10753" max="10753" width="24.5703125" style="13" customWidth="1"/>
    <col min="10754" max="10754" width="66" style="13" customWidth="1"/>
    <col min="10755" max="10763" width="9.140625" style="13"/>
    <col min="10764" max="10764" width="17.85546875" style="13" customWidth="1"/>
    <col min="10765" max="10765" width="19.42578125" style="13" customWidth="1"/>
    <col min="10766" max="11008" width="9.140625" style="13"/>
    <col min="11009" max="11009" width="24.5703125" style="13" customWidth="1"/>
    <col min="11010" max="11010" width="66" style="13" customWidth="1"/>
    <col min="11011" max="11019" width="9.140625" style="13"/>
    <col min="11020" max="11020" width="17.85546875" style="13" customWidth="1"/>
    <col min="11021" max="11021" width="19.42578125" style="13" customWidth="1"/>
    <col min="11022" max="11264" width="9.140625" style="13"/>
    <col min="11265" max="11265" width="24.5703125" style="13" customWidth="1"/>
    <col min="11266" max="11266" width="66" style="13" customWidth="1"/>
    <col min="11267" max="11275" width="9.140625" style="13"/>
    <col min="11276" max="11276" width="17.85546875" style="13" customWidth="1"/>
    <col min="11277" max="11277" width="19.42578125" style="13" customWidth="1"/>
    <col min="11278" max="11520" width="9.140625" style="13"/>
    <col min="11521" max="11521" width="24.5703125" style="13" customWidth="1"/>
    <col min="11522" max="11522" width="66" style="13" customWidth="1"/>
    <col min="11523" max="11531" width="9.140625" style="13"/>
    <col min="11532" max="11532" width="17.85546875" style="13" customWidth="1"/>
    <col min="11533" max="11533" width="19.42578125" style="13" customWidth="1"/>
    <col min="11534" max="11776" width="9.140625" style="13"/>
    <col min="11777" max="11777" width="24.5703125" style="13" customWidth="1"/>
    <col min="11778" max="11778" width="66" style="13" customWidth="1"/>
    <col min="11779" max="11787" width="9.140625" style="13"/>
    <col min="11788" max="11788" width="17.85546875" style="13" customWidth="1"/>
    <col min="11789" max="11789" width="19.42578125" style="13" customWidth="1"/>
    <col min="11790" max="12032" width="9.140625" style="13"/>
    <col min="12033" max="12033" width="24.5703125" style="13" customWidth="1"/>
    <col min="12034" max="12034" width="66" style="13" customWidth="1"/>
    <col min="12035" max="12043" width="9.140625" style="13"/>
    <col min="12044" max="12044" width="17.85546875" style="13" customWidth="1"/>
    <col min="12045" max="12045" width="19.42578125" style="13" customWidth="1"/>
    <col min="12046" max="12288" width="9.140625" style="13"/>
    <col min="12289" max="12289" width="24.5703125" style="13" customWidth="1"/>
    <col min="12290" max="12290" width="66" style="13" customWidth="1"/>
    <col min="12291" max="12299" width="9.140625" style="13"/>
    <col min="12300" max="12300" width="17.85546875" style="13" customWidth="1"/>
    <col min="12301" max="12301" width="19.42578125" style="13" customWidth="1"/>
    <col min="12302" max="12544" width="9.140625" style="13"/>
    <col min="12545" max="12545" width="24.5703125" style="13" customWidth="1"/>
    <col min="12546" max="12546" width="66" style="13" customWidth="1"/>
    <col min="12547" max="12555" width="9.140625" style="13"/>
    <col min="12556" max="12556" width="17.85546875" style="13" customWidth="1"/>
    <col min="12557" max="12557" width="19.42578125" style="13" customWidth="1"/>
    <col min="12558" max="12800" width="9.140625" style="13"/>
    <col min="12801" max="12801" width="24.5703125" style="13" customWidth="1"/>
    <col min="12802" max="12802" width="66" style="13" customWidth="1"/>
    <col min="12803" max="12811" width="9.140625" style="13"/>
    <col min="12812" max="12812" width="17.85546875" style="13" customWidth="1"/>
    <col min="12813" max="12813" width="19.42578125" style="13" customWidth="1"/>
    <col min="12814" max="13056" width="9.140625" style="13"/>
    <col min="13057" max="13057" width="24.5703125" style="13" customWidth="1"/>
    <col min="13058" max="13058" width="66" style="13" customWidth="1"/>
    <col min="13059" max="13067" width="9.140625" style="13"/>
    <col min="13068" max="13068" width="17.85546875" style="13" customWidth="1"/>
    <col min="13069" max="13069" width="19.42578125" style="13" customWidth="1"/>
    <col min="13070" max="13312" width="9.140625" style="13"/>
    <col min="13313" max="13313" width="24.5703125" style="13" customWidth="1"/>
    <col min="13314" max="13314" width="66" style="13" customWidth="1"/>
    <col min="13315" max="13323" width="9.140625" style="13"/>
    <col min="13324" max="13324" width="17.85546875" style="13" customWidth="1"/>
    <col min="13325" max="13325" width="19.42578125" style="13" customWidth="1"/>
    <col min="13326" max="13568" width="9.140625" style="13"/>
    <col min="13569" max="13569" width="24.5703125" style="13" customWidth="1"/>
    <col min="13570" max="13570" width="66" style="13" customWidth="1"/>
    <col min="13571" max="13579" width="9.140625" style="13"/>
    <col min="13580" max="13580" width="17.85546875" style="13" customWidth="1"/>
    <col min="13581" max="13581" width="19.42578125" style="13" customWidth="1"/>
    <col min="13582" max="13824" width="9.140625" style="13"/>
    <col min="13825" max="13825" width="24.5703125" style="13" customWidth="1"/>
    <col min="13826" max="13826" width="66" style="13" customWidth="1"/>
    <col min="13827" max="13835" width="9.140625" style="13"/>
    <col min="13836" max="13836" width="17.85546875" style="13" customWidth="1"/>
    <col min="13837" max="13837" width="19.42578125" style="13" customWidth="1"/>
    <col min="13838" max="14080" width="9.140625" style="13"/>
    <col min="14081" max="14081" width="24.5703125" style="13" customWidth="1"/>
    <col min="14082" max="14082" width="66" style="13" customWidth="1"/>
    <col min="14083" max="14091" width="9.140625" style="13"/>
    <col min="14092" max="14092" width="17.85546875" style="13" customWidth="1"/>
    <col min="14093" max="14093" width="19.42578125" style="13" customWidth="1"/>
    <col min="14094" max="14336" width="9.140625" style="13"/>
    <col min="14337" max="14337" width="24.5703125" style="13" customWidth="1"/>
    <col min="14338" max="14338" width="66" style="13" customWidth="1"/>
    <col min="14339" max="14347" width="9.140625" style="13"/>
    <col min="14348" max="14348" width="17.85546875" style="13" customWidth="1"/>
    <col min="14349" max="14349" width="19.42578125" style="13" customWidth="1"/>
    <col min="14350" max="14592" width="9.140625" style="13"/>
    <col min="14593" max="14593" width="24.5703125" style="13" customWidth="1"/>
    <col min="14594" max="14594" width="66" style="13" customWidth="1"/>
    <col min="14595" max="14603" width="9.140625" style="13"/>
    <col min="14604" max="14604" width="17.85546875" style="13" customWidth="1"/>
    <col min="14605" max="14605" width="19.42578125" style="13" customWidth="1"/>
    <col min="14606" max="14848" width="9.140625" style="13"/>
    <col min="14849" max="14849" width="24.5703125" style="13" customWidth="1"/>
    <col min="14850" max="14850" width="66" style="13" customWidth="1"/>
    <col min="14851" max="14859" width="9.140625" style="13"/>
    <col min="14860" max="14860" width="17.85546875" style="13" customWidth="1"/>
    <col min="14861" max="14861" width="19.42578125" style="13" customWidth="1"/>
    <col min="14862" max="15104" width="9.140625" style="13"/>
    <col min="15105" max="15105" width="24.5703125" style="13" customWidth="1"/>
    <col min="15106" max="15106" width="66" style="13" customWidth="1"/>
    <col min="15107" max="15115" width="9.140625" style="13"/>
    <col min="15116" max="15116" width="17.85546875" style="13" customWidth="1"/>
    <col min="15117" max="15117" width="19.42578125" style="13" customWidth="1"/>
    <col min="15118" max="15360" width="9.140625" style="13"/>
    <col min="15361" max="15361" width="24.5703125" style="13" customWidth="1"/>
    <col min="15362" max="15362" width="66" style="13" customWidth="1"/>
    <col min="15363" max="15371" width="9.140625" style="13"/>
    <col min="15372" max="15372" width="17.85546875" style="13" customWidth="1"/>
    <col min="15373" max="15373" width="19.42578125" style="13" customWidth="1"/>
    <col min="15374" max="15616" width="9.140625" style="13"/>
    <col min="15617" max="15617" width="24.5703125" style="13" customWidth="1"/>
    <col min="15618" max="15618" width="66" style="13" customWidth="1"/>
    <col min="15619" max="15627" width="9.140625" style="13"/>
    <col min="15628" max="15628" width="17.85546875" style="13" customWidth="1"/>
    <col min="15629" max="15629" width="19.42578125" style="13" customWidth="1"/>
    <col min="15630" max="15872" width="9.140625" style="13"/>
    <col min="15873" max="15873" width="24.5703125" style="13" customWidth="1"/>
    <col min="15874" max="15874" width="66" style="13" customWidth="1"/>
    <col min="15875" max="15883" width="9.140625" style="13"/>
    <col min="15884" max="15884" width="17.85546875" style="13" customWidth="1"/>
    <col min="15885" max="15885" width="19.42578125" style="13" customWidth="1"/>
    <col min="15886" max="16128" width="9.140625" style="13"/>
    <col min="16129" max="16129" width="24.5703125" style="13" customWidth="1"/>
    <col min="16130" max="16130" width="66" style="13" customWidth="1"/>
    <col min="16131" max="16139" width="9.140625" style="13"/>
    <col min="16140" max="16140" width="17.85546875" style="13" customWidth="1"/>
    <col min="16141" max="16141" width="19.42578125" style="13" customWidth="1"/>
    <col min="16142" max="16384" width="9.140625" style="13"/>
  </cols>
  <sheetData>
    <row r="1" spans="1:19">
      <c r="A1" s="13" t="s">
        <v>196</v>
      </c>
      <c r="B1" s="13" t="s">
        <v>118</v>
      </c>
      <c r="S1" s="14"/>
    </row>
    <row r="2" spans="1:19">
      <c r="A2" s="13" t="s">
        <v>197</v>
      </c>
      <c r="B2" s="13" t="s">
        <v>519</v>
      </c>
      <c r="S2" s="24"/>
    </row>
    <row r="3" spans="1:19">
      <c r="A3" s="13" t="s">
        <v>198</v>
      </c>
      <c r="B3" s="10" t="s">
        <v>1000</v>
      </c>
      <c r="S3" s="25"/>
    </row>
    <row r="4" spans="1:19">
      <c r="A4" s="13" t="s">
        <v>199</v>
      </c>
      <c r="B4" s="13" t="s">
        <v>203</v>
      </c>
      <c r="S4" s="14"/>
    </row>
    <row r="5" spans="1:19">
      <c r="A5" s="13" t="s">
        <v>200</v>
      </c>
      <c r="B5" s="13" t="s">
        <v>202</v>
      </c>
      <c r="S5" s="14"/>
    </row>
    <row r="6" spans="1:19" ht="15.75" thickBot="1">
      <c r="R6" s="2"/>
      <c r="S6" s="14"/>
    </row>
    <row r="7" spans="1:19" s="542" customFormat="1" ht="12">
      <c r="A7" s="499"/>
      <c r="B7" s="391" t="s">
        <v>520</v>
      </c>
      <c r="C7" s="500"/>
      <c r="D7" s="500"/>
      <c r="E7" s="500"/>
      <c r="F7" s="500"/>
      <c r="G7" s="500"/>
      <c r="H7" s="500"/>
      <c r="I7" s="500"/>
      <c r="J7" s="500"/>
      <c r="K7" s="501"/>
      <c r="L7" s="500"/>
      <c r="M7" s="500"/>
      <c r="N7" s="500"/>
      <c r="O7" s="500"/>
      <c r="P7" s="912" t="s">
        <v>206</v>
      </c>
      <c r="Q7" s="502"/>
      <c r="S7" s="543"/>
    </row>
    <row r="8" spans="1:19" s="542" customFormat="1" ht="12.75" thickBot="1">
      <c r="A8" s="503"/>
      <c r="B8" s="392" t="s">
        <v>521</v>
      </c>
      <c r="C8" s="450" t="s">
        <v>121</v>
      </c>
      <c r="D8" s="449" t="s">
        <v>122</v>
      </c>
      <c r="E8" s="449" t="s">
        <v>123</v>
      </c>
      <c r="F8" s="449" t="s">
        <v>124</v>
      </c>
      <c r="G8" s="449" t="s">
        <v>125</v>
      </c>
      <c r="H8" s="504" t="s">
        <v>126</v>
      </c>
      <c r="I8" s="504" t="s">
        <v>127</v>
      </c>
      <c r="J8" s="504" t="s">
        <v>128</v>
      </c>
      <c r="K8" s="505" t="s">
        <v>129</v>
      </c>
      <c r="L8" s="449" t="s">
        <v>130</v>
      </c>
      <c r="M8" s="504" t="s">
        <v>131</v>
      </c>
      <c r="N8" s="504" t="s">
        <v>132</v>
      </c>
      <c r="O8" s="505" t="s">
        <v>133</v>
      </c>
      <c r="P8" s="913"/>
      <c r="Q8" s="502"/>
    </row>
    <row r="9" spans="1:19" s="542" customFormat="1" ht="12">
      <c r="A9" s="506">
        <v>1</v>
      </c>
      <c r="B9" s="507" t="s">
        <v>522</v>
      </c>
      <c r="C9" s="243"/>
      <c r="D9" s="243"/>
      <c r="E9" s="243"/>
      <c r="F9" s="243"/>
      <c r="G9" s="243"/>
      <c r="H9" s="243"/>
      <c r="I9" s="243"/>
      <c r="J9" s="243"/>
      <c r="K9" s="243"/>
      <c r="L9" s="243"/>
      <c r="M9" s="243"/>
      <c r="N9" s="243"/>
      <c r="O9" s="243"/>
      <c r="P9" s="509">
        <f t="shared" ref="P9:P23" si="0">C9*$K$95+D9*$K$96+E9*$K$97+F9*$K$98+G9*$K$99+H9*$K$100+I9*$K$101+J9*$K$102+K9*$K$103+L9*$K$104+M9*$K$105+N9*$K$106+O9*$K$107</f>
        <v>0</v>
      </c>
      <c r="Q9" s="502"/>
    </row>
    <row r="10" spans="1:19" s="542" customFormat="1" ht="12">
      <c r="A10" s="510">
        <v>2</v>
      </c>
      <c r="B10" s="511" t="s">
        <v>523</v>
      </c>
      <c r="C10" s="243"/>
      <c r="D10" s="243"/>
      <c r="E10" s="243"/>
      <c r="F10" s="243"/>
      <c r="G10" s="243"/>
      <c r="H10" s="243"/>
      <c r="I10" s="243"/>
      <c r="J10" s="243"/>
      <c r="K10" s="243"/>
      <c r="L10" s="243"/>
      <c r="M10" s="243"/>
      <c r="N10" s="243"/>
      <c r="O10" s="243"/>
      <c r="P10" s="509">
        <f t="shared" si="0"/>
        <v>0</v>
      </c>
      <c r="Q10" s="502"/>
    </row>
    <row r="11" spans="1:19" s="542" customFormat="1" ht="12">
      <c r="A11" s="510">
        <v>3</v>
      </c>
      <c r="B11" s="507" t="s">
        <v>524</v>
      </c>
      <c r="C11" s="241">
        <f t="shared" ref="C11:K11" si="1">+C12+C13+C14+C15+C16-C17</f>
        <v>0</v>
      </c>
      <c r="D11" s="241">
        <f t="shared" si="1"/>
        <v>0</v>
      </c>
      <c r="E11" s="241">
        <f t="shared" si="1"/>
        <v>0</v>
      </c>
      <c r="F11" s="241">
        <f t="shared" si="1"/>
        <v>0</v>
      </c>
      <c r="G11" s="241">
        <f t="shared" si="1"/>
        <v>0</v>
      </c>
      <c r="H11" s="241">
        <f t="shared" si="1"/>
        <v>0</v>
      </c>
      <c r="I11" s="241">
        <f t="shared" si="1"/>
        <v>0</v>
      </c>
      <c r="J11" s="241">
        <f t="shared" si="1"/>
        <v>0</v>
      </c>
      <c r="K11" s="512">
        <f t="shared" si="1"/>
        <v>0</v>
      </c>
      <c r="L11" s="512">
        <f>+L12+L13+L14+L15+L16-L17</f>
        <v>0</v>
      </c>
      <c r="M11" s="512">
        <f>+M12+M13+M14+M15+M16-M17</f>
        <v>0</v>
      </c>
      <c r="N11" s="512">
        <f>+N12+N13+N14+N15+N16-N17</f>
        <v>0</v>
      </c>
      <c r="O11" s="240">
        <f>+O12+O13+O14+O15+O16-O17</f>
        <v>0</v>
      </c>
      <c r="P11" s="509">
        <f t="shared" si="0"/>
        <v>0</v>
      </c>
      <c r="Q11" s="502"/>
    </row>
    <row r="12" spans="1:19" s="542" customFormat="1" ht="12">
      <c r="A12" s="510"/>
      <c r="B12" s="513" t="s">
        <v>227</v>
      </c>
      <c r="C12" s="243"/>
      <c r="D12" s="508"/>
      <c r="E12" s="508"/>
      <c r="F12" s="508"/>
      <c r="G12" s="508"/>
      <c r="H12" s="508"/>
      <c r="I12" s="508"/>
      <c r="J12" s="508"/>
      <c r="K12" s="242"/>
      <c r="L12" s="242"/>
      <c r="M12" s="242"/>
      <c r="N12" s="242"/>
      <c r="O12" s="242"/>
      <c r="P12" s="509">
        <f t="shared" si="0"/>
        <v>0</v>
      </c>
      <c r="Q12" s="502"/>
    </row>
    <row r="13" spans="1:19" s="542" customFormat="1" ht="12">
      <c r="A13" s="510"/>
      <c r="B13" s="513" t="s">
        <v>525</v>
      </c>
      <c r="C13" s="243"/>
      <c r="D13" s="508"/>
      <c r="E13" s="508"/>
      <c r="F13" s="508"/>
      <c r="G13" s="508"/>
      <c r="H13" s="508"/>
      <c r="I13" s="508"/>
      <c r="J13" s="508"/>
      <c r="K13" s="242"/>
      <c r="L13" s="242"/>
      <c r="M13" s="242"/>
      <c r="N13" s="242"/>
      <c r="O13" s="242"/>
      <c r="P13" s="509">
        <f t="shared" si="0"/>
        <v>0</v>
      </c>
      <c r="Q13" s="502"/>
    </row>
    <row r="14" spans="1:19" s="542" customFormat="1" ht="12">
      <c r="A14" s="510"/>
      <c r="B14" s="513" t="s">
        <v>526</v>
      </c>
      <c r="C14" s="243"/>
      <c r="D14" s="508"/>
      <c r="E14" s="508"/>
      <c r="F14" s="508"/>
      <c r="G14" s="508"/>
      <c r="H14" s="508"/>
      <c r="I14" s="508"/>
      <c r="J14" s="508"/>
      <c r="K14" s="242"/>
      <c r="L14" s="242"/>
      <c r="M14" s="242"/>
      <c r="N14" s="242"/>
      <c r="O14" s="242"/>
      <c r="P14" s="509">
        <f t="shared" si="0"/>
        <v>0</v>
      </c>
      <c r="Q14" s="502"/>
    </row>
    <row r="15" spans="1:19" s="542" customFormat="1" ht="12">
      <c r="A15" s="510"/>
      <c r="B15" s="513" t="s">
        <v>239</v>
      </c>
      <c r="C15" s="243"/>
      <c r="D15" s="508"/>
      <c r="E15" s="508"/>
      <c r="F15" s="508"/>
      <c r="G15" s="508"/>
      <c r="H15" s="508"/>
      <c r="I15" s="508"/>
      <c r="J15" s="508"/>
      <c r="K15" s="242"/>
      <c r="L15" s="242"/>
      <c r="M15" s="242"/>
      <c r="N15" s="242"/>
      <c r="O15" s="242"/>
      <c r="P15" s="509">
        <f t="shared" si="0"/>
        <v>0</v>
      </c>
      <c r="Q15" s="502"/>
    </row>
    <row r="16" spans="1:19" s="542" customFormat="1" ht="12">
      <c r="A16" s="510"/>
      <c r="B16" s="513" t="s">
        <v>527</v>
      </c>
      <c r="C16" s="243"/>
      <c r="D16" s="508"/>
      <c r="E16" s="508"/>
      <c r="F16" s="508"/>
      <c r="G16" s="508"/>
      <c r="H16" s="508"/>
      <c r="I16" s="508"/>
      <c r="J16" s="508"/>
      <c r="K16" s="242"/>
      <c r="L16" s="242"/>
      <c r="M16" s="242"/>
      <c r="N16" s="242"/>
      <c r="O16" s="242"/>
      <c r="P16" s="509">
        <f t="shared" si="0"/>
        <v>0</v>
      </c>
      <c r="Q16" s="502"/>
    </row>
    <row r="17" spans="1:17" s="542" customFormat="1" ht="12">
      <c r="A17" s="510"/>
      <c r="B17" s="507" t="s">
        <v>528</v>
      </c>
      <c r="C17" s="243"/>
      <c r="D17" s="508"/>
      <c r="E17" s="508"/>
      <c r="F17" s="508"/>
      <c r="G17" s="508"/>
      <c r="H17" s="508"/>
      <c r="I17" s="508"/>
      <c r="J17" s="508"/>
      <c r="K17" s="242"/>
      <c r="L17" s="242"/>
      <c r="M17" s="242"/>
      <c r="N17" s="242"/>
      <c r="O17" s="242"/>
      <c r="P17" s="509">
        <f t="shared" si="0"/>
        <v>0</v>
      </c>
      <c r="Q17" s="502"/>
    </row>
    <row r="18" spans="1:17" s="542" customFormat="1" ht="12">
      <c r="A18" s="510">
        <v>4</v>
      </c>
      <c r="B18" s="507" t="s">
        <v>529</v>
      </c>
      <c r="C18" s="243"/>
      <c r="D18" s="508"/>
      <c r="E18" s="508"/>
      <c r="F18" s="508"/>
      <c r="G18" s="508"/>
      <c r="H18" s="508"/>
      <c r="I18" s="508"/>
      <c r="J18" s="508"/>
      <c r="K18" s="242"/>
      <c r="L18" s="242"/>
      <c r="M18" s="242"/>
      <c r="N18" s="242"/>
      <c r="O18" s="242"/>
      <c r="P18" s="509">
        <f t="shared" si="0"/>
        <v>0</v>
      </c>
      <c r="Q18" s="502"/>
    </row>
    <row r="19" spans="1:17" s="542" customFormat="1" ht="12">
      <c r="A19" s="510">
        <v>5</v>
      </c>
      <c r="B19" s="507" t="s">
        <v>530</v>
      </c>
      <c r="C19" s="243"/>
      <c r="D19" s="508"/>
      <c r="E19" s="508"/>
      <c r="F19" s="508"/>
      <c r="G19" s="508"/>
      <c r="H19" s="508"/>
      <c r="I19" s="508"/>
      <c r="J19" s="508"/>
      <c r="K19" s="242"/>
      <c r="L19" s="242"/>
      <c r="M19" s="242"/>
      <c r="N19" s="242"/>
      <c r="O19" s="242"/>
      <c r="P19" s="509">
        <f t="shared" si="0"/>
        <v>0</v>
      </c>
      <c r="Q19" s="502"/>
    </row>
    <row r="20" spans="1:17" s="542" customFormat="1" ht="12.75" thickBot="1">
      <c r="A20" s="510">
        <v>6</v>
      </c>
      <c r="B20" s="507" t="s">
        <v>531</v>
      </c>
      <c r="C20" s="243"/>
      <c r="D20" s="508"/>
      <c r="E20" s="508"/>
      <c r="F20" s="508"/>
      <c r="G20" s="508"/>
      <c r="H20" s="508"/>
      <c r="I20" s="508"/>
      <c r="J20" s="508"/>
      <c r="K20" s="508"/>
      <c r="L20" s="508"/>
      <c r="M20" s="508"/>
      <c r="N20" s="508"/>
      <c r="O20" s="508"/>
      <c r="P20" s="509">
        <f t="shared" si="0"/>
        <v>0</v>
      </c>
      <c r="Q20" s="502"/>
    </row>
    <row r="21" spans="1:17" s="542" customFormat="1" ht="12.75" thickBot="1">
      <c r="A21" s="514" t="s">
        <v>134</v>
      </c>
      <c r="B21" s="515" t="s">
        <v>532</v>
      </c>
      <c r="C21" s="516">
        <f>+C9+C10+C11+C18+C19+C20</f>
        <v>0</v>
      </c>
      <c r="D21" s="517">
        <f t="shared" ref="D21:K21" si="2">+D9+D10+D11+D18+D19+D20</f>
        <v>0</v>
      </c>
      <c r="E21" s="517">
        <f t="shared" si="2"/>
        <v>0</v>
      </c>
      <c r="F21" s="517">
        <f t="shared" si="2"/>
        <v>0</v>
      </c>
      <c r="G21" s="517">
        <f t="shared" si="2"/>
        <v>0</v>
      </c>
      <c r="H21" s="517">
        <f t="shared" si="2"/>
        <v>0</v>
      </c>
      <c r="I21" s="517">
        <f t="shared" si="2"/>
        <v>0</v>
      </c>
      <c r="J21" s="517">
        <f t="shared" si="2"/>
        <v>0</v>
      </c>
      <c r="K21" s="518">
        <f t="shared" si="2"/>
        <v>0</v>
      </c>
      <c r="L21" s="518">
        <f>+L9+L10+L11+L18+L19+L20</f>
        <v>0</v>
      </c>
      <c r="M21" s="518">
        <f>+M9+M10+M11+M18+M19+M20</f>
        <v>0</v>
      </c>
      <c r="N21" s="518">
        <f>+N9+N10+N11+N18+N19+N20</f>
        <v>0</v>
      </c>
      <c r="O21" s="518">
        <f>+O9+O10+O11+O18+O19+O20</f>
        <v>0</v>
      </c>
      <c r="P21" s="519">
        <f t="shared" si="0"/>
        <v>0</v>
      </c>
      <c r="Q21" s="502"/>
    </row>
    <row r="22" spans="1:17" s="542" customFormat="1" ht="12.75" thickBot="1">
      <c r="A22" s="510">
        <v>15</v>
      </c>
      <c r="B22" s="520" t="s">
        <v>533</v>
      </c>
      <c r="C22" s="521"/>
      <c r="D22" s="522"/>
      <c r="E22" s="522"/>
      <c r="F22" s="522"/>
      <c r="G22" s="522"/>
      <c r="H22" s="522"/>
      <c r="I22" s="522"/>
      <c r="J22" s="522"/>
      <c r="K22" s="523"/>
      <c r="L22" s="523"/>
      <c r="M22" s="523"/>
      <c r="N22" s="523"/>
      <c r="O22" s="523"/>
      <c r="P22" s="509">
        <f t="shared" si="0"/>
        <v>0</v>
      </c>
      <c r="Q22" s="502"/>
    </row>
    <row r="23" spans="1:17" s="542" customFormat="1" ht="12.75" thickBot="1">
      <c r="A23" s="514" t="s">
        <v>135</v>
      </c>
      <c r="B23" s="524" t="s">
        <v>534</v>
      </c>
      <c r="C23" s="516">
        <f>+C21+C22</f>
        <v>0</v>
      </c>
      <c r="D23" s="516">
        <f t="shared" ref="D23:K23" si="3">+D21+D22</f>
        <v>0</v>
      </c>
      <c r="E23" s="516">
        <f t="shared" si="3"/>
        <v>0</v>
      </c>
      <c r="F23" s="516">
        <f t="shared" si="3"/>
        <v>0</v>
      </c>
      <c r="G23" s="516">
        <f t="shared" si="3"/>
        <v>0</v>
      </c>
      <c r="H23" s="516">
        <f t="shared" si="3"/>
        <v>0</v>
      </c>
      <c r="I23" s="516">
        <f t="shared" si="3"/>
        <v>0</v>
      </c>
      <c r="J23" s="516">
        <f t="shared" si="3"/>
        <v>0</v>
      </c>
      <c r="K23" s="525">
        <f t="shared" si="3"/>
        <v>0</v>
      </c>
      <c r="L23" s="525">
        <f>+L21+L22</f>
        <v>0</v>
      </c>
      <c r="M23" s="525">
        <f>+M21+M22</f>
        <v>0</v>
      </c>
      <c r="N23" s="525">
        <f>+N21+N22</f>
        <v>0</v>
      </c>
      <c r="O23" s="525">
        <f>+O21+O22</f>
        <v>0</v>
      </c>
      <c r="P23" s="519">
        <f t="shared" si="0"/>
        <v>0</v>
      </c>
      <c r="Q23" s="502"/>
    </row>
    <row r="24" spans="1:17" s="542" customFormat="1" ht="12.75" thickBot="1">
      <c r="A24" s="526" t="s">
        <v>136</v>
      </c>
      <c r="B24" s="527" t="s">
        <v>535</v>
      </c>
      <c r="C24" s="528">
        <f>+C23*$K$95</f>
        <v>0</v>
      </c>
      <c r="D24" s="528">
        <f>+D23*$K$96</f>
        <v>0</v>
      </c>
      <c r="E24" s="528">
        <f>+E23*$K$97</f>
        <v>0</v>
      </c>
      <c r="F24" s="528">
        <f>+F23*$K$98</f>
        <v>0</v>
      </c>
      <c r="G24" s="528">
        <f>+G23*$K$99</f>
        <v>0</v>
      </c>
      <c r="H24" s="528">
        <f>+H23*$K$100</f>
        <v>0</v>
      </c>
      <c r="I24" s="528">
        <f>+I23*$K$101</f>
        <v>0</v>
      </c>
      <c r="J24" s="528">
        <f>+J23*$K$102</f>
        <v>0</v>
      </c>
      <c r="K24" s="528">
        <f>+K23*$K$103</f>
        <v>0</v>
      </c>
      <c r="L24" s="528">
        <f>+L23*$K$104</f>
        <v>0</v>
      </c>
      <c r="M24" s="528">
        <f>+M23*$K$105</f>
        <v>0</v>
      </c>
      <c r="N24" s="528">
        <f>+N23*$K$106</f>
        <v>0</v>
      </c>
      <c r="O24" s="528">
        <f>+O23*$K$107</f>
        <v>0</v>
      </c>
      <c r="P24" s="529">
        <f>SUM(C24:O24)</f>
        <v>0</v>
      </c>
      <c r="Q24" s="502"/>
    </row>
    <row r="25" spans="1:17" s="542" customFormat="1" ht="12.75" thickBot="1">
      <c r="A25" s="502"/>
      <c r="B25" s="502"/>
      <c r="C25" s="502"/>
      <c r="D25" s="502"/>
      <c r="E25" s="502"/>
      <c r="F25" s="502"/>
      <c r="G25" s="502"/>
      <c r="H25" s="502"/>
      <c r="I25" s="502"/>
      <c r="J25" s="502"/>
      <c r="K25" s="502"/>
      <c r="L25" s="530"/>
      <c r="M25" s="531"/>
      <c r="N25" s="502"/>
      <c r="O25" s="502"/>
      <c r="P25" s="530"/>
      <c r="Q25" s="502"/>
    </row>
    <row r="26" spans="1:17" s="542" customFormat="1" ht="12">
      <c r="A26" s="499"/>
      <c r="B26" s="914" t="s">
        <v>536</v>
      </c>
      <c r="C26" s="500"/>
      <c r="D26" s="500"/>
      <c r="E26" s="500"/>
      <c r="F26" s="500"/>
      <c r="G26" s="500"/>
      <c r="H26" s="500"/>
      <c r="I26" s="500"/>
      <c r="J26" s="500"/>
      <c r="K26" s="501"/>
      <c r="L26" s="500"/>
      <c r="M26" s="500"/>
      <c r="N26" s="500"/>
      <c r="O26" s="500"/>
      <c r="P26" s="912" t="s">
        <v>206</v>
      </c>
      <c r="Q26" s="502"/>
    </row>
    <row r="27" spans="1:17" s="542" customFormat="1" ht="12.75" thickBot="1">
      <c r="A27" s="503"/>
      <c r="B27" s="915"/>
      <c r="C27" s="450" t="s">
        <v>121</v>
      </c>
      <c r="D27" s="449" t="s">
        <v>122</v>
      </c>
      <c r="E27" s="449" t="s">
        <v>123</v>
      </c>
      <c r="F27" s="449" t="s">
        <v>124</v>
      </c>
      <c r="G27" s="449" t="s">
        <v>125</v>
      </c>
      <c r="H27" s="504" t="s">
        <v>126</v>
      </c>
      <c r="I27" s="504" t="s">
        <v>127</v>
      </c>
      <c r="J27" s="504" t="s">
        <v>128</v>
      </c>
      <c r="K27" s="505" t="s">
        <v>129</v>
      </c>
      <c r="L27" s="449" t="s">
        <v>130</v>
      </c>
      <c r="M27" s="504" t="s">
        <v>131</v>
      </c>
      <c r="N27" s="504" t="s">
        <v>132</v>
      </c>
      <c r="O27" s="505" t="s">
        <v>133</v>
      </c>
      <c r="P27" s="913" t="s">
        <v>76</v>
      </c>
      <c r="Q27" s="502"/>
    </row>
    <row r="28" spans="1:17" s="542" customFormat="1" ht="12">
      <c r="A28" s="506">
        <v>1</v>
      </c>
      <c r="B28" s="507" t="s">
        <v>537</v>
      </c>
      <c r="C28" s="243"/>
      <c r="D28" s="508"/>
      <c r="E28" s="508"/>
      <c r="F28" s="508"/>
      <c r="G28" s="508"/>
      <c r="H28" s="508"/>
      <c r="I28" s="508"/>
      <c r="J28" s="508"/>
      <c r="K28" s="508"/>
      <c r="L28" s="508"/>
      <c r="M28" s="508"/>
      <c r="N28" s="508"/>
      <c r="O28" s="508"/>
      <c r="P28" s="509">
        <f t="shared" ref="P28:P36" si="4">C28*$K$95+D28*$K$96+E28*$K$97+F28*$K$98+G28*$K$99+H28*$K$100+I28*$K$101+J28*$K$102+K28*$K$103+L28*$K$104+M28*$K$105+N28*$K$106+O28*$K$107</f>
        <v>0</v>
      </c>
      <c r="Q28" s="502"/>
    </row>
    <row r="29" spans="1:17" s="542" customFormat="1" ht="12">
      <c r="A29" s="510">
        <v>2</v>
      </c>
      <c r="B29" s="507" t="s">
        <v>538</v>
      </c>
      <c r="C29" s="243"/>
      <c r="D29" s="508"/>
      <c r="E29" s="508"/>
      <c r="F29" s="508"/>
      <c r="G29" s="508"/>
      <c r="H29" s="508"/>
      <c r="I29" s="508"/>
      <c r="J29" s="508"/>
      <c r="K29" s="508"/>
      <c r="L29" s="508"/>
      <c r="M29" s="508"/>
      <c r="N29" s="508"/>
      <c r="O29" s="508"/>
      <c r="P29" s="509">
        <f t="shared" si="4"/>
        <v>0</v>
      </c>
      <c r="Q29" s="502"/>
    </row>
    <row r="30" spans="1:17" s="542" customFormat="1" ht="12">
      <c r="A30" s="510">
        <v>3</v>
      </c>
      <c r="B30" s="532" t="s">
        <v>795</v>
      </c>
      <c r="C30" s="243"/>
      <c r="D30" s="508"/>
      <c r="E30" s="508"/>
      <c r="F30" s="508"/>
      <c r="G30" s="508"/>
      <c r="H30" s="508"/>
      <c r="I30" s="508"/>
      <c r="J30" s="508"/>
      <c r="K30" s="508"/>
      <c r="L30" s="508"/>
      <c r="M30" s="508"/>
      <c r="N30" s="508"/>
      <c r="O30" s="508"/>
      <c r="P30" s="509">
        <f t="shared" si="4"/>
        <v>0</v>
      </c>
      <c r="Q30" s="502"/>
    </row>
    <row r="31" spans="1:17" s="542" customFormat="1" ht="12">
      <c r="A31" s="510">
        <v>4</v>
      </c>
      <c r="B31" s="533" t="s">
        <v>539</v>
      </c>
      <c r="C31" s="534"/>
      <c r="D31" s="508"/>
      <c r="E31" s="508"/>
      <c r="F31" s="508"/>
      <c r="G31" s="508"/>
      <c r="H31" s="508"/>
      <c r="I31" s="508"/>
      <c r="J31" s="508"/>
      <c r="K31" s="508"/>
      <c r="L31" s="508"/>
      <c r="M31" s="508"/>
      <c r="N31" s="508"/>
      <c r="O31" s="508"/>
      <c r="P31" s="509">
        <f t="shared" si="4"/>
        <v>0</v>
      </c>
      <c r="Q31" s="502"/>
    </row>
    <row r="32" spans="1:17" s="542" customFormat="1" ht="12">
      <c r="A32" s="510">
        <v>5</v>
      </c>
      <c r="B32" s="533" t="s">
        <v>274</v>
      </c>
      <c r="C32" s="243"/>
      <c r="D32" s="508"/>
      <c r="E32" s="508"/>
      <c r="F32" s="508"/>
      <c r="G32" s="508"/>
      <c r="H32" s="508"/>
      <c r="I32" s="508"/>
      <c r="J32" s="508"/>
      <c r="K32" s="508"/>
      <c r="L32" s="508"/>
      <c r="M32" s="508"/>
      <c r="N32" s="508"/>
      <c r="O32" s="508"/>
      <c r="P32" s="509">
        <f t="shared" si="4"/>
        <v>0</v>
      </c>
      <c r="Q32" s="502"/>
    </row>
    <row r="33" spans="1:17" s="542" customFormat="1" ht="12.75" thickBot="1">
      <c r="A33" s="510">
        <v>6</v>
      </c>
      <c r="B33" s="507" t="s">
        <v>275</v>
      </c>
      <c r="C33" s="243"/>
      <c r="D33" s="508"/>
      <c r="E33" s="508"/>
      <c r="F33" s="508"/>
      <c r="G33" s="508"/>
      <c r="H33" s="508"/>
      <c r="I33" s="508"/>
      <c r="J33" s="508"/>
      <c r="K33" s="508"/>
      <c r="L33" s="508"/>
      <c r="M33" s="508"/>
      <c r="N33" s="508"/>
      <c r="O33" s="508"/>
      <c r="P33" s="509">
        <f t="shared" si="4"/>
        <v>0</v>
      </c>
      <c r="Q33" s="502"/>
    </row>
    <row r="34" spans="1:17" s="542" customFormat="1" ht="12.75" thickBot="1">
      <c r="A34" s="514" t="s">
        <v>134</v>
      </c>
      <c r="B34" s="524" t="s">
        <v>540</v>
      </c>
      <c r="C34" s="516">
        <f>+C28+C29+C30+C31+C32+C33</f>
        <v>0</v>
      </c>
      <c r="D34" s="517">
        <f t="shared" ref="D34:J34" si="5">+D28+D29+D30+D31+D32+D33</f>
        <v>0</v>
      </c>
      <c r="E34" s="517">
        <f t="shared" si="5"/>
        <v>0</v>
      </c>
      <c r="F34" s="517">
        <f t="shared" si="5"/>
        <v>0</v>
      </c>
      <c r="G34" s="517">
        <f t="shared" si="5"/>
        <v>0</v>
      </c>
      <c r="H34" s="517">
        <f t="shared" si="5"/>
        <v>0</v>
      </c>
      <c r="I34" s="517">
        <f t="shared" si="5"/>
        <v>0</v>
      </c>
      <c r="J34" s="517">
        <f t="shared" si="5"/>
        <v>0</v>
      </c>
      <c r="K34" s="517">
        <f>+K28+K29+K30+K31+K32+K33</f>
        <v>0</v>
      </c>
      <c r="L34" s="517">
        <f>+L28+L29+L30+L31+L32+L33</f>
        <v>0</v>
      </c>
      <c r="M34" s="517">
        <f>+M28+M29+M30+M31+M32+M33</f>
        <v>0</v>
      </c>
      <c r="N34" s="517">
        <f>+N28+N29+N30+N31+N32+N33</f>
        <v>0</v>
      </c>
      <c r="O34" s="517">
        <f>+O28+O29+O30+O31+O32+O33</f>
        <v>0</v>
      </c>
      <c r="P34" s="519">
        <f t="shared" si="4"/>
        <v>0</v>
      </c>
      <c r="Q34" s="502"/>
    </row>
    <row r="35" spans="1:17" s="542" customFormat="1" ht="12.75" thickBot="1">
      <c r="A35" s="510">
        <v>14</v>
      </c>
      <c r="B35" s="520" t="s">
        <v>541</v>
      </c>
      <c r="C35" s="521"/>
      <c r="D35" s="508"/>
      <c r="E35" s="508"/>
      <c r="F35" s="508"/>
      <c r="G35" s="508"/>
      <c r="H35" s="508"/>
      <c r="I35" s="508"/>
      <c r="J35" s="508"/>
      <c r="K35" s="508"/>
      <c r="L35" s="508"/>
      <c r="M35" s="508"/>
      <c r="N35" s="508"/>
      <c r="O35" s="508"/>
      <c r="P35" s="509">
        <f t="shared" si="4"/>
        <v>0</v>
      </c>
      <c r="Q35" s="502"/>
    </row>
    <row r="36" spans="1:17" s="542" customFormat="1" ht="12.75" thickBot="1">
      <c r="A36" s="514" t="s">
        <v>135</v>
      </c>
      <c r="B36" s="524" t="s">
        <v>542</v>
      </c>
      <c r="C36" s="516">
        <f t="shared" ref="C36:J36" si="6">+C34+C35</f>
        <v>0</v>
      </c>
      <c r="D36" s="517">
        <f t="shared" si="6"/>
        <v>0</v>
      </c>
      <c r="E36" s="517">
        <f t="shared" si="6"/>
        <v>0</v>
      </c>
      <c r="F36" s="517">
        <f t="shared" si="6"/>
        <v>0</v>
      </c>
      <c r="G36" s="517">
        <f t="shared" si="6"/>
        <v>0</v>
      </c>
      <c r="H36" s="517">
        <f t="shared" si="6"/>
        <v>0</v>
      </c>
      <c r="I36" s="517">
        <f t="shared" si="6"/>
        <v>0</v>
      </c>
      <c r="J36" s="517">
        <f t="shared" si="6"/>
        <v>0</v>
      </c>
      <c r="K36" s="517">
        <f>+K34+K35</f>
        <v>0</v>
      </c>
      <c r="L36" s="517">
        <f>+L34+L35</f>
        <v>0</v>
      </c>
      <c r="M36" s="517">
        <f>+M34+M35</f>
        <v>0</v>
      </c>
      <c r="N36" s="517">
        <f>+N34+N35</f>
        <v>0</v>
      </c>
      <c r="O36" s="517">
        <f>+O34+O35</f>
        <v>0</v>
      </c>
      <c r="P36" s="519">
        <f t="shared" si="4"/>
        <v>0</v>
      </c>
      <c r="Q36" s="502"/>
    </row>
    <row r="37" spans="1:17" s="542" customFormat="1" ht="12.75" thickBot="1">
      <c r="A37" s="526" t="s">
        <v>136</v>
      </c>
      <c r="B37" s="535" t="s">
        <v>543</v>
      </c>
      <c r="C37" s="528">
        <f>+C36*$K$95</f>
        <v>0</v>
      </c>
      <c r="D37" s="528">
        <f>+D36*$K$96</f>
        <v>0</v>
      </c>
      <c r="E37" s="528">
        <f>+E36*$K$97</f>
        <v>0</v>
      </c>
      <c r="F37" s="528">
        <f>+F36*$K$98</f>
        <v>0</v>
      </c>
      <c r="G37" s="528">
        <f>+G36*$K$99</f>
        <v>0</v>
      </c>
      <c r="H37" s="528">
        <f>+H36*$K$100</f>
        <v>0</v>
      </c>
      <c r="I37" s="528">
        <f>+I36*$K$101</f>
        <v>0</v>
      </c>
      <c r="J37" s="528">
        <f>+J36*$K$102</f>
        <v>0</v>
      </c>
      <c r="K37" s="528">
        <f>+K36*$K$103</f>
        <v>0</v>
      </c>
      <c r="L37" s="528">
        <f>+L36*$K$104</f>
        <v>0</v>
      </c>
      <c r="M37" s="528">
        <f>+M36*$K$105</f>
        <v>0</v>
      </c>
      <c r="N37" s="528">
        <f>+N36*$K$106</f>
        <v>0</v>
      </c>
      <c r="O37" s="528">
        <f>+O36*$K$107</f>
        <v>0</v>
      </c>
      <c r="P37" s="529">
        <f>SUM(C37:O37)</f>
        <v>0</v>
      </c>
      <c r="Q37" s="502"/>
    </row>
    <row r="38" spans="1:17">
      <c r="A38" s="493"/>
      <c r="B38" s="493"/>
      <c r="C38" s="493"/>
      <c r="D38" s="493"/>
      <c r="E38" s="493"/>
      <c r="F38" s="493"/>
      <c r="G38" s="493"/>
      <c r="H38" s="493"/>
      <c r="I38" s="493"/>
      <c r="J38" s="493"/>
      <c r="K38" s="493"/>
      <c r="L38" s="491"/>
      <c r="M38" s="491"/>
      <c r="N38" s="491"/>
      <c r="O38" s="491"/>
      <c r="P38" s="493"/>
      <c r="Q38" s="491"/>
    </row>
    <row r="39" spans="1:17">
      <c r="A39" s="494"/>
      <c r="B39" s="494"/>
      <c r="C39" s="494"/>
      <c r="D39" s="494"/>
      <c r="E39" s="494"/>
      <c r="F39" s="494"/>
      <c r="G39" s="494"/>
      <c r="H39" s="495"/>
      <c r="I39" s="495"/>
      <c r="J39" s="495"/>
      <c r="K39" s="493"/>
      <c r="L39" s="491"/>
      <c r="M39" s="491"/>
      <c r="N39" s="491"/>
      <c r="O39" s="491"/>
      <c r="P39" s="496"/>
      <c r="Q39" s="491"/>
    </row>
    <row r="40" spans="1:17">
      <c r="A40" s="10" t="s">
        <v>196</v>
      </c>
      <c r="B40" s="10" t="s">
        <v>888</v>
      </c>
      <c r="C40" s="395"/>
      <c r="D40" s="494"/>
      <c r="E40" s="494"/>
      <c r="F40" s="494"/>
      <c r="G40" s="494"/>
      <c r="H40" s="493"/>
      <c r="I40" s="493"/>
      <c r="J40" s="493"/>
      <c r="K40" s="493"/>
      <c r="L40" s="491"/>
      <c r="M40" s="491"/>
      <c r="N40" s="491"/>
      <c r="O40" s="491"/>
      <c r="P40" s="496"/>
      <c r="Q40" s="491"/>
    </row>
    <row r="41" spans="1:17" ht="15" customHeight="1">
      <c r="A41" s="10" t="s">
        <v>197</v>
      </c>
      <c r="B41" s="10" t="s">
        <v>544</v>
      </c>
      <c r="C41" s="395"/>
      <c r="D41" s="494"/>
      <c r="E41" s="494"/>
      <c r="F41" s="494"/>
      <c r="G41" s="494"/>
      <c r="H41" s="493"/>
      <c r="I41" s="493"/>
      <c r="J41" s="493"/>
      <c r="K41" s="493"/>
      <c r="L41" s="491"/>
      <c r="M41" s="491"/>
      <c r="N41" s="491"/>
      <c r="O41" s="491"/>
      <c r="P41" s="496"/>
      <c r="Q41" s="491"/>
    </row>
    <row r="42" spans="1:17">
      <c r="A42" s="10" t="s">
        <v>198</v>
      </c>
      <c r="B42" s="10" t="s">
        <v>1000</v>
      </c>
      <c r="C42" s="395"/>
      <c r="D42" s="494"/>
      <c r="E42" s="494"/>
      <c r="F42" s="494"/>
      <c r="G42" s="494"/>
      <c r="H42" s="493"/>
      <c r="I42" s="493"/>
      <c r="J42" s="493"/>
      <c r="K42" s="493"/>
      <c r="L42" s="496"/>
      <c r="M42" s="493"/>
      <c r="N42" s="491"/>
      <c r="O42" s="491"/>
      <c r="P42" s="496"/>
      <c r="Q42" s="491"/>
    </row>
    <row r="43" spans="1:17">
      <c r="A43" s="10" t="s">
        <v>199</v>
      </c>
      <c r="B43" s="10" t="s">
        <v>1051</v>
      </c>
      <c r="C43" s="493"/>
      <c r="D43" s="493"/>
      <c r="E43" s="493"/>
      <c r="F43" s="493"/>
      <c r="G43" s="493"/>
      <c r="H43" s="493"/>
      <c r="I43" s="493"/>
      <c r="J43" s="493"/>
      <c r="K43" s="493"/>
      <c r="L43" s="496"/>
      <c r="M43" s="493"/>
      <c r="N43" s="491"/>
      <c r="O43" s="491"/>
      <c r="P43" s="496"/>
      <c r="Q43" s="491"/>
    </row>
    <row r="44" spans="1:17">
      <c r="A44" s="10" t="s">
        <v>200</v>
      </c>
      <c r="B44" s="10" t="s">
        <v>202</v>
      </c>
      <c r="C44" s="493"/>
      <c r="D44" s="493"/>
      <c r="E44" s="493"/>
      <c r="F44" s="493"/>
      <c r="G44" s="493"/>
      <c r="H44" s="493"/>
      <c r="I44" s="493"/>
      <c r="J44" s="493"/>
      <c r="K44" s="493"/>
      <c r="L44" s="493"/>
      <c r="M44" s="493"/>
      <c r="N44" s="493"/>
      <c r="O44" s="493"/>
      <c r="P44" s="493"/>
      <c r="Q44" s="491"/>
    </row>
    <row r="45" spans="1:17">
      <c r="A45" s="491"/>
      <c r="B45" s="491"/>
      <c r="C45" s="497"/>
      <c r="D45" s="395"/>
      <c r="E45" s="494"/>
      <c r="F45" s="493"/>
      <c r="G45" s="493"/>
      <c r="H45" s="493"/>
      <c r="I45" s="493"/>
      <c r="J45" s="493"/>
      <c r="K45" s="493"/>
      <c r="L45" s="493"/>
      <c r="M45" s="493"/>
      <c r="N45" s="493"/>
      <c r="O45" s="493"/>
      <c r="P45" s="493"/>
      <c r="Q45" s="491"/>
    </row>
    <row r="46" spans="1:17" ht="15.75" thickBot="1">
      <c r="A46" s="492"/>
      <c r="B46" s="498"/>
      <c r="C46" s="493"/>
      <c r="D46" s="493"/>
      <c r="E46" s="493"/>
      <c r="F46" s="493"/>
      <c r="G46" s="493"/>
      <c r="H46" s="493"/>
      <c r="I46" s="493"/>
      <c r="J46" s="493"/>
      <c r="K46" s="493"/>
      <c r="L46" s="493"/>
      <c r="M46" s="493"/>
      <c r="N46" s="493"/>
      <c r="O46" s="493"/>
      <c r="P46" s="493"/>
      <c r="Q46" s="491"/>
    </row>
    <row r="47" spans="1:17" s="542" customFormat="1" ht="12">
      <c r="A47" s="499"/>
      <c r="B47" s="391" t="s">
        <v>545</v>
      </c>
      <c r="C47" s="500"/>
      <c r="D47" s="500"/>
      <c r="E47" s="500"/>
      <c r="F47" s="500"/>
      <c r="G47" s="500"/>
      <c r="H47" s="500"/>
      <c r="I47" s="500"/>
      <c r="J47" s="500"/>
      <c r="K47" s="501"/>
      <c r="L47" s="500"/>
      <c r="M47" s="500"/>
      <c r="N47" s="500"/>
      <c r="O47" s="500"/>
      <c r="P47" s="912" t="s">
        <v>206</v>
      </c>
      <c r="Q47" s="502"/>
    </row>
    <row r="48" spans="1:17" s="542" customFormat="1" ht="12.75" thickBot="1">
      <c r="A48" s="503"/>
      <c r="B48" s="392" t="s">
        <v>546</v>
      </c>
      <c r="C48" s="450" t="s">
        <v>121</v>
      </c>
      <c r="D48" s="449" t="s">
        <v>122</v>
      </c>
      <c r="E48" s="449" t="s">
        <v>123</v>
      </c>
      <c r="F48" s="449" t="s">
        <v>124</v>
      </c>
      <c r="G48" s="449" t="s">
        <v>125</v>
      </c>
      <c r="H48" s="504" t="s">
        <v>126</v>
      </c>
      <c r="I48" s="504" t="s">
        <v>127</v>
      </c>
      <c r="J48" s="504" t="s">
        <v>128</v>
      </c>
      <c r="K48" s="505" t="s">
        <v>129</v>
      </c>
      <c r="L48" s="449" t="s">
        <v>130</v>
      </c>
      <c r="M48" s="504" t="s">
        <v>131</v>
      </c>
      <c r="N48" s="504" t="s">
        <v>132</v>
      </c>
      <c r="O48" s="505" t="s">
        <v>133</v>
      </c>
      <c r="P48" s="913" t="s">
        <v>76</v>
      </c>
      <c r="Q48" s="502"/>
    </row>
    <row r="49" spans="1:17" s="542" customFormat="1" ht="12">
      <c r="A49" s="506">
        <v>1</v>
      </c>
      <c r="B49" s="507" t="s">
        <v>547</v>
      </c>
      <c r="C49" s="243"/>
      <c r="D49" s="508"/>
      <c r="E49" s="508"/>
      <c r="F49" s="508"/>
      <c r="G49" s="508"/>
      <c r="H49" s="508"/>
      <c r="I49" s="508"/>
      <c r="J49" s="508"/>
      <c r="K49" s="508"/>
      <c r="L49" s="508"/>
      <c r="M49" s="508"/>
      <c r="N49" s="508"/>
      <c r="O49" s="508"/>
      <c r="P49" s="509">
        <f t="shared" ref="P49:P54" si="7">C49*$K$95+D49*$K$96+E49*$K$97+F49*$K$98+G49*$K$99+H49*$K$100+I49*$K$101+J49*$K$102+K49*$K$103+L49*$K$104+M49*$K$105+N49*$K$106+O49*$K$107</f>
        <v>0</v>
      </c>
      <c r="Q49" s="502"/>
    </row>
    <row r="50" spans="1:17" s="542" customFormat="1" ht="12">
      <c r="A50" s="510">
        <v>2</v>
      </c>
      <c r="B50" s="507" t="s">
        <v>548</v>
      </c>
      <c r="C50" s="243"/>
      <c r="D50" s="508"/>
      <c r="E50" s="508"/>
      <c r="F50" s="508"/>
      <c r="G50" s="508"/>
      <c r="H50" s="508"/>
      <c r="I50" s="508"/>
      <c r="J50" s="508"/>
      <c r="K50" s="508"/>
      <c r="L50" s="508"/>
      <c r="M50" s="508"/>
      <c r="N50" s="508"/>
      <c r="O50" s="508"/>
      <c r="P50" s="509">
        <f t="shared" si="7"/>
        <v>0</v>
      </c>
      <c r="Q50" s="502"/>
    </row>
    <row r="51" spans="1:17" s="542" customFormat="1" ht="12">
      <c r="A51" s="510">
        <v>3</v>
      </c>
      <c r="B51" s="507" t="s">
        <v>549</v>
      </c>
      <c r="C51" s="243"/>
      <c r="D51" s="508"/>
      <c r="E51" s="508"/>
      <c r="F51" s="508"/>
      <c r="G51" s="508"/>
      <c r="H51" s="508"/>
      <c r="I51" s="508"/>
      <c r="J51" s="508"/>
      <c r="K51" s="508"/>
      <c r="L51" s="508"/>
      <c r="M51" s="508"/>
      <c r="N51" s="508"/>
      <c r="O51" s="508"/>
      <c r="P51" s="509">
        <f t="shared" si="7"/>
        <v>0</v>
      </c>
      <c r="Q51" s="502"/>
    </row>
    <row r="52" spans="1:17" s="542" customFormat="1" ht="12">
      <c r="A52" s="510">
        <v>4</v>
      </c>
      <c r="B52" s="507" t="s">
        <v>340</v>
      </c>
      <c r="C52" s="243"/>
      <c r="D52" s="508"/>
      <c r="E52" s="508"/>
      <c r="F52" s="508"/>
      <c r="G52" s="508"/>
      <c r="H52" s="508"/>
      <c r="I52" s="508"/>
      <c r="J52" s="508"/>
      <c r="K52" s="508"/>
      <c r="L52" s="508"/>
      <c r="M52" s="508"/>
      <c r="N52" s="508"/>
      <c r="O52" s="508"/>
      <c r="P52" s="509">
        <f t="shared" si="7"/>
        <v>0</v>
      </c>
      <c r="Q52" s="502"/>
    </row>
    <row r="53" spans="1:17" s="542" customFormat="1" ht="12.75" thickBot="1">
      <c r="A53" s="510">
        <v>5</v>
      </c>
      <c r="B53" s="539" t="s">
        <v>550</v>
      </c>
      <c r="C53" s="243"/>
      <c r="D53" s="508"/>
      <c r="E53" s="508"/>
      <c r="F53" s="508"/>
      <c r="G53" s="508"/>
      <c r="H53" s="508"/>
      <c r="I53" s="508"/>
      <c r="J53" s="508"/>
      <c r="K53" s="508"/>
      <c r="L53" s="508"/>
      <c r="M53" s="508"/>
      <c r="N53" s="508"/>
      <c r="O53" s="508"/>
      <c r="P53" s="509">
        <f t="shared" si="7"/>
        <v>0</v>
      </c>
      <c r="Q53" s="502"/>
    </row>
    <row r="54" spans="1:17" s="542" customFormat="1" ht="12.75" thickBot="1">
      <c r="A54" s="514" t="s">
        <v>134</v>
      </c>
      <c r="B54" s="524" t="s">
        <v>551</v>
      </c>
      <c r="C54" s="516">
        <f>SUM(C49:C53)</f>
        <v>0</v>
      </c>
      <c r="D54" s="517">
        <f t="shared" ref="D54:K54" si="8">SUM(D49:D53)</f>
        <v>0</v>
      </c>
      <c r="E54" s="517">
        <f t="shared" si="8"/>
        <v>0</v>
      </c>
      <c r="F54" s="517">
        <f t="shared" si="8"/>
        <v>0</v>
      </c>
      <c r="G54" s="517">
        <f t="shared" si="8"/>
        <v>0</v>
      </c>
      <c r="H54" s="517">
        <f t="shared" si="8"/>
        <v>0</v>
      </c>
      <c r="I54" s="517">
        <f t="shared" si="8"/>
        <v>0</v>
      </c>
      <c r="J54" s="517">
        <f t="shared" si="8"/>
        <v>0</v>
      </c>
      <c r="K54" s="518">
        <f t="shared" si="8"/>
        <v>0</v>
      </c>
      <c r="L54" s="517">
        <f>SUM(L49:L53)</f>
        <v>0</v>
      </c>
      <c r="M54" s="517">
        <f>SUM(M49:M53)</f>
        <v>0</v>
      </c>
      <c r="N54" s="517">
        <f>SUM(N49:N53)</f>
        <v>0</v>
      </c>
      <c r="O54" s="517">
        <f>SUM(O49:O53)</f>
        <v>0</v>
      </c>
      <c r="P54" s="519">
        <f t="shared" si="7"/>
        <v>0</v>
      </c>
      <c r="Q54" s="502"/>
    </row>
    <row r="55" spans="1:17" s="542" customFormat="1" ht="12.75" thickBot="1">
      <c r="A55" s="526" t="s">
        <v>135</v>
      </c>
      <c r="B55" s="527" t="s">
        <v>552</v>
      </c>
      <c r="C55" s="528">
        <f>+C54*$K$95</f>
        <v>0</v>
      </c>
      <c r="D55" s="528">
        <f>+D54*$K$96</f>
        <v>0</v>
      </c>
      <c r="E55" s="528">
        <f>+E54*$K$97</f>
        <v>0</v>
      </c>
      <c r="F55" s="528">
        <f>+F54*$K$98</f>
        <v>0</v>
      </c>
      <c r="G55" s="528">
        <f>+G54*$K$99</f>
        <v>0</v>
      </c>
      <c r="H55" s="528">
        <f>+H54*$K$100</f>
        <v>0</v>
      </c>
      <c r="I55" s="528">
        <f>+I54*$K$101</f>
        <v>0</v>
      </c>
      <c r="J55" s="528">
        <f>+J54*$K$102</f>
        <v>0</v>
      </c>
      <c r="K55" s="528">
        <f>+K54*$K$103</f>
        <v>0</v>
      </c>
      <c r="L55" s="528">
        <f>+L54*$K$104</f>
        <v>0</v>
      </c>
      <c r="M55" s="528">
        <f>+M54*$K$105</f>
        <v>0</v>
      </c>
      <c r="N55" s="528">
        <f>+N54*$K$106</f>
        <v>0</v>
      </c>
      <c r="O55" s="528">
        <f>+O54*$K$107</f>
        <v>0</v>
      </c>
      <c r="P55" s="529">
        <f>SUM(C55:O55)</f>
        <v>0</v>
      </c>
      <c r="Q55" s="502"/>
    </row>
    <row r="56" spans="1:17" s="542" customFormat="1" ht="12.75" thickBot="1">
      <c r="A56" s="530"/>
      <c r="B56" s="538"/>
      <c r="C56" s="536"/>
      <c r="D56" s="536"/>
      <c r="E56" s="536"/>
      <c r="F56" s="536"/>
      <c r="G56" s="536"/>
      <c r="H56" s="536"/>
      <c r="I56" s="536"/>
      <c r="J56" s="536"/>
      <c r="K56" s="536"/>
      <c r="L56" s="537"/>
      <c r="M56" s="540"/>
      <c r="N56" s="502"/>
      <c r="O56" s="502"/>
      <c r="P56" s="537"/>
      <c r="Q56" s="502"/>
    </row>
    <row r="57" spans="1:17" s="542" customFormat="1" ht="12">
      <c r="A57" s="499"/>
      <c r="B57" s="914" t="s">
        <v>553</v>
      </c>
      <c r="C57" s="500"/>
      <c r="D57" s="500"/>
      <c r="E57" s="500"/>
      <c r="F57" s="500"/>
      <c r="G57" s="500"/>
      <c r="H57" s="500"/>
      <c r="I57" s="500"/>
      <c r="J57" s="500"/>
      <c r="K57" s="501"/>
      <c r="L57" s="500"/>
      <c r="M57" s="500"/>
      <c r="N57" s="500"/>
      <c r="O57" s="500"/>
      <c r="P57" s="912" t="s">
        <v>206</v>
      </c>
      <c r="Q57" s="502"/>
    </row>
    <row r="58" spans="1:17" s="542" customFormat="1" ht="12.75" thickBot="1">
      <c r="A58" s="503"/>
      <c r="B58" s="915"/>
      <c r="C58" s="450" t="s">
        <v>121</v>
      </c>
      <c r="D58" s="449" t="s">
        <v>122</v>
      </c>
      <c r="E58" s="449" t="s">
        <v>123</v>
      </c>
      <c r="F58" s="449" t="s">
        <v>124</v>
      </c>
      <c r="G58" s="449" t="s">
        <v>125</v>
      </c>
      <c r="H58" s="504" t="s">
        <v>126</v>
      </c>
      <c r="I58" s="504" t="s">
        <v>127</v>
      </c>
      <c r="J58" s="504" t="s">
        <v>128</v>
      </c>
      <c r="K58" s="505" t="s">
        <v>129</v>
      </c>
      <c r="L58" s="449" t="s">
        <v>130</v>
      </c>
      <c r="M58" s="504" t="s">
        <v>131</v>
      </c>
      <c r="N58" s="504" t="s">
        <v>132</v>
      </c>
      <c r="O58" s="505" t="s">
        <v>133</v>
      </c>
      <c r="P58" s="913" t="s">
        <v>76</v>
      </c>
      <c r="Q58" s="502"/>
    </row>
    <row r="59" spans="1:17" s="542" customFormat="1" ht="12">
      <c r="A59" s="506">
        <v>1</v>
      </c>
      <c r="B59" s="507" t="s">
        <v>554</v>
      </c>
      <c r="C59" s="541"/>
      <c r="D59" s="508"/>
      <c r="E59" s="508"/>
      <c r="F59" s="508"/>
      <c r="G59" s="508"/>
      <c r="H59" s="508"/>
      <c r="I59" s="508"/>
      <c r="J59" s="508"/>
      <c r="K59" s="508"/>
      <c r="L59" s="508"/>
      <c r="M59" s="508"/>
      <c r="N59" s="508"/>
      <c r="O59" s="508"/>
      <c r="P59" s="509">
        <f t="shared" ref="P59:P64" si="9">C59*$K$95+D59*$K$96+E59*$K$97+F59*$K$98+G59*$K$99+H59*$K$100+I59*$K$101+J59*$K$102+K59*$K$103+L59*$K$104+M59*$K$105+N59*$K$106+O59*$K$107</f>
        <v>0</v>
      </c>
      <c r="Q59" s="502"/>
    </row>
    <row r="60" spans="1:17" s="542" customFormat="1" ht="12">
      <c r="A60" s="510">
        <v>2</v>
      </c>
      <c r="B60" s="507" t="s">
        <v>555</v>
      </c>
      <c r="C60" s="243"/>
      <c r="D60" s="508"/>
      <c r="E60" s="508"/>
      <c r="F60" s="508"/>
      <c r="G60" s="508"/>
      <c r="H60" s="508"/>
      <c r="I60" s="508"/>
      <c r="J60" s="508"/>
      <c r="K60" s="508"/>
      <c r="L60" s="508"/>
      <c r="M60" s="508"/>
      <c r="N60" s="508"/>
      <c r="O60" s="508"/>
      <c r="P60" s="509">
        <f t="shared" si="9"/>
        <v>0</v>
      </c>
      <c r="Q60" s="502"/>
    </row>
    <row r="61" spans="1:17" s="542" customFormat="1" ht="12">
      <c r="A61" s="510">
        <v>3</v>
      </c>
      <c r="B61" s="507" t="s">
        <v>549</v>
      </c>
      <c r="C61" s="243"/>
      <c r="D61" s="508"/>
      <c r="E61" s="508"/>
      <c r="F61" s="508"/>
      <c r="G61" s="508"/>
      <c r="H61" s="508"/>
      <c r="I61" s="508"/>
      <c r="J61" s="508"/>
      <c r="K61" s="508"/>
      <c r="L61" s="508"/>
      <c r="M61" s="508"/>
      <c r="N61" s="508"/>
      <c r="O61" s="508"/>
      <c r="P61" s="509">
        <f t="shared" si="9"/>
        <v>0</v>
      </c>
      <c r="Q61" s="502"/>
    </row>
    <row r="62" spans="1:17" s="542" customFormat="1" ht="12">
      <c r="A62" s="510">
        <v>4</v>
      </c>
      <c r="B62" s="507" t="s">
        <v>340</v>
      </c>
      <c r="C62" s="243"/>
      <c r="D62" s="508"/>
      <c r="E62" s="508"/>
      <c r="F62" s="508"/>
      <c r="G62" s="508"/>
      <c r="H62" s="508"/>
      <c r="I62" s="508"/>
      <c r="J62" s="508"/>
      <c r="K62" s="508"/>
      <c r="L62" s="508"/>
      <c r="M62" s="508"/>
      <c r="N62" s="508"/>
      <c r="O62" s="508"/>
      <c r="P62" s="509">
        <f t="shared" si="9"/>
        <v>0</v>
      </c>
      <c r="Q62" s="502"/>
    </row>
    <row r="63" spans="1:17" s="542" customFormat="1" ht="12.75" thickBot="1">
      <c r="A63" s="510">
        <v>5</v>
      </c>
      <c r="B63" s="539" t="s">
        <v>550</v>
      </c>
      <c r="C63" s="243"/>
      <c r="D63" s="508"/>
      <c r="E63" s="508"/>
      <c r="F63" s="508"/>
      <c r="G63" s="508"/>
      <c r="H63" s="508"/>
      <c r="I63" s="508"/>
      <c r="J63" s="508"/>
      <c r="K63" s="508"/>
      <c r="L63" s="508"/>
      <c r="M63" s="508"/>
      <c r="N63" s="508"/>
      <c r="O63" s="508"/>
      <c r="P63" s="509">
        <f t="shared" si="9"/>
        <v>0</v>
      </c>
      <c r="Q63" s="502"/>
    </row>
    <row r="64" spans="1:17" s="542" customFormat="1" ht="12.75" thickBot="1">
      <c r="A64" s="514" t="s">
        <v>134</v>
      </c>
      <c r="B64" s="524" t="s">
        <v>556</v>
      </c>
      <c r="C64" s="516">
        <f t="shared" ref="C64:K64" si="10">SUM(C59:C63)</f>
        <v>0</v>
      </c>
      <c r="D64" s="517">
        <f t="shared" si="10"/>
        <v>0</v>
      </c>
      <c r="E64" s="517">
        <f t="shared" si="10"/>
        <v>0</v>
      </c>
      <c r="F64" s="517">
        <f t="shared" si="10"/>
        <v>0</v>
      </c>
      <c r="G64" s="517">
        <f t="shared" si="10"/>
        <v>0</v>
      </c>
      <c r="H64" s="517">
        <f t="shared" si="10"/>
        <v>0</v>
      </c>
      <c r="I64" s="517">
        <f t="shared" si="10"/>
        <v>0</v>
      </c>
      <c r="J64" s="517">
        <f t="shared" si="10"/>
        <v>0</v>
      </c>
      <c r="K64" s="518">
        <f t="shared" si="10"/>
        <v>0</v>
      </c>
      <c r="L64" s="517">
        <f>SUM(L59:L63)</f>
        <v>0</v>
      </c>
      <c r="M64" s="517">
        <f>SUM(M59:M63)</f>
        <v>0</v>
      </c>
      <c r="N64" s="517">
        <f>SUM(N59:N63)</f>
        <v>0</v>
      </c>
      <c r="O64" s="517">
        <f>SUM(O59:O63)</f>
        <v>0</v>
      </c>
      <c r="P64" s="519">
        <f t="shared" si="9"/>
        <v>0</v>
      </c>
      <c r="Q64" s="502"/>
    </row>
    <row r="65" spans="1:17" s="542" customFormat="1" ht="12.75" thickBot="1">
      <c r="A65" s="526" t="s">
        <v>135</v>
      </c>
      <c r="B65" s="527" t="s">
        <v>557</v>
      </c>
      <c r="C65" s="528">
        <f>+C64*$K$95</f>
        <v>0</v>
      </c>
      <c r="D65" s="528">
        <f>+D64*$K$96</f>
        <v>0</v>
      </c>
      <c r="E65" s="528">
        <f>+E64*$K$97</f>
        <v>0</v>
      </c>
      <c r="F65" s="528">
        <f>+F64*$K$98</f>
        <v>0</v>
      </c>
      <c r="G65" s="528">
        <f>+G64*$K$99</f>
        <v>0</v>
      </c>
      <c r="H65" s="528">
        <f>+H64*$K$100</f>
        <v>0</v>
      </c>
      <c r="I65" s="528">
        <f>+I64*$K$101</f>
        <v>0</v>
      </c>
      <c r="J65" s="528">
        <f>+J64*$K$102</f>
        <v>0</v>
      </c>
      <c r="K65" s="528">
        <f>+K64*$K$103</f>
        <v>0</v>
      </c>
      <c r="L65" s="528">
        <f>+L64*$K$104</f>
        <v>0</v>
      </c>
      <c r="M65" s="528">
        <f>+M64*$K$105</f>
        <v>0</v>
      </c>
      <c r="N65" s="528">
        <f>+N64*$K$106</f>
        <v>0</v>
      </c>
      <c r="O65" s="528">
        <f>+O64*$K$107</f>
        <v>0</v>
      </c>
      <c r="P65" s="529">
        <f>SUM(C65:O65)</f>
        <v>0</v>
      </c>
      <c r="Q65" s="502"/>
    </row>
    <row r="68" spans="1:17">
      <c r="A68" s="13" t="s">
        <v>196</v>
      </c>
      <c r="B68" s="13" t="s">
        <v>889</v>
      </c>
    </row>
    <row r="69" spans="1:17">
      <c r="A69" s="13" t="s">
        <v>197</v>
      </c>
      <c r="B69" s="13" t="s">
        <v>558</v>
      </c>
    </row>
    <row r="70" spans="1:17">
      <c r="A70" s="13" t="s">
        <v>198</v>
      </c>
      <c r="B70" s="10" t="s">
        <v>1000</v>
      </c>
    </row>
    <row r="71" spans="1:17">
      <c r="A71" s="13" t="s">
        <v>199</v>
      </c>
      <c r="B71" s="13" t="s">
        <v>203</v>
      </c>
    </row>
    <row r="72" spans="1:17">
      <c r="A72" s="13" t="s">
        <v>200</v>
      </c>
      <c r="B72" s="13" t="s">
        <v>202</v>
      </c>
    </row>
    <row r="74" spans="1:17" ht="15.75" thickBot="1"/>
    <row r="75" spans="1:17" s="502" customFormat="1" ht="12.75" thickBot="1">
      <c r="A75" s="544"/>
      <c r="B75" s="545" t="s">
        <v>559</v>
      </c>
      <c r="C75" s="546" t="s">
        <v>121</v>
      </c>
      <c r="D75" s="547" t="s">
        <v>122</v>
      </c>
      <c r="E75" s="547" t="s">
        <v>123</v>
      </c>
      <c r="F75" s="547" t="s">
        <v>124</v>
      </c>
      <c r="G75" s="547" t="s">
        <v>125</v>
      </c>
      <c r="H75" s="548" t="s">
        <v>126</v>
      </c>
      <c r="I75" s="548" t="s">
        <v>127</v>
      </c>
      <c r="J75" s="548" t="s">
        <v>128</v>
      </c>
      <c r="K75" s="549" t="s">
        <v>129</v>
      </c>
      <c r="L75" s="550" t="s">
        <v>130</v>
      </c>
      <c r="M75" s="393" t="s">
        <v>131</v>
      </c>
      <c r="N75" s="551" t="s">
        <v>132</v>
      </c>
      <c r="O75" s="552" t="s">
        <v>133</v>
      </c>
      <c r="P75" s="550" t="s">
        <v>206</v>
      </c>
    </row>
    <row r="76" spans="1:17" s="502" customFormat="1" ht="12">
      <c r="A76" s="506">
        <v>1</v>
      </c>
      <c r="B76" s="507" t="s">
        <v>560</v>
      </c>
      <c r="C76" s="243"/>
      <c r="D76" s="508"/>
      <c r="E76" s="508"/>
      <c r="F76" s="508"/>
      <c r="G76" s="508"/>
      <c r="H76" s="508"/>
      <c r="I76" s="508"/>
      <c r="J76" s="508"/>
      <c r="K76" s="508"/>
      <c r="L76" s="508"/>
      <c r="M76" s="508"/>
      <c r="N76" s="508"/>
      <c r="O76" s="508"/>
      <c r="P76" s="509">
        <f>C76*$K$95+D76*$K$96+E76*$K$97+F76*$K$98+G76*$K$99+H76*$K$100+I76*$K$101+J76*$K$102+K76*$K$103+L76*$K$104+M76*$K$105+N76*$K$106+O76*$K$107</f>
        <v>0</v>
      </c>
    </row>
    <row r="77" spans="1:17" s="502" customFormat="1" ht="12">
      <c r="A77" s="510">
        <v>2</v>
      </c>
      <c r="B77" s="507" t="s">
        <v>561</v>
      </c>
      <c r="C77" s="243"/>
      <c r="D77" s="508"/>
      <c r="E77" s="508"/>
      <c r="F77" s="508"/>
      <c r="G77" s="508"/>
      <c r="H77" s="508"/>
      <c r="I77" s="508"/>
      <c r="J77" s="508"/>
      <c r="K77" s="508"/>
      <c r="L77" s="508"/>
      <c r="M77" s="508"/>
      <c r="N77" s="508"/>
      <c r="O77" s="508"/>
      <c r="P77" s="509">
        <f>C77*$K$95+D77*$K$96+E77*$K$97+F77*$K$98+G77*$K$99+H77*$K$100+I77*$K$101+J77*$K$102+K77*$K$103+L77*$K$104+M77*$K$105+N77*$K$106+O77*$K$107</f>
        <v>0</v>
      </c>
    </row>
    <row r="78" spans="1:17" s="502" customFormat="1" ht="12">
      <c r="A78" s="510">
        <v>3</v>
      </c>
      <c r="B78" s="507" t="s">
        <v>562</v>
      </c>
      <c r="C78" s="243"/>
      <c r="D78" s="508"/>
      <c r="E78" s="508"/>
      <c r="F78" s="508"/>
      <c r="G78" s="508"/>
      <c r="H78" s="508"/>
      <c r="I78" s="508"/>
      <c r="J78" s="508"/>
      <c r="K78" s="508"/>
      <c r="L78" s="508"/>
      <c r="M78" s="508"/>
      <c r="N78" s="508"/>
      <c r="O78" s="508"/>
      <c r="P78" s="509">
        <f>C78*$K$95+D78*$K$96+E78*$K$97+F78*$K$98+G78*$K$99+H78*$K$100+I78*$K$101+J78*$K$102+K78*$K$103+L78*$K$104+M78*$K$105+N78*$K$106+O78*$K$107</f>
        <v>0</v>
      </c>
    </row>
    <row r="79" spans="1:17" s="502" customFormat="1" ht="12.75" thickBot="1">
      <c r="A79" s="510">
        <v>4</v>
      </c>
      <c r="B79" s="507" t="s">
        <v>563</v>
      </c>
      <c r="C79" s="243"/>
      <c r="D79" s="508"/>
      <c r="E79" s="508"/>
      <c r="F79" s="508"/>
      <c r="G79" s="508"/>
      <c r="H79" s="508"/>
      <c r="I79" s="508"/>
      <c r="J79" s="508"/>
      <c r="K79" s="508"/>
      <c r="L79" s="508"/>
      <c r="M79" s="508"/>
      <c r="N79" s="508"/>
      <c r="O79" s="508"/>
      <c r="P79" s="509">
        <f>C79*$K$95+D79*$K$96+E79*$K$97+F79*$K$98+G79*$K$99+H79*$K$100+I79*$K$101+J79*$K$102+K79*$K$103+L79*$K$104+M79*$K$105+N79*$K$106+O79*$K$107</f>
        <v>0</v>
      </c>
    </row>
    <row r="80" spans="1:17" s="502" customFormat="1" ht="12.75" thickBot="1">
      <c r="A80" s="514" t="s">
        <v>134</v>
      </c>
      <c r="B80" s="524" t="s">
        <v>564</v>
      </c>
      <c r="C80" s="516">
        <f>+C76+C77-C78-C79</f>
        <v>0</v>
      </c>
      <c r="D80" s="516">
        <f t="shared" ref="D80:O80" si="11">+D76+D77-D78-D79</f>
        <v>0</v>
      </c>
      <c r="E80" s="516">
        <f t="shared" si="11"/>
        <v>0</v>
      </c>
      <c r="F80" s="516">
        <f t="shared" si="11"/>
        <v>0</v>
      </c>
      <c r="G80" s="516">
        <f t="shared" si="11"/>
        <v>0</v>
      </c>
      <c r="H80" s="516">
        <f t="shared" si="11"/>
        <v>0</v>
      </c>
      <c r="I80" s="516">
        <f t="shared" si="11"/>
        <v>0</v>
      </c>
      <c r="J80" s="516">
        <f t="shared" si="11"/>
        <v>0</v>
      </c>
      <c r="K80" s="516">
        <f t="shared" si="11"/>
        <v>0</v>
      </c>
      <c r="L80" s="516">
        <f t="shared" si="11"/>
        <v>0</v>
      </c>
      <c r="M80" s="516">
        <f t="shared" si="11"/>
        <v>0</v>
      </c>
      <c r="N80" s="516">
        <f t="shared" si="11"/>
        <v>0</v>
      </c>
      <c r="O80" s="516">
        <f t="shared" si="11"/>
        <v>0</v>
      </c>
      <c r="P80" s="519">
        <f>C80*$K$95+D80*$K$96+E80*$K$97+F80*$K$98+G80*$K$99+H80*$K$100+I80*$K$101+J80*$K$102+K80*$K$103+L80*$K$104+M80*$K$105+N80*$K$106+O80*$K$107</f>
        <v>0</v>
      </c>
    </row>
    <row r="81" spans="1:16" s="502" customFormat="1" ht="12.75" thickBot="1">
      <c r="A81" s="526" t="s">
        <v>135</v>
      </c>
      <c r="B81" s="527" t="s">
        <v>565</v>
      </c>
      <c r="C81" s="528">
        <f>+C80*$K$95</f>
        <v>0</v>
      </c>
      <c r="D81" s="528">
        <f>+D80*$K$96</f>
        <v>0</v>
      </c>
      <c r="E81" s="528">
        <f>+E80*$K$97</f>
        <v>0</v>
      </c>
      <c r="F81" s="528">
        <f>+F80*$K$98</f>
        <v>0</v>
      </c>
      <c r="G81" s="528">
        <f>+G80*$K$99</f>
        <v>0</v>
      </c>
      <c r="H81" s="528">
        <f>+H80*$K$100</f>
        <v>0</v>
      </c>
      <c r="I81" s="528">
        <f>+I80*$K$101</f>
        <v>0</v>
      </c>
      <c r="J81" s="528">
        <f>+J80*$K$102</f>
        <v>0</v>
      </c>
      <c r="K81" s="528">
        <f>+K80*$K$103</f>
        <v>0</v>
      </c>
      <c r="L81" s="528">
        <f>+L80*$K$104</f>
        <v>0</v>
      </c>
      <c r="M81" s="528">
        <f>+M80*$K$105</f>
        <v>0</v>
      </c>
      <c r="N81" s="528">
        <f>+N80*$K$106</f>
        <v>0</v>
      </c>
      <c r="O81" s="528">
        <f>+O80*$K$107</f>
        <v>0</v>
      </c>
      <c r="P81" s="529">
        <f>SUM(C81:O81)</f>
        <v>0</v>
      </c>
    </row>
    <row r="82" spans="1:16">
      <c r="A82" s="64"/>
      <c r="B82" s="62"/>
      <c r="C82" s="65"/>
      <c r="D82" s="65"/>
      <c r="E82" s="65"/>
      <c r="F82" s="65"/>
      <c r="G82" s="65"/>
      <c r="H82" s="65"/>
      <c r="I82" s="65"/>
      <c r="J82" s="65"/>
      <c r="K82" s="65"/>
      <c r="L82" s="66"/>
    </row>
    <row r="83" spans="1:16">
      <c r="A83" s="61"/>
      <c r="B83" s="16"/>
      <c r="G83" s="17"/>
      <c r="H83" s="17"/>
      <c r="I83" s="17"/>
      <c r="J83" s="17"/>
      <c r="K83" s="17"/>
      <c r="L83" s="18"/>
    </row>
    <row r="84" spans="1:16">
      <c r="A84" s="13" t="s">
        <v>196</v>
      </c>
      <c r="B84" s="13" t="s">
        <v>890</v>
      </c>
      <c r="D84" s="67"/>
      <c r="E84" s="67"/>
      <c r="F84" s="67"/>
      <c r="G84" s="67"/>
    </row>
    <row r="85" spans="1:16">
      <c r="A85" s="13" t="s">
        <v>197</v>
      </c>
      <c r="B85" s="13" t="s">
        <v>569</v>
      </c>
      <c r="D85" s="67"/>
      <c r="E85" s="67"/>
      <c r="F85" s="67"/>
      <c r="G85" s="67"/>
    </row>
    <row r="86" spans="1:16">
      <c r="A86" s="13" t="s">
        <v>198</v>
      </c>
      <c r="B86" s="10" t="s">
        <v>1000</v>
      </c>
      <c r="D86" s="67"/>
      <c r="E86" s="67"/>
      <c r="F86" s="67"/>
      <c r="G86" s="67"/>
    </row>
    <row r="87" spans="1:16">
      <c r="A87" s="13" t="s">
        <v>199</v>
      </c>
      <c r="B87" s="13" t="s">
        <v>203</v>
      </c>
      <c r="D87" s="67"/>
      <c r="E87" s="67"/>
      <c r="F87" s="67"/>
      <c r="G87" s="67"/>
    </row>
    <row r="88" spans="1:16">
      <c r="A88" s="13" t="s">
        <v>200</v>
      </c>
      <c r="B88" s="13" t="s">
        <v>202</v>
      </c>
      <c r="D88" s="67"/>
      <c r="E88" s="67"/>
      <c r="F88" s="67"/>
      <c r="G88" s="67"/>
    </row>
    <row r="89" spans="1:16">
      <c r="C89" s="63"/>
      <c r="D89" s="37"/>
      <c r="E89" s="15"/>
      <c r="F89" s="15"/>
      <c r="G89" s="15"/>
      <c r="H89" s="15"/>
      <c r="I89" s="15"/>
      <c r="J89" s="15"/>
      <c r="K89" s="15"/>
      <c r="L89" s="18"/>
    </row>
    <row r="90" spans="1:16" ht="15.75" thickBot="1">
      <c r="A90" s="61"/>
      <c r="C90" s="68"/>
      <c r="D90" s="69"/>
      <c r="E90" s="69"/>
      <c r="F90" s="69"/>
      <c r="G90" s="69"/>
      <c r="H90" s="69"/>
      <c r="I90" s="69"/>
      <c r="J90" s="69"/>
      <c r="K90" s="69"/>
      <c r="L90" s="19"/>
    </row>
    <row r="91" spans="1:16" s="502" customFormat="1" ht="15.75" customHeight="1" thickBot="1">
      <c r="A91" s="499"/>
      <c r="B91" s="553" t="s">
        <v>566</v>
      </c>
      <c r="C91" s="910" t="s">
        <v>568</v>
      </c>
      <c r="D91" s="911"/>
      <c r="E91" s="910" t="s">
        <v>570</v>
      </c>
      <c r="F91" s="911"/>
      <c r="G91" s="919" t="s">
        <v>575</v>
      </c>
      <c r="H91" s="919" t="s">
        <v>576</v>
      </c>
      <c r="I91" s="919" t="s">
        <v>577</v>
      </c>
      <c r="J91" s="922" t="s">
        <v>578</v>
      </c>
      <c r="K91" s="916" t="s">
        <v>579</v>
      </c>
      <c r="L91" s="916" t="s">
        <v>580</v>
      </c>
      <c r="M91" s="916" t="s">
        <v>581</v>
      </c>
    </row>
    <row r="92" spans="1:16" s="502" customFormat="1" ht="24">
      <c r="A92" s="554"/>
      <c r="B92" s="555" t="s">
        <v>567</v>
      </c>
      <c r="C92" s="556" t="s">
        <v>571</v>
      </c>
      <c r="D92" s="557" t="s">
        <v>572</v>
      </c>
      <c r="E92" s="558" t="s">
        <v>573</v>
      </c>
      <c r="F92" s="559" t="s">
        <v>574</v>
      </c>
      <c r="G92" s="920"/>
      <c r="H92" s="920"/>
      <c r="I92" s="920"/>
      <c r="J92" s="923"/>
      <c r="K92" s="917"/>
      <c r="L92" s="917"/>
      <c r="M92" s="917"/>
    </row>
    <row r="93" spans="1:16" s="502" customFormat="1" ht="12.75" thickBot="1">
      <c r="A93" s="554"/>
      <c r="B93" s="560"/>
      <c r="C93" s="556"/>
      <c r="D93" s="561"/>
      <c r="E93" s="562"/>
      <c r="F93" s="563"/>
      <c r="G93" s="921"/>
      <c r="H93" s="921"/>
      <c r="I93" s="921"/>
      <c r="J93" s="924"/>
      <c r="K93" s="918"/>
      <c r="L93" s="918"/>
      <c r="M93" s="918"/>
    </row>
    <row r="94" spans="1:16" s="502" customFormat="1" ht="12">
      <c r="A94" s="564"/>
      <c r="B94" s="565" t="s">
        <v>137</v>
      </c>
      <c r="C94" s="566" t="s">
        <v>138</v>
      </c>
      <c r="D94" s="567" t="s">
        <v>139</v>
      </c>
      <c r="E94" s="568" t="s">
        <v>168</v>
      </c>
      <c r="F94" s="567" t="s">
        <v>169</v>
      </c>
      <c r="G94" s="569" t="s">
        <v>170</v>
      </c>
      <c r="H94" s="569" t="s">
        <v>140</v>
      </c>
      <c r="I94" s="569" t="s">
        <v>171</v>
      </c>
      <c r="J94" s="569" t="s">
        <v>172</v>
      </c>
      <c r="K94" s="570" t="s">
        <v>173</v>
      </c>
      <c r="L94" s="571" t="s">
        <v>174</v>
      </c>
      <c r="M94" s="569" t="s">
        <v>175</v>
      </c>
    </row>
    <row r="95" spans="1:16" s="502" customFormat="1" ht="12">
      <c r="A95" s="572"/>
      <c r="B95" s="573" t="s">
        <v>121</v>
      </c>
      <c r="C95" s="241">
        <f>+C23</f>
        <v>0</v>
      </c>
      <c r="D95" s="240">
        <f>C36</f>
        <v>0</v>
      </c>
      <c r="E95" s="574">
        <f>C54</f>
        <v>0</v>
      </c>
      <c r="F95" s="575">
        <f>C64</f>
        <v>0</v>
      </c>
      <c r="G95" s="576">
        <f>C95-D95+E95-F95</f>
        <v>0</v>
      </c>
      <c r="H95" s="576">
        <f>C80</f>
        <v>0</v>
      </c>
      <c r="I95" s="577">
        <f>G95+H95</f>
        <v>0</v>
      </c>
      <c r="J95" s="578"/>
      <c r="K95" s="579"/>
      <c r="L95" s="576">
        <f t="shared" ref="L95:L107" si="12">((I95-J95)*K95)/1000</f>
        <v>0</v>
      </c>
      <c r="M95" s="576" t="e">
        <f>L95/$M$111*100</f>
        <v>#DIV/0!</v>
      </c>
    </row>
    <row r="96" spans="1:16" s="502" customFormat="1" ht="12">
      <c r="A96" s="572"/>
      <c r="B96" s="573" t="s">
        <v>122</v>
      </c>
      <c r="C96" s="241">
        <f>D23</f>
        <v>0</v>
      </c>
      <c r="D96" s="240">
        <f>D36</f>
        <v>0</v>
      </c>
      <c r="E96" s="574">
        <f>D54</f>
        <v>0</v>
      </c>
      <c r="F96" s="575">
        <f>D64</f>
        <v>0</v>
      </c>
      <c r="G96" s="576">
        <f t="shared" ref="G96:G102" si="13">C96-D96+E96-F96</f>
        <v>0</v>
      </c>
      <c r="H96" s="576">
        <f>D80</f>
        <v>0</v>
      </c>
      <c r="I96" s="577">
        <f t="shared" ref="I96:I102" si="14">G96+H96</f>
        <v>0</v>
      </c>
      <c r="J96" s="578"/>
      <c r="K96" s="579"/>
      <c r="L96" s="576">
        <f t="shared" si="12"/>
        <v>0</v>
      </c>
      <c r="M96" s="576" t="e">
        <f>L96/$M$111*100</f>
        <v>#DIV/0!</v>
      </c>
    </row>
    <row r="97" spans="1:13" s="502" customFormat="1" ht="12">
      <c r="A97" s="572"/>
      <c r="B97" s="573" t="s">
        <v>123</v>
      </c>
      <c r="C97" s="241">
        <f>E23</f>
        <v>0</v>
      </c>
      <c r="D97" s="240">
        <f>E36</f>
        <v>0</v>
      </c>
      <c r="E97" s="574">
        <f>E54</f>
        <v>0</v>
      </c>
      <c r="F97" s="575">
        <f>E64</f>
        <v>0</v>
      </c>
      <c r="G97" s="576">
        <f t="shared" si="13"/>
        <v>0</v>
      </c>
      <c r="H97" s="576">
        <f>E80</f>
        <v>0</v>
      </c>
      <c r="I97" s="577">
        <f t="shared" si="14"/>
        <v>0</v>
      </c>
      <c r="J97" s="578"/>
      <c r="K97" s="579"/>
      <c r="L97" s="576">
        <f t="shared" si="12"/>
        <v>0</v>
      </c>
      <c r="M97" s="576" t="e">
        <f t="shared" ref="M97:M107" si="15">L97/$M$111*100</f>
        <v>#DIV/0!</v>
      </c>
    </row>
    <row r="98" spans="1:13" s="502" customFormat="1" ht="12">
      <c r="A98" s="572"/>
      <c r="B98" s="573" t="s">
        <v>124</v>
      </c>
      <c r="C98" s="241">
        <f>F23</f>
        <v>0</v>
      </c>
      <c r="D98" s="240">
        <f>F36</f>
        <v>0</v>
      </c>
      <c r="E98" s="574">
        <f>F54</f>
        <v>0</v>
      </c>
      <c r="F98" s="575">
        <f>F64</f>
        <v>0</v>
      </c>
      <c r="G98" s="576">
        <f t="shared" si="13"/>
        <v>0</v>
      </c>
      <c r="H98" s="576">
        <f>F80</f>
        <v>0</v>
      </c>
      <c r="I98" s="577">
        <f t="shared" si="14"/>
        <v>0</v>
      </c>
      <c r="J98" s="578"/>
      <c r="K98" s="579"/>
      <c r="L98" s="576">
        <f t="shared" si="12"/>
        <v>0</v>
      </c>
      <c r="M98" s="576" t="e">
        <f t="shared" si="15"/>
        <v>#DIV/0!</v>
      </c>
    </row>
    <row r="99" spans="1:13" s="502" customFormat="1" ht="12">
      <c r="A99" s="572"/>
      <c r="B99" s="573" t="s">
        <v>125</v>
      </c>
      <c r="C99" s="241">
        <f>G23</f>
        <v>0</v>
      </c>
      <c r="D99" s="240">
        <f>G36</f>
        <v>0</v>
      </c>
      <c r="E99" s="574">
        <f>G54</f>
        <v>0</v>
      </c>
      <c r="F99" s="575">
        <f>G64</f>
        <v>0</v>
      </c>
      <c r="G99" s="576">
        <f t="shared" si="13"/>
        <v>0</v>
      </c>
      <c r="H99" s="576">
        <f>G80</f>
        <v>0</v>
      </c>
      <c r="I99" s="577">
        <f t="shared" si="14"/>
        <v>0</v>
      </c>
      <c r="J99" s="578"/>
      <c r="K99" s="579"/>
      <c r="L99" s="576">
        <f t="shared" si="12"/>
        <v>0</v>
      </c>
      <c r="M99" s="576" t="e">
        <f t="shared" si="15"/>
        <v>#DIV/0!</v>
      </c>
    </row>
    <row r="100" spans="1:13" s="502" customFormat="1" ht="12">
      <c r="A100" s="572"/>
      <c r="B100" s="573" t="s">
        <v>126</v>
      </c>
      <c r="C100" s="241">
        <f>H23</f>
        <v>0</v>
      </c>
      <c r="D100" s="240">
        <f>H36</f>
        <v>0</v>
      </c>
      <c r="E100" s="574">
        <f>H54</f>
        <v>0</v>
      </c>
      <c r="F100" s="575">
        <f>H64</f>
        <v>0</v>
      </c>
      <c r="G100" s="576">
        <f t="shared" si="13"/>
        <v>0</v>
      </c>
      <c r="H100" s="576">
        <f>H80</f>
        <v>0</v>
      </c>
      <c r="I100" s="577">
        <f t="shared" si="14"/>
        <v>0</v>
      </c>
      <c r="J100" s="578"/>
      <c r="K100" s="579"/>
      <c r="L100" s="576">
        <f t="shared" si="12"/>
        <v>0</v>
      </c>
      <c r="M100" s="576" t="e">
        <f>L100/$M$111*100</f>
        <v>#DIV/0!</v>
      </c>
    </row>
    <row r="101" spans="1:13" s="502" customFormat="1" ht="12">
      <c r="A101" s="572"/>
      <c r="B101" s="573" t="s">
        <v>127</v>
      </c>
      <c r="C101" s="241">
        <f>I23</f>
        <v>0</v>
      </c>
      <c r="D101" s="240">
        <f>I36</f>
        <v>0</v>
      </c>
      <c r="E101" s="574">
        <f>I54</f>
        <v>0</v>
      </c>
      <c r="F101" s="575">
        <f>I64</f>
        <v>0</v>
      </c>
      <c r="G101" s="576">
        <f t="shared" si="13"/>
        <v>0</v>
      </c>
      <c r="H101" s="576">
        <f>I80</f>
        <v>0</v>
      </c>
      <c r="I101" s="577">
        <f t="shared" si="14"/>
        <v>0</v>
      </c>
      <c r="J101" s="578"/>
      <c r="K101" s="579"/>
      <c r="L101" s="576">
        <f t="shared" si="12"/>
        <v>0</v>
      </c>
      <c r="M101" s="576" t="e">
        <f t="shared" si="15"/>
        <v>#DIV/0!</v>
      </c>
    </row>
    <row r="102" spans="1:13" s="502" customFormat="1" ht="12">
      <c r="A102" s="572"/>
      <c r="B102" s="573" t="s">
        <v>141</v>
      </c>
      <c r="C102" s="241">
        <f>J23</f>
        <v>0</v>
      </c>
      <c r="D102" s="240">
        <f>J36</f>
        <v>0</v>
      </c>
      <c r="E102" s="574">
        <f>J54</f>
        <v>0</v>
      </c>
      <c r="F102" s="575">
        <f>J64</f>
        <v>0</v>
      </c>
      <c r="G102" s="576">
        <f t="shared" si="13"/>
        <v>0</v>
      </c>
      <c r="H102" s="576">
        <f>J80</f>
        <v>0</v>
      </c>
      <c r="I102" s="577">
        <f t="shared" si="14"/>
        <v>0</v>
      </c>
      <c r="J102" s="578"/>
      <c r="K102" s="579"/>
      <c r="L102" s="576">
        <f t="shared" si="12"/>
        <v>0</v>
      </c>
      <c r="M102" s="576" t="e">
        <f t="shared" si="15"/>
        <v>#DIV/0!</v>
      </c>
    </row>
    <row r="103" spans="1:13" s="502" customFormat="1" ht="12">
      <c r="A103" s="572"/>
      <c r="B103" s="573" t="s">
        <v>129</v>
      </c>
      <c r="C103" s="241">
        <f>K23</f>
        <v>0</v>
      </c>
      <c r="D103" s="240">
        <f>K36</f>
        <v>0</v>
      </c>
      <c r="E103" s="574">
        <f>K54</f>
        <v>0</v>
      </c>
      <c r="F103" s="575">
        <f>K64</f>
        <v>0</v>
      </c>
      <c r="G103" s="576">
        <f>C103-D103+E103-F103</f>
        <v>0</v>
      </c>
      <c r="H103" s="576">
        <f>K80</f>
        <v>0</v>
      </c>
      <c r="I103" s="577">
        <f>G103+H103</f>
        <v>0</v>
      </c>
      <c r="J103" s="578"/>
      <c r="K103" s="579"/>
      <c r="L103" s="576">
        <f t="shared" si="12"/>
        <v>0</v>
      </c>
      <c r="M103" s="576" t="e">
        <f t="shared" si="15"/>
        <v>#DIV/0!</v>
      </c>
    </row>
    <row r="104" spans="1:13" s="502" customFormat="1" ht="12">
      <c r="A104" s="572"/>
      <c r="B104" s="573" t="s">
        <v>130</v>
      </c>
      <c r="C104" s="241">
        <f>L23</f>
        <v>0</v>
      </c>
      <c r="D104" s="240">
        <f>L36</f>
        <v>0</v>
      </c>
      <c r="E104" s="574">
        <f>L54</f>
        <v>0</v>
      </c>
      <c r="F104" s="575">
        <f>L64</f>
        <v>0</v>
      </c>
      <c r="G104" s="576">
        <f>C104-D104+E104-F104</f>
        <v>0</v>
      </c>
      <c r="H104" s="576">
        <f>L80</f>
        <v>0</v>
      </c>
      <c r="I104" s="577">
        <f>G104+H104</f>
        <v>0</v>
      </c>
      <c r="J104" s="578"/>
      <c r="K104" s="579"/>
      <c r="L104" s="576">
        <f t="shared" si="12"/>
        <v>0</v>
      </c>
      <c r="M104" s="576" t="e">
        <f t="shared" si="15"/>
        <v>#DIV/0!</v>
      </c>
    </row>
    <row r="105" spans="1:13" s="502" customFormat="1" ht="12">
      <c r="A105" s="572"/>
      <c r="B105" s="573" t="s">
        <v>131</v>
      </c>
      <c r="C105" s="241">
        <f>M23</f>
        <v>0</v>
      </c>
      <c r="D105" s="240">
        <f>M36</f>
        <v>0</v>
      </c>
      <c r="E105" s="574">
        <f>M54</f>
        <v>0</v>
      </c>
      <c r="F105" s="575">
        <f>M64</f>
        <v>0</v>
      </c>
      <c r="G105" s="576">
        <f>C105-D105+E105-F105</f>
        <v>0</v>
      </c>
      <c r="H105" s="576">
        <f>M80</f>
        <v>0</v>
      </c>
      <c r="I105" s="577">
        <f>G105+H105</f>
        <v>0</v>
      </c>
      <c r="J105" s="578"/>
      <c r="K105" s="579"/>
      <c r="L105" s="576">
        <f t="shared" si="12"/>
        <v>0</v>
      </c>
      <c r="M105" s="576" t="e">
        <f t="shared" si="15"/>
        <v>#DIV/0!</v>
      </c>
    </row>
    <row r="106" spans="1:13" s="502" customFormat="1" ht="12">
      <c r="A106" s="572"/>
      <c r="B106" s="573" t="s">
        <v>132</v>
      </c>
      <c r="C106" s="241">
        <f>N23</f>
        <v>0</v>
      </c>
      <c r="D106" s="240">
        <f>N36</f>
        <v>0</v>
      </c>
      <c r="E106" s="574">
        <f>N54</f>
        <v>0</v>
      </c>
      <c r="F106" s="575">
        <f>N64</f>
        <v>0</v>
      </c>
      <c r="G106" s="576">
        <f>C106-D106+E106-F106</f>
        <v>0</v>
      </c>
      <c r="H106" s="576">
        <f>N80</f>
        <v>0</v>
      </c>
      <c r="I106" s="577">
        <f>G106+H106</f>
        <v>0</v>
      </c>
      <c r="J106" s="578"/>
      <c r="K106" s="579"/>
      <c r="L106" s="576">
        <f t="shared" si="12"/>
        <v>0</v>
      </c>
      <c r="M106" s="576" t="e">
        <f>L106/$M$111*100</f>
        <v>#DIV/0!</v>
      </c>
    </row>
    <row r="107" spans="1:13" s="502" customFormat="1" ht="12.75" thickBot="1">
      <c r="A107" s="572"/>
      <c r="B107" s="573" t="s">
        <v>133</v>
      </c>
      <c r="C107" s="241">
        <f>O23</f>
        <v>0</v>
      </c>
      <c r="D107" s="240">
        <f>O36</f>
        <v>0</v>
      </c>
      <c r="E107" s="574">
        <f>O54</f>
        <v>0</v>
      </c>
      <c r="F107" s="575">
        <f>O64</f>
        <v>0</v>
      </c>
      <c r="G107" s="576">
        <f>C107-D107+E107-F107</f>
        <v>0</v>
      </c>
      <c r="H107" s="576">
        <f>O80</f>
        <v>0</v>
      </c>
      <c r="I107" s="577">
        <f>G107+H107</f>
        <v>0</v>
      </c>
      <c r="J107" s="578"/>
      <c r="K107" s="579"/>
      <c r="L107" s="576">
        <f t="shared" si="12"/>
        <v>0</v>
      </c>
      <c r="M107" s="576" t="e">
        <f t="shared" si="15"/>
        <v>#DIV/0!</v>
      </c>
    </row>
    <row r="108" spans="1:13" s="502" customFormat="1" ht="12">
      <c r="A108" s="564">
        <v>13</v>
      </c>
      <c r="B108" s="580" t="s">
        <v>582</v>
      </c>
      <c r="C108" s="581"/>
      <c r="D108" s="581"/>
      <c r="E108" s="581"/>
      <c r="F108" s="581"/>
      <c r="G108" s="581"/>
      <c r="H108" s="581"/>
      <c r="I108" s="581"/>
      <c r="J108" s="581"/>
      <c r="K108" s="582"/>
      <c r="L108" s="583"/>
      <c r="M108" s="584">
        <f>SUMIF(L95:L107,"&gt;0",L95:L107)</f>
        <v>0</v>
      </c>
    </row>
    <row r="109" spans="1:13" s="502" customFormat="1" ht="12">
      <c r="A109" s="585">
        <v>14</v>
      </c>
      <c r="B109" s="586" t="s">
        <v>583</v>
      </c>
      <c r="C109" s="587"/>
      <c r="D109" s="587"/>
      <c r="E109" s="587"/>
      <c r="F109" s="587"/>
      <c r="G109" s="587"/>
      <c r="H109" s="587"/>
      <c r="I109" s="587"/>
      <c r="J109" s="587"/>
      <c r="K109" s="588"/>
      <c r="L109" s="589"/>
      <c r="M109" s="590">
        <f>SUMIF(L95:L107,"&lt;0",L95:L107)</f>
        <v>0</v>
      </c>
    </row>
    <row r="110" spans="1:13" s="502" customFormat="1" ht="12">
      <c r="A110" s="585">
        <v>15</v>
      </c>
      <c r="B110" s="586" t="s">
        <v>584</v>
      </c>
      <c r="C110" s="587"/>
      <c r="D110" s="587"/>
      <c r="E110" s="587"/>
      <c r="F110" s="587"/>
      <c r="G110" s="587"/>
      <c r="H110" s="587"/>
      <c r="I110" s="587"/>
      <c r="J110" s="587"/>
      <c r="K110" s="588"/>
      <c r="L110" s="589"/>
      <c r="M110" s="590">
        <f>IF(ABS(M108)&gt;ABS(M109),M108,M109)</f>
        <v>0</v>
      </c>
    </row>
    <row r="111" spans="1:13" s="502" customFormat="1" ht="12">
      <c r="A111" s="591">
        <v>16</v>
      </c>
      <c r="B111" s="592" t="s">
        <v>1060</v>
      </c>
      <c r="C111" s="587"/>
      <c r="D111" s="593"/>
      <c r="E111" s="593"/>
      <c r="F111" s="587"/>
      <c r="G111" s="587"/>
      <c r="H111" s="587"/>
      <c r="I111" s="587"/>
      <c r="J111" s="587"/>
      <c r="K111" s="588"/>
      <c r="L111" s="589"/>
      <c r="M111" s="594">
        <f>IF(M110=0,0,'F6'!C9/1000)</f>
        <v>0</v>
      </c>
    </row>
    <row r="112" spans="1:13" s="502" customFormat="1" ht="12">
      <c r="A112" s="585">
        <v>17</v>
      </c>
      <c r="B112" s="586" t="s">
        <v>585</v>
      </c>
      <c r="C112" s="587"/>
      <c r="D112" s="593"/>
      <c r="E112" s="593"/>
      <c r="F112" s="587"/>
      <c r="G112" s="587"/>
      <c r="H112" s="587"/>
      <c r="I112" s="587"/>
      <c r="J112" s="587"/>
      <c r="K112" s="588"/>
      <c r="L112" s="589"/>
      <c r="M112" s="595" t="e">
        <f>M110/M111*100</f>
        <v>#DIV/0!</v>
      </c>
    </row>
    <row r="113" spans="1:13" s="502" customFormat="1" ht="12">
      <c r="A113" s="585">
        <v>18</v>
      </c>
      <c r="B113" s="586" t="s">
        <v>586</v>
      </c>
      <c r="C113" s="587"/>
      <c r="D113" s="593"/>
      <c r="E113" s="593"/>
      <c r="F113" s="587"/>
      <c r="G113" s="587"/>
      <c r="H113" s="587"/>
      <c r="I113" s="587"/>
      <c r="J113" s="587"/>
      <c r="K113" s="588"/>
      <c r="L113" s="589"/>
      <c r="M113" s="596">
        <v>0.3</v>
      </c>
    </row>
    <row r="114" spans="1:13" s="502" customFormat="1" ht="12.75" thickBot="1">
      <c r="A114" s="597">
        <v>19</v>
      </c>
      <c r="B114" s="598" t="s">
        <v>587</v>
      </c>
      <c r="C114" s="599"/>
      <c r="D114" s="600"/>
      <c r="E114" s="600"/>
      <c r="F114" s="599"/>
      <c r="G114" s="599"/>
      <c r="H114" s="599"/>
      <c r="I114" s="599"/>
      <c r="J114" s="599"/>
      <c r="K114" s="601"/>
      <c r="L114" s="602"/>
      <c r="M114" s="603">
        <v>0.4</v>
      </c>
    </row>
    <row r="115" spans="1:13">
      <c r="B115" s="61"/>
      <c r="C115" s="20"/>
      <c r="D115" s="21"/>
      <c r="E115" s="22"/>
      <c r="F115" s="22"/>
      <c r="G115" s="22"/>
      <c r="H115" s="22"/>
      <c r="I115" s="22"/>
      <c r="J115" s="22"/>
      <c r="K115" s="22"/>
    </row>
    <row r="116" spans="1:13">
      <c r="C116" s="70"/>
      <c r="D116" s="70"/>
      <c r="E116" s="70"/>
      <c r="F116" s="70"/>
      <c r="G116" s="70"/>
      <c r="H116" s="70"/>
      <c r="I116" s="71"/>
      <c r="J116" s="71"/>
    </row>
    <row r="119" spans="1:13">
      <c r="A119" s="31"/>
    </row>
  </sheetData>
  <mergeCells count="15">
    <mergeCell ref="C91:D91"/>
    <mergeCell ref="E91:F91"/>
    <mergeCell ref="P7:P8"/>
    <mergeCell ref="B26:B27"/>
    <mergeCell ref="P26:P27"/>
    <mergeCell ref="P47:P48"/>
    <mergeCell ref="B57:B58"/>
    <mergeCell ref="P57:P58"/>
    <mergeCell ref="M91:M93"/>
    <mergeCell ref="G91:G93"/>
    <mergeCell ref="H91:H93"/>
    <mergeCell ref="I91:I93"/>
    <mergeCell ref="J91:J93"/>
    <mergeCell ref="K91:K93"/>
    <mergeCell ref="L91:L9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208"/>
  <sheetViews>
    <sheetView zoomScale="110" zoomScaleNormal="110" workbookViewId="0">
      <selection activeCell="E2" sqref="E2"/>
    </sheetView>
  </sheetViews>
  <sheetFormatPr defaultRowHeight="15"/>
  <cols>
    <col min="1" max="1" width="14.140625" customWidth="1"/>
    <col min="2" max="2" width="48.140625" style="10" customWidth="1"/>
    <col min="3" max="3" width="11.42578125" bestFit="1" customWidth="1"/>
    <col min="4" max="4" width="20.7109375" bestFit="1" customWidth="1"/>
    <col min="5" max="5" width="11.42578125" bestFit="1" customWidth="1"/>
    <col min="6" max="6" width="20.7109375" bestFit="1" customWidth="1"/>
    <col min="7" max="7" width="11.42578125" bestFit="1" customWidth="1"/>
    <col min="8" max="8" width="20.7109375" bestFit="1" customWidth="1"/>
    <col min="9" max="9" width="11.42578125" bestFit="1" customWidth="1"/>
    <col min="10" max="10" width="20.7109375" bestFit="1" customWidth="1"/>
    <col min="11" max="11" width="12.42578125" bestFit="1" customWidth="1"/>
    <col min="12" max="12" width="20.7109375" bestFit="1" customWidth="1"/>
  </cols>
  <sheetData>
    <row r="1" spans="1:12">
      <c r="A1" s="13" t="s">
        <v>196</v>
      </c>
      <c r="B1" s="382">
        <v>11</v>
      </c>
    </row>
    <row r="2" spans="1:12">
      <c r="A2" s="13" t="s">
        <v>197</v>
      </c>
      <c r="B2" s="13" t="s">
        <v>820</v>
      </c>
    </row>
    <row r="3" spans="1:12">
      <c r="A3" s="13" t="s">
        <v>198</v>
      </c>
      <c r="B3" s="631" t="s">
        <v>201</v>
      </c>
    </row>
    <row r="4" spans="1:12">
      <c r="A4" s="13" t="s">
        <v>199</v>
      </c>
      <c r="B4" s="630" t="s">
        <v>1287</v>
      </c>
    </row>
    <row r="5" spans="1:12">
      <c r="A5" s="13" t="s">
        <v>200</v>
      </c>
      <c r="B5" s="630" t="s">
        <v>202</v>
      </c>
      <c r="C5" s="638"/>
      <c r="D5" s="638"/>
      <c r="E5" s="638"/>
      <c r="F5" s="638"/>
      <c r="G5" s="638"/>
      <c r="H5" s="638"/>
      <c r="I5" s="638"/>
      <c r="J5" s="638"/>
      <c r="K5" s="638"/>
      <c r="L5" s="638"/>
    </row>
    <row r="7" spans="1:12">
      <c r="A7" s="832" t="s">
        <v>193</v>
      </c>
      <c r="B7" s="836" t="s">
        <v>1285</v>
      </c>
      <c r="C7" s="925" t="s">
        <v>757</v>
      </c>
      <c r="D7" s="925" t="s">
        <v>757</v>
      </c>
      <c r="E7" s="925" t="s">
        <v>758</v>
      </c>
      <c r="F7" s="925" t="s">
        <v>758</v>
      </c>
      <c r="G7" s="925" t="s">
        <v>759</v>
      </c>
      <c r="H7" s="925" t="s">
        <v>759</v>
      </c>
      <c r="I7" s="925" t="s">
        <v>760</v>
      </c>
      <c r="J7" s="925" t="s">
        <v>760</v>
      </c>
      <c r="K7" s="925" t="s">
        <v>257</v>
      </c>
      <c r="L7" s="925" t="s">
        <v>257</v>
      </c>
    </row>
    <row r="8" spans="1:12">
      <c r="A8" s="833"/>
      <c r="B8" s="837"/>
      <c r="C8" s="834" t="s">
        <v>590</v>
      </c>
      <c r="D8" s="834" t="s">
        <v>1286</v>
      </c>
      <c r="E8" s="834" t="s">
        <v>590</v>
      </c>
      <c r="F8" s="834" t="s">
        <v>1286</v>
      </c>
      <c r="G8" s="835" t="s">
        <v>590</v>
      </c>
      <c r="H8" s="834" t="s">
        <v>1286</v>
      </c>
      <c r="I8" s="834" t="s">
        <v>590</v>
      </c>
      <c r="J8" s="834" t="s">
        <v>1286</v>
      </c>
      <c r="K8" s="834" t="s">
        <v>590</v>
      </c>
      <c r="L8" s="834" t="s">
        <v>1286</v>
      </c>
    </row>
    <row r="9" spans="1:12">
      <c r="A9" s="678" t="s">
        <v>1</v>
      </c>
      <c r="B9" s="679" t="s">
        <v>1196</v>
      </c>
      <c r="C9" s="830">
        <f t="shared" ref="C9:J9" si="0">C11+C21+C39</f>
        <v>0</v>
      </c>
      <c r="D9" s="681">
        <f t="shared" si="0"/>
        <v>0</v>
      </c>
      <c r="E9" s="681">
        <f t="shared" si="0"/>
        <v>0</v>
      </c>
      <c r="F9" s="681">
        <f t="shared" si="0"/>
        <v>0</v>
      </c>
      <c r="G9" s="681">
        <f t="shared" si="0"/>
        <v>0</v>
      </c>
      <c r="H9" s="681">
        <f t="shared" si="0"/>
        <v>0</v>
      </c>
      <c r="I9" s="681">
        <f t="shared" si="0"/>
        <v>0</v>
      </c>
      <c r="J9" s="681">
        <f t="shared" si="0"/>
        <v>0</v>
      </c>
      <c r="K9" s="681">
        <f>C9+E9+G9+I9</f>
        <v>0</v>
      </c>
      <c r="L9" s="831">
        <f>D9+F9+H9+J9</f>
        <v>0</v>
      </c>
    </row>
    <row r="10" spans="1:12" ht="15.75" thickBot="1">
      <c r="A10" s="644"/>
      <c r="B10" s="645" t="s">
        <v>1197</v>
      </c>
      <c r="C10" s="646"/>
      <c r="D10" s="647"/>
      <c r="E10" s="647"/>
      <c r="F10" s="647"/>
      <c r="G10" s="647"/>
      <c r="H10" s="647"/>
      <c r="I10" s="647"/>
      <c r="J10" s="647"/>
      <c r="K10" s="647"/>
      <c r="L10" s="648"/>
    </row>
    <row r="11" spans="1:12" ht="15.75" thickBot="1">
      <c r="A11" s="649" t="s">
        <v>4</v>
      </c>
      <c r="B11" s="650" t="s">
        <v>1198</v>
      </c>
      <c r="C11" s="651">
        <f t="shared" ref="C11:J11" si="1">C12+C13</f>
        <v>0</v>
      </c>
      <c r="D11" s="652">
        <f t="shared" si="1"/>
        <v>0</v>
      </c>
      <c r="E11" s="652">
        <f t="shared" si="1"/>
        <v>0</v>
      </c>
      <c r="F11" s="652">
        <f t="shared" si="1"/>
        <v>0</v>
      </c>
      <c r="G11" s="652">
        <f t="shared" si="1"/>
        <v>0</v>
      </c>
      <c r="H11" s="652">
        <f t="shared" si="1"/>
        <v>0</v>
      </c>
      <c r="I11" s="652">
        <f t="shared" si="1"/>
        <v>0</v>
      </c>
      <c r="J11" s="652">
        <f t="shared" si="1"/>
        <v>0</v>
      </c>
      <c r="K11" s="642">
        <f t="shared" ref="K11:K13" si="2">C11+E11+G11+I11</f>
        <v>0</v>
      </c>
      <c r="L11" s="643">
        <f t="shared" ref="L11:L13" si="3">D11+F11+H11+J11</f>
        <v>0</v>
      </c>
    </row>
    <row r="12" spans="1:12" ht="15.75" thickBot="1">
      <c r="A12" s="649"/>
      <c r="B12" s="654" t="s">
        <v>1199</v>
      </c>
      <c r="C12" s="655"/>
      <c r="D12" s="656"/>
      <c r="E12" s="656"/>
      <c r="F12" s="656"/>
      <c r="G12" s="656"/>
      <c r="H12" s="656"/>
      <c r="I12" s="656"/>
      <c r="J12" s="656"/>
      <c r="K12" s="642">
        <f t="shared" si="2"/>
        <v>0</v>
      </c>
      <c r="L12" s="643">
        <f t="shared" si="3"/>
        <v>0</v>
      </c>
    </row>
    <row r="13" spans="1:12">
      <c r="A13" s="649"/>
      <c r="B13" s="654" t="s">
        <v>1200</v>
      </c>
      <c r="C13" s="655"/>
      <c r="D13" s="656"/>
      <c r="E13" s="656"/>
      <c r="F13" s="656"/>
      <c r="G13" s="656"/>
      <c r="H13" s="656"/>
      <c r="I13" s="656"/>
      <c r="J13" s="656"/>
      <c r="K13" s="642">
        <f t="shared" si="2"/>
        <v>0</v>
      </c>
      <c r="L13" s="643">
        <f t="shared" si="3"/>
        <v>0</v>
      </c>
    </row>
    <row r="14" spans="1:12" ht="15.75" thickBot="1">
      <c r="A14" s="649"/>
      <c r="B14" s="650" t="s">
        <v>1201</v>
      </c>
      <c r="C14" s="646"/>
      <c r="D14" s="658"/>
      <c r="E14" s="658"/>
      <c r="F14" s="658"/>
      <c r="G14" s="658"/>
      <c r="H14" s="658"/>
      <c r="I14" s="658"/>
      <c r="J14" s="658"/>
      <c r="K14" s="658"/>
      <c r="L14" s="659"/>
    </row>
    <row r="15" spans="1:12">
      <c r="A15" s="649"/>
      <c r="B15" s="660" t="s">
        <v>1202</v>
      </c>
      <c r="C15" s="651">
        <f t="shared" ref="C15:J15" si="4">C16+C17</f>
        <v>0</v>
      </c>
      <c r="D15" s="652">
        <f t="shared" si="4"/>
        <v>0</v>
      </c>
      <c r="E15" s="652">
        <f t="shared" si="4"/>
        <v>0</v>
      </c>
      <c r="F15" s="652">
        <f t="shared" si="4"/>
        <v>0</v>
      </c>
      <c r="G15" s="652">
        <f t="shared" si="4"/>
        <v>0</v>
      </c>
      <c r="H15" s="652">
        <f t="shared" si="4"/>
        <v>0</v>
      </c>
      <c r="I15" s="652">
        <f t="shared" si="4"/>
        <v>0</v>
      </c>
      <c r="J15" s="652">
        <f t="shared" si="4"/>
        <v>0</v>
      </c>
      <c r="K15" s="642">
        <f t="shared" ref="K15:K76" si="5">C15+E15+G15+I15</f>
        <v>0</v>
      </c>
      <c r="L15" s="643">
        <f t="shared" ref="L15:L76" si="6">D15+F15+H15+J15</f>
        <v>0</v>
      </c>
    </row>
    <row r="16" spans="1:12">
      <c r="A16" s="649"/>
      <c r="B16" s="654" t="s">
        <v>1199</v>
      </c>
      <c r="C16" s="655"/>
      <c r="D16" s="656"/>
      <c r="E16" s="656"/>
      <c r="F16" s="656"/>
      <c r="G16" s="656"/>
      <c r="H16" s="656"/>
      <c r="I16" s="656"/>
      <c r="J16" s="656"/>
      <c r="K16" s="656"/>
      <c r="L16" s="657"/>
    </row>
    <row r="17" spans="1:12">
      <c r="A17" s="649"/>
      <c r="B17" s="654" t="s">
        <v>1200</v>
      </c>
      <c r="C17" s="655"/>
      <c r="D17" s="656"/>
      <c r="E17" s="656"/>
      <c r="F17" s="656"/>
      <c r="G17" s="656"/>
      <c r="H17" s="656"/>
      <c r="I17" s="656"/>
      <c r="J17" s="656"/>
      <c r="K17" s="656"/>
      <c r="L17" s="657"/>
    </row>
    <row r="18" spans="1:12">
      <c r="A18" s="649"/>
      <c r="B18" s="660" t="s">
        <v>1203</v>
      </c>
      <c r="C18" s="651">
        <f t="shared" ref="C18:J18" si="7">C19+C20</f>
        <v>0</v>
      </c>
      <c r="D18" s="652">
        <f t="shared" si="7"/>
        <v>0</v>
      </c>
      <c r="E18" s="652">
        <f t="shared" si="7"/>
        <v>0</v>
      </c>
      <c r="F18" s="652">
        <f t="shared" si="7"/>
        <v>0</v>
      </c>
      <c r="G18" s="652">
        <f t="shared" si="7"/>
        <v>0</v>
      </c>
      <c r="H18" s="652">
        <f t="shared" si="7"/>
        <v>0</v>
      </c>
      <c r="I18" s="652">
        <f t="shared" si="7"/>
        <v>0</v>
      </c>
      <c r="J18" s="652">
        <f t="shared" si="7"/>
        <v>0</v>
      </c>
      <c r="K18" s="652">
        <f t="shared" si="5"/>
        <v>0</v>
      </c>
      <c r="L18" s="653">
        <f t="shared" si="6"/>
        <v>0</v>
      </c>
    </row>
    <row r="19" spans="1:12">
      <c r="A19" s="649"/>
      <c r="B19" s="654" t="s">
        <v>1199</v>
      </c>
      <c r="C19" s="655"/>
      <c r="D19" s="656"/>
      <c r="E19" s="656"/>
      <c r="F19" s="656"/>
      <c r="G19" s="656"/>
      <c r="H19" s="656"/>
      <c r="I19" s="656"/>
      <c r="J19" s="656"/>
      <c r="K19" s="656"/>
      <c r="L19" s="657"/>
    </row>
    <row r="20" spans="1:12">
      <c r="A20" s="649"/>
      <c r="B20" s="654" t="s">
        <v>1200</v>
      </c>
      <c r="C20" s="655"/>
      <c r="D20" s="656"/>
      <c r="E20" s="656"/>
      <c r="F20" s="656"/>
      <c r="G20" s="656"/>
      <c r="H20" s="656"/>
      <c r="I20" s="656"/>
      <c r="J20" s="656"/>
      <c r="K20" s="656"/>
      <c r="L20" s="657"/>
    </row>
    <row r="21" spans="1:12">
      <c r="A21" s="649" t="s">
        <v>54</v>
      </c>
      <c r="B21" s="650" t="s">
        <v>1204</v>
      </c>
      <c r="C21" s="661">
        <f t="shared" ref="C21:J21" si="8">C23+C24</f>
        <v>0</v>
      </c>
      <c r="D21" s="661">
        <f t="shared" si="8"/>
        <v>0</v>
      </c>
      <c r="E21" s="661">
        <f t="shared" si="8"/>
        <v>0</v>
      </c>
      <c r="F21" s="661">
        <f t="shared" si="8"/>
        <v>0</v>
      </c>
      <c r="G21" s="661">
        <f t="shared" si="8"/>
        <v>0</v>
      </c>
      <c r="H21" s="661">
        <f t="shared" si="8"/>
        <v>0</v>
      </c>
      <c r="I21" s="661">
        <f t="shared" si="8"/>
        <v>0</v>
      </c>
      <c r="J21" s="661">
        <f t="shared" si="8"/>
        <v>0</v>
      </c>
      <c r="K21" s="652">
        <f t="shared" si="5"/>
        <v>0</v>
      </c>
      <c r="L21" s="653">
        <f t="shared" si="6"/>
        <v>0</v>
      </c>
    </row>
    <row r="22" spans="1:12">
      <c r="A22" s="649"/>
      <c r="B22" s="662" t="s">
        <v>1205</v>
      </c>
      <c r="C22" s="646"/>
      <c r="D22" s="658"/>
      <c r="E22" s="658"/>
      <c r="F22" s="658"/>
      <c r="G22" s="658"/>
      <c r="H22" s="658"/>
      <c r="I22" s="658"/>
      <c r="J22" s="658"/>
      <c r="K22" s="658"/>
      <c r="L22" s="659"/>
    </row>
    <row r="23" spans="1:12">
      <c r="A23" s="649" t="s">
        <v>55</v>
      </c>
      <c r="B23" s="663" t="s">
        <v>1206</v>
      </c>
      <c r="C23" s="655"/>
      <c r="D23" s="656"/>
      <c r="E23" s="656"/>
      <c r="F23" s="656"/>
      <c r="G23" s="656"/>
      <c r="H23" s="656"/>
      <c r="I23" s="656"/>
      <c r="J23" s="656"/>
      <c r="K23" s="656"/>
      <c r="L23" s="657"/>
    </row>
    <row r="24" spans="1:12">
      <c r="A24" s="649" t="s">
        <v>64</v>
      </c>
      <c r="B24" s="663" t="s">
        <v>1207</v>
      </c>
      <c r="C24" s="661">
        <f t="shared" ref="C24:J24" si="9">C26+C33+C36</f>
        <v>0</v>
      </c>
      <c r="D24" s="661">
        <f t="shared" si="9"/>
        <v>0</v>
      </c>
      <c r="E24" s="661">
        <f t="shared" si="9"/>
        <v>0</v>
      </c>
      <c r="F24" s="661">
        <f t="shared" si="9"/>
        <v>0</v>
      </c>
      <c r="G24" s="661">
        <f t="shared" si="9"/>
        <v>0</v>
      </c>
      <c r="H24" s="661">
        <f t="shared" si="9"/>
        <v>0</v>
      </c>
      <c r="I24" s="661">
        <f t="shared" si="9"/>
        <v>0</v>
      </c>
      <c r="J24" s="661">
        <f t="shared" si="9"/>
        <v>0</v>
      </c>
      <c r="K24" s="652">
        <f t="shared" si="5"/>
        <v>0</v>
      </c>
      <c r="L24" s="653">
        <f t="shared" si="6"/>
        <v>0</v>
      </c>
    </row>
    <row r="25" spans="1:12">
      <c r="A25" s="649"/>
      <c r="B25" s="664" t="s">
        <v>1208</v>
      </c>
      <c r="C25" s="646"/>
      <c r="D25" s="658"/>
      <c r="E25" s="658"/>
      <c r="F25" s="658"/>
      <c r="G25" s="658"/>
      <c r="H25" s="658"/>
      <c r="I25" s="658"/>
      <c r="J25" s="658"/>
      <c r="K25" s="658"/>
      <c r="L25" s="659"/>
    </row>
    <row r="26" spans="1:12">
      <c r="A26" s="290" t="s">
        <v>672</v>
      </c>
      <c r="B26" s="665" t="s">
        <v>1209</v>
      </c>
      <c r="C26" s="661">
        <f t="shared" ref="C26:J26" si="10">C27+C28</f>
        <v>0</v>
      </c>
      <c r="D26" s="661">
        <f t="shared" si="10"/>
        <v>0</v>
      </c>
      <c r="E26" s="661">
        <f t="shared" si="10"/>
        <v>0</v>
      </c>
      <c r="F26" s="661">
        <f t="shared" si="10"/>
        <v>0</v>
      </c>
      <c r="G26" s="661">
        <f t="shared" si="10"/>
        <v>0</v>
      </c>
      <c r="H26" s="661">
        <f t="shared" si="10"/>
        <v>0</v>
      </c>
      <c r="I26" s="661">
        <f t="shared" si="10"/>
        <v>0</v>
      </c>
      <c r="J26" s="661">
        <f t="shared" si="10"/>
        <v>0</v>
      </c>
      <c r="K26" s="652">
        <f t="shared" si="5"/>
        <v>0</v>
      </c>
      <c r="L26" s="653">
        <f t="shared" si="6"/>
        <v>0</v>
      </c>
    </row>
    <row r="27" spans="1:12">
      <c r="A27" s="291"/>
      <c r="B27" s="666" t="s">
        <v>1199</v>
      </c>
      <c r="C27" s="667"/>
      <c r="D27" s="668"/>
      <c r="E27" s="668"/>
      <c r="F27" s="668"/>
      <c r="G27" s="668"/>
      <c r="H27" s="668"/>
      <c r="I27" s="668"/>
      <c r="J27" s="668"/>
      <c r="K27" s="668"/>
      <c r="L27" s="669"/>
    </row>
    <row r="28" spans="1:12">
      <c r="A28" s="291"/>
      <c r="B28" s="666" t="s">
        <v>1200</v>
      </c>
      <c r="C28" s="667"/>
      <c r="D28" s="668"/>
      <c r="E28" s="668"/>
      <c r="F28" s="668"/>
      <c r="G28" s="668"/>
      <c r="H28" s="668"/>
      <c r="I28" s="668"/>
      <c r="J28" s="668"/>
      <c r="K28" s="668"/>
      <c r="L28" s="669"/>
    </row>
    <row r="29" spans="1:12">
      <c r="A29" s="291"/>
      <c r="B29" s="670" t="s">
        <v>1210</v>
      </c>
      <c r="C29" s="671"/>
      <c r="D29" s="672"/>
      <c r="E29" s="672"/>
      <c r="F29" s="672"/>
      <c r="G29" s="672"/>
      <c r="H29" s="672"/>
      <c r="I29" s="672"/>
      <c r="J29" s="672"/>
      <c r="K29" s="672">
        <f t="shared" si="5"/>
        <v>0</v>
      </c>
      <c r="L29" s="673">
        <f t="shared" si="6"/>
        <v>0</v>
      </c>
    </row>
    <row r="30" spans="1:12">
      <c r="A30" s="290" t="s">
        <v>673</v>
      </c>
      <c r="B30" s="665" t="s">
        <v>1211</v>
      </c>
      <c r="C30" s="661">
        <f t="shared" ref="C30:J30" si="11">C31+C32</f>
        <v>0</v>
      </c>
      <c r="D30" s="661">
        <f t="shared" si="11"/>
        <v>0</v>
      </c>
      <c r="E30" s="661">
        <f t="shared" si="11"/>
        <v>0</v>
      </c>
      <c r="F30" s="661">
        <f t="shared" si="11"/>
        <v>0</v>
      </c>
      <c r="G30" s="661">
        <f t="shared" si="11"/>
        <v>0</v>
      </c>
      <c r="H30" s="661">
        <f t="shared" si="11"/>
        <v>0</v>
      </c>
      <c r="I30" s="661">
        <f t="shared" si="11"/>
        <v>0</v>
      </c>
      <c r="J30" s="661">
        <f t="shared" si="11"/>
        <v>0</v>
      </c>
      <c r="K30" s="652">
        <f t="shared" si="5"/>
        <v>0</v>
      </c>
      <c r="L30" s="653">
        <f t="shared" si="6"/>
        <v>0</v>
      </c>
    </row>
    <row r="31" spans="1:12">
      <c r="A31" s="649"/>
      <c r="B31" s="666" t="s">
        <v>1199</v>
      </c>
      <c r="C31" s="667"/>
      <c r="D31" s="668"/>
      <c r="E31" s="668"/>
      <c r="F31" s="668"/>
      <c r="G31" s="668"/>
      <c r="H31" s="668"/>
      <c r="I31" s="668"/>
      <c r="J31" s="668"/>
      <c r="K31" s="668"/>
      <c r="L31" s="669"/>
    </row>
    <row r="32" spans="1:12">
      <c r="A32" s="649"/>
      <c r="B32" s="666" t="s">
        <v>1200</v>
      </c>
      <c r="C32" s="667"/>
      <c r="D32" s="668"/>
      <c r="E32" s="668"/>
      <c r="F32" s="668"/>
      <c r="G32" s="668"/>
      <c r="H32" s="668"/>
      <c r="I32" s="668"/>
      <c r="J32" s="668"/>
      <c r="K32" s="668"/>
      <c r="L32" s="669"/>
    </row>
    <row r="33" spans="1:12">
      <c r="A33" s="290" t="s">
        <v>674</v>
      </c>
      <c r="B33" s="665" t="s">
        <v>1212</v>
      </c>
      <c r="C33" s="661">
        <f t="shared" ref="C33:J33" si="12">C34+C35</f>
        <v>0</v>
      </c>
      <c r="D33" s="661">
        <f t="shared" si="12"/>
        <v>0</v>
      </c>
      <c r="E33" s="661">
        <f t="shared" si="12"/>
        <v>0</v>
      </c>
      <c r="F33" s="661">
        <f t="shared" si="12"/>
        <v>0</v>
      </c>
      <c r="G33" s="661">
        <f t="shared" si="12"/>
        <v>0</v>
      </c>
      <c r="H33" s="661">
        <f t="shared" si="12"/>
        <v>0</v>
      </c>
      <c r="I33" s="661">
        <f t="shared" si="12"/>
        <v>0</v>
      </c>
      <c r="J33" s="661">
        <f t="shared" si="12"/>
        <v>0</v>
      </c>
      <c r="K33" s="652">
        <f t="shared" si="5"/>
        <v>0</v>
      </c>
      <c r="L33" s="653">
        <f t="shared" si="6"/>
        <v>0</v>
      </c>
    </row>
    <row r="34" spans="1:12">
      <c r="A34" s="649"/>
      <c r="B34" s="666" t="s">
        <v>1199</v>
      </c>
      <c r="C34" s="667"/>
      <c r="D34" s="668"/>
      <c r="E34" s="668"/>
      <c r="F34" s="668"/>
      <c r="G34" s="668"/>
      <c r="H34" s="668"/>
      <c r="I34" s="668"/>
      <c r="J34" s="668"/>
      <c r="K34" s="668"/>
      <c r="L34" s="669"/>
    </row>
    <row r="35" spans="1:12">
      <c r="A35" s="649"/>
      <c r="B35" s="666" t="s">
        <v>1200</v>
      </c>
      <c r="C35" s="667"/>
      <c r="D35" s="668"/>
      <c r="E35" s="668"/>
      <c r="F35" s="668"/>
      <c r="G35" s="668"/>
      <c r="H35" s="668"/>
      <c r="I35" s="668"/>
      <c r="J35" s="668"/>
      <c r="K35" s="668"/>
      <c r="L35" s="669"/>
    </row>
    <row r="36" spans="1:12">
      <c r="A36" s="290" t="s">
        <v>675</v>
      </c>
      <c r="B36" s="665" t="s">
        <v>1213</v>
      </c>
      <c r="C36" s="661">
        <f t="shared" ref="C36:J36" si="13">C37+C38</f>
        <v>0</v>
      </c>
      <c r="D36" s="661">
        <f t="shared" si="13"/>
        <v>0</v>
      </c>
      <c r="E36" s="661">
        <f t="shared" si="13"/>
        <v>0</v>
      </c>
      <c r="F36" s="661">
        <f t="shared" si="13"/>
        <v>0</v>
      </c>
      <c r="G36" s="661">
        <f t="shared" si="13"/>
        <v>0</v>
      </c>
      <c r="H36" s="661">
        <f t="shared" si="13"/>
        <v>0</v>
      </c>
      <c r="I36" s="661">
        <f t="shared" si="13"/>
        <v>0</v>
      </c>
      <c r="J36" s="661">
        <f t="shared" si="13"/>
        <v>0</v>
      </c>
      <c r="K36" s="652">
        <f t="shared" si="5"/>
        <v>0</v>
      </c>
      <c r="L36" s="653">
        <f t="shared" si="6"/>
        <v>0</v>
      </c>
    </row>
    <row r="37" spans="1:12">
      <c r="A37" s="649"/>
      <c r="B37" s="666" t="s">
        <v>1199</v>
      </c>
      <c r="C37" s="667"/>
      <c r="D37" s="668"/>
      <c r="E37" s="668"/>
      <c r="F37" s="668"/>
      <c r="G37" s="668"/>
      <c r="H37" s="668"/>
      <c r="I37" s="668"/>
      <c r="J37" s="668"/>
      <c r="K37" s="668"/>
      <c r="L37" s="669"/>
    </row>
    <row r="38" spans="1:12">
      <c r="A38" s="649"/>
      <c r="B38" s="666" t="s">
        <v>1200</v>
      </c>
      <c r="C38" s="667"/>
      <c r="D38" s="656"/>
      <c r="E38" s="656"/>
      <c r="F38" s="656"/>
      <c r="G38" s="656"/>
      <c r="H38" s="656"/>
      <c r="I38" s="656"/>
      <c r="J38" s="656"/>
      <c r="K38" s="656"/>
      <c r="L38" s="657"/>
    </row>
    <row r="39" spans="1:12">
      <c r="A39" s="649" t="s">
        <v>77</v>
      </c>
      <c r="B39" s="650" t="s">
        <v>358</v>
      </c>
      <c r="C39" s="661">
        <f t="shared" ref="C39:J39" si="14">C40+C41</f>
        <v>0</v>
      </c>
      <c r="D39" s="652">
        <f t="shared" si="14"/>
        <v>0</v>
      </c>
      <c r="E39" s="652">
        <f t="shared" si="14"/>
        <v>0</v>
      </c>
      <c r="F39" s="652">
        <f t="shared" si="14"/>
        <v>0</v>
      </c>
      <c r="G39" s="652">
        <f t="shared" si="14"/>
        <v>0</v>
      </c>
      <c r="H39" s="652">
        <f t="shared" si="14"/>
        <v>0</v>
      </c>
      <c r="I39" s="652">
        <f t="shared" si="14"/>
        <v>0</v>
      </c>
      <c r="J39" s="652">
        <f t="shared" si="14"/>
        <v>0</v>
      </c>
      <c r="K39" s="652">
        <f t="shared" si="5"/>
        <v>0</v>
      </c>
      <c r="L39" s="653">
        <f t="shared" si="6"/>
        <v>0</v>
      </c>
    </row>
    <row r="40" spans="1:12">
      <c r="A40" s="649"/>
      <c r="B40" s="666" t="s">
        <v>1199</v>
      </c>
      <c r="C40" s="667"/>
      <c r="D40" s="656"/>
      <c r="E40" s="656"/>
      <c r="F40" s="656"/>
      <c r="G40" s="656"/>
      <c r="H40" s="656"/>
      <c r="I40" s="656"/>
      <c r="J40" s="656"/>
      <c r="K40" s="656"/>
      <c r="L40" s="657"/>
    </row>
    <row r="41" spans="1:12" ht="15.75" thickBot="1">
      <c r="A41" s="674"/>
      <c r="B41" s="675" t="s">
        <v>1200</v>
      </c>
      <c r="C41" s="667"/>
      <c r="D41" s="676"/>
      <c r="E41" s="676"/>
      <c r="F41" s="676"/>
      <c r="G41" s="676"/>
      <c r="H41" s="676"/>
      <c r="I41" s="676"/>
      <c r="J41" s="676"/>
      <c r="K41" s="676"/>
      <c r="L41" s="677"/>
    </row>
    <row r="42" spans="1:12">
      <c r="A42" s="678" t="s">
        <v>2</v>
      </c>
      <c r="B42" s="679" t="s">
        <v>1214</v>
      </c>
      <c r="C42" s="661">
        <f t="shared" ref="C42:J42" si="15">C43+C44</f>
        <v>0</v>
      </c>
      <c r="D42" s="680">
        <f t="shared" si="15"/>
        <v>0</v>
      </c>
      <c r="E42" s="680">
        <f t="shared" si="15"/>
        <v>0</v>
      </c>
      <c r="F42" s="680">
        <f t="shared" si="15"/>
        <v>0</v>
      </c>
      <c r="G42" s="680">
        <f t="shared" si="15"/>
        <v>0</v>
      </c>
      <c r="H42" s="680">
        <f t="shared" si="15"/>
        <v>0</v>
      </c>
      <c r="I42" s="680">
        <f t="shared" si="15"/>
        <v>0</v>
      </c>
      <c r="J42" s="680">
        <f t="shared" si="15"/>
        <v>0</v>
      </c>
      <c r="K42" s="681">
        <f t="shared" si="5"/>
        <v>0</v>
      </c>
      <c r="L42" s="681">
        <f t="shared" si="6"/>
        <v>0</v>
      </c>
    </row>
    <row r="43" spans="1:12">
      <c r="A43" s="649" t="s">
        <v>84</v>
      </c>
      <c r="B43" s="666" t="s">
        <v>1199</v>
      </c>
      <c r="C43" s="667"/>
      <c r="D43" s="668"/>
      <c r="E43" s="668"/>
      <c r="F43" s="668"/>
      <c r="G43" s="668"/>
      <c r="H43" s="668"/>
      <c r="I43" s="668"/>
      <c r="J43" s="668"/>
      <c r="K43" s="668"/>
      <c r="L43" s="669"/>
    </row>
    <row r="44" spans="1:12" ht="15.75" thickBot="1">
      <c r="A44" s="682" t="s">
        <v>89</v>
      </c>
      <c r="B44" s="683" t="s">
        <v>1200</v>
      </c>
      <c r="C44" s="667"/>
      <c r="D44" s="684"/>
      <c r="E44" s="684"/>
      <c r="F44" s="684"/>
      <c r="G44" s="684"/>
      <c r="H44" s="684"/>
      <c r="I44" s="684"/>
      <c r="J44" s="684"/>
      <c r="K44" s="684"/>
      <c r="L44" s="685"/>
    </row>
    <row r="45" spans="1:12" ht="52.5" customHeight="1">
      <c r="A45" s="686" t="s">
        <v>3</v>
      </c>
      <c r="B45" s="687" t="s">
        <v>821</v>
      </c>
      <c r="C45" s="688">
        <f t="shared" ref="C45:J45" si="16">C46+C53+C60</f>
        <v>0</v>
      </c>
      <c r="D45" s="688">
        <f t="shared" si="16"/>
        <v>0</v>
      </c>
      <c r="E45" s="688">
        <f t="shared" si="16"/>
        <v>0</v>
      </c>
      <c r="F45" s="688">
        <f t="shared" si="16"/>
        <v>0</v>
      </c>
      <c r="G45" s="688">
        <f t="shared" si="16"/>
        <v>0</v>
      </c>
      <c r="H45" s="688">
        <f t="shared" si="16"/>
        <v>0</v>
      </c>
      <c r="I45" s="688">
        <f t="shared" si="16"/>
        <v>0</v>
      </c>
      <c r="J45" s="688">
        <f t="shared" si="16"/>
        <v>0</v>
      </c>
      <c r="K45" s="642">
        <f t="shared" si="5"/>
        <v>0</v>
      </c>
      <c r="L45" s="643">
        <f t="shared" si="6"/>
        <v>0</v>
      </c>
    </row>
    <row r="46" spans="1:12">
      <c r="A46" s="689" t="s">
        <v>1215</v>
      </c>
      <c r="B46" s="664" t="s">
        <v>1216</v>
      </c>
      <c r="C46" s="661">
        <f t="shared" ref="C46:J46" si="17">C47+C50</f>
        <v>0</v>
      </c>
      <c r="D46" s="661">
        <f t="shared" si="17"/>
        <v>0</v>
      </c>
      <c r="E46" s="661">
        <f t="shared" si="17"/>
        <v>0</v>
      </c>
      <c r="F46" s="661">
        <f t="shared" si="17"/>
        <v>0</v>
      </c>
      <c r="G46" s="661">
        <f t="shared" si="17"/>
        <v>0</v>
      </c>
      <c r="H46" s="661">
        <f t="shared" si="17"/>
        <v>0</v>
      </c>
      <c r="I46" s="661">
        <f t="shared" si="17"/>
        <v>0</v>
      </c>
      <c r="J46" s="661">
        <f t="shared" si="17"/>
        <v>0</v>
      </c>
      <c r="K46" s="652">
        <f t="shared" si="5"/>
        <v>0</v>
      </c>
      <c r="L46" s="653">
        <f t="shared" si="6"/>
        <v>0</v>
      </c>
    </row>
    <row r="47" spans="1:12">
      <c r="A47" s="649" t="s">
        <v>93</v>
      </c>
      <c r="B47" s="690" t="s">
        <v>1217</v>
      </c>
      <c r="C47" s="661">
        <f t="shared" ref="C47:J47" si="18">C48+C49</f>
        <v>0</v>
      </c>
      <c r="D47" s="661">
        <f t="shared" si="18"/>
        <v>0</v>
      </c>
      <c r="E47" s="661">
        <f t="shared" si="18"/>
        <v>0</v>
      </c>
      <c r="F47" s="661">
        <f t="shared" si="18"/>
        <v>0</v>
      </c>
      <c r="G47" s="661">
        <f t="shared" si="18"/>
        <v>0</v>
      </c>
      <c r="H47" s="661">
        <f t="shared" si="18"/>
        <v>0</v>
      </c>
      <c r="I47" s="661">
        <f t="shared" si="18"/>
        <v>0</v>
      </c>
      <c r="J47" s="661">
        <f t="shared" si="18"/>
        <v>0</v>
      </c>
      <c r="K47" s="652">
        <f t="shared" si="5"/>
        <v>0</v>
      </c>
      <c r="L47" s="653">
        <f t="shared" si="6"/>
        <v>0</v>
      </c>
    </row>
    <row r="48" spans="1:12">
      <c r="A48" s="649" t="s">
        <v>114</v>
      </c>
      <c r="B48" s="654" t="s">
        <v>1218</v>
      </c>
      <c r="C48" s="667"/>
      <c r="D48" s="668"/>
      <c r="E48" s="668"/>
      <c r="F48" s="668"/>
      <c r="G48" s="668"/>
      <c r="H48" s="668"/>
      <c r="I48" s="668"/>
      <c r="J48" s="668"/>
      <c r="K48" s="668"/>
      <c r="L48" s="669"/>
    </row>
    <row r="49" spans="1:12">
      <c r="A49" s="649" t="s">
        <v>178</v>
      </c>
      <c r="B49" s="654" t="s">
        <v>1219</v>
      </c>
      <c r="C49" s="667"/>
      <c r="D49" s="668"/>
      <c r="E49" s="668"/>
      <c r="F49" s="668"/>
      <c r="G49" s="668"/>
      <c r="H49" s="668"/>
      <c r="I49" s="668"/>
      <c r="J49" s="668"/>
      <c r="K49" s="668"/>
      <c r="L49" s="669"/>
    </row>
    <row r="50" spans="1:12">
      <c r="A50" s="649" t="s">
        <v>113</v>
      </c>
      <c r="B50" s="690" t="s">
        <v>1220</v>
      </c>
      <c r="C50" s="661">
        <f t="shared" ref="C50:J50" si="19">C51+C52</f>
        <v>0</v>
      </c>
      <c r="D50" s="661">
        <f t="shared" si="19"/>
        <v>0</v>
      </c>
      <c r="E50" s="661">
        <f t="shared" si="19"/>
        <v>0</v>
      </c>
      <c r="F50" s="661">
        <f t="shared" si="19"/>
        <v>0</v>
      </c>
      <c r="G50" s="661">
        <f t="shared" si="19"/>
        <v>0</v>
      </c>
      <c r="H50" s="661">
        <f t="shared" si="19"/>
        <v>0</v>
      </c>
      <c r="I50" s="661">
        <f t="shared" si="19"/>
        <v>0</v>
      </c>
      <c r="J50" s="661">
        <f t="shared" si="19"/>
        <v>0</v>
      </c>
      <c r="K50" s="652">
        <f t="shared" si="5"/>
        <v>0</v>
      </c>
      <c r="L50" s="653">
        <f t="shared" si="6"/>
        <v>0</v>
      </c>
    </row>
    <row r="51" spans="1:12">
      <c r="A51" s="649" t="s">
        <v>94</v>
      </c>
      <c r="B51" s="654" t="s">
        <v>1218</v>
      </c>
      <c r="C51" s="667"/>
      <c r="D51" s="668"/>
      <c r="E51" s="668"/>
      <c r="F51" s="668"/>
      <c r="G51" s="668"/>
      <c r="H51" s="668"/>
      <c r="I51" s="668"/>
      <c r="J51" s="668"/>
      <c r="K51" s="668"/>
      <c r="L51" s="669"/>
    </row>
    <row r="52" spans="1:12">
      <c r="A52" s="649" t="s">
        <v>179</v>
      </c>
      <c r="B52" s="654" t="s">
        <v>1219</v>
      </c>
      <c r="C52" s="667"/>
      <c r="D52" s="668"/>
      <c r="E52" s="668"/>
      <c r="F52" s="668"/>
      <c r="G52" s="668"/>
      <c r="H52" s="668"/>
      <c r="I52" s="668"/>
      <c r="J52" s="668"/>
      <c r="K52" s="668"/>
      <c r="L52" s="669"/>
    </row>
    <row r="53" spans="1:12">
      <c r="A53" s="649" t="s">
        <v>1221</v>
      </c>
      <c r="B53" s="650" t="s">
        <v>1222</v>
      </c>
      <c r="C53" s="661">
        <f t="shared" ref="C53:J53" si="20">C54+C57</f>
        <v>0</v>
      </c>
      <c r="D53" s="661">
        <f t="shared" si="20"/>
        <v>0</v>
      </c>
      <c r="E53" s="661">
        <f t="shared" si="20"/>
        <v>0</v>
      </c>
      <c r="F53" s="661">
        <f t="shared" si="20"/>
        <v>0</v>
      </c>
      <c r="G53" s="661">
        <f t="shared" si="20"/>
        <v>0</v>
      </c>
      <c r="H53" s="661">
        <f t="shared" si="20"/>
        <v>0</v>
      </c>
      <c r="I53" s="661">
        <f t="shared" si="20"/>
        <v>0</v>
      </c>
      <c r="J53" s="661">
        <f t="shared" si="20"/>
        <v>0</v>
      </c>
      <c r="K53" s="652">
        <f t="shared" si="5"/>
        <v>0</v>
      </c>
      <c r="L53" s="653">
        <f t="shared" si="6"/>
        <v>0</v>
      </c>
    </row>
    <row r="54" spans="1:12">
      <c r="A54" s="649" t="s">
        <v>95</v>
      </c>
      <c r="B54" s="690" t="s">
        <v>1223</v>
      </c>
      <c r="C54" s="661">
        <f t="shared" ref="C54:J54" si="21">C55+C56</f>
        <v>0</v>
      </c>
      <c r="D54" s="661">
        <f t="shared" si="21"/>
        <v>0</v>
      </c>
      <c r="E54" s="661">
        <f t="shared" si="21"/>
        <v>0</v>
      </c>
      <c r="F54" s="661">
        <f t="shared" si="21"/>
        <v>0</v>
      </c>
      <c r="G54" s="661">
        <f t="shared" si="21"/>
        <v>0</v>
      </c>
      <c r="H54" s="661">
        <f t="shared" si="21"/>
        <v>0</v>
      </c>
      <c r="I54" s="661">
        <f t="shared" si="21"/>
        <v>0</v>
      </c>
      <c r="J54" s="661">
        <f t="shared" si="21"/>
        <v>0</v>
      </c>
      <c r="K54" s="652">
        <f t="shared" si="5"/>
        <v>0</v>
      </c>
      <c r="L54" s="653">
        <f t="shared" si="6"/>
        <v>0</v>
      </c>
    </row>
    <row r="55" spans="1:12">
      <c r="A55" s="649" t="s">
        <v>180</v>
      </c>
      <c r="B55" s="654" t="s">
        <v>1218</v>
      </c>
      <c r="C55" s="667"/>
      <c r="D55" s="668"/>
      <c r="E55" s="668"/>
      <c r="F55" s="668"/>
      <c r="G55" s="668"/>
      <c r="H55" s="668"/>
      <c r="I55" s="668"/>
      <c r="J55" s="668"/>
      <c r="K55" s="668"/>
      <c r="L55" s="669"/>
    </row>
    <row r="56" spans="1:12">
      <c r="A56" s="649" t="s">
        <v>181</v>
      </c>
      <c r="B56" s="654" t="s">
        <v>1219</v>
      </c>
      <c r="C56" s="667"/>
      <c r="D56" s="668"/>
      <c r="E56" s="668"/>
      <c r="F56" s="668"/>
      <c r="G56" s="668"/>
      <c r="H56" s="668"/>
      <c r="I56" s="668"/>
      <c r="J56" s="668"/>
      <c r="K56" s="668"/>
      <c r="L56" s="669"/>
    </row>
    <row r="57" spans="1:12">
      <c r="A57" s="649" t="s">
        <v>182</v>
      </c>
      <c r="B57" s="690" t="s">
        <v>1220</v>
      </c>
      <c r="C57" s="661">
        <f t="shared" ref="C57:J57" si="22">C58+C59</f>
        <v>0</v>
      </c>
      <c r="D57" s="661">
        <f t="shared" si="22"/>
        <v>0</v>
      </c>
      <c r="E57" s="661">
        <f t="shared" si="22"/>
        <v>0</v>
      </c>
      <c r="F57" s="661">
        <f t="shared" si="22"/>
        <v>0</v>
      </c>
      <c r="G57" s="661">
        <f t="shared" si="22"/>
        <v>0</v>
      </c>
      <c r="H57" s="661">
        <f t="shared" si="22"/>
        <v>0</v>
      </c>
      <c r="I57" s="661">
        <f t="shared" si="22"/>
        <v>0</v>
      </c>
      <c r="J57" s="661">
        <f t="shared" si="22"/>
        <v>0</v>
      </c>
      <c r="K57" s="652">
        <f t="shared" si="5"/>
        <v>0</v>
      </c>
      <c r="L57" s="653">
        <f t="shared" si="6"/>
        <v>0</v>
      </c>
    </row>
    <row r="58" spans="1:12">
      <c r="A58" s="649" t="s">
        <v>183</v>
      </c>
      <c r="B58" s="654" t="s">
        <v>1218</v>
      </c>
      <c r="C58" s="667"/>
      <c r="D58" s="668"/>
      <c r="E58" s="668"/>
      <c r="F58" s="668"/>
      <c r="G58" s="668"/>
      <c r="H58" s="668"/>
      <c r="I58" s="668"/>
      <c r="J58" s="668"/>
      <c r="K58" s="668"/>
      <c r="L58" s="669"/>
    </row>
    <row r="59" spans="1:12">
      <c r="A59" s="649" t="s">
        <v>184</v>
      </c>
      <c r="B59" s="654" t="s">
        <v>1219</v>
      </c>
      <c r="C59" s="667"/>
      <c r="D59" s="668"/>
      <c r="E59" s="668"/>
      <c r="F59" s="668"/>
      <c r="G59" s="668"/>
      <c r="H59" s="668"/>
      <c r="I59" s="668"/>
      <c r="J59" s="668"/>
      <c r="K59" s="668"/>
      <c r="L59" s="669"/>
    </row>
    <row r="60" spans="1:12">
      <c r="A60" s="649" t="s">
        <v>1224</v>
      </c>
      <c r="B60" s="650" t="s">
        <v>1225</v>
      </c>
      <c r="C60" s="661">
        <f t="shared" ref="C60:J60" si="23">C61+C64</f>
        <v>0</v>
      </c>
      <c r="D60" s="661">
        <f t="shared" si="23"/>
        <v>0</v>
      </c>
      <c r="E60" s="661">
        <f t="shared" si="23"/>
        <v>0</v>
      </c>
      <c r="F60" s="661">
        <f t="shared" si="23"/>
        <v>0</v>
      </c>
      <c r="G60" s="661">
        <f t="shared" si="23"/>
        <v>0</v>
      </c>
      <c r="H60" s="661">
        <f t="shared" si="23"/>
        <v>0</v>
      </c>
      <c r="I60" s="661">
        <f t="shared" si="23"/>
        <v>0</v>
      </c>
      <c r="J60" s="661">
        <f t="shared" si="23"/>
        <v>0</v>
      </c>
      <c r="K60" s="652">
        <f t="shared" si="5"/>
        <v>0</v>
      </c>
      <c r="L60" s="653">
        <f t="shared" si="6"/>
        <v>0</v>
      </c>
    </row>
    <row r="61" spans="1:12">
      <c r="A61" s="649" t="s">
        <v>96</v>
      </c>
      <c r="B61" s="690" t="s">
        <v>1226</v>
      </c>
      <c r="C61" s="661">
        <f t="shared" ref="C61:J61" si="24">C62+C63</f>
        <v>0</v>
      </c>
      <c r="D61" s="661">
        <f t="shared" si="24"/>
        <v>0</v>
      </c>
      <c r="E61" s="661">
        <f t="shared" si="24"/>
        <v>0</v>
      </c>
      <c r="F61" s="661">
        <f t="shared" si="24"/>
        <v>0</v>
      </c>
      <c r="G61" s="661">
        <f t="shared" si="24"/>
        <v>0</v>
      </c>
      <c r="H61" s="661">
        <f t="shared" si="24"/>
        <v>0</v>
      </c>
      <c r="I61" s="661">
        <f t="shared" si="24"/>
        <v>0</v>
      </c>
      <c r="J61" s="661">
        <f t="shared" si="24"/>
        <v>0</v>
      </c>
      <c r="K61" s="652">
        <f t="shared" si="5"/>
        <v>0</v>
      </c>
      <c r="L61" s="653">
        <f t="shared" si="6"/>
        <v>0</v>
      </c>
    </row>
    <row r="62" spans="1:12">
      <c r="A62" s="649" t="s">
        <v>185</v>
      </c>
      <c r="B62" s="654" t="s">
        <v>1218</v>
      </c>
      <c r="C62" s="667"/>
      <c r="D62" s="668"/>
      <c r="E62" s="668"/>
      <c r="F62" s="668"/>
      <c r="G62" s="668"/>
      <c r="H62" s="668"/>
      <c r="I62" s="668"/>
      <c r="J62" s="668"/>
      <c r="K62" s="668"/>
      <c r="L62" s="669"/>
    </row>
    <row r="63" spans="1:12">
      <c r="A63" s="649" t="s">
        <v>186</v>
      </c>
      <c r="B63" s="654" t="s">
        <v>1219</v>
      </c>
      <c r="C63" s="667"/>
      <c r="D63" s="668"/>
      <c r="E63" s="668"/>
      <c r="F63" s="668"/>
      <c r="G63" s="668"/>
      <c r="H63" s="668"/>
      <c r="I63" s="668"/>
      <c r="J63" s="668"/>
      <c r="K63" s="668"/>
      <c r="L63" s="669"/>
    </row>
    <row r="64" spans="1:12">
      <c r="A64" s="649" t="s">
        <v>187</v>
      </c>
      <c r="B64" s="690" t="s">
        <v>1220</v>
      </c>
      <c r="C64" s="661">
        <f t="shared" ref="C64:J64" si="25">C65+C66</f>
        <v>0</v>
      </c>
      <c r="D64" s="661">
        <f t="shared" si="25"/>
        <v>0</v>
      </c>
      <c r="E64" s="661">
        <f t="shared" si="25"/>
        <v>0</v>
      </c>
      <c r="F64" s="661">
        <f t="shared" si="25"/>
        <v>0</v>
      </c>
      <c r="G64" s="661">
        <f t="shared" si="25"/>
        <v>0</v>
      </c>
      <c r="H64" s="661">
        <f t="shared" si="25"/>
        <v>0</v>
      </c>
      <c r="I64" s="661">
        <f t="shared" si="25"/>
        <v>0</v>
      </c>
      <c r="J64" s="661">
        <f t="shared" si="25"/>
        <v>0</v>
      </c>
      <c r="K64" s="652">
        <f t="shared" si="5"/>
        <v>0</v>
      </c>
      <c r="L64" s="653">
        <f t="shared" si="6"/>
        <v>0</v>
      </c>
    </row>
    <row r="65" spans="1:12">
      <c r="A65" s="649" t="s">
        <v>188</v>
      </c>
      <c r="B65" s="654" t="s">
        <v>1218</v>
      </c>
      <c r="C65" s="667"/>
      <c r="D65" s="656"/>
      <c r="E65" s="656"/>
      <c r="F65" s="656"/>
      <c r="G65" s="656"/>
      <c r="H65" s="656"/>
      <c r="I65" s="656"/>
      <c r="J65" s="656"/>
      <c r="K65" s="656"/>
      <c r="L65" s="657"/>
    </row>
    <row r="66" spans="1:12" ht="15.75" thickBot="1">
      <c r="A66" s="682" t="s">
        <v>189</v>
      </c>
      <c r="B66" s="691" t="s">
        <v>1219</v>
      </c>
      <c r="C66" s="667"/>
      <c r="D66" s="684"/>
      <c r="E66" s="684"/>
      <c r="F66" s="684"/>
      <c r="G66" s="684"/>
      <c r="H66" s="684"/>
      <c r="I66" s="684"/>
      <c r="J66" s="684"/>
      <c r="K66" s="684"/>
      <c r="L66" s="685"/>
    </row>
    <row r="67" spans="1:12" ht="52.5" customHeight="1">
      <c r="A67" s="686" t="s">
        <v>97</v>
      </c>
      <c r="B67" s="687" t="s">
        <v>1227</v>
      </c>
      <c r="C67" s="688">
        <f t="shared" ref="C67:J67" si="26">C68+C75+C82</f>
        <v>0</v>
      </c>
      <c r="D67" s="688">
        <f t="shared" si="26"/>
        <v>0</v>
      </c>
      <c r="E67" s="688">
        <f t="shared" si="26"/>
        <v>0</v>
      </c>
      <c r="F67" s="688">
        <f t="shared" si="26"/>
        <v>0</v>
      </c>
      <c r="G67" s="688">
        <f t="shared" si="26"/>
        <v>0</v>
      </c>
      <c r="H67" s="688">
        <f t="shared" si="26"/>
        <v>0</v>
      </c>
      <c r="I67" s="688">
        <f t="shared" si="26"/>
        <v>0</v>
      </c>
      <c r="J67" s="688">
        <f t="shared" si="26"/>
        <v>0</v>
      </c>
      <c r="K67" s="642">
        <f t="shared" si="5"/>
        <v>0</v>
      </c>
      <c r="L67" s="643">
        <f t="shared" si="6"/>
        <v>0</v>
      </c>
    </row>
    <row r="68" spans="1:12">
      <c r="A68" s="689" t="s">
        <v>1228</v>
      </c>
      <c r="B68" s="664" t="s">
        <v>1216</v>
      </c>
      <c r="C68" s="661">
        <f t="shared" ref="C68:J68" si="27">C69+C72</f>
        <v>0</v>
      </c>
      <c r="D68" s="661">
        <f t="shared" si="27"/>
        <v>0</v>
      </c>
      <c r="E68" s="661">
        <f t="shared" si="27"/>
        <v>0</v>
      </c>
      <c r="F68" s="661">
        <f t="shared" si="27"/>
        <v>0</v>
      </c>
      <c r="G68" s="661">
        <f t="shared" si="27"/>
        <v>0</v>
      </c>
      <c r="H68" s="661">
        <f t="shared" si="27"/>
        <v>0</v>
      </c>
      <c r="I68" s="661">
        <f t="shared" si="27"/>
        <v>0</v>
      </c>
      <c r="J68" s="661">
        <f t="shared" si="27"/>
        <v>0</v>
      </c>
      <c r="K68" s="652">
        <f t="shared" si="5"/>
        <v>0</v>
      </c>
      <c r="L68" s="653">
        <f t="shared" si="6"/>
        <v>0</v>
      </c>
    </row>
    <row r="69" spans="1:12">
      <c r="A69" s="689" t="s">
        <v>678</v>
      </c>
      <c r="B69" s="690" t="s">
        <v>1217</v>
      </c>
      <c r="C69" s="661">
        <f t="shared" ref="C69:J69" si="28">C70+C71</f>
        <v>0</v>
      </c>
      <c r="D69" s="661">
        <f t="shared" si="28"/>
        <v>0</v>
      </c>
      <c r="E69" s="661">
        <f t="shared" si="28"/>
        <v>0</v>
      </c>
      <c r="F69" s="661">
        <f t="shared" si="28"/>
        <v>0</v>
      </c>
      <c r="G69" s="661">
        <f t="shared" si="28"/>
        <v>0</v>
      </c>
      <c r="H69" s="661">
        <f t="shared" si="28"/>
        <v>0</v>
      </c>
      <c r="I69" s="661">
        <f t="shared" si="28"/>
        <v>0</v>
      </c>
      <c r="J69" s="661">
        <f t="shared" si="28"/>
        <v>0</v>
      </c>
      <c r="K69" s="652">
        <f t="shared" si="5"/>
        <v>0</v>
      </c>
      <c r="L69" s="653">
        <f t="shared" si="6"/>
        <v>0</v>
      </c>
    </row>
    <row r="70" spans="1:12">
      <c r="A70" s="689" t="s">
        <v>679</v>
      </c>
      <c r="B70" s="654" t="s">
        <v>1218</v>
      </c>
      <c r="C70" s="667"/>
      <c r="D70" s="668"/>
      <c r="E70" s="668"/>
      <c r="F70" s="668"/>
      <c r="G70" s="668"/>
      <c r="H70" s="668"/>
      <c r="I70" s="668"/>
      <c r="J70" s="668"/>
      <c r="K70" s="668"/>
      <c r="L70" s="669"/>
    </row>
    <row r="71" spans="1:12">
      <c r="A71" s="689" t="s">
        <v>680</v>
      </c>
      <c r="B71" s="654" t="s">
        <v>1219</v>
      </c>
      <c r="C71" s="667"/>
      <c r="D71" s="668"/>
      <c r="E71" s="668"/>
      <c r="F71" s="668"/>
      <c r="G71" s="668"/>
      <c r="H71" s="668"/>
      <c r="I71" s="668"/>
      <c r="J71" s="668"/>
      <c r="K71" s="668"/>
      <c r="L71" s="669"/>
    </row>
    <row r="72" spans="1:12">
      <c r="A72" s="689" t="s">
        <v>681</v>
      </c>
      <c r="B72" s="690" t="s">
        <v>1220</v>
      </c>
      <c r="C72" s="661">
        <f t="shared" ref="C72:J72" si="29">C73+C74</f>
        <v>0</v>
      </c>
      <c r="D72" s="661">
        <f t="shared" si="29"/>
        <v>0</v>
      </c>
      <c r="E72" s="661">
        <f t="shared" si="29"/>
        <v>0</v>
      </c>
      <c r="F72" s="661">
        <f t="shared" si="29"/>
        <v>0</v>
      </c>
      <c r="G72" s="661">
        <f t="shared" si="29"/>
        <v>0</v>
      </c>
      <c r="H72" s="661">
        <f t="shared" si="29"/>
        <v>0</v>
      </c>
      <c r="I72" s="661">
        <f t="shared" si="29"/>
        <v>0</v>
      </c>
      <c r="J72" s="661">
        <f t="shared" si="29"/>
        <v>0</v>
      </c>
      <c r="K72" s="652">
        <f t="shared" si="5"/>
        <v>0</v>
      </c>
      <c r="L72" s="653">
        <f t="shared" si="6"/>
        <v>0</v>
      </c>
    </row>
    <row r="73" spans="1:12">
      <c r="A73" s="689" t="s">
        <v>682</v>
      </c>
      <c r="B73" s="654" t="s">
        <v>1218</v>
      </c>
      <c r="C73" s="667"/>
      <c r="D73" s="668"/>
      <c r="E73" s="668"/>
      <c r="F73" s="668"/>
      <c r="G73" s="668"/>
      <c r="H73" s="668"/>
      <c r="I73" s="668"/>
      <c r="J73" s="668"/>
      <c r="K73" s="668"/>
      <c r="L73" s="669"/>
    </row>
    <row r="74" spans="1:12">
      <c r="A74" s="689" t="s">
        <v>683</v>
      </c>
      <c r="B74" s="654" t="s">
        <v>1219</v>
      </c>
      <c r="C74" s="667"/>
      <c r="D74" s="668"/>
      <c r="E74" s="668"/>
      <c r="F74" s="668"/>
      <c r="G74" s="668"/>
      <c r="H74" s="668"/>
      <c r="I74" s="668"/>
      <c r="J74" s="668"/>
      <c r="K74" s="668"/>
      <c r="L74" s="669"/>
    </row>
    <row r="75" spans="1:12">
      <c r="A75" s="689" t="s">
        <v>1229</v>
      </c>
      <c r="B75" s="650" t="s">
        <v>1222</v>
      </c>
      <c r="C75" s="661">
        <f t="shared" ref="C75:J75" si="30">C76+C79</f>
        <v>0</v>
      </c>
      <c r="D75" s="661">
        <f t="shared" si="30"/>
        <v>0</v>
      </c>
      <c r="E75" s="661">
        <f t="shared" si="30"/>
        <v>0</v>
      </c>
      <c r="F75" s="661">
        <f t="shared" si="30"/>
        <v>0</v>
      </c>
      <c r="G75" s="661">
        <f t="shared" si="30"/>
        <v>0</v>
      </c>
      <c r="H75" s="661">
        <f t="shared" si="30"/>
        <v>0</v>
      </c>
      <c r="I75" s="661">
        <f t="shared" si="30"/>
        <v>0</v>
      </c>
      <c r="J75" s="661">
        <f t="shared" si="30"/>
        <v>0</v>
      </c>
      <c r="K75" s="652">
        <f t="shared" si="5"/>
        <v>0</v>
      </c>
      <c r="L75" s="653">
        <f t="shared" si="6"/>
        <v>0</v>
      </c>
    </row>
    <row r="76" spans="1:12">
      <c r="A76" s="689" t="s">
        <v>684</v>
      </c>
      <c r="B76" s="690" t="s">
        <v>1217</v>
      </c>
      <c r="C76" s="661">
        <f t="shared" ref="C76:J76" si="31">C77+C78</f>
        <v>0</v>
      </c>
      <c r="D76" s="661">
        <f t="shared" si="31"/>
        <v>0</v>
      </c>
      <c r="E76" s="661">
        <f t="shared" si="31"/>
        <v>0</v>
      </c>
      <c r="F76" s="661">
        <f t="shared" si="31"/>
        <v>0</v>
      </c>
      <c r="G76" s="661">
        <f t="shared" si="31"/>
        <v>0</v>
      </c>
      <c r="H76" s="661">
        <f t="shared" si="31"/>
        <v>0</v>
      </c>
      <c r="I76" s="661">
        <f t="shared" si="31"/>
        <v>0</v>
      </c>
      <c r="J76" s="661">
        <f t="shared" si="31"/>
        <v>0</v>
      </c>
      <c r="K76" s="652">
        <f t="shared" si="5"/>
        <v>0</v>
      </c>
      <c r="L76" s="653">
        <f t="shared" si="6"/>
        <v>0</v>
      </c>
    </row>
    <row r="77" spans="1:12">
      <c r="A77" s="689" t="s">
        <v>685</v>
      </c>
      <c r="B77" s="654" t="s">
        <v>1218</v>
      </c>
      <c r="C77" s="667"/>
      <c r="D77" s="668"/>
      <c r="E77" s="668"/>
      <c r="F77" s="668"/>
      <c r="G77" s="668"/>
      <c r="H77" s="668"/>
      <c r="I77" s="668"/>
      <c r="J77" s="668"/>
      <c r="K77" s="668"/>
      <c r="L77" s="669"/>
    </row>
    <row r="78" spans="1:12">
      <c r="A78" s="689" t="s">
        <v>686</v>
      </c>
      <c r="B78" s="654" t="s">
        <v>1219</v>
      </c>
      <c r="C78" s="667"/>
      <c r="D78" s="668"/>
      <c r="E78" s="668"/>
      <c r="F78" s="668"/>
      <c r="G78" s="668"/>
      <c r="H78" s="668"/>
      <c r="I78" s="668"/>
      <c r="J78" s="668"/>
      <c r="K78" s="668"/>
      <c r="L78" s="669"/>
    </row>
    <row r="79" spans="1:12">
      <c r="A79" s="689" t="s">
        <v>687</v>
      </c>
      <c r="B79" s="690" t="s">
        <v>1220</v>
      </c>
      <c r="C79" s="661">
        <f t="shared" ref="C79:J79" si="32">C80+C81</f>
        <v>0</v>
      </c>
      <c r="D79" s="661">
        <f t="shared" si="32"/>
        <v>0</v>
      </c>
      <c r="E79" s="661">
        <f t="shared" si="32"/>
        <v>0</v>
      </c>
      <c r="F79" s="661">
        <f t="shared" si="32"/>
        <v>0</v>
      </c>
      <c r="G79" s="661">
        <f t="shared" si="32"/>
        <v>0</v>
      </c>
      <c r="H79" s="661">
        <f t="shared" si="32"/>
        <v>0</v>
      </c>
      <c r="I79" s="661">
        <f t="shared" si="32"/>
        <v>0</v>
      </c>
      <c r="J79" s="661">
        <f t="shared" si="32"/>
        <v>0</v>
      </c>
      <c r="K79" s="652">
        <f t="shared" ref="K79:K142" si="33">C79+E79+G79+I79</f>
        <v>0</v>
      </c>
      <c r="L79" s="653">
        <f t="shared" ref="L79:L142" si="34">D79+F79+H79+J79</f>
        <v>0</v>
      </c>
    </row>
    <row r="80" spans="1:12">
      <c r="A80" s="689" t="s">
        <v>688</v>
      </c>
      <c r="B80" s="654" t="s">
        <v>1218</v>
      </c>
      <c r="C80" s="667"/>
      <c r="D80" s="668"/>
      <c r="E80" s="668"/>
      <c r="F80" s="668"/>
      <c r="G80" s="668"/>
      <c r="H80" s="668"/>
      <c r="I80" s="668"/>
      <c r="J80" s="668"/>
      <c r="K80" s="668"/>
      <c r="L80" s="669"/>
    </row>
    <row r="81" spans="1:12">
      <c r="A81" s="689" t="s">
        <v>689</v>
      </c>
      <c r="B81" s="654" t="s">
        <v>1219</v>
      </c>
      <c r="C81" s="667"/>
      <c r="D81" s="668"/>
      <c r="E81" s="668"/>
      <c r="F81" s="668"/>
      <c r="G81" s="668"/>
      <c r="H81" s="668"/>
      <c r="I81" s="668"/>
      <c r="J81" s="668"/>
      <c r="K81" s="668"/>
      <c r="L81" s="669"/>
    </row>
    <row r="82" spans="1:12">
      <c r="A82" s="689" t="s">
        <v>1230</v>
      </c>
      <c r="B82" s="650" t="s">
        <v>1225</v>
      </c>
      <c r="C82" s="661">
        <f t="shared" ref="C82:J82" si="35">C83+C86</f>
        <v>0</v>
      </c>
      <c r="D82" s="661">
        <f t="shared" si="35"/>
        <v>0</v>
      </c>
      <c r="E82" s="661">
        <f t="shared" si="35"/>
        <v>0</v>
      </c>
      <c r="F82" s="661">
        <f t="shared" si="35"/>
        <v>0</v>
      </c>
      <c r="G82" s="661">
        <f t="shared" si="35"/>
        <v>0</v>
      </c>
      <c r="H82" s="661">
        <f t="shared" si="35"/>
        <v>0</v>
      </c>
      <c r="I82" s="661">
        <f t="shared" si="35"/>
        <v>0</v>
      </c>
      <c r="J82" s="661">
        <f t="shared" si="35"/>
        <v>0</v>
      </c>
      <c r="K82" s="652">
        <f t="shared" si="33"/>
        <v>0</v>
      </c>
      <c r="L82" s="653">
        <f t="shared" si="34"/>
        <v>0</v>
      </c>
    </row>
    <row r="83" spans="1:12">
      <c r="A83" s="689" t="s">
        <v>690</v>
      </c>
      <c r="B83" s="690" t="s">
        <v>1217</v>
      </c>
      <c r="C83" s="661">
        <f t="shared" ref="C83:J83" si="36">C84+C85</f>
        <v>0</v>
      </c>
      <c r="D83" s="661">
        <f t="shared" si="36"/>
        <v>0</v>
      </c>
      <c r="E83" s="661">
        <f t="shared" si="36"/>
        <v>0</v>
      </c>
      <c r="F83" s="661">
        <f t="shared" si="36"/>
        <v>0</v>
      </c>
      <c r="G83" s="661">
        <f t="shared" si="36"/>
        <v>0</v>
      </c>
      <c r="H83" s="661">
        <f t="shared" si="36"/>
        <v>0</v>
      </c>
      <c r="I83" s="661">
        <f t="shared" si="36"/>
        <v>0</v>
      </c>
      <c r="J83" s="661">
        <f t="shared" si="36"/>
        <v>0</v>
      </c>
      <c r="K83" s="652">
        <f t="shared" si="33"/>
        <v>0</v>
      </c>
      <c r="L83" s="653">
        <f t="shared" si="34"/>
        <v>0</v>
      </c>
    </row>
    <row r="84" spans="1:12">
      <c r="A84" s="689" t="s">
        <v>691</v>
      </c>
      <c r="B84" s="654" t="s">
        <v>676</v>
      </c>
      <c r="C84" s="667"/>
      <c r="D84" s="668"/>
      <c r="E84" s="668"/>
      <c r="F84" s="668"/>
      <c r="G84" s="668"/>
      <c r="H84" s="668"/>
      <c r="I84" s="668"/>
      <c r="J84" s="668"/>
      <c r="K84" s="668"/>
      <c r="L84" s="669"/>
    </row>
    <row r="85" spans="1:12">
      <c r="A85" s="689" t="s">
        <v>692</v>
      </c>
      <c r="B85" s="654" t="s">
        <v>677</v>
      </c>
      <c r="C85" s="667"/>
      <c r="D85" s="668"/>
      <c r="E85" s="668"/>
      <c r="F85" s="668"/>
      <c r="G85" s="668"/>
      <c r="H85" s="668"/>
      <c r="I85" s="668"/>
      <c r="J85" s="668"/>
      <c r="K85" s="668"/>
      <c r="L85" s="669"/>
    </row>
    <row r="86" spans="1:12">
      <c r="A86" s="689" t="s">
        <v>693</v>
      </c>
      <c r="B86" s="690" t="s">
        <v>1220</v>
      </c>
      <c r="C86" s="661">
        <f t="shared" ref="C86:J86" si="37">C87+C88</f>
        <v>0</v>
      </c>
      <c r="D86" s="661">
        <f t="shared" si="37"/>
        <v>0</v>
      </c>
      <c r="E86" s="661">
        <f t="shared" si="37"/>
        <v>0</v>
      </c>
      <c r="F86" s="661">
        <f t="shared" si="37"/>
        <v>0</v>
      </c>
      <c r="G86" s="661">
        <f t="shared" si="37"/>
        <v>0</v>
      </c>
      <c r="H86" s="661">
        <f t="shared" si="37"/>
        <v>0</v>
      </c>
      <c r="I86" s="661">
        <f t="shared" si="37"/>
        <v>0</v>
      </c>
      <c r="J86" s="661">
        <f t="shared" si="37"/>
        <v>0</v>
      </c>
      <c r="K86" s="652">
        <f t="shared" si="33"/>
        <v>0</v>
      </c>
      <c r="L86" s="653">
        <f t="shared" si="34"/>
        <v>0</v>
      </c>
    </row>
    <row r="87" spans="1:12">
      <c r="A87" s="689" t="s">
        <v>694</v>
      </c>
      <c r="B87" s="654" t="s">
        <v>676</v>
      </c>
      <c r="C87" s="667"/>
      <c r="D87" s="668"/>
      <c r="E87" s="668"/>
      <c r="F87" s="668"/>
      <c r="G87" s="668"/>
      <c r="H87" s="668"/>
      <c r="I87" s="668"/>
      <c r="J87" s="668"/>
      <c r="K87" s="668"/>
      <c r="L87" s="669"/>
    </row>
    <row r="88" spans="1:12" ht="15.75" thickBot="1">
      <c r="A88" s="692" t="s">
        <v>695</v>
      </c>
      <c r="B88" s="691" t="s">
        <v>677</v>
      </c>
      <c r="C88" s="667"/>
      <c r="D88" s="693"/>
      <c r="E88" s="693"/>
      <c r="F88" s="693"/>
      <c r="G88" s="693"/>
      <c r="H88" s="693"/>
      <c r="I88" s="693"/>
      <c r="J88" s="693"/>
      <c r="K88" s="693"/>
      <c r="L88" s="694"/>
    </row>
    <row r="89" spans="1:12">
      <c r="A89" s="639" t="s">
        <v>98</v>
      </c>
      <c r="B89" s="640" t="s">
        <v>1231</v>
      </c>
      <c r="C89" s="688">
        <f t="shared" ref="C89:J89" si="38">C91+C94</f>
        <v>0</v>
      </c>
      <c r="D89" s="688">
        <f t="shared" si="38"/>
        <v>0</v>
      </c>
      <c r="E89" s="688">
        <f t="shared" si="38"/>
        <v>0</v>
      </c>
      <c r="F89" s="688">
        <f t="shared" si="38"/>
        <v>0</v>
      </c>
      <c r="G89" s="688">
        <f t="shared" si="38"/>
        <v>0</v>
      </c>
      <c r="H89" s="688">
        <f t="shared" si="38"/>
        <v>0</v>
      </c>
      <c r="I89" s="688">
        <f t="shared" si="38"/>
        <v>0</v>
      </c>
      <c r="J89" s="688">
        <f t="shared" si="38"/>
        <v>0</v>
      </c>
      <c r="K89" s="688">
        <f t="shared" si="33"/>
        <v>0</v>
      </c>
      <c r="L89" s="695">
        <f t="shared" si="34"/>
        <v>0</v>
      </c>
    </row>
    <row r="90" spans="1:12">
      <c r="A90" s="644"/>
      <c r="B90" s="645" t="s">
        <v>1197</v>
      </c>
      <c r="C90" s="671"/>
      <c r="D90" s="671"/>
      <c r="E90" s="671"/>
      <c r="F90" s="671"/>
      <c r="G90" s="671"/>
      <c r="H90" s="671"/>
      <c r="I90" s="671"/>
      <c r="J90" s="671"/>
      <c r="K90" s="671">
        <f t="shared" si="33"/>
        <v>0</v>
      </c>
      <c r="L90" s="696">
        <f t="shared" si="34"/>
        <v>0</v>
      </c>
    </row>
    <row r="91" spans="1:12">
      <c r="A91" s="649" t="s">
        <v>1232</v>
      </c>
      <c r="B91" s="650" t="s">
        <v>1233</v>
      </c>
      <c r="C91" s="661">
        <f t="shared" ref="C91:J91" si="39">C92+C93</f>
        <v>0</v>
      </c>
      <c r="D91" s="661">
        <f t="shared" si="39"/>
        <v>0</v>
      </c>
      <c r="E91" s="661">
        <f t="shared" si="39"/>
        <v>0</v>
      </c>
      <c r="F91" s="661">
        <f t="shared" si="39"/>
        <v>0</v>
      </c>
      <c r="G91" s="661">
        <f t="shared" si="39"/>
        <v>0</v>
      </c>
      <c r="H91" s="661">
        <f t="shared" si="39"/>
        <v>0</v>
      </c>
      <c r="I91" s="661">
        <f t="shared" si="39"/>
        <v>0</v>
      </c>
      <c r="J91" s="661">
        <f t="shared" si="39"/>
        <v>0</v>
      </c>
      <c r="K91" s="661">
        <f t="shared" si="33"/>
        <v>0</v>
      </c>
      <c r="L91" s="697">
        <f t="shared" si="34"/>
        <v>0</v>
      </c>
    </row>
    <row r="92" spans="1:12">
      <c r="A92" s="649"/>
      <c r="B92" s="654" t="s">
        <v>1199</v>
      </c>
      <c r="C92" s="667"/>
      <c r="D92" s="668"/>
      <c r="E92" s="668"/>
      <c r="F92" s="668"/>
      <c r="G92" s="668"/>
      <c r="H92" s="668"/>
      <c r="I92" s="668"/>
      <c r="J92" s="668"/>
      <c r="K92" s="668"/>
      <c r="L92" s="669"/>
    </row>
    <row r="93" spans="1:12">
      <c r="A93" s="649"/>
      <c r="B93" s="654" t="s">
        <v>1200</v>
      </c>
      <c r="C93" s="667"/>
      <c r="D93" s="668"/>
      <c r="E93" s="668"/>
      <c r="F93" s="668"/>
      <c r="G93" s="668"/>
      <c r="H93" s="668"/>
      <c r="I93" s="668"/>
      <c r="J93" s="668"/>
      <c r="K93" s="668"/>
      <c r="L93" s="669"/>
    </row>
    <row r="94" spans="1:12">
      <c r="A94" s="649" t="s">
        <v>1234</v>
      </c>
      <c r="B94" s="650" t="s">
        <v>1235</v>
      </c>
      <c r="C94" s="661">
        <f t="shared" ref="C94:J94" si="40">C96+C99</f>
        <v>0</v>
      </c>
      <c r="D94" s="661">
        <f t="shared" si="40"/>
        <v>0</v>
      </c>
      <c r="E94" s="661">
        <f t="shared" si="40"/>
        <v>0</v>
      </c>
      <c r="F94" s="661">
        <f t="shared" si="40"/>
        <v>0</v>
      </c>
      <c r="G94" s="661">
        <f t="shared" si="40"/>
        <v>0</v>
      </c>
      <c r="H94" s="661">
        <f t="shared" si="40"/>
        <v>0</v>
      </c>
      <c r="I94" s="661">
        <f t="shared" si="40"/>
        <v>0</v>
      </c>
      <c r="J94" s="661">
        <f t="shared" si="40"/>
        <v>0</v>
      </c>
      <c r="K94" s="661">
        <f t="shared" si="33"/>
        <v>0</v>
      </c>
      <c r="L94" s="697">
        <f t="shared" si="34"/>
        <v>0</v>
      </c>
    </row>
    <row r="95" spans="1:12">
      <c r="A95" s="649"/>
      <c r="B95" s="662" t="s">
        <v>1205</v>
      </c>
      <c r="C95" s="671"/>
      <c r="D95" s="672"/>
      <c r="E95" s="672"/>
      <c r="F95" s="672"/>
      <c r="G95" s="672"/>
      <c r="H95" s="672"/>
      <c r="I95" s="672"/>
      <c r="J95" s="672"/>
      <c r="K95" s="672">
        <f t="shared" si="33"/>
        <v>0</v>
      </c>
      <c r="L95" s="673">
        <f t="shared" si="34"/>
        <v>0</v>
      </c>
    </row>
    <row r="96" spans="1:12">
      <c r="A96" s="649" t="s">
        <v>696</v>
      </c>
      <c r="B96" s="663" t="s">
        <v>1206</v>
      </c>
      <c r="C96" s="661">
        <f t="shared" ref="C96:J96" si="41">C97+C98</f>
        <v>0</v>
      </c>
      <c r="D96" s="661">
        <f t="shared" si="41"/>
        <v>0</v>
      </c>
      <c r="E96" s="661">
        <f t="shared" si="41"/>
        <v>0</v>
      </c>
      <c r="F96" s="661">
        <f t="shared" si="41"/>
        <v>0</v>
      </c>
      <c r="G96" s="661">
        <f t="shared" si="41"/>
        <v>0</v>
      </c>
      <c r="H96" s="661">
        <f t="shared" si="41"/>
        <v>0</v>
      </c>
      <c r="I96" s="661">
        <f t="shared" si="41"/>
        <v>0</v>
      </c>
      <c r="J96" s="661">
        <f t="shared" si="41"/>
        <v>0</v>
      </c>
      <c r="K96" s="661">
        <f t="shared" si="33"/>
        <v>0</v>
      </c>
      <c r="L96" s="697">
        <f t="shared" si="34"/>
        <v>0</v>
      </c>
    </row>
    <row r="97" spans="1:12">
      <c r="A97" s="649" t="s">
        <v>697</v>
      </c>
      <c r="B97" s="666" t="s">
        <v>1199</v>
      </c>
      <c r="C97" s="667"/>
      <c r="D97" s="668"/>
      <c r="E97" s="668"/>
      <c r="F97" s="668"/>
      <c r="G97" s="668"/>
      <c r="H97" s="668"/>
      <c r="I97" s="668"/>
      <c r="J97" s="668"/>
      <c r="K97" s="668"/>
      <c r="L97" s="669"/>
    </row>
    <row r="98" spans="1:12">
      <c r="A98" s="649" t="s">
        <v>698</v>
      </c>
      <c r="B98" s="666" t="s">
        <v>1200</v>
      </c>
      <c r="C98" s="667"/>
      <c r="D98" s="668"/>
      <c r="E98" s="668"/>
      <c r="F98" s="668"/>
      <c r="G98" s="668"/>
      <c r="H98" s="668"/>
      <c r="I98" s="668"/>
      <c r="J98" s="668"/>
      <c r="K98" s="668"/>
      <c r="L98" s="669"/>
    </row>
    <row r="99" spans="1:12">
      <c r="A99" s="649" t="s">
        <v>699</v>
      </c>
      <c r="B99" s="663" t="s">
        <v>1207</v>
      </c>
      <c r="C99" s="661">
        <f t="shared" ref="C99:J99" si="42">C100+C101</f>
        <v>0</v>
      </c>
      <c r="D99" s="661">
        <f t="shared" si="42"/>
        <v>0</v>
      </c>
      <c r="E99" s="661">
        <f t="shared" si="42"/>
        <v>0</v>
      </c>
      <c r="F99" s="661">
        <f t="shared" si="42"/>
        <v>0</v>
      </c>
      <c r="G99" s="661">
        <f t="shared" si="42"/>
        <v>0</v>
      </c>
      <c r="H99" s="661">
        <f t="shared" si="42"/>
        <v>0</v>
      </c>
      <c r="I99" s="661">
        <f t="shared" si="42"/>
        <v>0</v>
      </c>
      <c r="J99" s="661">
        <f t="shared" si="42"/>
        <v>0</v>
      </c>
      <c r="K99" s="661">
        <f t="shared" si="33"/>
        <v>0</v>
      </c>
      <c r="L99" s="697">
        <f t="shared" si="34"/>
        <v>0</v>
      </c>
    </row>
    <row r="100" spans="1:12">
      <c r="A100" s="649" t="s">
        <v>700</v>
      </c>
      <c r="B100" s="666" t="s">
        <v>1199</v>
      </c>
      <c r="C100" s="667"/>
      <c r="D100" s="668"/>
      <c r="E100" s="668"/>
      <c r="F100" s="668"/>
      <c r="G100" s="668"/>
      <c r="H100" s="668"/>
      <c r="I100" s="668"/>
      <c r="J100" s="668"/>
      <c r="K100" s="668"/>
      <c r="L100" s="669"/>
    </row>
    <row r="101" spans="1:12" ht="15.75" thickBot="1">
      <c r="A101" s="292" t="s">
        <v>701</v>
      </c>
      <c r="B101" s="675" t="s">
        <v>1200</v>
      </c>
      <c r="C101" s="667"/>
      <c r="D101" s="698"/>
      <c r="E101" s="698"/>
      <c r="F101" s="698"/>
      <c r="G101" s="698"/>
      <c r="H101" s="698"/>
      <c r="I101" s="698"/>
      <c r="J101" s="698"/>
      <c r="K101" s="698"/>
      <c r="L101" s="699"/>
    </row>
    <row r="102" spans="1:12" s="79" customFormat="1">
      <c r="A102" s="678" t="s">
        <v>99</v>
      </c>
      <c r="B102" s="679" t="s">
        <v>1236</v>
      </c>
      <c r="C102" s="680">
        <f t="shared" ref="C102:J102" si="43">C103+C104</f>
        <v>0</v>
      </c>
      <c r="D102" s="680">
        <f t="shared" si="43"/>
        <v>0</v>
      </c>
      <c r="E102" s="680">
        <f t="shared" si="43"/>
        <v>0</v>
      </c>
      <c r="F102" s="680">
        <f t="shared" si="43"/>
        <v>0</v>
      </c>
      <c r="G102" s="680">
        <f t="shared" si="43"/>
        <v>0</v>
      </c>
      <c r="H102" s="680">
        <f t="shared" si="43"/>
        <v>0</v>
      </c>
      <c r="I102" s="680">
        <f t="shared" si="43"/>
        <v>0</v>
      </c>
      <c r="J102" s="680">
        <f t="shared" si="43"/>
        <v>0</v>
      </c>
      <c r="K102" s="680">
        <f t="shared" si="33"/>
        <v>0</v>
      </c>
      <c r="L102" s="700">
        <f t="shared" si="34"/>
        <v>0</v>
      </c>
    </row>
    <row r="103" spans="1:12" s="79" customFormat="1">
      <c r="A103" s="649" t="s">
        <v>100</v>
      </c>
      <c r="B103" s="666" t="s">
        <v>1199</v>
      </c>
      <c r="C103" s="667"/>
      <c r="D103" s="668"/>
      <c r="E103" s="668"/>
      <c r="F103" s="668"/>
      <c r="G103" s="668"/>
      <c r="H103" s="668"/>
      <c r="I103" s="668"/>
      <c r="J103" s="668"/>
      <c r="K103" s="668"/>
      <c r="L103" s="669"/>
    </row>
    <row r="104" spans="1:12" s="79" customFormat="1" ht="15.75" thickBot="1">
      <c r="A104" s="682" t="s">
        <v>101</v>
      </c>
      <c r="B104" s="683" t="s">
        <v>1200</v>
      </c>
      <c r="C104" s="667"/>
      <c r="D104" s="693"/>
      <c r="E104" s="693"/>
      <c r="F104" s="693"/>
      <c r="G104" s="693"/>
      <c r="H104" s="693"/>
      <c r="I104" s="693"/>
      <c r="J104" s="693"/>
      <c r="K104" s="693"/>
      <c r="L104" s="694"/>
    </row>
    <row r="105" spans="1:12" ht="52.5" customHeight="1">
      <c r="A105" s="686" t="s">
        <v>115</v>
      </c>
      <c r="B105" s="687" t="s">
        <v>1237</v>
      </c>
      <c r="C105" s="641">
        <f t="shared" ref="C105:J105" si="44">C106+C109+C112</f>
        <v>0</v>
      </c>
      <c r="D105" s="642">
        <f t="shared" si="44"/>
        <v>0</v>
      </c>
      <c r="E105" s="642">
        <f t="shared" si="44"/>
        <v>0</v>
      </c>
      <c r="F105" s="642">
        <f t="shared" si="44"/>
        <v>0</v>
      </c>
      <c r="G105" s="642">
        <f t="shared" si="44"/>
        <v>0</v>
      </c>
      <c r="H105" s="642">
        <f t="shared" si="44"/>
        <v>0</v>
      </c>
      <c r="I105" s="642">
        <f t="shared" si="44"/>
        <v>0</v>
      </c>
      <c r="J105" s="642">
        <f t="shared" si="44"/>
        <v>0</v>
      </c>
      <c r="K105" s="642">
        <f t="shared" si="33"/>
        <v>0</v>
      </c>
      <c r="L105" s="643">
        <f t="shared" si="34"/>
        <v>0</v>
      </c>
    </row>
    <row r="106" spans="1:12">
      <c r="A106" s="649" t="s">
        <v>1238</v>
      </c>
      <c r="B106" s="664" t="s">
        <v>1239</v>
      </c>
      <c r="C106" s="651">
        <f t="shared" ref="C106:J106" si="45">C107+C108</f>
        <v>0</v>
      </c>
      <c r="D106" s="652">
        <f t="shared" si="45"/>
        <v>0</v>
      </c>
      <c r="E106" s="652">
        <f t="shared" si="45"/>
        <v>0</v>
      </c>
      <c r="F106" s="652">
        <f t="shared" si="45"/>
        <v>0</v>
      </c>
      <c r="G106" s="652">
        <f t="shared" si="45"/>
        <v>0</v>
      </c>
      <c r="H106" s="652">
        <f t="shared" si="45"/>
        <v>0</v>
      </c>
      <c r="I106" s="652">
        <f t="shared" si="45"/>
        <v>0</v>
      </c>
      <c r="J106" s="652">
        <f t="shared" si="45"/>
        <v>0</v>
      </c>
      <c r="K106" s="652">
        <f t="shared" si="33"/>
        <v>0</v>
      </c>
      <c r="L106" s="653">
        <f t="shared" si="34"/>
        <v>0</v>
      </c>
    </row>
    <row r="107" spans="1:12">
      <c r="A107" s="649" t="s">
        <v>702</v>
      </c>
      <c r="B107" s="666" t="s">
        <v>1199</v>
      </c>
      <c r="C107" s="667"/>
      <c r="D107" s="656"/>
      <c r="E107" s="656"/>
      <c r="F107" s="656"/>
      <c r="G107" s="656"/>
      <c r="H107" s="656"/>
      <c r="I107" s="656"/>
      <c r="J107" s="656"/>
      <c r="K107" s="656"/>
      <c r="L107" s="657"/>
    </row>
    <row r="108" spans="1:12">
      <c r="A108" s="649" t="s">
        <v>703</v>
      </c>
      <c r="B108" s="666" t="s">
        <v>1200</v>
      </c>
      <c r="C108" s="667"/>
      <c r="D108" s="656"/>
      <c r="E108" s="656"/>
      <c r="F108" s="656"/>
      <c r="G108" s="656"/>
      <c r="H108" s="656"/>
      <c r="I108" s="656"/>
      <c r="J108" s="656"/>
      <c r="K108" s="656"/>
      <c r="L108" s="657"/>
    </row>
    <row r="109" spans="1:12">
      <c r="A109" s="649" t="s">
        <v>1240</v>
      </c>
      <c r="B109" s="664" t="s">
        <v>1241</v>
      </c>
      <c r="C109" s="651">
        <f t="shared" ref="C109:J109" si="46">C110+C111</f>
        <v>0</v>
      </c>
      <c r="D109" s="652">
        <f t="shared" si="46"/>
        <v>0</v>
      </c>
      <c r="E109" s="652">
        <f t="shared" si="46"/>
        <v>0</v>
      </c>
      <c r="F109" s="652">
        <f t="shared" si="46"/>
        <v>0</v>
      </c>
      <c r="G109" s="652">
        <f t="shared" si="46"/>
        <v>0</v>
      </c>
      <c r="H109" s="652">
        <f t="shared" si="46"/>
        <v>0</v>
      </c>
      <c r="I109" s="652">
        <f t="shared" si="46"/>
        <v>0</v>
      </c>
      <c r="J109" s="652">
        <f t="shared" si="46"/>
        <v>0</v>
      </c>
      <c r="K109" s="652">
        <f t="shared" si="33"/>
        <v>0</v>
      </c>
      <c r="L109" s="653">
        <f t="shared" si="34"/>
        <v>0</v>
      </c>
    </row>
    <row r="110" spans="1:12">
      <c r="A110" s="649" t="s">
        <v>704</v>
      </c>
      <c r="B110" s="666" t="s">
        <v>1199</v>
      </c>
      <c r="C110" s="667"/>
      <c r="D110" s="656"/>
      <c r="E110" s="656"/>
      <c r="F110" s="656"/>
      <c r="G110" s="656"/>
      <c r="H110" s="656"/>
      <c r="I110" s="656"/>
      <c r="J110" s="656"/>
      <c r="K110" s="656"/>
      <c r="L110" s="657"/>
    </row>
    <row r="111" spans="1:12">
      <c r="A111" s="649" t="s">
        <v>705</v>
      </c>
      <c r="B111" s="666" t="s">
        <v>1200</v>
      </c>
      <c r="C111" s="667"/>
      <c r="D111" s="656"/>
      <c r="E111" s="656"/>
      <c r="F111" s="656"/>
      <c r="G111" s="656"/>
      <c r="H111" s="656"/>
      <c r="I111" s="656"/>
      <c r="J111" s="656"/>
      <c r="K111" s="656"/>
      <c r="L111" s="657"/>
    </row>
    <row r="112" spans="1:12">
      <c r="A112" s="649" t="s">
        <v>1242</v>
      </c>
      <c r="B112" s="650" t="s">
        <v>1243</v>
      </c>
      <c r="C112" s="651">
        <f t="shared" ref="C112:J112" si="47">C113+C114</f>
        <v>0</v>
      </c>
      <c r="D112" s="652">
        <f t="shared" si="47"/>
        <v>0</v>
      </c>
      <c r="E112" s="652">
        <f t="shared" si="47"/>
        <v>0</v>
      </c>
      <c r="F112" s="652">
        <f t="shared" si="47"/>
        <v>0</v>
      </c>
      <c r="G112" s="652">
        <f t="shared" si="47"/>
        <v>0</v>
      </c>
      <c r="H112" s="652">
        <f t="shared" si="47"/>
        <v>0</v>
      </c>
      <c r="I112" s="652">
        <f t="shared" si="47"/>
        <v>0</v>
      </c>
      <c r="J112" s="652">
        <f t="shared" si="47"/>
        <v>0</v>
      </c>
      <c r="K112" s="652">
        <f t="shared" si="33"/>
        <v>0</v>
      </c>
      <c r="L112" s="653">
        <f t="shared" si="34"/>
        <v>0</v>
      </c>
    </row>
    <row r="113" spans="1:12">
      <c r="A113" s="649" t="s">
        <v>706</v>
      </c>
      <c r="B113" s="666" t="s">
        <v>1199</v>
      </c>
      <c r="C113" s="667"/>
      <c r="D113" s="656"/>
      <c r="E113" s="656"/>
      <c r="F113" s="656"/>
      <c r="G113" s="656"/>
      <c r="H113" s="656"/>
      <c r="I113" s="656"/>
      <c r="J113" s="656"/>
      <c r="K113" s="656"/>
      <c r="L113" s="657"/>
    </row>
    <row r="114" spans="1:12" ht="15.75" thickBot="1">
      <c r="A114" s="682" t="s">
        <v>707</v>
      </c>
      <c r="B114" s="683" t="s">
        <v>1200</v>
      </c>
      <c r="C114" s="667"/>
      <c r="D114" s="684"/>
      <c r="E114" s="684"/>
      <c r="F114" s="684"/>
      <c r="G114" s="684"/>
      <c r="H114" s="684"/>
      <c r="I114" s="684"/>
      <c r="J114" s="684"/>
      <c r="K114" s="684"/>
      <c r="L114" s="685"/>
    </row>
    <row r="115" spans="1:12">
      <c r="A115" s="686" t="s">
        <v>116</v>
      </c>
      <c r="B115" s="687" t="s">
        <v>1244</v>
      </c>
      <c r="C115" s="641">
        <f t="shared" ref="C115:J115" si="48">C116+C119</f>
        <v>0</v>
      </c>
      <c r="D115" s="642">
        <f t="shared" si="48"/>
        <v>0</v>
      </c>
      <c r="E115" s="642">
        <f t="shared" si="48"/>
        <v>0</v>
      </c>
      <c r="F115" s="642">
        <f t="shared" si="48"/>
        <v>0</v>
      </c>
      <c r="G115" s="642">
        <f t="shared" si="48"/>
        <v>0</v>
      </c>
      <c r="H115" s="642">
        <f t="shared" si="48"/>
        <v>0</v>
      </c>
      <c r="I115" s="642">
        <f t="shared" si="48"/>
        <v>0</v>
      </c>
      <c r="J115" s="642">
        <f t="shared" si="48"/>
        <v>0</v>
      </c>
      <c r="K115" s="642">
        <f t="shared" si="33"/>
        <v>0</v>
      </c>
      <c r="L115" s="643">
        <f t="shared" si="34"/>
        <v>0</v>
      </c>
    </row>
    <row r="116" spans="1:12">
      <c r="A116" s="649" t="s">
        <v>1245</v>
      </c>
      <c r="B116" s="664" t="s">
        <v>1246</v>
      </c>
      <c r="C116" s="651">
        <f t="shared" ref="C116:J116" si="49">C117+C118</f>
        <v>0</v>
      </c>
      <c r="D116" s="652">
        <f t="shared" si="49"/>
        <v>0</v>
      </c>
      <c r="E116" s="652">
        <f t="shared" si="49"/>
        <v>0</v>
      </c>
      <c r="F116" s="652">
        <f t="shared" si="49"/>
        <v>0</v>
      </c>
      <c r="G116" s="652">
        <f t="shared" si="49"/>
        <v>0</v>
      </c>
      <c r="H116" s="652">
        <f t="shared" si="49"/>
        <v>0</v>
      </c>
      <c r="I116" s="652">
        <f t="shared" si="49"/>
        <v>0</v>
      </c>
      <c r="J116" s="652">
        <f t="shared" si="49"/>
        <v>0</v>
      </c>
      <c r="K116" s="652">
        <f t="shared" si="33"/>
        <v>0</v>
      </c>
      <c r="L116" s="653">
        <f t="shared" si="34"/>
        <v>0</v>
      </c>
    </row>
    <row r="117" spans="1:12">
      <c r="A117" s="649"/>
      <c r="B117" s="666" t="s">
        <v>1199</v>
      </c>
      <c r="C117" s="667"/>
      <c r="D117" s="701"/>
      <c r="E117" s="701"/>
      <c r="F117" s="701"/>
      <c r="G117" s="701"/>
      <c r="H117" s="701"/>
      <c r="I117" s="701"/>
      <c r="J117" s="701"/>
      <c r="K117" s="701"/>
      <c r="L117" s="702"/>
    </row>
    <row r="118" spans="1:12">
      <c r="A118" s="649"/>
      <c r="B118" s="666" t="s">
        <v>1200</v>
      </c>
      <c r="C118" s="667"/>
      <c r="D118" s="701"/>
      <c r="E118" s="701"/>
      <c r="F118" s="701"/>
      <c r="G118" s="701"/>
      <c r="H118" s="701"/>
      <c r="I118" s="701"/>
      <c r="J118" s="701"/>
      <c r="K118" s="701"/>
      <c r="L118" s="702"/>
    </row>
    <row r="119" spans="1:12">
      <c r="A119" s="649" t="s">
        <v>1247</v>
      </c>
      <c r="B119" s="650" t="s">
        <v>1248</v>
      </c>
      <c r="C119" s="651">
        <f t="shared" ref="C119:J119" si="50">C121+C124+C127</f>
        <v>0</v>
      </c>
      <c r="D119" s="651">
        <f t="shared" si="50"/>
        <v>0</v>
      </c>
      <c r="E119" s="651">
        <f t="shared" si="50"/>
        <v>0</v>
      </c>
      <c r="F119" s="651">
        <f t="shared" si="50"/>
        <v>0</v>
      </c>
      <c r="G119" s="651">
        <f t="shared" si="50"/>
        <v>0</v>
      </c>
      <c r="H119" s="651">
        <f t="shared" si="50"/>
        <v>0</v>
      </c>
      <c r="I119" s="651">
        <f t="shared" si="50"/>
        <v>0</v>
      </c>
      <c r="J119" s="651">
        <f t="shared" si="50"/>
        <v>0</v>
      </c>
      <c r="K119" s="652">
        <f t="shared" si="33"/>
        <v>0</v>
      </c>
      <c r="L119" s="653">
        <f t="shared" si="34"/>
        <v>0</v>
      </c>
    </row>
    <row r="120" spans="1:12" s="79" customFormat="1">
      <c r="A120" s="649"/>
      <c r="B120" s="664" t="s">
        <v>1201</v>
      </c>
      <c r="C120" s="646"/>
      <c r="D120" s="647"/>
      <c r="E120" s="647"/>
      <c r="F120" s="647"/>
      <c r="G120" s="647"/>
      <c r="H120" s="647"/>
      <c r="I120" s="647"/>
      <c r="J120" s="647"/>
      <c r="K120" s="647">
        <f t="shared" si="33"/>
        <v>0</v>
      </c>
      <c r="L120" s="648">
        <f t="shared" si="34"/>
        <v>0</v>
      </c>
    </row>
    <row r="121" spans="1:12" s="79" customFormat="1">
      <c r="A121" s="649" t="s">
        <v>708</v>
      </c>
      <c r="B121" s="665" t="s">
        <v>1249</v>
      </c>
      <c r="C121" s="651">
        <f t="shared" ref="C121:J121" si="51">C122+C123</f>
        <v>0</v>
      </c>
      <c r="D121" s="651">
        <f t="shared" si="51"/>
        <v>0</v>
      </c>
      <c r="E121" s="651">
        <f t="shared" si="51"/>
        <v>0</v>
      </c>
      <c r="F121" s="651">
        <f t="shared" si="51"/>
        <v>0</v>
      </c>
      <c r="G121" s="651">
        <f t="shared" si="51"/>
        <v>0</v>
      </c>
      <c r="H121" s="651">
        <f t="shared" si="51"/>
        <v>0</v>
      </c>
      <c r="I121" s="651">
        <f t="shared" si="51"/>
        <v>0</v>
      </c>
      <c r="J121" s="651">
        <f t="shared" si="51"/>
        <v>0</v>
      </c>
      <c r="K121" s="652">
        <f t="shared" si="33"/>
        <v>0</v>
      </c>
      <c r="L121" s="653">
        <f t="shared" si="34"/>
        <v>0</v>
      </c>
    </row>
    <row r="122" spans="1:12" s="79" customFormat="1">
      <c r="A122" s="649" t="s">
        <v>709</v>
      </c>
      <c r="B122" s="666" t="s">
        <v>1199</v>
      </c>
      <c r="C122" s="667"/>
      <c r="D122" s="701"/>
      <c r="E122" s="701"/>
      <c r="F122" s="701"/>
      <c r="G122" s="701"/>
      <c r="H122" s="701"/>
      <c r="I122" s="701"/>
      <c r="J122" s="701"/>
      <c r="K122" s="701"/>
      <c r="L122" s="702"/>
    </row>
    <row r="123" spans="1:12" s="79" customFormat="1">
      <c r="A123" s="649" t="s">
        <v>710</v>
      </c>
      <c r="B123" s="666" t="s">
        <v>1200</v>
      </c>
      <c r="C123" s="667"/>
      <c r="D123" s="701"/>
      <c r="E123" s="701"/>
      <c r="F123" s="701"/>
      <c r="G123" s="701"/>
      <c r="H123" s="701"/>
      <c r="I123" s="701"/>
      <c r="J123" s="701"/>
      <c r="K123" s="701"/>
      <c r="L123" s="702"/>
    </row>
    <row r="124" spans="1:12" s="79" customFormat="1">
      <c r="A124" s="649" t="s">
        <v>711</v>
      </c>
      <c r="B124" s="665" t="s">
        <v>1213</v>
      </c>
      <c r="C124" s="651">
        <f t="shared" ref="C124:J124" si="52">C125+C126</f>
        <v>0</v>
      </c>
      <c r="D124" s="651">
        <f t="shared" si="52"/>
        <v>0</v>
      </c>
      <c r="E124" s="651">
        <f t="shared" si="52"/>
        <v>0</v>
      </c>
      <c r="F124" s="651">
        <f t="shared" si="52"/>
        <v>0</v>
      </c>
      <c r="G124" s="651">
        <f t="shared" si="52"/>
        <v>0</v>
      </c>
      <c r="H124" s="651">
        <f t="shared" si="52"/>
        <v>0</v>
      </c>
      <c r="I124" s="651">
        <f t="shared" si="52"/>
        <v>0</v>
      </c>
      <c r="J124" s="651">
        <f t="shared" si="52"/>
        <v>0</v>
      </c>
      <c r="K124" s="652">
        <f t="shared" si="33"/>
        <v>0</v>
      </c>
      <c r="L124" s="653">
        <f t="shared" si="34"/>
        <v>0</v>
      </c>
    </row>
    <row r="125" spans="1:12" s="79" customFormat="1">
      <c r="A125" s="649" t="s">
        <v>712</v>
      </c>
      <c r="B125" s="666" t="s">
        <v>1199</v>
      </c>
      <c r="C125" s="667"/>
      <c r="D125" s="701"/>
      <c r="E125" s="701"/>
      <c r="F125" s="701"/>
      <c r="G125" s="701"/>
      <c r="H125" s="701"/>
      <c r="I125" s="701"/>
      <c r="J125" s="701"/>
      <c r="K125" s="701"/>
      <c r="L125" s="702"/>
    </row>
    <row r="126" spans="1:12" s="79" customFormat="1">
      <c r="A126" s="649" t="s">
        <v>713</v>
      </c>
      <c r="B126" s="666" t="s">
        <v>1200</v>
      </c>
      <c r="C126" s="667"/>
      <c r="D126" s="701"/>
      <c r="E126" s="701"/>
      <c r="F126" s="701"/>
      <c r="G126" s="701"/>
      <c r="H126" s="701"/>
      <c r="I126" s="701"/>
      <c r="J126" s="701"/>
      <c r="K126" s="701"/>
      <c r="L126" s="702"/>
    </row>
    <row r="127" spans="1:12" s="79" customFormat="1">
      <c r="A127" s="649" t="s">
        <v>714</v>
      </c>
      <c r="B127" s="665" t="s">
        <v>358</v>
      </c>
      <c r="C127" s="651">
        <f t="shared" ref="C127:J127" si="53">C128+C129</f>
        <v>0</v>
      </c>
      <c r="D127" s="651">
        <f t="shared" si="53"/>
        <v>0</v>
      </c>
      <c r="E127" s="651">
        <f t="shared" si="53"/>
        <v>0</v>
      </c>
      <c r="F127" s="651">
        <f t="shared" si="53"/>
        <v>0</v>
      </c>
      <c r="G127" s="651">
        <f t="shared" si="53"/>
        <v>0</v>
      </c>
      <c r="H127" s="651">
        <f t="shared" si="53"/>
        <v>0</v>
      </c>
      <c r="I127" s="651">
        <f t="shared" si="53"/>
        <v>0</v>
      </c>
      <c r="J127" s="651">
        <f t="shared" si="53"/>
        <v>0</v>
      </c>
      <c r="K127" s="652">
        <f t="shared" si="33"/>
        <v>0</v>
      </c>
      <c r="L127" s="653">
        <f t="shared" si="34"/>
        <v>0</v>
      </c>
    </row>
    <row r="128" spans="1:12">
      <c r="A128" s="649" t="s">
        <v>715</v>
      </c>
      <c r="B128" s="666" t="s">
        <v>1199</v>
      </c>
      <c r="C128" s="667"/>
      <c r="D128" s="701"/>
      <c r="E128" s="701"/>
      <c r="F128" s="701"/>
      <c r="G128" s="701"/>
      <c r="H128" s="701"/>
      <c r="I128" s="701"/>
      <c r="J128" s="701"/>
      <c r="K128" s="701"/>
      <c r="L128" s="702"/>
    </row>
    <row r="129" spans="1:12" ht="15.75" thickBot="1">
      <c r="A129" s="649" t="s">
        <v>716</v>
      </c>
      <c r="B129" s="675" t="s">
        <v>1200</v>
      </c>
      <c r="C129" s="667"/>
      <c r="D129" s="703"/>
      <c r="E129" s="703"/>
      <c r="F129" s="703"/>
      <c r="G129" s="703"/>
      <c r="H129" s="703"/>
      <c r="I129" s="703"/>
      <c r="J129" s="703"/>
      <c r="K129" s="703"/>
      <c r="L129" s="704"/>
    </row>
    <row r="130" spans="1:12">
      <c r="A130" s="686" t="s">
        <v>117</v>
      </c>
      <c r="B130" s="640" t="s">
        <v>1250</v>
      </c>
      <c r="C130" s="641">
        <f t="shared" ref="C130:J130" si="54">C131+C132</f>
        <v>0</v>
      </c>
      <c r="D130" s="641">
        <f t="shared" si="54"/>
        <v>0</v>
      </c>
      <c r="E130" s="641">
        <f t="shared" si="54"/>
        <v>0</v>
      </c>
      <c r="F130" s="641">
        <f t="shared" si="54"/>
        <v>0</v>
      </c>
      <c r="G130" s="641">
        <f t="shared" si="54"/>
        <v>0</v>
      </c>
      <c r="H130" s="641">
        <f t="shared" si="54"/>
        <v>0</v>
      </c>
      <c r="I130" s="641">
        <f t="shared" si="54"/>
        <v>0</v>
      </c>
      <c r="J130" s="641">
        <f t="shared" si="54"/>
        <v>0</v>
      </c>
      <c r="K130" s="642">
        <f t="shared" si="33"/>
        <v>0</v>
      </c>
      <c r="L130" s="643">
        <f t="shared" si="34"/>
        <v>0</v>
      </c>
    </row>
    <row r="131" spans="1:12">
      <c r="A131" s="689" t="s">
        <v>1251</v>
      </c>
      <c r="B131" s="654" t="s">
        <v>1199</v>
      </c>
      <c r="C131" s="667"/>
      <c r="D131" s="701"/>
      <c r="E131" s="701"/>
      <c r="F131" s="701"/>
      <c r="G131" s="701"/>
      <c r="H131" s="701"/>
      <c r="I131" s="701"/>
      <c r="J131" s="701"/>
      <c r="K131" s="701"/>
      <c r="L131" s="702"/>
    </row>
    <row r="132" spans="1:12" ht="15.75" thickBot="1">
      <c r="A132" s="692" t="s">
        <v>1252</v>
      </c>
      <c r="B132" s="683" t="s">
        <v>1200</v>
      </c>
      <c r="C132" s="667"/>
      <c r="D132" s="705"/>
      <c r="E132" s="705"/>
      <c r="F132" s="705"/>
      <c r="G132" s="705"/>
      <c r="H132" s="705"/>
      <c r="I132" s="705"/>
      <c r="J132" s="705"/>
      <c r="K132" s="705"/>
      <c r="L132" s="706"/>
    </row>
    <row r="133" spans="1:12">
      <c r="A133" s="686" t="s">
        <v>118</v>
      </c>
      <c r="B133" s="640" t="s">
        <v>1253</v>
      </c>
      <c r="C133" s="641">
        <f t="shared" ref="C133:J133" si="55">C134+C135</f>
        <v>0</v>
      </c>
      <c r="D133" s="642">
        <f t="shared" si="55"/>
        <v>0</v>
      </c>
      <c r="E133" s="642">
        <f t="shared" si="55"/>
        <v>0</v>
      </c>
      <c r="F133" s="642">
        <f t="shared" si="55"/>
        <v>0</v>
      </c>
      <c r="G133" s="642">
        <f t="shared" si="55"/>
        <v>0</v>
      </c>
      <c r="H133" s="642">
        <f t="shared" si="55"/>
        <v>0</v>
      </c>
      <c r="I133" s="642">
        <f t="shared" si="55"/>
        <v>0</v>
      </c>
      <c r="J133" s="642">
        <f t="shared" si="55"/>
        <v>0</v>
      </c>
      <c r="K133" s="642">
        <f t="shared" si="33"/>
        <v>0</v>
      </c>
      <c r="L133" s="643">
        <f t="shared" si="34"/>
        <v>0</v>
      </c>
    </row>
    <row r="134" spans="1:12">
      <c r="A134" s="689" t="s">
        <v>1254</v>
      </c>
      <c r="B134" s="654" t="s">
        <v>1199</v>
      </c>
      <c r="C134" s="667"/>
      <c r="D134" s="701"/>
      <c r="E134" s="701"/>
      <c r="F134" s="701"/>
      <c r="G134" s="701"/>
      <c r="H134" s="701"/>
      <c r="I134" s="701"/>
      <c r="J134" s="701"/>
      <c r="K134" s="701"/>
      <c r="L134" s="702"/>
    </row>
    <row r="135" spans="1:12" ht="15.75" thickBot="1">
      <c r="A135" s="689" t="s">
        <v>1255</v>
      </c>
      <c r="B135" s="707" t="s">
        <v>1200</v>
      </c>
      <c r="C135" s="667"/>
      <c r="D135" s="703"/>
      <c r="E135" s="703"/>
      <c r="F135" s="703"/>
      <c r="G135" s="703"/>
      <c r="H135" s="703"/>
      <c r="I135" s="703"/>
      <c r="J135" s="703"/>
      <c r="K135" s="703"/>
      <c r="L135" s="704"/>
    </row>
    <row r="136" spans="1:12">
      <c r="A136" s="686" t="s">
        <v>119</v>
      </c>
      <c r="B136" s="640" t="s">
        <v>1256</v>
      </c>
      <c r="C136" s="641">
        <f t="shared" ref="C136:J136" si="56">C137+C138</f>
        <v>0</v>
      </c>
      <c r="D136" s="642">
        <f t="shared" si="56"/>
        <v>0</v>
      </c>
      <c r="E136" s="642">
        <f t="shared" si="56"/>
        <v>0</v>
      </c>
      <c r="F136" s="642">
        <f t="shared" si="56"/>
        <v>0</v>
      </c>
      <c r="G136" s="642">
        <f t="shared" si="56"/>
        <v>0</v>
      </c>
      <c r="H136" s="642">
        <f t="shared" si="56"/>
        <v>0</v>
      </c>
      <c r="I136" s="642">
        <f t="shared" si="56"/>
        <v>0</v>
      </c>
      <c r="J136" s="642">
        <f t="shared" si="56"/>
        <v>0</v>
      </c>
      <c r="K136" s="642">
        <f t="shared" si="33"/>
        <v>0</v>
      </c>
      <c r="L136" s="643">
        <f t="shared" si="34"/>
        <v>0</v>
      </c>
    </row>
    <row r="137" spans="1:12">
      <c r="A137" s="689" t="s">
        <v>1257</v>
      </c>
      <c r="B137" s="654" t="s">
        <v>1199</v>
      </c>
      <c r="C137" s="667"/>
      <c r="D137" s="701"/>
      <c r="E137" s="701"/>
      <c r="F137" s="701"/>
      <c r="G137" s="701"/>
      <c r="H137" s="701"/>
      <c r="I137" s="701"/>
      <c r="J137" s="701"/>
      <c r="K137" s="701"/>
      <c r="L137" s="702"/>
    </row>
    <row r="138" spans="1:12" ht="15.75" thickBot="1">
      <c r="A138" s="708" t="s">
        <v>1258</v>
      </c>
      <c r="B138" s="707" t="s">
        <v>1200</v>
      </c>
      <c r="C138" s="667"/>
      <c r="D138" s="703"/>
      <c r="E138" s="703"/>
      <c r="F138" s="703"/>
      <c r="G138" s="703"/>
      <c r="H138" s="703"/>
      <c r="I138" s="703"/>
      <c r="J138" s="703"/>
      <c r="K138" s="703"/>
      <c r="L138" s="704"/>
    </row>
    <row r="139" spans="1:12">
      <c r="A139" s="709" t="s">
        <v>1080</v>
      </c>
      <c r="B139" s="640" t="s">
        <v>1259</v>
      </c>
      <c r="C139" s="641">
        <f t="shared" ref="C139:J139" si="57">C140+C141</f>
        <v>0</v>
      </c>
      <c r="D139" s="642">
        <f t="shared" si="57"/>
        <v>0</v>
      </c>
      <c r="E139" s="642">
        <f t="shared" si="57"/>
        <v>0</v>
      </c>
      <c r="F139" s="642">
        <f t="shared" si="57"/>
        <v>0</v>
      </c>
      <c r="G139" s="642">
        <f t="shared" si="57"/>
        <v>0</v>
      </c>
      <c r="H139" s="642">
        <f t="shared" si="57"/>
        <v>0</v>
      </c>
      <c r="I139" s="642">
        <f t="shared" si="57"/>
        <v>0</v>
      </c>
      <c r="J139" s="642">
        <f t="shared" si="57"/>
        <v>0</v>
      </c>
      <c r="K139" s="642">
        <f t="shared" si="33"/>
        <v>0</v>
      </c>
      <c r="L139" s="643">
        <f t="shared" si="34"/>
        <v>0</v>
      </c>
    </row>
    <row r="140" spans="1:12">
      <c r="A140" s="692" t="s">
        <v>1260</v>
      </c>
      <c r="B140" s="654" t="s">
        <v>1199</v>
      </c>
      <c r="C140" s="667"/>
      <c r="D140" s="705"/>
      <c r="E140" s="705"/>
      <c r="F140" s="705"/>
      <c r="G140" s="705"/>
      <c r="H140" s="705"/>
      <c r="I140" s="705"/>
      <c r="J140" s="705"/>
      <c r="K140" s="705"/>
      <c r="L140" s="706"/>
    </row>
    <row r="141" spans="1:12" ht="15.75" thickBot="1">
      <c r="A141" s="708" t="s">
        <v>1261</v>
      </c>
      <c r="B141" s="707" t="s">
        <v>1200</v>
      </c>
      <c r="C141" s="667"/>
      <c r="D141" s="703"/>
      <c r="E141" s="703"/>
      <c r="F141" s="703"/>
      <c r="G141" s="703"/>
      <c r="H141" s="703"/>
      <c r="I141" s="703"/>
      <c r="J141" s="703"/>
      <c r="K141" s="703"/>
      <c r="L141" s="704"/>
    </row>
    <row r="142" spans="1:12">
      <c r="A142" s="709" t="s">
        <v>1081</v>
      </c>
      <c r="B142" s="640" t="s">
        <v>1262</v>
      </c>
      <c r="C142" s="641">
        <f t="shared" ref="C142:J142" si="58">C143+C144</f>
        <v>0</v>
      </c>
      <c r="D142" s="642">
        <f t="shared" si="58"/>
        <v>0</v>
      </c>
      <c r="E142" s="642">
        <f t="shared" si="58"/>
        <v>0</v>
      </c>
      <c r="F142" s="642">
        <f t="shared" si="58"/>
        <v>0</v>
      </c>
      <c r="G142" s="642">
        <f t="shared" si="58"/>
        <v>0</v>
      </c>
      <c r="H142" s="642">
        <f t="shared" si="58"/>
        <v>0</v>
      </c>
      <c r="I142" s="642">
        <f t="shared" si="58"/>
        <v>0</v>
      </c>
      <c r="J142" s="642">
        <f t="shared" si="58"/>
        <v>0</v>
      </c>
      <c r="K142" s="642">
        <f t="shared" si="33"/>
        <v>0</v>
      </c>
      <c r="L142" s="643">
        <f t="shared" si="34"/>
        <v>0</v>
      </c>
    </row>
    <row r="143" spans="1:12">
      <c r="A143" s="692" t="s">
        <v>1263</v>
      </c>
      <c r="B143" s="654" t="s">
        <v>1199</v>
      </c>
      <c r="C143" s="667"/>
      <c r="D143" s="705"/>
      <c r="E143" s="705"/>
      <c r="F143" s="705"/>
      <c r="G143" s="705"/>
      <c r="H143" s="705"/>
      <c r="I143" s="705"/>
      <c r="J143" s="705"/>
      <c r="K143" s="705"/>
      <c r="L143" s="706"/>
    </row>
    <row r="144" spans="1:12" ht="15.75" thickBot="1">
      <c r="A144" s="708" t="s">
        <v>1264</v>
      </c>
      <c r="B144" s="707" t="s">
        <v>1200</v>
      </c>
      <c r="C144" s="667"/>
      <c r="D144" s="703"/>
      <c r="E144" s="703"/>
      <c r="F144" s="703"/>
      <c r="G144" s="703"/>
      <c r="H144" s="703"/>
      <c r="I144" s="703"/>
      <c r="J144" s="703"/>
      <c r="K144" s="703"/>
      <c r="L144" s="704"/>
    </row>
    <row r="145" spans="1:12">
      <c r="A145" s="686" t="s">
        <v>1082</v>
      </c>
      <c r="B145" s="640" t="s">
        <v>1265</v>
      </c>
      <c r="C145" s="641">
        <f t="shared" ref="C145:J145" si="59">C146+C147</f>
        <v>0</v>
      </c>
      <c r="D145" s="642">
        <f t="shared" si="59"/>
        <v>0</v>
      </c>
      <c r="E145" s="642">
        <f t="shared" si="59"/>
        <v>0</v>
      </c>
      <c r="F145" s="642">
        <f t="shared" si="59"/>
        <v>0</v>
      </c>
      <c r="G145" s="642">
        <f t="shared" si="59"/>
        <v>0</v>
      </c>
      <c r="H145" s="642">
        <f t="shared" si="59"/>
        <v>0</v>
      </c>
      <c r="I145" s="642">
        <f t="shared" si="59"/>
        <v>0</v>
      </c>
      <c r="J145" s="642">
        <f t="shared" si="59"/>
        <v>0</v>
      </c>
      <c r="K145" s="642">
        <f t="shared" ref="K145:K189" si="60">C145+E145+G145+I145</f>
        <v>0</v>
      </c>
      <c r="L145" s="643">
        <f t="shared" ref="L145:L189" si="61">D145+F145+H145+J145</f>
        <v>0</v>
      </c>
    </row>
    <row r="146" spans="1:12">
      <c r="A146" s="689" t="s">
        <v>1266</v>
      </c>
      <c r="B146" s="666" t="s">
        <v>1199</v>
      </c>
      <c r="C146" s="667"/>
      <c r="D146" s="701"/>
      <c r="E146" s="701"/>
      <c r="F146" s="701"/>
      <c r="G146" s="701"/>
      <c r="H146" s="701"/>
      <c r="I146" s="701"/>
      <c r="J146" s="701"/>
      <c r="K146" s="701"/>
      <c r="L146" s="702"/>
    </row>
    <row r="147" spans="1:12" ht="15.75" thickBot="1">
      <c r="A147" s="708" t="s">
        <v>1267</v>
      </c>
      <c r="B147" s="675" t="s">
        <v>1200</v>
      </c>
      <c r="C147" s="667"/>
      <c r="D147" s="703"/>
      <c r="E147" s="703"/>
      <c r="F147" s="703"/>
      <c r="G147" s="703"/>
      <c r="H147" s="703"/>
      <c r="I147" s="703"/>
      <c r="J147" s="703"/>
      <c r="K147" s="703"/>
      <c r="L147" s="704"/>
    </row>
    <row r="148" spans="1:12">
      <c r="A148" s="686" t="s">
        <v>1083</v>
      </c>
      <c r="B148" s="640" t="s">
        <v>1268</v>
      </c>
      <c r="C148" s="641">
        <f t="shared" ref="C148:J148" si="62">C149+C150</f>
        <v>0</v>
      </c>
      <c r="D148" s="642">
        <f t="shared" si="62"/>
        <v>0</v>
      </c>
      <c r="E148" s="642">
        <f t="shared" si="62"/>
        <v>0</v>
      </c>
      <c r="F148" s="642">
        <f t="shared" si="62"/>
        <v>0</v>
      </c>
      <c r="G148" s="642">
        <f t="shared" si="62"/>
        <v>0</v>
      </c>
      <c r="H148" s="642">
        <f t="shared" si="62"/>
        <v>0</v>
      </c>
      <c r="I148" s="642">
        <f t="shared" si="62"/>
        <v>0</v>
      </c>
      <c r="J148" s="642">
        <f t="shared" si="62"/>
        <v>0</v>
      </c>
      <c r="K148" s="642">
        <f t="shared" si="60"/>
        <v>0</v>
      </c>
      <c r="L148" s="643">
        <f t="shared" si="61"/>
        <v>0</v>
      </c>
    </row>
    <row r="149" spans="1:12">
      <c r="A149" s="689" t="s">
        <v>1269</v>
      </c>
      <c r="B149" s="654" t="s">
        <v>1199</v>
      </c>
      <c r="C149" s="667"/>
      <c r="D149" s="701"/>
      <c r="E149" s="701"/>
      <c r="F149" s="701"/>
      <c r="G149" s="701"/>
      <c r="H149" s="701"/>
      <c r="I149" s="701"/>
      <c r="J149" s="701"/>
      <c r="K149" s="701"/>
      <c r="L149" s="702"/>
    </row>
    <row r="150" spans="1:12" ht="15.75" thickBot="1">
      <c r="A150" s="708" t="s">
        <v>1270</v>
      </c>
      <c r="B150" s="707" t="s">
        <v>1200</v>
      </c>
      <c r="C150" s="667"/>
      <c r="D150" s="703"/>
      <c r="E150" s="703"/>
      <c r="F150" s="703"/>
      <c r="G150" s="703"/>
      <c r="H150" s="703"/>
      <c r="I150" s="703"/>
      <c r="J150" s="703"/>
      <c r="K150" s="703"/>
      <c r="L150" s="704"/>
    </row>
    <row r="151" spans="1:12" ht="15.75" thickBot="1">
      <c r="A151" s="710" t="s">
        <v>1084</v>
      </c>
      <c r="B151" s="711" t="s">
        <v>1271</v>
      </c>
      <c r="C151" s="712">
        <f t="shared" ref="C151:J151" si="63">C9+C45+C89+C105+C115+C133+C139+C145</f>
        <v>0</v>
      </c>
      <c r="D151" s="712">
        <f t="shared" si="63"/>
        <v>0</v>
      </c>
      <c r="E151" s="712">
        <f t="shared" si="63"/>
        <v>0</v>
      </c>
      <c r="F151" s="712">
        <f t="shared" si="63"/>
        <v>0</v>
      </c>
      <c r="G151" s="712">
        <f t="shared" si="63"/>
        <v>0</v>
      </c>
      <c r="H151" s="712">
        <f t="shared" si="63"/>
        <v>0</v>
      </c>
      <c r="I151" s="712">
        <f t="shared" si="63"/>
        <v>0</v>
      </c>
      <c r="J151" s="712">
        <f t="shared" si="63"/>
        <v>0</v>
      </c>
      <c r="K151" s="713">
        <f t="shared" si="60"/>
        <v>0</v>
      </c>
      <c r="L151" s="714">
        <f t="shared" si="61"/>
        <v>0</v>
      </c>
    </row>
    <row r="152" spans="1:12">
      <c r="A152" s="715"/>
      <c r="B152" s="716" t="s">
        <v>1210</v>
      </c>
      <c r="C152" s="717"/>
      <c r="D152" s="717"/>
      <c r="E152" s="717"/>
      <c r="F152" s="717"/>
      <c r="G152" s="717"/>
      <c r="H152" s="717"/>
      <c r="I152" s="717"/>
      <c r="J152" s="717"/>
      <c r="K152" s="718"/>
      <c r="L152" s="719"/>
    </row>
    <row r="153" spans="1:12">
      <c r="A153" s="720"/>
      <c r="B153" s="670" t="s">
        <v>1272</v>
      </c>
      <c r="C153" s="646"/>
      <c r="D153" s="646"/>
      <c r="E153" s="646"/>
      <c r="F153" s="646"/>
      <c r="G153" s="646"/>
      <c r="H153" s="646"/>
      <c r="I153" s="646"/>
      <c r="J153" s="646"/>
      <c r="K153" s="647"/>
      <c r="L153" s="648"/>
    </row>
    <row r="154" spans="1:12">
      <c r="A154" s="720"/>
      <c r="B154" s="721" t="s">
        <v>1273</v>
      </c>
      <c r="C154" s="646"/>
      <c r="D154" s="646"/>
      <c r="E154" s="646"/>
      <c r="F154" s="646"/>
      <c r="G154" s="646"/>
      <c r="H154" s="646"/>
      <c r="I154" s="646"/>
      <c r="J154" s="646"/>
      <c r="K154" s="647"/>
      <c r="L154" s="648"/>
    </row>
    <row r="155" spans="1:12">
      <c r="A155" s="720"/>
      <c r="B155" s="664" t="s">
        <v>1274</v>
      </c>
      <c r="C155" s="655"/>
      <c r="D155" s="655"/>
      <c r="E155" s="655"/>
      <c r="F155" s="655"/>
      <c r="G155" s="655"/>
      <c r="H155" s="655"/>
      <c r="I155" s="655"/>
      <c r="J155" s="655"/>
      <c r="K155" s="722">
        <f t="shared" si="60"/>
        <v>0</v>
      </c>
      <c r="L155" s="723">
        <f t="shared" si="61"/>
        <v>0</v>
      </c>
    </row>
    <row r="156" spans="1:12">
      <c r="A156" s="720"/>
      <c r="B156" s="664" t="s">
        <v>1275</v>
      </c>
      <c r="C156" s="655"/>
      <c r="D156" s="655"/>
      <c r="E156" s="655"/>
      <c r="F156" s="655"/>
      <c r="G156" s="655"/>
      <c r="H156" s="655"/>
      <c r="I156" s="655"/>
      <c r="J156" s="655"/>
      <c r="K156" s="722">
        <f t="shared" si="60"/>
        <v>0</v>
      </c>
      <c r="L156" s="723">
        <f t="shared" si="61"/>
        <v>0</v>
      </c>
    </row>
    <row r="157" spans="1:12">
      <c r="A157" s="720"/>
      <c r="B157" s="664" t="s">
        <v>1276</v>
      </c>
      <c r="C157" s="655"/>
      <c r="D157" s="655"/>
      <c r="E157" s="655"/>
      <c r="F157" s="655"/>
      <c r="G157" s="655"/>
      <c r="H157" s="655"/>
      <c r="I157" s="655"/>
      <c r="J157" s="655"/>
      <c r="K157" s="722">
        <f t="shared" si="60"/>
        <v>0</v>
      </c>
      <c r="L157" s="723">
        <f t="shared" si="61"/>
        <v>0</v>
      </c>
    </row>
    <row r="158" spans="1:12">
      <c r="A158" s="720"/>
      <c r="B158" s="664" t="s">
        <v>1277</v>
      </c>
      <c r="C158" s="655"/>
      <c r="D158" s="655"/>
      <c r="E158" s="655"/>
      <c r="F158" s="655"/>
      <c r="G158" s="655"/>
      <c r="H158" s="655"/>
      <c r="I158" s="655"/>
      <c r="J158" s="655"/>
      <c r="K158" s="722">
        <f t="shared" si="60"/>
        <v>0</v>
      </c>
      <c r="L158" s="723">
        <f t="shared" si="61"/>
        <v>0</v>
      </c>
    </row>
    <row r="159" spans="1:12">
      <c r="A159" s="720"/>
      <c r="B159" s="664" t="s">
        <v>1278</v>
      </c>
      <c r="C159" s="655"/>
      <c r="D159" s="655"/>
      <c r="E159" s="655"/>
      <c r="F159" s="655"/>
      <c r="G159" s="655"/>
      <c r="H159" s="655"/>
      <c r="I159" s="655"/>
      <c r="J159" s="655"/>
      <c r="K159" s="722">
        <f t="shared" si="60"/>
        <v>0</v>
      </c>
      <c r="L159" s="723">
        <f t="shared" si="61"/>
        <v>0</v>
      </c>
    </row>
    <row r="160" spans="1:12">
      <c r="A160" s="720"/>
      <c r="B160" s="664" t="s">
        <v>1279</v>
      </c>
      <c r="C160" s="655"/>
      <c r="D160" s="655"/>
      <c r="E160" s="655"/>
      <c r="F160" s="655"/>
      <c r="G160" s="655"/>
      <c r="H160" s="655"/>
      <c r="I160" s="655"/>
      <c r="J160" s="655"/>
      <c r="K160" s="722">
        <f t="shared" si="60"/>
        <v>0</v>
      </c>
      <c r="L160" s="723">
        <f t="shared" si="61"/>
        <v>0</v>
      </c>
    </row>
    <row r="161" spans="1:12">
      <c r="A161" s="720"/>
      <c r="B161" s="664" t="s">
        <v>1280</v>
      </c>
      <c r="C161" s="655"/>
      <c r="D161" s="655"/>
      <c r="E161" s="655"/>
      <c r="F161" s="655"/>
      <c r="G161" s="655"/>
      <c r="H161" s="655"/>
      <c r="I161" s="655"/>
      <c r="J161" s="655"/>
      <c r="K161" s="722">
        <f t="shared" si="60"/>
        <v>0</v>
      </c>
      <c r="L161" s="723">
        <f t="shared" si="61"/>
        <v>0</v>
      </c>
    </row>
    <row r="162" spans="1:12">
      <c r="A162" s="720"/>
      <c r="B162" s="721" t="s">
        <v>1281</v>
      </c>
      <c r="C162" s="646"/>
      <c r="D162" s="646"/>
      <c r="E162" s="646"/>
      <c r="F162" s="646"/>
      <c r="G162" s="646"/>
      <c r="H162" s="646"/>
      <c r="I162" s="646"/>
      <c r="J162" s="646"/>
      <c r="K162" s="647">
        <f t="shared" si="60"/>
        <v>0</v>
      </c>
      <c r="L162" s="648">
        <f t="shared" si="61"/>
        <v>0</v>
      </c>
    </row>
    <row r="163" spans="1:12">
      <c r="A163" s="720"/>
      <c r="B163" s="664" t="s">
        <v>1274</v>
      </c>
      <c r="C163" s="655"/>
      <c r="D163" s="655"/>
      <c r="E163" s="655"/>
      <c r="F163" s="655"/>
      <c r="G163" s="655"/>
      <c r="H163" s="655"/>
      <c r="I163" s="655"/>
      <c r="J163" s="655"/>
      <c r="K163" s="722">
        <f t="shared" si="60"/>
        <v>0</v>
      </c>
      <c r="L163" s="723">
        <f t="shared" si="61"/>
        <v>0</v>
      </c>
    </row>
    <row r="164" spans="1:12">
      <c r="A164" s="720"/>
      <c r="B164" s="664" t="s">
        <v>1275</v>
      </c>
      <c r="C164" s="655"/>
      <c r="D164" s="655"/>
      <c r="E164" s="655"/>
      <c r="F164" s="655"/>
      <c r="G164" s="655"/>
      <c r="H164" s="655"/>
      <c r="I164" s="655"/>
      <c r="J164" s="655"/>
      <c r="K164" s="722">
        <f t="shared" si="60"/>
        <v>0</v>
      </c>
      <c r="L164" s="723">
        <f t="shared" si="61"/>
        <v>0</v>
      </c>
    </row>
    <row r="165" spans="1:12">
      <c r="A165" s="720"/>
      <c r="B165" s="664" t="s">
        <v>1276</v>
      </c>
      <c r="C165" s="655"/>
      <c r="D165" s="655"/>
      <c r="E165" s="655"/>
      <c r="F165" s="655"/>
      <c r="G165" s="655"/>
      <c r="H165" s="655"/>
      <c r="I165" s="655"/>
      <c r="J165" s="655"/>
      <c r="K165" s="722">
        <f t="shared" si="60"/>
        <v>0</v>
      </c>
      <c r="L165" s="723">
        <f t="shared" si="61"/>
        <v>0</v>
      </c>
    </row>
    <row r="166" spans="1:12">
      <c r="A166" s="720"/>
      <c r="B166" s="664" t="s">
        <v>1277</v>
      </c>
      <c r="C166" s="655"/>
      <c r="D166" s="655"/>
      <c r="E166" s="655"/>
      <c r="F166" s="655"/>
      <c r="G166" s="655"/>
      <c r="H166" s="655"/>
      <c r="I166" s="655"/>
      <c r="J166" s="655"/>
      <c r="K166" s="722">
        <f t="shared" si="60"/>
        <v>0</v>
      </c>
      <c r="L166" s="723">
        <f t="shared" si="61"/>
        <v>0</v>
      </c>
    </row>
    <row r="167" spans="1:12">
      <c r="A167" s="720"/>
      <c r="B167" s="664" t="s">
        <v>1278</v>
      </c>
      <c r="C167" s="655"/>
      <c r="D167" s="655"/>
      <c r="E167" s="655"/>
      <c r="F167" s="655"/>
      <c r="G167" s="655"/>
      <c r="H167" s="655"/>
      <c r="I167" s="655"/>
      <c r="J167" s="655"/>
      <c r="K167" s="722">
        <f t="shared" si="60"/>
        <v>0</v>
      </c>
      <c r="L167" s="723">
        <f t="shared" si="61"/>
        <v>0</v>
      </c>
    </row>
    <row r="168" spans="1:12">
      <c r="A168" s="720"/>
      <c r="B168" s="664" t="s">
        <v>1279</v>
      </c>
      <c r="C168" s="655"/>
      <c r="D168" s="655"/>
      <c r="E168" s="655"/>
      <c r="F168" s="655"/>
      <c r="G168" s="655"/>
      <c r="H168" s="655"/>
      <c r="I168" s="655"/>
      <c r="J168" s="655"/>
      <c r="K168" s="722">
        <f t="shared" si="60"/>
        <v>0</v>
      </c>
      <c r="L168" s="723">
        <f t="shared" si="61"/>
        <v>0</v>
      </c>
    </row>
    <row r="169" spans="1:12" ht="15.75" thickBot="1">
      <c r="A169" s="724"/>
      <c r="B169" s="725" t="s">
        <v>1280</v>
      </c>
      <c r="C169" s="726">
        <v>541585</v>
      </c>
      <c r="D169" s="726">
        <v>587039</v>
      </c>
      <c r="E169" s="726">
        <v>632493</v>
      </c>
      <c r="F169" s="726">
        <v>677947</v>
      </c>
      <c r="G169" s="726">
        <v>723401</v>
      </c>
      <c r="H169" s="726">
        <v>768855</v>
      </c>
      <c r="I169" s="726">
        <v>814309</v>
      </c>
      <c r="J169" s="726">
        <v>859763</v>
      </c>
      <c r="K169" s="727">
        <f t="shared" si="60"/>
        <v>2711788</v>
      </c>
      <c r="L169" s="728">
        <f t="shared" si="61"/>
        <v>2893604</v>
      </c>
    </row>
    <row r="170" spans="1:12" ht="15.75" thickBot="1">
      <c r="A170" s="710" t="s">
        <v>1085</v>
      </c>
      <c r="B170" s="711" t="s">
        <v>1282</v>
      </c>
      <c r="C170" s="712">
        <f t="shared" ref="C170:J170" si="64">C42+C67+C102+C130+C136+C142+C148</f>
        <v>0</v>
      </c>
      <c r="D170" s="712">
        <f t="shared" si="64"/>
        <v>0</v>
      </c>
      <c r="E170" s="712">
        <f t="shared" si="64"/>
        <v>0</v>
      </c>
      <c r="F170" s="712">
        <f t="shared" si="64"/>
        <v>0</v>
      </c>
      <c r="G170" s="712">
        <f t="shared" si="64"/>
        <v>0</v>
      </c>
      <c r="H170" s="712">
        <f t="shared" si="64"/>
        <v>0</v>
      </c>
      <c r="I170" s="712">
        <f t="shared" si="64"/>
        <v>0</v>
      </c>
      <c r="J170" s="712">
        <f t="shared" si="64"/>
        <v>0</v>
      </c>
      <c r="K170" s="713">
        <f t="shared" si="60"/>
        <v>0</v>
      </c>
      <c r="L170" s="714">
        <f t="shared" si="61"/>
        <v>0</v>
      </c>
    </row>
    <row r="171" spans="1:12">
      <c r="A171" s="715"/>
      <c r="B171" s="716" t="s">
        <v>1210</v>
      </c>
      <c r="C171" s="717"/>
      <c r="D171" s="717"/>
      <c r="E171" s="717"/>
      <c r="F171" s="717"/>
      <c r="G171" s="717"/>
      <c r="H171" s="717"/>
      <c r="I171" s="717"/>
      <c r="J171" s="717"/>
      <c r="K171" s="718"/>
      <c r="L171" s="719"/>
    </row>
    <row r="172" spans="1:12">
      <c r="A172" s="720"/>
      <c r="B172" s="670" t="s">
        <v>1283</v>
      </c>
      <c r="C172" s="646"/>
      <c r="D172" s="646"/>
      <c r="E172" s="646"/>
      <c r="F172" s="646"/>
      <c r="G172" s="646"/>
      <c r="H172" s="646"/>
      <c r="I172" s="646"/>
      <c r="J172" s="646"/>
      <c r="K172" s="647"/>
      <c r="L172" s="648"/>
    </row>
    <row r="173" spans="1:12">
      <c r="A173" s="720"/>
      <c r="B173" s="721" t="s">
        <v>1273</v>
      </c>
      <c r="C173" s="646"/>
      <c r="D173" s="646"/>
      <c r="E173" s="646"/>
      <c r="F173" s="646"/>
      <c r="G173" s="646"/>
      <c r="H173" s="646"/>
      <c r="I173" s="646"/>
      <c r="J173" s="646"/>
      <c r="K173" s="647"/>
      <c r="L173" s="648"/>
    </row>
    <row r="174" spans="1:12">
      <c r="A174" s="720"/>
      <c r="B174" s="664" t="s">
        <v>1274</v>
      </c>
      <c r="C174" s="655"/>
      <c r="D174" s="655"/>
      <c r="E174" s="655"/>
      <c r="F174" s="655"/>
      <c r="G174" s="655"/>
      <c r="H174" s="655"/>
      <c r="I174" s="655"/>
      <c r="J174" s="655"/>
      <c r="K174" s="722">
        <f t="shared" si="60"/>
        <v>0</v>
      </c>
      <c r="L174" s="723">
        <f t="shared" si="61"/>
        <v>0</v>
      </c>
    </row>
    <row r="175" spans="1:12">
      <c r="A175" s="720"/>
      <c r="B175" s="664" t="s">
        <v>1275</v>
      </c>
      <c r="C175" s="655"/>
      <c r="D175" s="655"/>
      <c r="E175" s="655"/>
      <c r="F175" s="655"/>
      <c r="G175" s="655"/>
      <c r="H175" s="655"/>
      <c r="I175" s="655"/>
      <c r="J175" s="655"/>
      <c r="K175" s="722">
        <f t="shared" si="60"/>
        <v>0</v>
      </c>
      <c r="L175" s="723">
        <f t="shared" si="61"/>
        <v>0</v>
      </c>
    </row>
    <row r="176" spans="1:12">
      <c r="A176" s="720"/>
      <c r="B176" s="664" t="s">
        <v>1276</v>
      </c>
      <c r="C176" s="655"/>
      <c r="D176" s="655"/>
      <c r="E176" s="655"/>
      <c r="F176" s="655"/>
      <c r="G176" s="655"/>
      <c r="H176" s="655"/>
      <c r="I176" s="655"/>
      <c r="J176" s="655"/>
      <c r="K176" s="722">
        <f t="shared" si="60"/>
        <v>0</v>
      </c>
      <c r="L176" s="723">
        <f t="shared" si="61"/>
        <v>0</v>
      </c>
    </row>
    <row r="177" spans="1:12">
      <c r="A177" s="720"/>
      <c r="B177" s="664" t="s">
        <v>1277</v>
      </c>
      <c r="C177" s="655"/>
      <c r="D177" s="655"/>
      <c r="E177" s="655"/>
      <c r="F177" s="655"/>
      <c r="G177" s="655"/>
      <c r="H177" s="655"/>
      <c r="I177" s="655"/>
      <c r="J177" s="655"/>
      <c r="K177" s="722">
        <f t="shared" si="60"/>
        <v>0</v>
      </c>
      <c r="L177" s="723">
        <f t="shared" si="61"/>
        <v>0</v>
      </c>
    </row>
    <row r="178" spans="1:12">
      <c r="A178" s="720"/>
      <c r="B178" s="664" t="s">
        <v>1278</v>
      </c>
      <c r="C178" s="655"/>
      <c r="D178" s="655"/>
      <c r="E178" s="655"/>
      <c r="F178" s="655"/>
      <c r="G178" s="655"/>
      <c r="H178" s="655"/>
      <c r="I178" s="655"/>
      <c r="J178" s="655"/>
      <c r="K178" s="722">
        <f t="shared" si="60"/>
        <v>0</v>
      </c>
      <c r="L178" s="723">
        <f t="shared" si="61"/>
        <v>0</v>
      </c>
    </row>
    <row r="179" spans="1:12">
      <c r="A179" s="720"/>
      <c r="B179" s="664" t="s">
        <v>1279</v>
      </c>
      <c r="C179" s="655"/>
      <c r="D179" s="655"/>
      <c r="E179" s="655"/>
      <c r="F179" s="655"/>
      <c r="G179" s="655"/>
      <c r="H179" s="655"/>
      <c r="I179" s="655"/>
      <c r="J179" s="655"/>
      <c r="K179" s="722">
        <f t="shared" si="60"/>
        <v>0</v>
      </c>
      <c r="L179" s="723">
        <f t="shared" si="61"/>
        <v>0</v>
      </c>
    </row>
    <row r="180" spans="1:12">
      <c r="A180" s="720"/>
      <c r="B180" s="729" t="s">
        <v>1280</v>
      </c>
      <c r="C180" s="655"/>
      <c r="D180" s="655"/>
      <c r="E180" s="655"/>
      <c r="F180" s="655"/>
      <c r="G180" s="655"/>
      <c r="H180" s="655"/>
      <c r="I180" s="655"/>
      <c r="J180" s="655"/>
      <c r="K180" s="722">
        <f t="shared" si="60"/>
        <v>0</v>
      </c>
      <c r="L180" s="723">
        <f t="shared" si="61"/>
        <v>0</v>
      </c>
    </row>
    <row r="181" spans="1:12">
      <c r="A181" s="720"/>
      <c r="B181" s="721" t="s">
        <v>1281</v>
      </c>
      <c r="C181" s="646"/>
      <c r="D181" s="646"/>
      <c r="E181" s="646"/>
      <c r="F181" s="646"/>
      <c r="G181" s="646"/>
      <c r="H181" s="646"/>
      <c r="I181" s="646"/>
      <c r="J181" s="646"/>
      <c r="K181" s="647">
        <f t="shared" si="60"/>
        <v>0</v>
      </c>
      <c r="L181" s="648">
        <f t="shared" si="61"/>
        <v>0</v>
      </c>
    </row>
    <row r="182" spans="1:12">
      <c r="A182" s="720"/>
      <c r="B182" s="664" t="s">
        <v>1274</v>
      </c>
      <c r="C182" s="655"/>
      <c r="D182" s="655"/>
      <c r="E182" s="655"/>
      <c r="F182" s="655"/>
      <c r="G182" s="655"/>
      <c r="H182" s="655"/>
      <c r="I182" s="655"/>
      <c r="J182" s="655"/>
      <c r="K182" s="722">
        <f t="shared" si="60"/>
        <v>0</v>
      </c>
      <c r="L182" s="723">
        <f t="shared" si="61"/>
        <v>0</v>
      </c>
    </row>
    <row r="183" spans="1:12">
      <c r="A183" s="720"/>
      <c r="B183" s="664" t="s">
        <v>1275</v>
      </c>
      <c r="C183" s="655"/>
      <c r="D183" s="655"/>
      <c r="E183" s="655"/>
      <c r="F183" s="655"/>
      <c r="G183" s="655"/>
      <c r="H183" s="655"/>
      <c r="I183" s="655"/>
      <c r="J183" s="655"/>
      <c r="K183" s="722">
        <f t="shared" si="60"/>
        <v>0</v>
      </c>
      <c r="L183" s="723">
        <f t="shared" si="61"/>
        <v>0</v>
      </c>
    </row>
    <row r="184" spans="1:12">
      <c r="A184" s="720"/>
      <c r="B184" s="664" t="s">
        <v>1276</v>
      </c>
      <c r="C184" s="655"/>
      <c r="D184" s="655"/>
      <c r="E184" s="655"/>
      <c r="F184" s="655"/>
      <c r="G184" s="655"/>
      <c r="H184" s="655"/>
      <c r="I184" s="655"/>
      <c r="J184" s="655"/>
      <c r="K184" s="722">
        <f t="shared" si="60"/>
        <v>0</v>
      </c>
      <c r="L184" s="723">
        <f t="shared" si="61"/>
        <v>0</v>
      </c>
    </row>
    <row r="185" spans="1:12">
      <c r="A185" s="720"/>
      <c r="B185" s="664" t="s">
        <v>1277</v>
      </c>
      <c r="C185" s="655"/>
      <c r="D185" s="655"/>
      <c r="E185" s="655"/>
      <c r="F185" s="655"/>
      <c r="G185" s="655"/>
      <c r="H185" s="655"/>
      <c r="I185" s="655"/>
      <c r="J185" s="655"/>
      <c r="K185" s="722">
        <f t="shared" si="60"/>
        <v>0</v>
      </c>
      <c r="L185" s="723">
        <f t="shared" si="61"/>
        <v>0</v>
      </c>
    </row>
    <row r="186" spans="1:12">
      <c r="A186" s="720"/>
      <c r="B186" s="664" t="s">
        <v>1278</v>
      </c>
      <c r="C186" s="655"/>
      <c r="D186" s="655"/>
      <c r="E186" s="655"/>
      <c r="F186" s="655"/>
      <c r="G186" s="655"/>
      <c r="H186" s="655"/>
      <c r="I186" s="655"/>
      <c r="J186" s="655"/>
      <c r="K186" s="722">
        <f t="shared" si="60"/>
        <v>0</v>
      </c>
      <c r="L186" s="723">
        <f t="shared" si="61"/>
        <v>0</v>
      </c>
    </row>
    <row r="187" spans="1:12">
      <c r="A187" s="720"/>
      <c r="B187" s="664" t="s">
        <v>1279</v>
      </c>
      <c r="C187" s="655"/>
      <c r="D187" s="655"/>
      <c r="E187" s="655"/>
      <c r="F187" s="655"/>
      <c r="G187" s="655"/>
      <c r="H187" s="655"/>
      <c r="I187" s="655"/>
      <c r="J187" s="655"/>
      <c r="K187" s="722">
        <f t="shared" si="60"/>
        <v>0</v>
      </c>
      <c r="L187" s="723">
        <f t="shared" si="61"/>
        <v>0</v>
      </c>
    </row>
    <row r="188" spans="1:12" ht="15.75" thickBot="1">
      <c r="A188" s="724"/>
      <c r="B188" s="725" t="s">
        <v>1280</v>
      </c>
      <c r="C188" s="726"/>
      <c r="D188" s="726"/>
      <c r="E188" s="726"/>
      <c r="F188" s="726"/>
      <c r="G188" s="726"/>
      <c r="H188" s="726"/>
      <c r="I188" s="726"/>
      <c r="J188" s="726"/>
      <c r="K188" s="727">
        <f t="shared" si="60"/>
        <v>0</v>
      </c>
      <c r="L188" s="728">
        <f t="shared" si="61"/>
        <v>0</v>
      </c>
    </row>
    <row r="189" spans="1:12" ht="30.75" customHeight="1" thickBot="1">
      <c r="A189" s="730" t="s">
        <v>1086</v>
      </c>
      <c r="B189" s="731" t="s">
        <v>1284</v>
      </c>
      <c r="C189" s="732"/>
      <c r="D189" s="732"/>
      <c r="E189" s="732"/>
      <c r="F189" s="732"/>
      <c r="G189" s="732"/>
      <c r="H189" s="732"/>
      <c r="I189" s="732"/>
      <c r="J189" s="732"/>
      <c r="K189" s="713">
        <f t="shared" si="60"/>
        <v>0</v>
      </c>
      <c r="L189" s="714">
        <f t="shared" si="61"/>
        <v>0</v>
      </c>
    </row>
    <row r="191" spans="1:12">
      <c r="A191" s="293"/>
      <c r="B191" s="502"/>
      <c r="C191" s="38"/>
      <c r="D191" s="38"/>
      <c r="E191" s="38"/>
    </row>
    <row r="192" spans="1:12">
      <c r="A192" s="287"/>
      <c r="B192" s="502"/>
      <c r="C192" s="38"/>
      <c r="D192" s="38"/>
      <c r="E192" s="38"/>
    </row>
    <row r="193" spans="1:5">
      <c r="A193" s="287"/>
      <c r="B193" s="502"/>
      <c r="D193" s="38"/>
      <c r="E193" s="38"/>
    </row>
    <row r="194" spans="1:5">
      <c r="A194" s="38"/>
      <c r="B194" s="502"/>
      <c r="D194" s="38"/>
      <c r="E194" s="38"/>
    </row>
    <row r="195" spans="1:5">
      <c r="A195" s="38"/>
      <c r="B195" s="502"/>
      <c r="D195" s="38"/>
      <c r="E195" s="38"/>
    </row>
    <row r="196" spans="1:5">
      <c r="A196" s="38"/>
      <c r="B196" s="502"/>
      <c r="D196" s="38"/>
      <c r="E196" s="38"/>
    </row>
    <row r="197" spans="1:5">
      <c r="A197" s="38"/>
      <c r="B197" s="502"/>
      <c r="D197" s="38"/>
      <c r="E197" s="38"/>
    </row>
    <row r="198" spans="1:5">
      <c r="A198" s="38"/>
      <c r="B198" s="502"/>
      <c r="D198" s="38"/>
      <c r="E198" s="38"/>
    </row>
    <row r="199" spans="1:5">
      <c r="A199" s="38"/>
      <c r="B199" s="502"/>
      <c r="C199" s="38"/>
      <c r="D199" s="38"/>
      <c r="E199" s="38"/>
    </row>
    <row r="200" spans="1:5">
      <c r="A200" s="287"/>
      <c r="B200" s="502"/>
      <c r="D200" s="38"/>
      <c r="E200" s="38"/>
    </row>
    <row r="201" spans="1:5">
      <c r="A201" s="38"/>
      <c r="B201" s="502"/>
      <c r="D201" s="38"/>
      <c r="E201" s="38"/>
    </row>
    <row r="202" spans="1:5">
      <c r="A202" s="38"/>
      <c r="B202" s="502"/>
      <c r="D202" s="38"/>
      <c r="E202" s="38"/>
    </row>
    <row r="203" spans="1:5">
      <c r="A203" s="38"/>
      <c r="B203" s="502"/>
      <c r="D203" s="38"/>
      <c r="E203" s="38"/>
    </row>
    <row r="204" spans="1:5">
      <c r="A204" s="38"/>
      <c r="B204" s="502"/>
      <c r="D204" s="38"/>
      <c r="E204" s="38"/>
    </row>
    <row r="205" spans="1:5">
      <c r="A205" s="38"/>
      <c r="B205" s="502"/>
      <c r="D205" s="38"/>
      <c r="E205" s="38"/>
    </row>
    <row r="206" spans="1:5">
      <c r="A206" s="38"/>
      <c r="B206" s="502"/>
      <c r="C206" s="38"/>
      <c r="D206" s="38"/>
      <c r="E206" s="38"/>
    </row>
    <row r="207" spans="1:5">
      <c r="A207" s="38"/>
      <c r="B207" s="502"/>
      <c r="C207" s="38"/>
      <c r="D207" s="38"/>
      <c r="E207" s="38"/>
    </row>
    <row r="208" spans="1:5">
      <c r="A208" s="38"/>
      <c r="C208" s="38"/>
      <c r="D208" s="38"/>
      <c r="E208" s="38"/>
    </row>
  </sheetData>
  <mergeCells count="5">
    <mergeCell ref="C7:D7"/>
    <mergeCell ref="E7:F7"/>
    <mergeCell ref="G7:H7"/>
    <mergeCell ref="I7:J7"/>
    <mergeCell ref="K7:L7"/>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119"/>
  <sheetViews>
    <sheetView workbookViewId="0"/>
  </sheetViews>
  <sheetFormatPr defaultRowHeight="15"/>
  <cols>
    <col min="1" max="1" width="21.140625" customWidth="1"/>
    <col min="2" max="2" width="90.5703125" customWidth="1"/>
    <col min="3" max="3" width="11.42578125" bestFit="1" customWidth="1"/>
    <col min="4" max="4" width="15.42578125" customWidth="1"/>
    <col min="5" max="5" width="11.140625" customWidth="1"/>
    <col min="6" max="6" width="15.7109375" customWidth="1"/>
    <col min="7" max="7" width="10.7109375" customWidth="1"/>
    <col min="8" max="8" width="15.42578125" customWidth="1"/>
    <col min="9" max="9" width="10.5703125" customWidth="1"/>
    <col min="10" max="10" width="15.7109375" customWidth="1"/>
    <col min="11" max="11" width="9.140625" customWidth="1"/>
    <col min="12" max="12" width="15.7109375" customWidth="1"/>
  </cols>
  <sheetData>
    <row r="1" spans="1:13">
      <c r="A1" s="26" t="s">
        <v>196</v>
      </c>
      <c r="B1" s="362" t="s">
        <v>894</v>
      </c>
      <c r="C1" s="38"/>
      <c r="D1" s="38"/>
      <c r="E1" s="38"/>
      <c r="F1" s="38"/>
      <c r="G1" s="38"/>
      <c r="H1" s="38"/>
      <c r="I1" s="38"/>
      <c r="J1" s="38"/>
      <c r="K1" s="38"/>
      <c r="L1" s="38"/>
    </row>
    <row r="2" spans="1:13">
      <c r="A2" s="26" t="s">
        <v>197</v>
      </c>
      <c r="B2" s="362" t="s">
        <v>786</v>
      </c>
      <c r="C2" s="38"/>
      <c r="D2" s="38"/>
      <c r="E2" s="38"/>
      <c r="F2" s="38"/>
      <c r="G2" s="38"/>
      <c r="H2" s="38"/>
      <c r="I2" s="38"/>
      <c r="J2" s="38"/>
      <c r="K2" s="38"/>
      <c r="L2" s="38"/>
    </row>
    <row r="3" spans="1:13">
      <c r="A3" s="26" t="s">
        <v>198</v>
      </c>
      <c r="B3" s="362" t="s">
        <v>1000</v>
      </c>
      <c r="C3" s="736"/>
      <c r="D3" s="38"/>
      <c r="E3" s="38"/>
      <c r="F3" s="38"/>
      <c r="G3" s="38"/>
      <c r="H3" s="38"/>
      <c r="I3" s="38"/>
      <c r="J3" s="38"/>
      <c r="K3" s="38"/>
      <c r="L3" s="38"/>
    </row>
    <row r="4" spans="1:13">
      <c r="A4" s="26" t="s">
        <v>199</v>
      </c>
      <c r="B4" s="362" t="s">
        <v>908</v>
      </c>
      <c r="C4" s="38"/>
      <c r="D4" s="38"/>
      <c r="E4" s="38"/>
      <c r="F4" s="38"/>
      <c r="G4" s="38"/>
      <c r="H4" s="38"/>
      <c r="I4" s="38"/>
      <c r="J4" s="38"/>
      <c r="K4" s="38"/>
      <c r="L4" s="38"/>
    </row>
    <row r="5" spans="1:13">
      <c r="A5" s="26" t="s">
        <v>200</v>
      </c>
      <c r="B5" s="363" t="s">
        <v>202</v>
      </c>
      <c r="C5" s="38"/>
      <c r="D5" s="38"/>
      <c r="E5" s="38"/>
      <c r="F5" s="38"/>
      <c r="G5" s="38"/>
      <c r="H5" s="38"/>
      <c r="I5" s="38"/>
      <c r="J5" s="38"/>
      <c r="K5" s="38"/>
      <c r="L5" s="38"/>
    </row>
    <row r="6" spans="1:13" ht="15.75" thickBot="1">
      <c r="A6" s="294"/>
      <c r="B6" s="38"/>
      <c r="C6" s="38"/>
      <c r="D6" s="38"/>
      <c r="E6" s="38"/>
      <c r="F6" s="38"/>
      <c r="G6" s="38"/>
      <c r="H6" s="38"/>
      <c r="I6" s="38"/>
      <c r="J6" s="38"/>
      <c r="K6" s="38"/>
      <c r="L6" s="38"/>
    </row>
    <row r="7" spans="1:13">
      <c r="A7" s="295" t="s">
        <v>193</v>
      </c>
      <c r="B7" s="296" t="s">
        <v>823</v>
      </c>
      <c r="C7" s="926" t="s">
        <v>757</v>
      </c>
      <c r="D7" s="927"/>
      <c r="E7" s="928" t="s">
        <v>758</v>
      </c>
      <c r="F7" s="927"/>
      <c r="G7" s="928" t="s">
        <v>759</v>
      </c>
      <c r="H7" s="927"/>
      <c r="I7" s="928" t="s">
        <v>760</v>
      </c>
      <c r="J7" s="929"/>
      <c r="K7" s="928" t="s">
        <v>257</v>
      </c>
      <c r="L7" s="930"/>
    </row>
    <row r="8" spans="1:13" ht="15.75" thickBot="1">
      <c r="A8" s="297"/>
      <c r="B8" s="298"/>
      <c r="C8" s="733" t="s">
        <v>590</v>
      </c>
      <c r="D8" s="734" t="s">
        <v>591</v>
      </c>
      <c r="E8" s="734" t="s">
        <v>590</v>
      </c>
      <c r="F8" s="734" t="s">
        <v>591</v>
      </c>
      <c r="G8" s="734" t="s">
        <v>590</v>
      </c>
      <c r="H8" s="734" t="s">
        <v>591</v>
      </c>
      <c r="I8" s="734" t="s">
        <v>590</v>
      </c>
      <c r="J8" s="734" t="s">
        <v>591</v>
      </c>
      <c r="K8" s="734" t="s">
        <v>590</v>
      </c>
      <c r="L8" s="735" t="s">
        <v>591</v>
      </c>
    </row>
    <row r="9" spans="1:13">
      <c r="A9" s="396">
        <v>1</v>
      </c>
      <c r="B9" s="397" t="s">
        <v>767</v>
      </c>
      <c r="C9" s="299">
        <f t="shared" ref="C9:J9" si="0">C11+C14</f>
        <v>0</v>
      </c>
      <c r="D9" s="299">
        <f t="shared" si="0"/>
        <v>0</v>
      </c>
      <c r="E9" s="299">
        <f t="shared" si="0"/>
        <v>0</v>
      </c>
      <c r="F9" s="299">
        <f t="shared" si="0"/>
        <v>0</v>
      </c>
      <c r="G9" s="299">
        <f t="shared" si="0"/>
        <v>0</v>
      </c>
      <c r="H9" s="299">
        <f t="shared" si="0"/>
        <v>0</v>
      </c>
      <c r="I9" s="299">
        <f t="shared" si="0"/>
        <v>0</v>
      </c>
      <c r="J9" s="299">
        <f t="shared" si="0"/>
        <v>0</v>
      </c>
      <c r="K9" s="300">
        <f>C9+E9+G9+I9</f>
        <v>0</v>
      </c>
      <c r="L9" s="301">
        <f>D9+F9+H9+J9</f>
        <v>0</v>
      </c>
    </row>
    <row r="10" spans="1:13">
      <c r="A10" s="334"/>
      <c r="B10" s="328" t="s">
        <v>824</v>
      </c>
      <c r="C10" s="302"/>
      <c r="D10" s="303"/>
      <c r="E10" s="303"/>
      <c r="F10" s="303"/>
      <c r="G10" s="303"/>
      <c r="H10" s="303"/>
      <c r="I10" s="303"/>
      <c r="J10" s="303"/>
      <c r="K10" s="303"/>
      <c r="L10" s="304"/>
    </row>
    <row r="11" spans="1:13">
      <c r="A11" s="335">
        <v>1.1000000000000001</v>
      </c>
      <c r="B11" s="329" t="s">
        <v>762</v>
      </c>
      <c r="C11" s="305">
        <f t="shared" ref="C11:J11" si="1">C12+C13</f>
        <v>0</v>
      </c>
      <c r="D11" s="305">
        <f t="shared" si="1"/>
        <v>0</v>
      </c>
      <c r="E11" s="305">
        <f t="shared" si="1"/>
        <v>0</v>
      </c>
      <c r="F11" s="305">
        <f t="shared" si="1"/>
        <v>0</v>
      </c>
      <c r="G11" s="305">
        <f t="shared" si="1"/>
        <v>0</v>
      </c>
      <c r="H11" s="305">
        <f t="shared" si="1"/>
        <v>0</v>
      </c>
      <c r="I11" s="305">
        <f t="shared" si="1"/>
        <v>0</v>
      </c>
      <c r="J11" s="305">
        <f t="shared" si="1"/>
        <v>0</v>
      </c>
      <c r="K11" s="305">
        <f t="shared" ref="K11:L14" si="2">C11+E11+G11+I11</f>
        <v>0</v>
      </c>
      <c r="L11" s="306">
        <f t="shared" si="2"/>
        <v>0</v>
      </c>
    </row>
    <row r="12" spans="1:13">
      <c r="A12" s="335" t="s">
        <v>5</v>
      </c>
      <c r="B12" s="329" t="s">
        <v>764</v>
      </c>
      <c r="C12" s="307"/>
      <c r="D12" s="307"/>
      <c r="E12" s="307"/>
      <c r="F12" s="307"/>
      <c r="G12" s="307"/>
      <c r="H12" s="307"/>
      <c r="I12" s="307"/>
      <c r="J12" s="307"/>
      <c r="K12" s="305">
        <f t="shared" si="2"/>
        <v>0</v>
      </c>
      <c r="L12" s="306">
        <f t="shared" si="2"/>
        <v>0</v>
      </c>
    </row>
    <row r="13" spans="1:13">
      <c r="A13" s="335" t="s">
        <v>37</v>
      </c>
      <c r="B13" s="329" t="s">
        <v>765</v>
      </c>
      <c r="C13" s="307"/>
      <c r="D13" s="307"/>
      <c r="E13" s="307"/>
      <c r="F13" s="307"/>
      <c r="G13" s="307"/>
      <c r="H13" s="307"/>
      <c r="I13" s="307"/>
      <c r="J13" s="307"/>
      <c r="K13" s="305">
        <f t="shared" si="2"/>
        <v>0</v>
      </c>
      <c r="L13" s="306">
        <f t="shared" si="2"/>
        <v>0</v>
      </c>
    </row>
    <row r="14" spans="1:13">
      <c r="A14" s="335">
        <v>1.2</v>
      </c>
      <c r="B14" s="329" t="s">
        <v>763</v>
      </c>
      <c r="C14" s="305">
        <f t="shared" ref="C14:J14" si="3">C16+C23</f>
        <v>0</v>
      </c>
      <c r="D14" s="305">
        <f t="shared" si="3"/>
        <v>0</v>
      </c>
      <c r="E14" s="305">
        <f t="shared" si="3"/>
        <v>0</v>
      </c>
      <c r="F14" s="305">
        <f t="shared" si="3"/>
        <v>0</v>
      </c>
      <c r="G14" s="305">
        <f t="shared" si="3"/>
        <v>0</v>
      </c>
      <c r="H14" s="305">
        <f t="shared" si="3"/>
        <v>0</v>
      </c>
      <c r="I14" s="305">
        <f t="shared" si="3"/>
        <v>0</v>
      </c>
      <c r="J14" s="305">
        <f t="shared" si="3"/>
        <v>0</v>
      </c>
      <c r="K14" s="305">
        <f t="shared" si="2"/>
        <v>0</v>
      </c>
      <c r="L14" s="306">
        <f t="shared" si="2"/>
        <v>0</v>
      </c>
    </row>
    <row r="15" spans="1:13" ht="16.5" customHeight="1">
      <c r="A15" s="335"/>
      <c r="B15" s="330" t="s">
        <v>768</v>
      </c>
      <c r="C15" s="308"/>
      <c r="D15" s="308"/>
      <c r="E15" s="308"/>
      <c r="F15" s="308"/>
      <c r="G15" s="308"/>
      <c r="H15" s="308"/>
      <c r="I15" s="308"/>
      <c r="J15" s="308"/>
      <c r="K15" s="308"/>
      <c r="L15" s="309"/>
      <c r="M15" s="247"/>
    </row>
    <row r="16" spans="1:13">
      <c r="A16" s="335" t="s">
        <v>55</v>
      </c>
      <c r="B16" s="329" t="s">
        <v>764</v>
      </c>
      <c r="C16" s="305">
        <f t="shared" ref="C16:J16" si="4">C17+C18+C19+C20+C21+C22</f>
        <v>0</v>
      </c>
      <c r="D16" s="305">
        <f t="shared" si="4"/>
        <v>0</v>
      </c>
      <c r="E16" s="305">
        <f t="shared" si="4"/>
        <v>0</v>
      </c>
      <c r="F16" s="305">
        <f t="shared" si="4"/>
        <v>0</v>
      </c>
      <c r="G16" s="305">
        <f t="shared" si="4"/>
        <v>0</v>
      </c>
      <c r="H16" s="305">
        <f t="shared" si="4"/>
        <v>0</v>
      </c>
      <c r="I16" s="305">
        <f t="shared" si="4"/>
        <v>0</v>
      </c>
      <c r="J16" s="305">
        <f t="shared" si="4"/>
        <v>0</v>
      </c>
      <c r="K16" s="305">
        <f t="shared" ref="K16:K29" si="5">C16+E16+G16+I16</f>
        <v>0</v>
      </c>
      <c r="L16" s="306">
        <f t="shared" ref="L16:L29" si="6">D16+F16+H16+J16</f>
        <v>0</v>
      </c>
    </row>
    <row r="17" spans="1:12">
      <c r="A17" s="335" t="s">
        <v>56</v>
      </c>
      <c r="B17" s="331" t="s">
        <v>825</v>
      </c>
      <c r="C17" s="307"/>
      <c r="D17" s="307"/>
      <c r="E17" s="307"/>
      <c r="F17" s="307"/>
      <c r="G17" s="307"/>
      <c r="H17" s="307"/>
      <c r="I17" s="307"/>
      <c r="J17" s="307"/>
      <c r="K17" s="305">
        <f t="shared" si="5"/>
        <v>0</v>
      </c>
      <c r="L17" s="306">
        <f t="shared" si="6"/>
        <v>0</v>
      </c>
    </row>
    <row r="18" spans="1:12">
      <c r="A18" s="335" t="s">
        <v>57</v>
      </c>
      <c r="B18" s="331" t="s">
        <v>781</v>
      </c>
      <c r="C18" s="307"/>
      <c r="D18" s="307"/>
      <c r="E18" s="307"/>
      <c r="F18" s="307"/>
      <c r="G18" s="307"/>
      <c r="H18" s="307"/>
      <c r="I18" s="307"/>
      <c r="J18" s="307"/>
      <c r="K18" s="305">
        <f t="shared" si="5"/>
        <v>0</v>
      </c>
      <c r="L18" s="306">
        <f t="shared" si="6"/>
        <v>0</v>
      </c>
    </row>
    <row r="19" spans="1:12">
      <c r="A19" s="335" t="s">
        <v>58</v>
      </c>
      <c r="B19" s="331" t="s">
        <v>782</v>
      </c>
      <c r="C19" s="307"/>
      <c r="D19" s="307"/>
      <c r="E19" s="307"/>
      <c r="F19" s="307"/>
      <c r="G19" s="307"/>
      <c r="H19" s="307"/>
      <c r="I19" s="307"/>
      <c r="J19" s="307"/>
      <c r="K19" s="305">
        <f t="shared" si="5"/>
        <v>0</v>
      </c>
      <c r="L19" s="306">
        <f t="shared" si="6"/>
        <v>0</v>
      </c>
    </row>
    <row r="20" spans="1:12">
      <c r="A20" s="335" t="s">
        <v>59</v>
      </c>
      <c r="B20" s="331" t="s">
        <v>783</v>
      </c>
      <c r="C20" s="307"/>
      <c r="D20" s="307"/>
      <c r="E20" s="307"/>
      <c r="F20" s="307"/>
      <c r="G20" s="307"/>
      <c r="H20" s="307"/>
      <c r="I20" s="307"/>
      <c r="J20" s="307"/>
      <c r="K20" s="305">
        <f t="shared" si="5"/>
        <v>0</v>
      </c>
      <c r="L20" s="306">
        <f t="shared" si="6"/>
        <v>0</v>
      </c>
    </row>
    <row r="21" spans="1:12">
      <c r="A21" s="335" t="s">
        <v>63</v>
      </c>
      <c r="B21" s="331" t="s">
        <v>766</v>
      </c>
      <c r="C21" s="307"/>
      <c r="D21" s="307"/>
      <c r="E21" s="307"/>
      <c r="F21" s="307"/>
      <c r="G21" s="307"/>
      <c r="H21" s="307"/>
      <c r="I21" s="307"/>
      <c r="J21" s="307"/>
      <c r="K21" s="305">
        <f t="shared" si="5"/>
        <v>0</v>
      </c>
      <c r="L21" s="306">
        <f t="shared" si="6"/>
        <v>0</v>
      </c>
    </row>
    <row r="22" spans="1:12">
      <c r="A22" s="335" t="s">
        <v>717</v>
      </c>
      <c r="B22" s="331" t="s">
        <v>770</v>
      </c>
      <c r="C22" s="307"/>
      <c r="D22" s="307"/>
      <c r="E22" s="307"/>
      <c r="F22" s="307"/>
      <c r="G22" s="307"/>
      <c r="H22" s="307"/>
      <c r="I22" s="307"/>
      <c r="J22" s="307"/>
      <c r="K22" s="305">
        <f t="shared" si="5"/>
        <v>0</v>
      </c>
      <c r="L22" s="306">
        <f t="shared" si="6"/>
        <v>0</v>
      </c>
    </row>
    <row r="23" spans="1:12">
      <c r="A23" s="335" t="s">
        <v>64</v>
      </c>
      <c r="B23" s="329" t="s">
        <v>765</v>
      </c>
      <c r="C23" s="305">
        <f t="shared" ref="C23:J23" si="7">C24+C25+C26+C27+C28</f>
        <v>0</v>
      </c>
      <c r="D23" s="305">
        <f t="shared" si="7"/>
        <v>0</v>
      </c>
      <c r="E23" s="305">
        <f t="shared" si="7"/>
        <v>0</v>
      </c>
      <c r="F23" s="305">
        <f t="shared" si="7"/>
        <v>0</v>
      </c>
      <c r="G23" s="305">
        <f t="shared" si="7"/>
        <v>0</v>
      </c>
      <c r="H23" s="305">
        <f t="shared" si="7"/>
        <v>0</v>
      </c>
      <c r="I23" s="305">
        <f t="shared" si="7"/>
        <v>0</v>
      </c>
      <c r="J23" s="305">
        <f t="shared" si="7"/>
        <v>0</v>
      </c>
      <c r="K23" s="305">
        <f t="shared" si="5"/>
        <v>0</v>
      </c>
      <c r="L23" s="306">
        <f t="shared" si="6"/>
        <v>0</v>
      </c>
    </row>
    <row r="24" spans="1:12">
      <c r="A24" s="335" t="s">
        <v>672</v>
      </c>
      <c r="B24" s="332" t="s">
        <v>784</v>
      </c>
      <c r="C24" s="307"/>
      <c r="D24" s="307"/>
      <c r="E24" s="307"/>
      <c r="F24" s="307"/>
      <c r="G24" s="307"/>
      <c r="H24" s="307"/>
      <c r="I24" s="307"/>
      <c r="J24" s="307"/>
      <c r="K24" s="305">
        <f t="shared" si="5"/>
        <v>0</v>
      </c>
      <c r="L24" s="306">
        <f t="shared" si="6"/>
        <v>0</v>
      </c>
    </row>
    <row r="25" spans="1:12">
      <c r="A25" s="335" t="s">
        <v>674</v>
      </c>
      <c r="B25" s="332" t="s">
        <v>782</v>
      </c>
      <c r="C25" s="307"/>
      <c r="D25" s="307"/>
      <c r="E25" s="307"/>
      <c r="F25" s="307"/>
      <c r="G25" s="307"/>
      <c r="H25" s="307"/>
      <c r="I25" s="307"/>
      <c r="J25" s="307"/>
      <c r="K25" s="305">
        <f t="shared" si="5"/>
        <v>0</v>
      </c>
      <c r="L25" s="306">
        <f t="shared" si="6"/>
        <v>0</v>
      </c>
    </row>
    <row r="26" spans="1:12">
      <c r="A26" s="335" t="s">
        <v>675</v>
      </c>
      <c r="B26" s="332" t="s">
        <v>783</v>
      </c>
      <c r="C26" s="307"/>
      <c r="D26" s="307"/>
      <c r="E26" s="307"/>
      <c r="F26" s="307"/>
      <c r="G26" s="307"/>
      <c r="H26" s="307"/>
      <c r="I26" s="307"/>
      <c r="J26" s="307"/>
      <c r="K26" s="305">
        <f t="shared" si="5"/>
        <v>0</v>
      </c>
      <c r="L26" s="306">
        <f t="shared" si="6"/>
        <v>0</v>
      </c>
    </row>
    <row r="27" spans="1:12">
      <c r="A27" s="335" t="s">
        <v>718</v>
      </c>
      <c r="B27" s="332" t="s">
        <v>827</v>
      </c>
      <c r="C27" s="307"/>
      <c r="D27" s="307"/>
      <c r="E27" s="307"/>
      <c r="F27" s="307"/>
      <c r="G27" s="307"/>
      <c r="H27" s="307"/>
      <c r="I27" s="307"/>
      <c r="J27" s="307"/>
      <c r="K27" s="305">
        <f t="shared" si="5"/>
        <v>0</v>
      </c>
      <c r="L27" s="306">
        <f t="shared" si="6"/>
        <v>0</v>
      </c>
    </row>
    <row r="28" spans="1:12" ht="15.75" thickBot="1">
      <c r="A28" s="335" t="s">
        <v>719</v>
      </c>
      <c r="B28" s="332" t="s">
        <v>826</v>
      </c>
      <c r="C28" s="310"/>
      <c r="D28" s="310"/>
      <c r="E28" s="310"/>
      <c r="F28" s="310"/>
      <c r="G28" s="310"/>
      <c r="H28" s="310"/>
      <c r="I28" s="310"/>
      <c r="J28" s="310"/>
      <c r="K28" s="311">
        <f t="shared" si="5"/>
        <v>0</v>
      </c>
      <c r="L28" s="312">
        <f t="shared" si="6"/>
        <v>0</v>
      </c>
    </row>
    <row r="29" spans="1:12" ht="24.75">
      <c r="A29" s="398">
        <v>2</v>
      </c>
      <c r="B29" s="399" t="s">
        <v>821</v>
      </c>
      <c r="C29" s="299">
        <f t="shared" ref="C29:J29" si="8">C31+C34</f>
        <v>0</v>
      </c>
      <c r="D29" s="299">
        <f t="shared" si="8"/>
        <v>0</v>
      </c>
      <c r="E29" s="299">
        <f t="shared" si="8"/>
        <v>0</v>
      </c>
      <c r="F29" s="299">
        <f t="shared" si="8"/>
        <v>0</v>
      </c>
      <c r="G29" s="299">
        <f t="shared" si="8"/>
        <v>0</v>
      </c>
      <c r="H29" s="299">
        <f t="shared" si="8"/>
        <v>0</v>
      </c>
      <c r="I29" s="299">
        <f t="shared" si="8"/>
        <v>0</v>
      </c>
      <c r="J29" s="299">
        <f t="shared" si="8"/>
        <v>0</v>
      </c>
      <c r="K29" s="300">
        <f t="shared" si="5"/>
        <v>0</v>
      </c>
      <c r="L29" s="301">
        <f t="shared" si="6"/>
        <v>0</v>
      </c>
    </row>
    <row r="30" spans="1:12">
      <c r="A30" s="334"/>
      <c r="B30" s="328" t="s">
        <v>824</v>
      </c>
      <c r="C30" s="308"/>
      <c r="D30" s="308"/>
      <c r="E30" s="308"/>
      <c r="F30" s="308"/>
      <c r="G30" s="308"/>
      <c r="H30" s="308"/>
      <c r="I30" s="308"/>
      <c r="J30" s="308"/>
      <c r="K30" s="308"/>
      <c r="L30" s="309"/>
    </row>
    <row r="31" spans="1:12">
      <c r="A31" s="335">
        <v>2.1</v>
      </c>
      <c r="B31" s="329" t="s">
        <v>762</v>
      </c>
      <c r="C31" s="305">
        <f t="shared" ref="C31:J31" si="9">C32+C33</f>
        <v>0</v>
      </c>
      <c r="D31" s="305">
        <f t="shared" si="9"/>
        <v>0</v>
      </c>
      <c r="E31" s="305">
        <f t="shared" si="9"/>
        <v>0</v>
      </c>
      <c r="F31" s="305">
        <f t="shared" si="9"/>
        <v>0</v>
      </c>
      <c r="G31" s="305">
        <f t="shared" si="9"/>
        <v>0</v>
      </c>
      <c r="H31" s="305">
        <f t="shared" si="9"/>
        <v>0</v>
      </c>
      <c r="I31" s="305">
        <f t="shared" si="9"/>
        <v>0</v>
      </c>
      <c r="J31" s="305">
        <f t="shared" si="9"/>
        <v>0</v>
      </c>
      <c r="K31" s="305">
        <f t="shared" ref="K31:L34" si="10">C31+E31+G31+I31</f>
        <v>0</v>
      </c>
      <c r="L31" s="306">
        <f t="shared" si="10"/>
        <v>0</v>
      </c>
    </row>
    <row r="32" spans="1:12">
      <c r="A32" s="335" t="s">
        <v>85</v>
      </c>
      <c r="B32" s="329" t="s">
        <v>773</v>
      </c>
      <c r="C32" s="307"/>
      <c r="D32" s="307"/>
      <c r="E32" s="307"/>
      <c r="F32" s="307"/>
      <c r="G32" s="307"/>
      <c r="H32" s="307"/>
      <c r="I32" s="307"/>
      <c r="J32" s="307"/>
      <c r="K32" s="305">
        <f t="shared" si="10"/>
        <v>0</v>
      </c>
      <c r="L32" s="306">
        <f t="shared" si="10"/>
        <v>0</v>
      </c>
    </row>
    <row r="33" spans="1:12">
      <c r="A33" s="335" t="s">
        <v>88</v>
      </c>
      <c r="B33" s="329" t="s">
        <v>774</v>
      </c>
      <c r="C33" s="307"/>
      <c r="D33" s="307"/>
      <c r="E33" s="307"/>
      <c r="F33" s="307"/>
      <c r="G33" s="307"/>
      <c r="H33" s="307"/>
      <c r="I33" s="307"/>
      <c r="J33" s="307"/>
      <c r="K33" s="305">
        <f t="shared" si="10"/>
        <v>0</v>
      </c>
      <c r="L33" s="306">
        <f t="shared" si="10"/>
        <v>0</v>
      </c>
    </row>
    <row r="34" spans="1:12">
      <c r="A34" s="335">
        <v>2.2000000000000002</v>
      </c>
      <c r="B34" s="329" t="s">
        <v>763</v>
      </c>
      <c r="C34" s="305">
        <f t="shared" ref="C34:J34" si="11">C36+C44</f>
        <v>0</v>
      </c>
      <c r="D34" s="305">
        <f t="shared" si="11"/>
        <v>0</v>
      </c>
      <c r="E34" s="305">
        <f t="shared" si="11"/>
        <v>0</v>
      </c>
      <c r="F34" s="305">
        <f t="shared" si="11"/>
        <v>0</v>
      </c>
      <c r="G34" s="305">
        <f t="shared" si="11"/>
        <v>0</v>
      </c>
      <c r="H34" s="305">
        <f t="shared" si="11"/>
        <v>0</v>
      </c>
      <c r="I34" s="305">
        <f t="shared" si="11"/>
        <v>0</v>
      </c>
      <c r="J34" s="305">
        <f t="shared" si="11"/>
        <v>0</v>
      </c>
      <c r="K34" s="305">
        <f t="shared" si="10"/>
        <v>0</v>
      </c>
      <c r="L34" s="306">
        <f t="shared" si="10"/>
        <v>0</v>
      </c>
    </row>
    <row r="35" spans="1:12">
      <c r="A35" s="335"/>
      <c r="B35" s="330" t="s">
        <v>768</v>
      </c>
      <c r="C35" s="308"/>
      <c r="D35" s="308"/>
      <c r="E35" s="308"/>
      <c r="F35" s="308"/>
      <c r="G35" s="308"/>
      <c r="H35" s="308"/>
      <c r="I35" s="308"/>
      <c r="J35" s="308"/>
      <c r="K35" s="308"/>
      <c r="L35" s="309"/>
    </row>
    <row r="36" spans="1:12">
      <c r="A36" s="335" t="s">
        <v>103</v>
      </c>
      <c r="B36" s="329" t="s">
        <v>771</v>
      </c>
      <c r="C36" s="305">
        <f t="shared" ref="C36:J36" si="12">C37+C38+C39+C40+C41+C42+C43</f>
        <v>0</v>
      </c>
      <c r="D36" s="305">
        <f t="shared" si="12"/>
        <v>0</v>
      </c>
      <c r="E36" s="305">
        <f t="shared" si="12"/>
        <v>0</v>
      </c>
      <c r="F36" s="305">
        <f t="shared" si="12"/>
        <v>0</v>
      </c>
      <c r="G36" s="305">
        <f t="shared" si="12"/>
        <v>0</v>
      </c>
      <c r="H36" s="305">
        <f t="shared" si="12"/>
        <v>0</v>
      </c>
      <c r="I36" s="305">
        <f t="shared" si="12"/>
        <v>0</v>
      </c>
      <c r="J36" s="305">
        <f t="shared" si="12"/>
        <v>0</v>
      </c>
      <c r="K36" s="305">
        <f t="shared" ref="K36:K50" si="13">C36+E36+G36+I36</f>
        <v>0</v>
      </c>
      <c r="L36" s="306">
        <f t="shared" ref="L36:L50" si="14">D36+F36+H36+J36</f>
        <v>0</v>
      </c>
    </row>
    <row r="37" spans="1:12">
      <c r="A37" s="335" t="s">
        <v>720</v>
      </c>
      <c r="B37" s="332" t="s">
        <v>825</v>
      </c>
      <c r="C37" s="307"/>
      <c r="D37" s="307"/>
      <c r="E37" s="307"/>
      <c r="F37" s="307"/>
      <c r="G37" s="307"/>
      <c r="H37" s="307"/>
      <c r="I37" s="307"/>
      <c r="J37" s="307"/>
      <c r="K37" s="305">
        <f t="shared" si="13"/>
        <v>0</v>
      </c>
      <c r="L37" s="306">
        <f t="shared" si="14"/>
        <v>0</v>
      </c>
    </row>
    <row r="38" spans="1:12">
      <c r="A38" s="335" t="s">
        <v>721</v>
      </c>
      <c r="B38" s="332" t="s">
        <v>769</v>
      </c>
      <c r="C38" s="307"/>
      <c r="D38" s="307"/>
      <c r="E38" s="307"/>
      <c r="F38" s="307"/>
      <c r="G38" s="307"/>
      <c r="H38" s="307"/>
      <c r="I38" s="307"/>
      <c r="J38" s="307"/>
      <c r="K38" s="305">
        <f t="shared" si="13"/>
        <v>0</v>
      </c>
      <c r="L38" s="306">
        <f t="shared" si="14"/>
        <v>0</v>
      </c>
    </row>
    <row r="39" spans="1:12">
      <c r="A39" s="335" t="s">
        <v>722</v>
      </c>
      <c r="B39" s="332" t="s">
        <v>782</v>
      </c>
      <c r="C39" s="307"/>
      <c r="D39" s="307"/>
      <c r="E39" s="307"/>
      <c r="F39" s="307"/>
      <c r="G39" s="307"/>
      <c r="H39" s="307"/>
      <c r="I39" s="307"/>
      <c r="J39" s="307"/>
      <c r="K39" s="305">
        <f t="shared" si="13"/>
        <v>0</v>
      </c>
      <c r="L39" s="306">
        <f t="shared" si="14"/>
        <v>0</v>
      </c>
    </row>
    <row r="40" spans="1:12">
      <c r="A40" s="335" t="s">
        <v>723</v>
      </c>
      <c r="B40" s="332" t="s">
        <v>783</v>
      </c>
      <c r="C40" s="307"/>
      <c r="D40" s="307"/>
      <c r="E40" s="307"/>
      <c r="F40" s="307"/>
      <c r="G40" s="307"/>
      <c r="H40" s="307"/>
      <c r="I40" s="307"/>
      <c r="J40" s="307"/>
      <c r="K40" s="305">
        <f t="shared" si="13"/>
        <v>0</v>
      </c>
      <c r="L40" s="306">
        <f t="shared" si="14"/>
        <v>0</v>
      </c>
    </row>
    <row r="41" spans="1:12">
      <c r="A41" s="335" t="s">
        <v>724</v>
      </c>
      <c r="B41" s="332" t="s">
        <v>766</v>
      </c>
      <c r="C41" s="307"/>
      <c r="D41" s="307"/>
      <c r="E41" s="307"/>
      <c r="F41" s="307"/>
      <c r="G41" s="307"/>
      <c r="H41" s="307"/>
      <c r="I41" s="307"/>
      <c r="J41" s="307"/>
      <c r="K41" s="305">
        <f t="shared" si="13"/>
        <v>0</v>
      </c>
      <c r="L41" s="306">
        <f t="shared" si="14"/>
        <v>0</v>
      </c>
    </row>
    <row r="42" spans="1:12">
      <c r="A42" s="335" t="s">
        <v>725</v>
      </c>
      <c r="B42" s="332" t="s">
        <v>770</v>
      </c>
      <c r="C42" s="307"/>
      <c r="D42" s="307"/>
      <c r="E42" s="307"/>
      <c r="F42" s="307"/>
      <c r="G42" s="307"/>
      <c r="H42" s="307"/>
      <c r="I42" s="307"/>
      <c r="J42" s="307"/>
      <c r="K42" s="305">
        <f t="shared" si="13"/>
        <v>0</v>
      </c>
      <c r="L42" s="306">
        <f t="shared" si="14"/>
        <v>0</v>
      </c>
    </row>
    <row r="43" spans="1:12">
      <c r="A43" s="335" t="s">
        <v>726</v>
      </c>
      <c r="B43" s="332" t="s">
        <v>298</v>
      </c>
      <c r="C43" s="307"/>
      <c r="D43" s="307"/>
      <c r="E43" s="307"/>
      <c r="F43" s="307"/>
      <c r="G43" s="307"/>
      <c r="H43" s="307"/>
      <c r="I43" s="307"/>
      <c r="J43" s="307"/>
      <c r="K43" s="305">
        <f t="shared" si="13"/>
        <v>0</v>
      </c>
      <c r="L43" s="306">
        <f t="shared" si="14"/>
        <v>0</v>
      </c>
    </row>
    <row r="44" spans="1:12">
      <c r="A44" s="335" t="s">
        <v>104</v>
      </c>
      <c r="B44" s="329" t="s">
        <v>772</v>
      </c>
      <c r="C44" s="305">
        <f t="shared" ref="C44:J44" si="15">C45+C46+C47+C48+C49</f>
        <v>0</v>
      </c>
      <c r="D44" s="305">
        <f t="shared" si="15"/>
        <v>0</v>
      </c>
      <c r="E44" s="305">
        <f t="shared" si="15"/>
        <v>0</v>
      </c>
      <c r="F44" s="305">
        <f t="shared" si="15"/>
        <v>0</v>
      </c>
      <c r="G44" s="305">
        <f t="shared" si="15"/>
        <v>0</v>
      </c>
      <c r="H44" s="305">
        <f t="shared" si="15"/>
        <v>0</v>
      </c>
      <c r="I44" s="305">
        <f t="shared" si="15"/>
        <v>0</v>
      </c>
      <c r="J44" s="305">
        <f t="shared" si="15"/>
        <v>0</v>
      </c>
      <c r="K44" s="305">
        <f t="shared" si="13"/>
        <v>0</v>
      </c>
      <c r="L44" s="306">
        <f t="shared" si="14"/>
        <v>0</v>
      </c>
    </row>
    <row r="45" spans="1:12">
      <c r="A45" s="335" t="s">
        <v>727</v>
      </c>
      <c r="B45" s="332" t="s">
        <v>782</v>
      </c>
      <c r="C45" s="307"/>
      <c r="D45" s="307"/>
      <c r="E45" s="307"/>
      <c r="F45" s="307"/>
      <c r="G45" s="307"/>
      <c r="H45" s="307"/>
      <c r="I45" s="307"/>
      <c r="J45" s="307"/>
      <c r="K45" s="305">
        <f t="shared" si="13"/>
        <v>0</v>
      </c>
      <c r="L45" s="306">
        <f t="shared" si="14"/>
        <v>0</v>
      </c>
    </row>
    <row r="46" spans="1:12">
      <c r="A46" s="335" t="s">
        <v>728</v>
      </c>
      <c r="B46" s="332" t="s">
        <v>783</v>
      </c>
      <c r="C46" s="307"/>
      <c r="D46" s="307"/>
      <c r="E46" s="307"/>
      <c r="F46" s="307"/>
      <c r="G46" s="307"/>
      <c r="H46" s="307"/>
      <c r="I46" s="307"/>
      <c r="J46" s="307"/>
      <c r="K46" s="305">
        <f t="shared" si="13"/>
        <v>0</v>
      </c>
      <c r="L46" s="306">
        <f t="shared" si="14"/>
        <v>0</v>
      </c>
    </row>
    <row r="47" spans="1:12">
      <c r="A47" s="335" t="s">
        <v>729</v>
      </c>
      <c r="B47" s="332" t="s">
        <v>827</v>
      </c>
      <c r="C47" s="307"/>
      <c r="D47" s="307"/>
      <c r="E47" s="307"/>
      <c r="F47" s="307"/>
      <c r="G47" s="307"/>
      <c r="H47" s="307"/>
      <c r="I47" s="307"/>
      <c r="J47" s="307"/>
      <c r="K47" s="305">
        <f t="shared" si="13"/>
        <v>0</v>
      </c>
      <c r="L47" s="306">
        <f t="shared" si="14"/>
        <v>0</v>
      </c>
    </row>
    <row r="48" spans="1:12">
      <c r="A48" s="335" t="s">
        <v>730</v>
      </c>
      <c r="B48" s="332" t="s">
        <v>826</v>
      </c>
      <c r="C48" s="307"/>
      <c r="D48" s="307"/>
      <c r="E48" s="307"/>
      <c r="F48" s="307"/>
      <c r="G48" s="307"/>
      <c r="H48" s="307"/>
      <c r="I48" s="307"/>
      <c r="J48" s="307"/>
      <c r="K48" s="305">
        <f t="shared" si="13"/>
        <v>0</v>
      </c>
      <c r="L48" s="306">
        <f t="shared" si="14"/>
        <v>0</v>
      </c>
    </row>
    <row r="49" spans="1:12" ht="15.75" thickBot="1">
      <c r="A49" s="335" t="s">
        <v>731</v>
      </c>
      <c r="B49" s="332" t="s">
        <v>298</v>
      </c>
      <c r="C49" s="313"/>
      <c r="D49" s="313"/>
      <c r="E49" s="313"/>
      <c r="F49" s="313"/>
      <c r="G49" s="313"/>
      <c r="H49" s="313"/>
      <c r="I49" s="313"/>
      <c r="J49" s="313"/>
      <c r="K49" s="314">
        <f t="shared" si="13"/>
        <v>0</v>
      </c>
      <c r="L49" s="315">
        <f t="shared" si="14"/>
        <v>0</v>
      </c>
    </row>
    <row r="50" spans="1:12" ht="24.75">
      <c r="A50" s="398">
        <v>3</v>
      </c>
      <c r="B50" s="399" t="s">
        <v>822</v>
      </c>
      <c r="C50" s="299">
        <f t="shared" ref="C50:J50" si="16">C52+C55</f>
        <v>0</v>
      </c>
      <c r="D50" s="299">
        <f t="shared" si="16"/>
        <v>0</v>
      </c>
      <c r="E50" s="299">
        <f t="shared" si="16"/>
        <v>0</v>
      </c>
      <c r="F50" s="299">
        <f t="shared" si="16"/>
        <v>0</v>
      </c>
      <c r="G50" s="299">
        <f t="shared" si="16"/>
        <v>0</v>
      </c>
      <c r="H50" s="299">
        <f t="shared" si="16"/>
        <v>0</v>
      </c>
      <c r="I50" s="299">
        <f t="shared" si="16"/>
        <v>0</v>
      </c>
      <c r="J50" s="299">
        <f t="shared" si="16"/>
        <v>0</v>
      </c>
      <c r="K50" s="300">
        <f t="shared" si="13"/>
        <v>0</v>
      </c>
      <c r="L50" s="301">
        <f t="shared" si="14"/>
        <v>0</v>
      </c>
    </row>
    <row r="51" spans="1:12">
      <c r="A51" s="334"/>
      <c r="B51" s="328" t="s">
        <v>824</v>
      </c>
      <c r="C51" s="308"/>
      <c r="D51" s="308"/>
      <c r="E51" s="308"/>
      <c r="F51" s="308"/>
      <c r="G51" s="308"/>
      <c r="H51" s="308"/>
      <c r="I51" s="308"/>
      <c r="J51" s="308"/>
      <c r="K51" s="308"/>
      <c r="L51" s="309"/>
    </row>
    <row r="52" spans="1:12">
      <c r="A52" s="335">
        <v>3.1</v>
      </c>
      <c r="B52" s="329" t="s">
        <v>762</v>
      </c>
      <c r="C52" s="305">
        <f t="shared" ref="C52:J52" si="17">C53+C54</f>
        <v>0</v>
      </c>
      <c r="D52" s="305">
        <f t="shared" si="17"/>
        <v>0</v>
      </c>
      <c r="E52" s="305">
        <f t="shared" si="17"/>
        <v>0</v>
      </c>
      <c r="F52" s="305">
        <f t="shared" si="17"/>
        <v>0</v>
      </c>
      <c r="G52" s="305">
        <f t="shared" si="17"/>
        <v>0</v>
      </c>
      <c r="H52" s="305">
        <f t="shared" si="17"/>
        <v>0</v>
      </c>
      <c r="I52" s="305">
        <f t="shared" si="17"/>
        <v>0</v>
      </c>
      <c r="J52" s="305">
        <f t="shared" si="17"/>
        <v>0</v>
      </c>
      <c r="K52" s="305">
        <f t="shared" ref="K52:L55" si="18">C52+E52+G52+I52</f>
        <v>0</v>
      </c>
      <c r="L52" s="306">
        <f t="shared" si="18"/>
        <v>0</v>
      </c>
    </row>
    <row r="53" spans="1:12">
      <c r="A53" s="335" t="s">
        <v>93</v>
      </c>
      <c r="B53" s="329" t="s">
        <v>773</v>
      </c>
      <c r="C53" s="307"/>
      <c r="D53" s="307"/>
      <c r="E53" s="307"/>
      <c r="F53" s="307"/>
      <c r="G53" s="307"/>
      <c r="H53" s="307"/>
      <c r="I53" s="307"/>
      <c r="J53" s="307"/>
      <c r="K53" s="305">
        <f t="shared" si="18"/>
        <v>0</v>
      </c>
      <c r="L53" s="306">
        <f t="shared" si="18"/>
        <v>0</v>
      </c>
    </row>
    <row r="54" spans="1:12">
      <c r="A54" s="335" t="s">
        <v>113</v>
      </c>
      <c r="B54" s="329" t="s">
        <v>774</v>
      </c>
      <c r="C54" s="307"/>
      <c r="D54" s="307"/>
      <c r="E54" s="307"/>
      <c r="F54" s="307"/>
      <c r="G54" s="307"/>
      <c r="H54" s="307"/>
      <c r="I54" s="307"/>
      <c r="J54" s="307"/>
      <c r="K54" s="305">
        <f t="shared" si="18"/>
        <v>0</v>
      </c>
      <c r="L54" s="306">
        <f t="shared" si="18"/>
        <v>0</v>
      </c>
    </row>
    <row r="55" spans="1:12">
      <c r="A55" s="335">
        <v>3.2</v>
      </c>
      <c r="B55" s="329" t="s">
        <v>763</v>
      </c>
      <c r="C55" s="305">
        <f t="shared" ref="C55:J55" si="19">C57+C63</f>
        <v>0</v>
      </c>
      <c r="D55" s="305">
        <f t="shared" si="19"/>
        <v>0</v>
      </c>
      <c r="E55" s="305">
        <f t="shared" si="19"/>
        <v>0</v>
      </c>
      <c r="F55" s="305">
        <f t="shared" si="19"/>
        <v>0</v>
      </c>
      <c r="G55" s="305">
        <f t="shared" si="19"/>
        <v>0</v>
      </c>
      <c r="H55" s="305">
        <f t="shared" si="19"/>
        <v>0</v>
      </c>
      <c r="I55" s="305">
        <f t="shared" si="19"/>
        <v>0</v>
      </c>
      <c r="J55" s="305">
        <f t="shared" si="19"/>
        <v>0</v>
      </c>
      <c r="K55" s="305">
        <f t="shared" si="18"/>
        <v>0</v>
      </c>
      <c r="L55" s="306">
        <f t="shared" si="18"/>
        <v>0</v>
      </c>
    </row>
    <row r="56" spans="1:12">
      <c r="A56" s="335"/>
      <c r="B56" s="330" t="s">
        <v>768</v>
      </c>
      <c r="C56" s="308"/>
      <c r="D56" s="308"/>
      <c r="E56" s="308"/>
      <c r="F56" s="308"/>
      <c r="G56" s="308"/>
      <c r="H56" s="308"/>
      <c r="I56" s="308"/>
      <c r="J56" s="308"/>
      <c r="K56" s="308"/>
      <c r="L56" s="309"/>
    </row>
    <row r="57" spans="1:12">
      <c r="A57" s="335" t="s">
        <v>95</v>
      </c>
      <c r="B57" s="329" t="s">
        <v>771</v>
      </c>
      <c r="C57" s="305">
        <f t="shared" ref="C57:J57" si="20">C58+C59+C60+C61+C62</f>
        <v>0</v>
      </c>
      <c r="D57" s="305">
        <f t="shared" si="20"/>
        <v>0</v>
      </c>
      <c r="E57" s="305">
        <f t="shared" si="20"/>
        <v>0</v>
      </c>
      <c r="F57" s="305">
        <f t="shared" si="20"/>
        <v>0</v>
      </c>
      <c r="G57" s="305">
        <f t="shared" si="20"/>
        <v>0</v>
      </c>
      <c r="H57" s="305">
        <f t="shared" si="20"/>
        <v>0</v>
      </c>
      <c r="I57" s="305">
        <f t="shared" si="20"/>
        <v>0</v>
      </c>
      <c r="J57" s="305">
        <f t="shared" si="20"/>
        <v>0</v>
      </c>
      <c r="K57" s="305">
        <f t="shared" ref="K57:K68" si="21">C57+E57+G57+I57</f>
        <v>0</v>
      </c>
      <c r="L57" s="306">
        <f t="shared" ref="L57:L68" si="22">D57+F57+H57+J57</f>
        <v>0</v>
      </c>
    </row>
    <row r="58" spans="1:12">
      <c r="A58" s="335" t="s">
        <v>180</v>
      </c>
      <c r="B58" s="332" t="s">
        <v>825</v>
      </c>
      <c r="C58" s="307"/>
      <c r="D58" s="307"/>
      <c r="E58" s="307"/>
      <c r="F58" s="307"/>
      <c r="G58" s="307"/>
      <c r="H58" s="307"/>
      <c r="I58" s="307"/>
      <c r="J58" s="307"/>
      <c r="K58" s="305">
        <f t="shared" si="21"/>
        <v>0</v>
      </c>
      <c r="L58" s="306">
        <f t="shared" si="22"/>
        <v>0</v>
      </c>
    </row>
    <row r="59" spans="1:12">
      <c r="A59" s="335" t="s">
        <v>181</v>
      </c>
      <c r="B59" s="332" t="s">
        <v>783</v>
      </c>
      <c r="C59" s="307"/>
      <c r="D59" s="307"/>
      <c r="E59" s="307"/>
      <c r="F59" s="307"/>
      <c r="G59" s="307"/>
      <c r="H59" s="307"/>
      <c r="I59" s="307"/>
      <c r="J59" s="307"/>
      <c r="K59" s="305">
        <f t="shared" si="21"/>
        <v>0</v>
      </c>
      <c r="L59" s="306">
        <f t="shared" si="22"/>
        <v>0</v>
      </c>
    </row>
    <row r="60" spans="1:12">
      <c r="A60" s="335" t="s">
        <v>732</v>
      </c>
      <c r="B60" s="332" t="s">
        <v>770</v>
      </c>
      <c r="C60" s="307"/>
      <c r="D60" s="307"/>
      <c r="E60" s="307"/>
      <c r="F60" s="307"/>
      <c r="G60" s="307"/>
      <c r="H60" s="307"/>
      <c r="I60" s="307"/>
      <c r="J60" s="307"/>
      <c r="K60" s="305">
        <f t="shared" si="21"/>
        <v>0</v>
      </c>
      <c r="L60" s="306">
        <f t="shared" si="22"/>
        <v>0</v>
      </c>
    </row>
    <row r="61" spans="1:12">
      <c r="A61" s="335" t="s">
        <v>733</v>
      </c>
      <c r="B61" s="332" t="s">
        <v>769</v>
      </c>
      <c r="C61" s="307"/>
      <c r="D61" s="307"/>
      <c r="E61" s="307"/>
      <c r="F61" s="307"/>
      <c r="G61" s="307"/>
      <c r="H61" s="307"/>
      <c r="I61" s="307"/>
      <c r="J61" s="307"/>
      <c r="K61" s="305">
        <f t="shared" si="21"/>
        <v>0</v>
      </c>
      <c r="L61" s="306">
        <f t="shared" si="22"/>
        <v>0</v>
      </c>
    </row>
    <row r="62" spans="1:12">
      <c r="A62" s="335" t="s">
        <v>734</v>
      </c>
      <c r="B62" s="332" t="s">
        <v>298</v>
      </c>
      <c r="C62" s="307"/>
      <c r="D62" s="307"/>
      <c r="E62" s="307"/>
      <c r="F62" s="307"/>
      <c r="G62" s="307"/>
      <c r="H62" s="307"/>
      <c r="I62" s="307"/>
      <c r="J62" s="307"/>
      <c r="K62" s="305">
        <f t="shared" si="21"/>
        <v>0</v>
      </c>
      <c r="L62" s="306">
        <f t="shared" si="22"/>
        <v>0</v>
      </c>
    </row>
    <row r="63" spans="1:12">
      <c r="A63" s="335" t="s">
        <v>182</v>
      </c>
      <c r="B63" s="329" t="s">
        <v>772</v>
      </c>
      <c r="C63" s="305">
        <f t="shared" ref="C63:J63" si="23">C64+C65+C66+C67</f>
        <v>0</v>
      </c>
      <c r="D63" s="305">
        <f t="shared" si="23"/>
        <v>0</v>
      </c>
      <c r="E63" s="305">
        <f t="shared" si="23"/>
        <v>0</v>
      </c>
      <c r="F63" s="305">
        <f t="shared" si="23"/>
        <v>0</v>
      </c>
      <c r="G63" s="305">
        <f t="shared" si="23"/>
        <v>0</v>
      </c>
      <c r="H63" s="305">
        <f t="shared" si="23"/>
        <v>0</v>
      </c>
      <c r="I63" s="305">
        <f t="shared" si="23"/>
        <v>0</v>
      </c>
      <c r="J63" s="305">
        <f t="shared" si="23"/>
        <v>0</v>
      </c>
      <c r="K63" s="305">
        <f t="shared" si="21"/>
        <v>0</v>
      </c>
      <c r="L63" s="306">
        <f t="shared" si="22"/>
        <v>0</v>
      </c>
    </row>
    <row r="64" spans="1:12">
      <c r="A64" s="335" t="s">
        <v>184</v>
      </c>
      <c r="B64" s="332" t="s">
        <v>783</v>
      </c>
      <c r="C64" s="307"/>
      <c r="D64" s="307"/>
      <c r="E64" s="307"/>
      <c r="F64" s="307"/>
      <c r="G64" s="307"/>
      <c r="H64" s="307"/>
      <c r="I64" s="307"/>
      <c r="J64" s="307"/>
      <c r="K64" s="305">
        <f t="shared" si="21"/>
        <v>0</v>
      </c>
      <c r="L64" s="306">
        <f t="shared" si="22"/>
        <v>0</v>
      </c>
    </row>
    <row r="65" spans="1:12">
      <c r="A65" s="335" t="s">
        <v>735</v>
      </c>
      <c r="B65" s="332" t="s">
        <v>827</v>
      </c>
      <c r="C65" s="307"/>
      <c r="D65" s="307"/>
      <c r="E65" s="307"/>
      <c r="F65" s="307"/>
      <c r="G65" s="307"/>
      <c r="H65" s="307"/>
      <c r="I65" s="307"/>
      <c r="J65" s="307"/>
      <c r="K65" s="305">
        <f t="shared" si="21"/>
        <v>0</v>
      </c>
      <c r="L65" s="306">
        <f t="shared" si="22"/>
        <v>0</v>
      </c>
    </row>
    <row r="66" spans="1:12">
      <c r="A66" s="335" t="s">
        <v>736</v>
      </c>
      <c r="B66" s="332" t="s">
        <v>826</v>
      </c>
      <c r="C66" s="307"/>
      <c r="D66" s="307"/>
      <c r="E66" s="307"/>
      <c r="F66" s="307"/>
      <c r="G66" s="307"/>
      <c r="H66" s="307"/>
      <c r="I66" s="307"/>
      <c r="J66" s="307"/>
      <c r="K66" s="305">
        <f t="shared" si="21"/>
        <v>0</v>
      </c>
      <c r="L66" s="306">
        <f t="shared" si="22"/>
        <v>0</v>
      </c>
    </row>
    <row r="67" spans="1:12" ht="15.75" thickBot="1">
      <c r="A67" s="335" t="s">
        <v>737</v>
      </c>
      <c r="B67" s="332" t="s">
        <v>358</v>
      </c>
      <c r="C67" s="313"/>
      <c r="D67" s="313"/>
      <c r="E67" s="313"/>
      <c r="F67" s="313"/>
      <c r="G67" s="313"/>
      <c r="H67" s="313"/>
      <c r="I67" s="313"/>
      <c r="J67" s="313"/>
      <c r="K67" s="314">
        <f t="shared" si="21"/>
        <v>0</v>
      </c>
      <c r="L67" s="315">
        <f t="shared" si="22"/>
        <v>0</v>
      </c>
    </row>
    <row r="68" spans="1:12" ht="26.25" customHeight="1">
      <c r="A68" s="398">
        <v>4</v>
      </c>
      <c r="B68" s="399" t="s">
        <v>828</v>
      </c>
      <c r="C68" s="299">
        <f t="shared" ref="C68:J68" si="24">C70+C73</f>
        <v>0</v>
      </c>
      <c r="D68" s="299">
        <f t="shared" si="24"/>
        <v>0</v>
      </c>
      <c r="E68" s="299">
        <f t="shared" si="24"/>
        <v>0</v>
      </c>
      <c r="F68" s="299">
        <f t="shared" si="24"/>
        <v>0</v>
      </c>
      <c r="G68" s="299">
        <f t="shared" si="24"/>
        <v>0</v>
      </c>
      <c r="H68" s="299">
        <f t="shared" si="24"/>
        <v>0</v>
      </c>
      <c r="I68" s="299">
        <f t="shared" si="24"/>
        <v>0</v>
      </c>
      <c r="J68" s="299">
        <f t="shared" si="24"/>
        <v>0</v>
      </c>
      <c r="K68" s="300">
        <f t="shared" si="21"/>
        <v>0</v>
      </c>
      <c r="L68" s="301">
        <f t="shared" si="22"/>
        <v>0</v>
      </c>
    </row>
    <row r="69" spans="1:12">
      <c r="A69" s="334"/>
      <c r="B69" s="328" t="s">
        <v>824</v>
      </c>
      <c r="C69" s="308"/>
      <c r="D69" s="308"/>
      <c r="E69" s="308"/>
      <c r="F69" s="308"/>
      <c r="G69" s="308"/>
      <c r="H69" s="308"/>
      <c r="I69" s="308"/>
      <c r="J69" s="308"/>
      <c r="K69" s="308"/>
      <c r="L69" s="309"/>
    </row>
    <row r="70" spans="1:12">
      <c r="A70" s="335">
        <v>4.0999999999999996</v>
      </c>
      <c r="B70" s="329" t="s">
        <v>762</v>
      </c>
      <c r="C70" s="305">
        <f t="shared" ref="C70:J70" si="25">C71+C72</f>
        <v>0</v>
      </c>
      <c r="D70" s="305">
        <f t="shared" si="25"/>
        <v>0</v>
      </c>
      <c r="E70" s="305">
        <f t="shared" si="25"/>
        <v>0</v>
      </c>
      <c r="F70" s="305">
        <f t="shared" si="25"/>
        <v>0</v>
      </c>
      <c r="G70" s="305">
        <f t="shared" si="25"/>
        <v>0</v>
      </c>
      <c r="H70" s="305">
        <f t="shared" si="25"/>
        <v>0</v>
      </c>
      <c r="I70" s="305">
        <f t="shared" si="25"/>
        <v>0</v>
      </c>
      <c r="J70" s="305">
        <f t="shared" si="25"/>
        <v>0</v>
      </c>
      <c r="K70" s="305">
        <f t="shared" ref="K70:L73" si="26">C70+E70+G70+I70</f>
        <v>0</v>
      </c>
      <c r="L70" s="306">
        <f t="shared" si="26"/>
        <v>0</v>
      </c>
    </row>
    <row r="71" spans="1:12">
      <c r="A71" s="335" t="s">
        <v>678</v>
      </c>
      <c r="B71" s="329" t="s">
        <v>773</v>
      </c>
      <c r="C71" s="307"/>
      <c r="D71" s="307"/>
      <c r="E71" s="307"/>
      <c r="F71" s="307"/>
      <c r="G71" s="307"/>
      <c r="H71" s="307"/>
      <c r="I71" s="307"/>
      <c r="J71" s="307"/>
      <c r="K71" s="305">
        <f t="shared" si="26"/>
        <v>0</v>
      </c>
      <c r="L71" s="306">
        <f t="shared" si="26"/>
        <v>0</v>
      </c>
    </row>
    <row r="72" spans="1:12">
      <c r="A72" s="335" t="s">
        <v>681</v>
      </c>
      <c r="B72" s="329" t="s">
        <v>774</v>
      </c>
      <c r="C72" s="307"/>
      <c r="D72" s="307"/>
      <c r="E72" s="307"/>
      <c r="F72" s="307"/>
      <c r="G72" s="307"/>
      <c r="H72" s="307"/>
      <c r="I72" s="307"/>
      <c r="J72" s="307"/>
      <c r="K72" s="305">
        <f t="shared" si="26"/>
        <v>0</v>
      </c>
      <c r="L72" s="306">
        <f t="shared" si="26"/>
        <v>0</v>
      </c>
    </row>
    <row r="73" spans="1:12">
      <c r="A73" s="335">
        <v>4.2</v>
      </c>
      <c r="B73" s="329" t="s">
        <v>763</v>
      </c>
      <c r="C73" s="305">
        <f t="shared" ref="C73:J73" si="27">C75+C84</f>
        <v>0</v>
      </c>
      <c r="D73" s="305">
        <f t="shared" si="27"/>
        <v>0</v>
      </c>
      <c r="E73" s="305">
        <f t="shared" si="27"/>
        <v>0</v>
      </c>
      <c r="F73" s="305">
        <f t="shared" si="27"/>
        <v>0</v>
      </c>
      <c r="G73" s="305">
        <f t="shared" si="27"/>
        <v>0</v>
      </c>
      <c r="H73" s="305">
        <f t="shared" si="27"/>
        <v>0</v>
      </c>
      <c r="I73" s="305">
        <f t="shared" si="27"/>
        <v>0</v>
      </c>
      <c r="J73" s="305">
        <f t="shared" si="27"/>
        <v>0</v>
      </c>
      <c r="K73" s="305">
        <f t="shared" si="26"/>
        <v>0</v>
      </c>
      <c r="L73" s="306">
        <f t="shared" si="26"/>
        <v>0</v>
      </c>
    </row>
    <row r="74" spans="1:12">
      <c r="A74" s="335"/>
      <c r="B74" s="330" t="s">
        <v>768</v>
      </c>
      <c r="C74" s="308"/>
      <c r="D74" s="308"/>
      <c r="E74" s="308"/>
      <c r="F74" s="308"/>
      <c r="G74" s="308"/>
      <c r="H74" s="308"/>
      <c r="I74" s="308"/>
      <c r="J74" s="308"/>
      <c r="K74" s="308"/>
      <c r="L74" s="309"/>
    </row>
    <row r="75" spans="1:12">
      <c r="A75" s="335" t="s">
        <v>684</v>
      </c>
      <c r="B75" s="329" t="s">
        <v>771</v>
      </c>
      <c r="C75" s="305">
        <f t="shared" ref="C75:J75" si="28">C76+C77+C78+C79+C80+C81+C82+C83</f>
        <v>0</v>
      </c>
      <c r="D75" s="305">
        <f t="shared" si="28"/>
        <v>0</v>
      </c>
      <c r="E75" s="305">
        <f t="shared" si="28"/>
        <v>0</v>
      </c>
      <c r="F75" s="305">
        <f t="shared" si="28"/>
        <v>0</v>
      </c>
      <c r="G75" s="305">
        <f t="shared" si="28"/>
        <v>0</v>
      </c>
      <c r="H75" s="305">
        <f t="shared" si="28"/>
        <v>0</v>
      </c>
      <c r="I75" s="305">
        <f t="shared" si="28"/>
        <v>0</v>
      </c>
      <c r="J75" s="305">
        <f t="shared" si="28"/>
        <v>0</v>
      </c>
      <c r="K75" s="305">
        <f t="shared" ref="K75:K96" si="29">C75+E75+G75+I75</f>
        <v>0</v>
      </c>
      <c r="L75" s="306">
        <f t="shared" ref="L75:L96" si="30">D75+F75+H75+J75</f>
        <v>0</v>
      </c>
    </row>
    <row r="76" spans="1:12">
      <c r="A76" s="335" t="s">
        <v>685</v>
      </c>
      <c r="B76" s="332" t="s">
        <v>825</v>
      </c>
      <c r="C76" s="307"/>
      <c r="D76" s="307"/>
      <c r="E76" s="307"/>
      <c r="F76" s="307"/>
      <c r="G76" s="307"/>
      <c r="H76" s="307"/>
      <c r="I76" s="307"/>
      <c r="J76" s="307"/>
      <c r="K76" s="305">
        <f t="shared" si="29"/>
        <v>0</v>
      </c>
      <c r="L76" s="306">
        <f t="shared" si="30"/>
        <v>0</v>
      </c>
    </row>
    <row r="77" spans="1:12">
      <c r="A77" s="335" t="s">
        <v>686</v>
      </c>
      <c r="B77" s="332" t="s">
        <v>782</v>
      </c>
      <c r="C77" s="307"/>
      <c r="D77" s="307"/>
      <c r="E77" s="307"/>
      <c r="F77" s="307"/>
      <c r="G77" s="307"/>
      <c r="H77" s="307"/>
      <c r="I77" s="307"/>
      <c r="J77" s="307"/>
      <c r="K77" s="305">
        <f t="shared" si="29"/>
        <v>0</v>
      </c>
      <c r="L77" s="306">
        <f t="shared" si="30"/>
        <v>0</v>
      </c>
    </row>
    <row r="78" spans="1:12">
      <c r="A78" s="335" t="s">
        <v>738</v>
      </c>
      <c r="B78" s="332" t="s">
        <v>783</v>
      </c>
      <c r="C78" s="307"/>
      <c r="D78" s="307"/>
      <c r="E78" s="307"/>
      <c r="F78" s="307"/>
      <c r="G78" s="307"/>
      <c r="H78" s="307"/>
      <c r="I78" s="307"/>
      <c r="J78" s="307"/>
      <c r="K78" s="305">
        <f t="shared" si="29"/>
        <v>0</v>
      </c>
      <c r="L78" s="306">
        <f t="shared" si="30"/>
        <v>0</v>
      </c>
    </row>
    <row r="79" spans="1:12">
      <c r="A79" s="335" t="s">
        <v>739</v>
      </c>
      <c r="B79" s="331" t="s">
        <v>785</v>
      </c>
      <c r="C79" s="307"/>
      <c r="D79" s="307"/>
      <c r="E79" s="307"/>
      <c r="F79" s="307"/>
      <c r="G79" s="307"/>
      <c r="H79" s="307"/>
      <c r="I79" s="307"/>
      <c r="J79" s="307"/>
      <c r="K79" s="305">
        <f t="shared" si="29"/>
        <v>0</v>
      </c>
      <c r="L79" s="306">
        <f t="shared" si="30"/>
        <v>0</v>
      </c>
    </row>
    <row r="80" spans="1:12">
      <c r="A80" s="335" t="s">
        <v>740</v>
      </c>
      <c r="B80" s="332" t="s">
        <v>766</v>
      </c>
      <c r="C80" s="307"/>
      <c r="D80" s="307"/>
      <c r="E80" s="307"/>
      <c r="F80" s="307"/>
      <c r="G80" s="307"/>
      <c r="H80" s="307"/>
      <c r="I80" s="307"/>
      <c r="J80" s="307"/>
      <c r="K80" s="305">
        <f t="shared" si="29"/>
        <v>0</v>
      </c>
      <c r="L80" s="306">
        <f t="shared" si="30"/>
        <v>0</v>
      </c>
    </row>
    <row r="81" spans="1:12">
      <c r="A81" s="335" t="s">
        <v>741</v>
      </c>
      <c r="B81" s="332" t="s">
        <v>770</v>
      </c>
      <c r="C81" s="307"/>
      <c r="D81" s="307"/>
      <c r="E81" s="307"/>
      <c r="F81" s="307"/>
      <c r="G81" s="307"/>
      <c r="H81" s="307"/>
      <c r="I81" s="307"/>
      <c r="J81" s="307"/>
      <c r="K81" s="305">
        <f t="shared" si="29"/>
        <v>0</v>
      </c>
      <c r="L81" s="306">
        <f t="shared" si="30"/>
        <v>0</v>
      </c>
    </row>
    <row r="82" spans="1:12">
      <c r="A82" s="335" t="s">
        <v>742</v>
      </c>
      <c r="B82" s="332" t="s">
        <v>769</v>
      </c>
      <c r="C82" s="307"/>
      <c r="D82" s="307"/>
      <c r="E82" s="307"/>
      <c r="F82" s="307"/>
      <c r="G82" s="307"/>
      <c r="H82" s="307"/>
      <c r="I82" s="307"/>
      <c r="J82" s="307"/>
      <c r="K82" s="305">
        <f t="shared" si="29"/>
        <v>0</v>
      </c>
      <c r="L82" s="306">
        <f t="shared" si="30"/>
        <v>0</v>
      </c>
    </row>
    <row r="83" spans="1:12">
      <c r="A83" s="335" t="s">
        <v>743</v>
      </c>
      <c r="B83" s="332" t="s">
        <v>298</v>
      </c>
      <c r="C83" s="307"/>
      <c r="D83" s="307"/>
      <c r="E83" s="307"/>
      <c r="F83" s="307"/>
      <c r="G83" s="307"/>
      <c r="H83" s="307"/>
      <c r="I83" s="307"/>
      <c r="J83" s="307"/>
      <c r="K83" s="305">
        <f t="shared" si="29"/>
        <v>0</v>
      </c>
      <c r="L83" s="306">
        <f t="shared" si="30"/>
        <v>0</v>
      </c>
    </row>
    <row r="84" spans="1:12">
      <c r="A84" s="335" t="s">
        <v>687</v>
      </c>
      <c r="B84" s="329" t="s">
        <v>772</v>
      </c>
      <c r="C84" s="305">
        <f t="shared" ref="C84:J84" si="31">C85+C86+C87+C88+C89</f>
        <v>0</v>
      </c>
      <c r="D84" s="305">
        <f t="shared" si="31"/>
        <v>0</v>
      </c>
      <c r="E84" s="305">
        <f t="shared" si="31"/>
        <v>0</v>
      </c>
      <c r="F84" s="305">
        <f t="shared" si="31"/>
        <v>0</v>
      </c>
      <c r="G84" s="305">
        <f t="shared" si="31"/>
        <v>0</v>
      </c>
      <c r="H84" s="305">
        <f t="shared" si="31"/>
        <v>0</v>
      </c>
      <c r="I84" s="305">
        <f t="shared" si="31"/>
        <v>0</v>
      </c>
      <c r="J84" s="305">
        <f t="shared" si="31"/>
        <v>0</v>
      </c>
      <c r="K84" s="305">
        <f t="shared" si="29"/>
        <v>0</v>
      </c>
      <c r="L84" s="306">
        <f t="shared" si="30"/>
        <v>0</v>
      </c>
    </row>
    <row r="85" spans="1:12">
      <c r="A85" s="335" t="s">
        <v>688</v>
      </c>
      <c r="B85" s="332" t="s">
        <v>783</v>
      </c>
      <c r="C85" s="307"/>
      <c r="D85" s="307"/>
      <c r="E85" s="307"/>
      <c r="F85" s="307"/>
      <c r="G85" s="307"/>
      <c r="H85" s="307"/>
      <c r="I85" s="307"/>
      <c r="J85" s="307"/>
      <c r="K85" s="305">
        <f t="shared" si="29"/>
        <v>0</v>
      </c>
      <c r="L85" s="306">
        <f t="shared" si="30"/>
        <v>0</v>
      </c>
    </row>
    <row r="86" spans="1:12">
      <c r="A86" s="335" t="s">
        <v>689</v>
      </c>
      <c r="B86" s="332" t="s">
        <v>782</v>
      </c>
      <c r="C86" s="307"/>
      <c r="D86" s="307"/>
      <c r="E86" s="307"/>
      <c r="F86" s="307"/>
      <c r="G86" s="307"/>
      <c r="H86" s="307"/>
      <c r="I86" s="307"/>
      <c r="J86" s="307"/>
      <c r="K86" s="305">
        <f t="shared" si="29"/>
        <v>0</v>
      </c>
      <c r="L86" s="306">
        <f t="shared" si="30"/>
        <v>0</v>
      </c>
    </row>
    <row r="87" spans="1:12">
      <c r="A87" s="335" t="s">
        <v>744</v>
      </c>
      <c r="B87" s="332" t="s">
        <v>827</v>
      </c>
      <c r="C87" s="307"/>
      <c r="D87" s="307"/>
      <c r="E87" s="307"/>
      <c r="F87" s="307"/>
      <c r="G87" s="307"/>
      <c r="H87" s="307"/>
      <c r="I87" s="307"/>
      <c r="J87" s="307"/>
      <c r="K87" s="305">
        <f t="shared" si="29"/>
        <v>0</v>
      </c>
      <c r="L87" s="306">
        <f t="shared" si="30"/>
        <v>0</v>
      </c>
    </row>
    <row r="88" spans="1:12">
      <c r="A88" s="335" t="s">
        <v>745</v>
      </c>
      <c r="B88" s="332" t="s">
        <v>826</v>
      </c>
      <c r="C88" s="307"/>
      <c r="D88" s="307"/>
      <c r="E88" s="307"/>
      <c r="F88" s="307"/>
      <c r="G88" s="307"/>
      <c r="H88" s="307"/>
      <c r="I88" s="307"/>
      <c r="J88" s="307"/>
      <c r="K88" s="305">
        <f t="shared" si="29"/>
        <v>0</v>
      </c>
      <c r="L88" s="306">
        <f t="shared" si="30"/>
        <v>0</v>
      </c>
    </row>
    <row r="89" spans="1:12" ht="15.75" thickBot="1">
      <c r="A89" s="336" t="s">
        <v>746</v>
      </c>
      <c r="B89" s="332" t="s">
        <v>358</v>
      </c>
      <c r="C89" s="310"/>
      <c r="D89" s="310"/>
      <c r="E89" s="310"/>
      <c r="F89" s="310"/>
      <c r="G89" s="310"/>
      <c r="H89" s="310"/>
      <c r="I89" s="310"/>
      <c r="J89" s="310"/>
      <c r="K89" s="311">
        <f t="shared" si="29"/>
        <v>0</v>
      </c>
      <c r="L89" s="312">
        <f t="shared" si="30"/>
        <v>0</v>
      </c>
    </row>
    <row r="90" spans="1:12">
      <c r="A90" s="398">
        <v>5</v>
      </c>
      <c r="B90" s="399" t="s">
        <v>775</v>
      </c>
      <c r="C90" s="316">
        <f>C91+C94</f>
        <v>0</v>
      </c>
      <c r="D90" s="316">
        <f t="shared" ref="D90:J90" si="32">D91+D94</f>
        <v>0</v>
      </c>
      <c r="E90" s="316">
        <f t="shared" si="32"/>
        <v>0</v>
      </c>
      <c r="F90" s="316">
        <f t="shared" si="32"/>
        <v>0</v>
      </c>
      <c r="G90" s="316">
        <f t="shared" si="32"/>
        <v>0</v>
      </c>
      <c r="H90" s="316">
        <f t="shared" si="32"/>
        <v>0</v>
      </c>
      <c r="I90" s="316">
        <f t="shared" si="32"/>
        <v>0</v>
      </c>
      <c r="J90" s="316">
        <f t="shared" si="32"/>
        <v>0</v>
      </c>
      <c r="K90" s="316">
        <f t="shared" si="29"/>
        <v>0</v>
      </c>
      <c r="L90" s="317">
        <f t="shared" si="30"/>
        <v>0</v>
      </c>
    </row>
    <row r="91" spans="1:12">
      <c r="A91" s="335">
        <v>5.0999999999999996</v>
      </c>
      <c r="B91" s="329" t="s">
        <v>762</v>
      </c>
      <c r="C91" s="305">
        <f t="shared" ref="C91:J91" si="33">C92+C93</f>
        <v>0</v>
      </c>
      <c r="D91" s="305">
        <f t="shared" si="33"/>
        <v>0</v>
      </c>
      <c r="E91" s="305">
        <f t="shared" si="33"/>
        <v>0</v>
      </c>
      <c r="F91" s="305">
        <f t="shared" si="33"/>
        <v>0</v>
      </c>
      <c r="G91" s="305">
        <f t="shared" si="33"/>
        <v>0</v>
      </c>
      <c r="H91" s="305">
        <f t="shared" si="33"/>
        <v>0</v>
      </c>
      <c r="I91" s="305">
        <f t="shared" si="33"/>
        <v>0</v>
      </c>
      <c r="J91" s="305">
        <f t="shared" si="33"/>
        <v>0</v>
      </c>
      <c r="K91" s="318">
        <f t="shared" si="29"/>
        <v>0</v>
      </c>
      <c r="L91" s="319">
        <f t="shared" si="30"/>
        <v>0</v>
      </c>
    </row>
    <row r="92" spans="1:12">
      <c r="A92" s="335" t="s">
        <v>747</v>
      </c>
      <c r="B92" s="329" t="s">
        <v>773</v>
      </c>
      <c r="C92" s="307"/>
      <c r="D92" s="307"/>
      <c r="E92" s="307"/>
      <c r="F92" s="307"/>
      <c r="G92" s="307"/>
      <c r="H92" s="307"/>
      <c r="I92" s="307"/>
      <c r="J92" s="307"/>
      <c r="K92" s="318">
        <f t="shared" si="29"/>
        <v>0</v>
      </c>
      <c r="L92" s="319">
        <f t="shared" si="30"/>
        <v>0</v>
      </c>
    </row>
    <row r="93" spans="1:12">
      <c r="A93" s="335" t="s">
        <v>748</v>
      </c>
      <c r="B93" s="329" t="s">
        <v>774</v>
      </c>
      <c r="C93" s="320"/>
      <c r="D93" s="321"/>
      <c r="E93" s="321"/>
      <c r="F93" s="321"/>
      <c r="G93" s="321"/>
      <c r="H93" s="321"/>
      <c r="I93" s="321"/>
      <c r="J93" s="321"/>
      <c r="K93" s="318">
        <f t="shared" si="29"/>
        <v>0</v>
      </c>
      <c r="L93" s="319">
        <f t="shared" si="30"/>
        <v>0</v>
      </c>
    </row>
    <row r="94" spans="1:12">
      <c r="A94" s="335">
        <v>5.2</v>
      </c>
      <c r="B94" s="329" t="s">
        <v>763</v>
      </c>
      <c r="C94" s="305">
        <f t="shared" ref="C94:J94" si="34">C95+C96</f>
        <v>0</v>
      </c>
      <c r="D94" s="305">
        <f t="shared" si="34"/>
        <v>0</v>
      </c>
      <c r="E94" s="305">
        <f t="shared" si="34"/>
        <v>0</v>
      </c>
      <c r="F94" s="305">
        <f t="shared" si="34"/>
        <v>0</v>
      </c>
      <c r="G94" s="305">
        <f t="shared" si="34"/>
        <v>0</v>
      </c>
      <c r="H94" s="305">
        <f t="shared" si="34"/>
        <v>0</v>
      </c>
      <c r="I94" s="305">
        <f t="shared" si="34"/>
        <v>0</v>
      </c>
      <c r="J94" s="305">
        <f t="shared" si="34"/>
        <v>0</v>
      </c>
      <c r="K94" s="318">
        <f t="shared" si="29"/>
        <v>0</v>
      </c>
      <c r="L94" s="319">
        <f t="shared" si="30"/>
        <v>0</v>
      </c>
    </row>
    <row r="95" spans="1:12">
      <c r="A95" s="335" t="s">
        <v>696</v>
      </c>
      <c r="B95" s="329" t="s">
        <v>771</v>
      </c>
      <c r="C95" s="320"/>
      <c r="D95" s="321"/>
      <c r="E95" s="321"/>
      <c r="F95" s="321"/>
      <c r="G95" s="321"/>
      <c r="H95" s="321"/>
      <c r="I95" s="321"/>
      <c r="J95" s="321"/>
      <c r="K95" s="318">
        <f t="shared" si="29"/>
        <v>0</v>
      </c>
      <c r="L95" s="319">
        <f t="shared" si="30"/>
        <v>0</v>
      </c>
    </row>
    <row r="96" spans="1:12" ht="15.75" thickBot="1">
      <c r="A96" s="337" t="s">
        <v>699</v>
      </c>
      <c r="B96" s="333" t="s">
        <v>772</v>
      </c>
      <c r="C96" s="322"/>
      <c r="D96" s="323"/>
      <c r="E96" s="323"/>
      <c r="F96" s="323"/>
      <c r="G96" s="323"/>
      <c r="H96" s="323"/>
      <c r="I96" s="323"/>
      <c r="J96" s="323"/>
      <c r="K96" s="324">
        <f t="shared" si="29"/>
        <v>0</v>
      </c>
      <c r="L96" s="325">
        <f t="shared" si="30"/>
        <v>0</v>
      </c>
    </row>
    <row r="97" spans="1:12">
      <c r="A97" s="294"/>
      <c r="B97" s="38"/>
      <c r="C97" s="38"/>
      <c r="D97" s="38"/>
      <c r="E97" s="38"/>
      <c r="F97" s="38"/>
      <c r="G97" s="38"/>
      <c r="H97" s="38"/>
      <c r="I97" s="38"/>
      <c r="J97" s="38"/>
      <c r="K97" s="38"/>
      <c r="L97" s="38"/>
    </row>
    <row r="98" spans="1:12">
      <c r="A98" s="326" t="s">
        <v>776</v>
      </c>
      <c r="B98" s="38"/>
      <c r="C98" s="736"/>
      <c r="D98" s="38"/>
      <c r="E98" s="38"/>
      <c r="F98" s="38"/>
      <c r="G98" s="38"/>
      <c r="H98" s="38"/>
      <c r="I98" s="38"/>
      <c r="J98" s="38"/>
      <c r="K98" s="38"/>
      <c r="L98" s="38"/>
    </row>
    <row r="99" spans="1:12">
      <c r="A99" s="287" t="s">
        <v>829</v>
      </c>
      <c r="B99" s="287"/>
      <c r="C99" s="38"/>
      <c r="D99" s="38"/>
      <c r="E99" s="38"/>
      <c r="F99" s="38"/>
      <c r="G99" s="38"/>
      <c r="H99" s="38"/>
      <c r="I99" s="38"/>
      <c r="J99" s="38"/>
      <c r="K99" s="38"/>
      <c r="L99" s="38"/>
    </row>
    <row r="100" spans="1:12">
      <c r="A100" s="327" t="s">
        <v>749</v>
      </c>
      <c r="B100" s="287" t="s">
        <v>777</v>
      </c>
      <c r="C100" s="38"/>
      <c r="D100" s="38"/>
      <c r="E100" s="38"/>
      <c r="F100" s="38"/>
      <c r="G100" s="38"/>
      <c r="H100" s="38"/>
      <c r="I100" s="38"/>
      <c r="J100" s="38"/>
      <c r="K100" s="38"/>
      <c r="L100" s="38"/>
    </row>
    <row r="101" spans="1:12">
      <c r="A101" s="327" t="s">
        <v>750</v>
      </c>
      <c r="B101" s="287" t="s">
        <v>778</v>
      </c>
      <c r="C101" s="38"/>
      <c r="D101" s="38"/>
      <c r="E101" s="38"/>
      <c r="F101" s="38"/>
      <c r="G101" s="38"/>
      <c r="H101" s="38"/>
      <c r="I101" s="38"/>
      <c r="J101" s="38"/>
      <c r="K101" s="38"/>
      <c r="L101" s="38"/>
    </row>
    <row r="102" spans="1:12">
      <c r="A102" s="327" t="s">
        <v>751</v>
      </c>
      <c r="B102" s="287" t="s">
        <v>830</v>
      </c>
      <c r="C102" s="38"/>
      <c r="D102" s="38"/>
      <c r="E102" s="38"/>
      <c r="F102" s="38"/>
      <c r="G102" s="38"/>
      <c r="H102" s="38"/>
      <c r="I102" s="38"/>
      <c r="J102" s="38"/>
      <c r="K102" s="38"/>
      <c r="L102" s="38"/>
    </row>
    <row r="103" spans="1:12">
      <c r="A103" s="327" t="s">
        <v>752</v>
      </c>
      <c r="B103" s="287" t="s">
        <v>779</v>
      </c>
      <c r="C103" s="38"/>
      <c r="D103" s="38"/>
      <c r="E103" s="38"/>
      <c r="F103" s="38"/>
      <c r="G103" s="38"/>
      <c r="H103" s="38"/>
      <c r="I103" s="38"/>
      <c r="J103" s="38"/>
      <c r="K103" s="38"/>
      <c r="L103" s="38"/>
    </row>
    <row r="104" spans="1:12">
      <c r="A104" s="327" t="s">
        <v>753</v>
      </c>
      <c r="B104" s="287" t="s">
        <v>831</v>
      </c>
      <c r="C104" s="38"/>
      <c r="D104" s="38"/>
      <c r="E104" s="38"/>
      <c r="F104" s="38"/>
      <c r="G104" s="38"/>
      <c r="H104" s="38"/>
      <c r="I104" s="38"/>
      <c r="J104" s="38"/>
      <c r="K104" s="38"/>
      <c r="L104" s="38"/>
    </row>
    <row r="105" spans="1:12">
      <c r="A105" s="327" t="s">
        <v>754</v>
      </c>
      <c r="B105" s="287" t="s">
        <v>780</v>
      </c>
      <c r="C105" s="38"/>
      <c r="D105" s="38"/>
      <c r="E105" s="38"/>
      <c r="F105" s="38"/>
      <c r="G105" s="38"/>
      <c r="H105" s="38"/>
      <c r="I105" s="38"/>
      <c r="J105" s="38"/>
      <c r="K105" s="38"/>
      <c r="L105" s="38"/>
    </row>
    <row r="106" spans="1:12">
      <c r="A106" s="327" t="s">
        <v>755</v>
      </c>
      <c r="B106" s="287" t="s">
        <v>832</v>
      </c>
      <c r="C106" s="38"/>
      <c r="D106" s="38"/>
      <c r="E106" s="38"/>
      <c r="F106" s="38"/>
      <c r="G106" s="38"/>
      <c r="H106" s="38"/>
      <c r="I106" s="38"/>
      <c r="J106" s="38"/>
      <c r="K106" s="38"/>
      <c r="L106" s="38"/>
    </row>
    <row r="107" spans="1:12">
      <c r="A107" s="327" t="s">
        <v>756</v>
      </c>
      <c r="B107" s="287" t="s">
        <v>833</v>
      </c>
      <c r="C107" s="38"/>
      <c r="D107" s="38"/>
      <c r="E107" s="38"/>
      <c r="F107" s="38"/>
      <c r="G107" s="38"/>
      <c r="H107" s="38"/>
      <c r="I107" s="38"/>
      <c r="J107" s="38"/>
      <c r="K107" s="38"/>
      <c r="L107" s="38"/>
    </row>
    <row r="108" spans="1:12">
      <c r="A108" s="38"/>
      <c r="B108" s="38"/>
      <c r="C108" s="38"/>
      <c r="D108" s="38"/>
      <c r="E108" s="38"/>
      <c r="F108" s="38"/>
      <c r="G108" s="38"/>
      <c r="H108" s="38"/>
      <c r="I108" s="38"/>
      <c r="J108" s="38"/>
      <c r="K108" s="38"/>
      <c r="L108" s="38"/>
    </row>
    <row r="111" spans="1:12" ht="16.5" customHeight="1">
      <c r="A111" s="247"/>
    </row>
    <row r="112" spans="1:12">
      <c r="B112" s="287"/>
    </row>
    <row r="113" spans="2:2">
      <c r="B113" s="287"/>
    </row>
    <row r="114" spans="2:2">
      <c r="B114" s="287"/>
    </row>
    <row r="115" spans="2:2">
      <c r="B115" s="287"/>
    </row>
    <row r="116" spans="2:2">
      <c r="B116" s="287"/>
    </row>
    <row r="117" spans="2:2">
      <c r="B117" s="287"/>
    </row>
    <row r="118" spans="2:2">
      <c r="B118" s="287"/>
    </row>
    <row r="119" spans="2:2">
      <c r="B119" s="287"/>
    </row>
  </sheetData>
  <mergeCells count="5">
    <mergeCell ref="C7:D7"/>
    <mergeCell ref="E7:F7"/>
    <mergeCell ref="G7:H7"/>
    <mergeCell ref="I7:J7"/>
    <mergeCell ref="K7:L7"/>
  </mergeCells>
  <pageMargins left="0.7" right="0.7" top="0.75" bottom="0.75" header="0.3" footer="0.3"/>
  <pageSetup paperSize="9"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L25"/>
  <sheetViews>
    <sheetView workbookViewId="0"/>
  </sheetViews>
  <sheetFormatPr defaultRowHeight="15"/>
  <cols>
    <col min="1" max="1" width="22.85546875" customWidth="1"/>
    <col min="2" max="2" width="41" customWidth="1"/>
    <col min="3" max="3" width="15.140625" customWidth="1"/>
    <col min="4" max="4" width="17.140625" customWidth="1"/>
    <col min="5" max="5" width="14.7109375" customWidth="1"/>
    <col min="6" max="6" width="17.140625" customWidth="1"/>
    <col min="7" max="7" width="13.28515625" customWidth="1"/>
    <col min="8" max="8" width="18.85546875" customWidth="1"/>
    <col min="9" max="9" width="16.28515625" customWidth="1"/>
    <col min="10" max="10" width="19.140625" customWidth="1"/>
    <col min="11" max="11" width="12.7109375" customWidth="1"/>
    <col min="12" max="12" width="15.140625" customWidth="1"/>
  </cols>
  <sheetData>
    <row r="1" spans="1:12">
      <c r="A1" s="26" t="s">
        <v>196</v>
      </c>
      <c r="B1" s="394">
        <v>12</v>
      </c>
    </row>
    <row r="2" spans="1:12">
      <c r="A2" s="26" t="s">
        <v>197</v>
      </c>
      <c r="B2" s="362" t="s">
        <v>808</v>
      </c>
    </row>
    <row r="3" spans="1:12">
      <c r="A3" s="26" t="s">
        <v>198</v>
      </c>
      <c r="B3" s="362" t="s">
        <v>1000</v>
      </c>
    </row>
    <row r="4" spans="1:12">
      <c r="A4" s="26" t="s">
        <v>199</v>
      </c>
      <c r="B4" s="362" t="s">
        <v>908</v>
      </c>
      <c r="C4" t="s">
        <v>1087</v>
      </c>
      <c r="E4" t="s">
        <v>1088</v>
      </c>
      <c r="G4" t="s">
        <v>1089</v>
      </c>
      <c r="I4" t="s">
        <v>1090</v>
      </c>
    </row>
    <row r="5" spans="1:12">
      <c r="A5" s="26" t="s">
        <v>200</v>
      </c>
      <c r="B5" s="363" t="s">
        <v>202</v>
      </c>
    </row>
    <row r="6" spans="1:12" ht="15.75" thickBot="1">
      <c r="A6" s="111"/>
      <c r="B6" s="112"/>
      <c r="C6" s="111"/>
      <c r="D6" s="111"/>
      <c r="E6" s="114" t="s">
        <v>588</v>
      </c>
      <c r="F6" s="111"/>
      <c r="G6" s="111"/>
      <c r="H6" s="107"/>
      <c r="I6" s="107"/>
      <c r="J6" s="107"/>
    </row>
    <row r="7" spans="1:12">
      <c r="A7" s="931" t="s">
        <v>193</v>
      </c>
      <c r="B7" s="935" t="s">
        <v>597</v>
      </c>
      <c r="C7" s="937" t="s">
        <v>593</v>
      </c>
      <c r="D7" s="933"/>
      <c r="E7" s="933" t="s">
        <v>594</v>
      </c>
      <c r="F7" s="933"/>
      <c r="G7" s="933" t="s">
        <v>595</v>
      </c>
      <c r="H7" s="933"/>
      <c r="I7" s="933" t="s">
        <v>596</v>
      </c>
      <c r="J7" s="933"/>
      <c r="K7" s="933" t="s">
        <v>257</v>
      </c>
      <c r="L7" s="934"/>
    </row>
    <row r="8" spans="1:12" ht="15.75" thickBot="1">
      <c r="A8" s="932"/>
      <c r="B8" s="936"/>
      <c r="C8" s="165" t="s">
        <v>590</v>
      </c>
      <c r="D8" s="163" t="s">
        <v>591</v>
      </c>
      <c r="E8" s="163" t="s">
        <v>590</v>
      </c>
      <c r="F8" s="163" t="s">
        <v>591</v>
      </c>
      <c r="G8" s="163" t="s">
        <v>590</v>
      </c>
      <c r="H8" s="163" t="s">
        <v>591</v>
      </c>
      <c r="I8" s="163" t="s">
        <v>590</v>
      </c>
      <c r="J8" s="163" t="s">
        <v>591</v>
      </c>
      <c r="K8" s="163" t="s">
        <v>590</v>
      </c>
      <c r="L8" s="164" t="s">
        <v>591</v>
      </c>
    </row>
    <row r="9" spans="1:12">
      <c r="A9" s="115"/>
      <c r="B9" s="116" t="s">
        <v>598</v>
      </c>
      <c r="C9" s="269">
        <f>C10+C13</f>
        <v>0</v>
      </c>
      <c r="D9" s="126">
        <f t="shared" ref="D9:J9" si="0">D10+D13</f>
        <v>0</v>
      </c>
      <c r="E9" s="126">
        <f t="shared" si="0"/>
        <v>0</v>
      </c>
      <c r="F9" s="126">
        <f t="shared" si="0"/>
        <v>0</v>
      </c>
      <c r="G9" s="126">
        <f t="shared" si="0"/>
        <v>0</v>
      </c>
      <c r="H9" s="126">
        <f t="shared" si="0"/>
        <v>0</v>
      </c>
      <c r="I9" s="126">
        <f t="shared" si="0"/>
        <v>0</v>
      </c>
      <c r="J9" s="126">
        <f t="shared" si="0"/>
        <v>0</v>
      </c>
      <c r="K9" s="126">
        <f>C9+E9+G9+I9</f>
        <v>0</v>
      </c>
      <c r="L9" s="127">
        <f>D9+F9+H9+J9</f>
        <v>0</v>
      </c>
    </row>
    <row r="10" spans="1:12">
      <c r="A10" s="117">
        <v>1</v>
      </c>
      <c r="B10" s="118" t="s">
        <v>599</v>
      </c>
      <c r="C10" s="270">
        <f>C11+C12</f>
        <v>0</v>
      </c>
      <c r="D10" s="124">
        <f t="shared" ref="D10:J10" si="1">D11+D12</f>
        <v>0</v>
      </c>
      <c r="E10" s="124">
        <f t="shared" si="1"/>
        <v>0</v>
      </c>
      <c r="F10" s="124">
        <f t="shared" si="1"/>
        <v>0</v>
      </c>
      <c r="G10" s="124">
        <f t="shared" si="1"/>
        <v>0</v>
      </c>
      <c r="H10" s="124">
        <f t="shared" si="1"/>
        <v>0</v>
      </c>
      <c r="I10" s="124">
        <f t="shared" si="1"/>
        <v>0</v>
      </c>
      <c r="J10" s="124">
        <f t="shared" si="1"/>
        <v>0</v>
      </c>
      <c r="K10" s="124">
        <f t="shared" ref="K10" si="2">C10+E10+G10+I10</f>
        <v>0</v>
      </c>
      <c r="L10" s="125">
        <f t="shared" ref="L10" si="3">D10+F10+H10+J10</f>
        <v>0</v>
      </c>
    </row>
    <row r="11" spans="1:12">
      <c r="A11" s="202">
        <v>1.1000000000000001</v>
      </c>
      <c r="B11" s="119" t="s">
        <v>809</v>
      </c>
      <c r="C11" s="144"/>
      <c r="D11" s="139"/>
      <c r="E11" s="139"/>
      <c r="F11" s="139"/>
      <c r="G11" s="139"/>
      <c r="H11" s="139"/>
      <c r="I11" s="139"/>
      <c r="J11" s="139"/>
      <c r="K11" s="139"/>
      <c r="L11" s="139"/>
    </row>
    <row r="12" spans="1:12">
      <c r="A12" s="202">
        <v>1.2</v>
      </c>
      <c r="B12" s="119" t="s">
        <v>1061</v>
      </c>
      <c r="C12" s="144"/>
      <c r="D12" s="139"/>
      <c r="E12" s="139"/>
      <c r="F12" s="139"/>
      <c r="G12" s="139"/>
      <c r="H12" s="139"/>
      <c r="I12" s="139"/>
      <c r="J12" s="139"/>
      <c r="K12" s="139"/>
      <c r="L12" s="139"/>
    </row>
    <row r="13" spans="1:12" ht="15.75" thickBot="1">
      <c r="A13" s="140">
        <v>2</v>
      </c>
      <c r="B13" s="141" t="s">
        <v>810</v>
      </c>
      <c r="C13" s="146"/>
      <c r="D13" s="139"/>
      <c r="E13" s="139"/>
      <c r="F13" s="139"/>
      <c r="G13" s="139"/>
      <c r="H13" s="139"/>
      <c r="I13" s="139"/>
      <c r="J13" s="139"/>
      <c r="K13" s="139"/>
      <c r="L13" s="139"/>
    </row>
    <row r="14" spans="1:12">
      <c r="A14" s="107"/>
      <c r="B14" s="107"/>
      <c r="C14" s="107"/>
      <c r="D14" s="107"/>
      <c r="E14" s="107"/>
      <c r="F14" s="107"/>
      <c r="G14" s="107"/>
      <c r="H14" s="107"/>
      <c r="I14" s="107"/>
      <c r="J14" s="107"/>
    </row>
    <row r="15" spans="1:12">
      <c r="A15" s="107"/>
      <c r="B15" s="107"/>
      <c r="C15" s="107"/>
      <c r="D15" s="107"/>
      <c r="E15" s="107"/>
      <c r="F15" s="107"/>
      <c r="G15" s="107"/>
      <c r="H15" s="107"/>
      <c r="I15" s="107"/>
      <c r="J15" s="107"/>
    </row>
    <row r="16" spans="1:12">
      <c r="A16" s="107"/>
      <c r="B16" s="107"/>
      <c r="C16" s="107"/>
      <c r="D16" s="107"/>
      <c r="E16" s="107"/>
      <c r="F16" s="107"/>
      <c r="G16" s="107"/>
      <c r="H16" s="107"/>
      <c r="I16" s="107"/>
      <c r="J16" s="107"/>
    </row>
    <row r="17" spans="1:12">
      <c r="A17" s="107"/>
      <c r="B17" s="109"/>
      <c r="C17" s="107"/>
      <c r="D17" s="107"/>
      <c r="E17" s="113" t="s">
        <v>589</v>
      </c>
      <c r="F17" s="107"/>
      <c r="G17" s="107"/>
      <c r="H17" s="107"/>
      <c r="I17" s="107"/>
      <c r="J17" s="107"/>
    </row>
    <row r="18" spans="1:12" ht="15.75" thickBot="1">
      <c r="A18" s="107"/>
      <c r="B18" s="108"/>
      <c r="C18" s="107"/>
      <c r="D18" s="107"/>
      <c r="E18" s="107"/>
      <c r="F18" s="107"/>
      <c r="G18" s="107"/>
      <c r="H18" s="107"/>
      <c r="I18" s="107"/>
      <c r="J18" s="107"/>
    </row>
    <row r="19" spans="1:12">
      <c r="A19" s="931" t="s">
        <v>193</v>
      </c>
      <c r="B19" s="935" t="s">
        <v>597</v>
      </c>
      <c r="C19" s="937" t="s">
        <v>593</v>
      </c>
      <c r="D19" s="933"/>
      <c r="E19" s="933" t="s">
        <v>594</v>
      </c>
      <c r="F19" s="933"/>
      <c r="G19" s="933" t="s">
        <v>595</v>
      </c>
      <c r="H19" s="933"/>
      <c r="I19" s="933" t="s">
        <v>596</v>
      </c>
      <c r="J19" s="933"/>
      <c r="K19" s="933" t="s">
        <v>592</v>
      </c>
      <c r="L19" s="934"/>
    </row>
    <row r="20" spans="1:12" ht="15.75" thickBot="1">
      <c r="A20" s="932"/>
      <c r="B20" s="936"/>
      <c r="C20" s="165" t="s">
        <v>590</v>
      </c>
      <c r="D20" s="163" t="s">
        <v>591</v>
      </c>
      <c r="E20" s="163" t="s">
        <v>590</v>
      </c>
      <c r="F20" s="163" t="s">
        <v>591</v>
      </c>
      <c r="G20" s="163" t="s">
        <v>590</v>
      </c>
      <c r="H20" s="163" t="s">
        <v>591</v>
      </c>
      <c r="I20" s="163" t="s">
        <v>590</v>
      </c>
      <c r="J20" s="163" t="s">
        <v>591</v>
      </c>
      <c r="K20" s="163" t="s">
        <v>590</v>
      </c>
      <c r="L20" s="164" t="s">
        <v>591</v>
      </c>
    </row>
    <row r="21" spans="1:12">
      <c r="A21" s="121"/>
      <c r="B21" s="116" t="s">
        <v>598</v>
      </c>
      <c r="C21" s="269">
        <f>C22+C25</f>
        <v>0</v>
      </c>
      <c r="D21" s="126">
        <f t="shared" ref="D21:J21" si="4">D22+D25</f>
        <v>0</v>
      </c>
      <c r="E21" s="126">
        <f t="shared" si="4"/>
        <v>0</v>
      </c>
      <c r="F21" s="126">
        <f t="shared" si="4"/>
        <v>0</v>
      </c>
      <c r="G21" s="126">
        <f t="shared" si="4"/>
        <v>0</v>
      </c>
      <c r="H21" s="126">
        <f t="shared" si="4"/>
        <v>0</v>
      </c>
      <c r="I21" s="126">
        <f t="shared" si="4"/>
        <v>0</v>
      </c>
      <c r="J21" s="126">
        <f t="shared" si="4"/>
        <v>0</v>
      </c>
      <c r="K21" s="126">
        <f>C21+E21+G21+I21</f>
        <v>0</v>
      </c>
      <c r="L21" s="127">
        <f>D21+F21+H21+J21</f>
        <v>0</v>
      </c>
    </row>
    <row r="22" spans="1:12">
      <c r="A22" s="122">
        <v>1</v>
      </c>
      <c r="B22" s="118" t="s">
        <v>599</v>
      </c>
      <c r="C22" s="270">
        <f t="shared" ref="C22:J22" si="5">C23+C24</f>
        <v>0</v>
      </c>
      <c r="D22" s="124">
        <f t="shared" si="5"/>
        <v>0</v>
      </c>
      <c r="E22" s="124">
        <f t="shared" si="5"/>
        <v>0</v>
      </c>
      <c r="F22" s="124">
        <f t="shared" si="5"/>
        <v>0</v>
      </c>
      <c r="G22" s="124">
        <f t="shared" si="5"/>
        <v>0</v>
      </c>
      <c r="H22" s="124">
        <f t="shared" si="5"/>
        <v>0</v>
      </c>
      <c r="I22" s="124">
        <f t="shared" si="5"/>
        <v>0</v>
      </c>
      <c r="J22" s="124">
        <f t="shared" si="5"/>
        <v>0</v>
      </c>
      <c r="K22" s="124">
        <f>C22+E22+G22+I22</f>
        <v>0</v>
      </c>
      <c r="L22" s="125">
        <f t="shared" ref="L22" si="6">D22+F22+H22+J22</f>
        <v>0</v>
      </c>
    </row>
    <row r="23" spans="1:12">
      <c r="A23" s="203">
        <v>1.1000000000000001</v>
      </c>
      <c r="B23" s="119" t="s">
        <v>809</v>
      </c>
      <c r="C23" s="144"/>
      <c r="D23" s="139"/>
      <c r="E23" s="139"/>
      <c r="F23" s="139"/>
      <c r="G23" s="139"/>
      <c r="H23" s="139"/>
      <c r="I23" s="139"/>
      <c r="J23" s="139"/>
      <c r="K23" s="139"/>
      <c r="L23" s="139"/>
    </row>
    <row r="24" spans="1:12">
      <c r="A24" s="203">
        <v>1.2</v>
      </c>
      <c r="B24" s="119" t="s">
        <v>1061</v>
      </c>
      <c r="C24" s="144"/>
      <c r="D24" s="139"/>
      <c r="E24" s="139"/>
      <c r="F24" s="139"/>
      <c r="G24" s="139"/>
      <c r="H24" s="139"/>
      <c r="I24" s="139"/>
      <c r="J24" s="139"/>
      <c r="K24" s="139"/>
      <c r="L24" s="139"/>
    </row>
    <row r="25" spans="1:12" ht="15.75" thickBot="1">
      <c r="A25" s="145">
        <v>2</v>
      </c>
      <c r="B25" s="141" t="s">
        <v>810</v>
      </c>
      <c r="C25" s="144"/>
      <c r="D25" s="139"/>
      <c r="E25" s="139"/>
      <c r="F25" s="139"/>
      <c r="G25" s="139"/>
      <c r="H25" s="139"/>
      <c r="I25" s="139"/>
      <c r="J25" s="139"/>
      <c r="K25" s="139"/>
      <c r="L25" s="139"/>
    </row>
  </sheetData>
  <mergeCells count="14">
    <mergeCell ref="A7:A8"/>
    <mergeCell ref="A19:A20"/>
    <mergeCell ref="K7:L7"/>
    <mergeCell ref="K19:L19"/>
    <mergeCell ref="B7:B8"/>
    <mergeCell ref="C7:D7"/>
    <mergeCell ref="E7:F7"/>
    <mergeCell ref="G7:H7"/>
    <mergeCell ref="I7:J7"/>
    <mergeCell ref="B19:B20"/>
    <mergeCell ref="C19:D19"/>
    <mergeCell ref="E19:F19"/>
    <mergeCell ref="G19:H19"/>
    <mergeCell ref="I19:J19"/>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H69"/>
  <sheetViews>
    <sheetView workbookViewId="0">
      <selection activeCell="A20" sqref="A20"/>
    </sheetView>
  </sheetViews>
  <sheetFormatPr defaultRowHeight="12"/>
  <cols>
    <col min="1" max="1" width="24.7109375" style="38" customWidth="1"/>
    <col min="2" max="2" width="59.85546875" style="38" customWidth="1"/>
    <col min="3" max="3" width="27.85546875" style="38" customWidth="1"/>
    <col min="4" max="4" width="30.7109375" style="38" customWidth="1"/>
    <col min="5" max="5" width="16.5703125" style="38" customWidth="1"/>
    <col min="6" max="16384" width="9.140625" style="38"/>
  </cols>
  <sheetData>
    <row r="1" spans="1:5" ht="15">
      <c r="A1" s="13" t="s">
        <v>196</v>
      </c>
      <c r="B1" s="382">
        <v>13</v>
      </c>
    </row>
    <row r="2" spans="1:5" ht="15">
      <c r="A2" s="13" t="s">
        <v>197</v>
      </c>
      <c r="B2" s="13" t="s">
        <v>609</v>
      </c>
    </row>
    <row r="3" spans="1:5" ht="15">
      <c r="A3" s="13" t="s">
        <v>198</v>
      </c>
      <c r="B3" s="10" t="s">
        <v>1000</v>
      </c>
    </row>
    <row r="4" spans="1:5" ht="15">
      <c r="A4" s="13" t="s">
        <v>199</v>
      </c>
      <c r="B4" s="13" t="s">
        <v>203</v>
      </c>
    </row>
    <row r="5" spans="1:5" ht="15">
      <c r="A5" s="13" t="s">
        <v>200</v>
      </c>
      <c r="B5" s="13" t="s">
        <v>202</v>
      </c>
    </row>
    <row r="6" spans="1:5" ht="12.75" thickBot="1"/>
    <row r="7" spans="1:5" ht="15" customHeight="1">
      <c r="A7" s="931" t="s">
        <v>193</v>
      </c>
      <c r="B7" s="931" t="s">
        <v>597</v>
      </c>
      <c r="C7" s="937" t="s">
        <v>600</v>
      </c>
      <c r="D7" s="934"/>
      <c r="E7" s="111"/>
    </row>
    <row r="8" spans="1:5" ht="12.75" thickBot="1">
      <c r="A8" s="932"/>
      <c r="B8" s="940"/>
      <c r="C8" s="163" t="s">
        <v>590</v>
      </c>
      <c r="D8" s="163" t="s">
        <v>591</v>
      </c>
      <c r="E8" s="111"/>
    </row>
    <row r="9" spans="1:5" ht="24">
      <c r="A9" s="129" t="s">
        <v>190</v>
      </c>
      <c r="B9" s="271" t="s">
        <v>601</v>
      </c>
      <c r="C9" s="278"/>
      <c r="D9" s="130"/>
      <c r="E9" s="111"/>
    </row>
    <row r="10" spans="1:5" ht="22.5" customHeight="1">
      <c r="A10" s="131">
        <v>1</v>
      </c>
      <c r="B10" s="272" t="s">
        <v>834</v>
      </c>
      <c r="C10" s="269">
        <f>C12+C13</f>
        <v>0</v>
      </c>
      <c r="D10" s="127">
        <f>D12+D13</f>
        <v>0</v>
      </c>
      <c r="E10" s="111"/>
    </row>
    <row r="11" spans="1:5">
      <c r="A11" s="123"/>
      <c r="B11" s="272" t="s">
        <v>602</v>
      </c>
      <c r="C11" s="279"/>
      <c r="D11" s="135"/>
      <c r="E11" s="111"/>
    </row>
    <row r="12" spans="1:5">
      <c r="A12" s="200">
        <v>1.1000000000000001</v>
      </c>
      <c r="B12" s="273" t="s">
        <v>603</v>
      </c>
      <c r="C12" s="280"/>
      <c r="D12" s="134"/>
      <c r="E12" s="111"/>
    </row>
    <row r="13" spans="1:5">
      <c r="A13" s="200">
        <v>1.2</v>
      </c>
      <c r="B13" s="274" t="s">
        <v>604</v>
      </c>
      <c r="C13" s="280"/>
      <c r="D13" s="134"/>
      <c r="E13" s="111"/>
    </row>
    <row r="14" spans="1:5">
      <c r="A14" s="131">
        <v>2</v>
      </c>
      <c r="B14" s="275" t="s">
        <v>605</v>
      </c>
      <c r="C14" s="269">
        <f>C16+C17</f>
        <v>0</v>
      </c>
      <c r="D14" s="127">
        <f>D16+D17</f>
        <v>0</v>
      </c>
      <c r="E14" s="111"/>
    </row>
    <row r="15" spans="1:5">
      <c r="A15" s="123"/>
      <c r="B15" s="272" t="s">
        <v>602</v>
      </c>
      <c r="C15" s="279"/>
      <c r="D15" s="135"/>
      <c r="E15" s="111"/>
    </row>
    <row r="16" spans="1:5">
      <c r="A16" s="200">
        <v>2.1</v>
      </c>
      <c r="B16" s="273" t="s">
        <v>603</v>
      </c>
      <c r="C16" s="280"/>
      <c r="D16" s="134"/>
      <c r="E16" s="111"/>
    </row>
    <row r="17" spans="1:5" ht="12.75" thickBot="1">
      <c r="A17" s="201">
        <v>2.2000000000000002</v>
      </c>
      <c r="B17" s="276" t="s">
        <v>604</v>
      </c>
      <c r="C17" s="281"/>
      <c r="D17" s="136"/>
      <c r="E17" s="111"/>
    </row>
    <row r="18" spans="1:5" ht="24">
      <c r="A18" s="194" t="s">
        <v>191</v>
      </c>
      <c r="B18" s="277" t="s">
        <v>606</v>
      </c>
      <c r="C18" s="282"/>
      <c r="D18" s="195"/>
      <c r="E18" s="111"/>
    </row>
    <row r="19" spans="1:5" ht="24">
      <c r="A19" s="131">
        <v>1</v>
      </c>
      <c r="B19" s="272" t="s">
        <v>834</v>
      </c>
      <c r="C19" s="269">
        <f>C21+C22</f>
        <v>0</v>
      </c>
      <c r="D19" s="127">
        <f>D21+D22</f>
        <v>0</v>
      </c>
      <c r="E19" s="111"/>
    </row>
    <row r="20" spans="1:5">
      <c r="A20" s="123"/>
      <c r="B20" s="272" t="s">
        <v>602</v>
      </c>
      <c r="C20" s="279"/>
      <c r="D20" s="135"/>
      <c r="E20" s="111"/>
    </row>
    <row r="21" spans="1:5">
      <c r="A21" s="200">
        <v>1.1000000000000001</v>
      </c>
      <c r="B21" s="273" t="s">
        <v>603</v>
      </c>
      <c r="C21" s="280"/>
      <c r="D21" s="134"/>
      <c r="E21" s="128"/>
    </row>
    <row r="22" spans="1:5">
      <c r="A22" s="200">
        <v>1.2</v>
      </c>
      <c r="B22" s="274" t="s">
        <v>604</v>
      </c>
      <c r="C22" s="280"/>
      <c r="D22" s="134"/>
      <c r="E22" s="128"/>
    </row>
    <row r="23" spans="1:5">
      <c r="A23" s="131">
        <v>2</v>
      </c>
      <c r="B23" s="275" t="s">
        <v>605</v>
      </c>
      <c r="C23" s="269">
        <f>C25+C26</f>
        <v>0</v>
      </c>
      <c r="D23" s="127">
        <f>D25+D26</f>
        <v>0</v>
      </c>
      <c r="E23" s="128"/>
    </row>
    <row r="24" spans="1:5">
      <c r="A24" s="123"/>
      <c r="B24" s="272" t="s">
        <v>602</v>
      </c>
      <c r="C24" s="279"/>
      <c r="D24" s="135"/>
      <c r="E24" s="128"/>
    </row>
    <row r="25" spans="1:5">
      <c r="A25" s="200">
        <v>2.1</v>
      </c>
      <c r="B25" s="273" t="s">
        <v>603</v>
      </c>
      <c r="C25" s="280"/>
      <c r="D25" s="134"/>
      <c r="E25" s="128"/>
    </row>
    <row r="26" spans="1:5" ht="12.75" thickBot="1">
      <c r="A26" s="201">
        <v>2.2000000000000002</v>
      </c>
      <c r="B26" s="274" t="s">
        <v>604</v>
      </c>
      <c r="C26" s="283"/>
      <c r="D26" s="196"/>
      <c r="E26" s="128"/>
    </row>
    <row r="27" spans="1:5" ht="24">
      <c r="A27" s="132" t="s">
        <v>192</v>
      </c>
      <c r="B27" s="271" t="s">
        <v>607</v>
      </c>
      <c r="C27" s="284"/>
      <c r="D27" s="133"/>
      <c r="E27" s="128"/>
    </row>
    <row r="28" spans="1:5" ht="24">
      <c r="A28" s="131">
        <v>1</v>
      </c>
      <c r="B28" s="272" t="s">
        <v>834</v>
      </c>
      <c r="C28" s="269">
        <f>C30+C31</f>
        <v>0</v>
      </c>
      <c r="D28" s="127">
        <f>D30+D31</f>
        <v>0</v>
      </c>
      <c r="E28" s="128"/>
    </row>
    <row r="29" spans="1:5">
      <c r="A29" s="123"/>
      <c r="B29" s="272" t="s">
        <v>602</v>
      </c>
      <c r="C29" s="279"/>
      <c r="D29" s="135"/>
      <c r="E29" s="128"/>
    </row>
    <row r="30" spans="1:5">
      <c r="A30" s="200">
        <v>1.1000000000000001</v>
      </c>
      <c r="B30" s="273" t="s">
        <v>603</v>
      </c>
      <c r="C30" s="280"/>
      <c r="D30" s="134"/>
      <c r="E30" s="128"/>
    </row>
    <row r="31" spans="1:5">
      <c r="A31" s="200">
        <v>1.2</v>
      </c>
      <c r="B31" s="274" t="s">
        <v>604</v>
      </c>
      <c r="C31" s="280"/>
      <c r="D31" s="134"/>
      <c r="E31" s="128"/>
    </row>
    <row r="32" spans="1:5">
      <c r="A32" s="131">
        <v>2</v>
      </c>
      <c r="B32" s="275" t="s">
        <v>605</v>
      </c>
      <c r="C32" s="269">
        <f>C34+C35</f>
        <v>0</v>
      </c>
      <c r="D32" s="127">
        <f>D34+D35</f>
        <v>0</v>
      </c>
      <c r="E32" s="128"/>
    </row>
    <row r="33" spans="1:6">
      <c r="A33" s="123"/>
      <c r="B33" s="272" t="s">
        <v>602</v>
      </c>
      <c r="C33" s="279"/>
      <c r="D33" s="135"/>
      <c r="E33" s="128"/>
    </row>
    <row r="34" spans="1:6">
      <c r="A34" s="200">
        <v>2.1</v>
      </c>
      <c r="B34" s="273" t="s">
        <v>603</v>
      </c>
      <c r="C34" s="280"/>
      <c r="D34" s="134"/>
      <c r="E34" s="128"/>
    </row>
    <row r="35" spans="1:6" ht="12.75" thickBot="1">
      <c r="A35" s="201">
        <v>2.2000000000000002</v>
      </c>
      <c r="B35" s="276" t="s">
        <v>604</v>
      </c>
      <c r="C35" s="281"/>
      <c r="D35" s="136"/>
      <c r="E35" s="128"/>
    </row>
    <row r="37" spans="1:6">
      <c r="A37" s="938" t="s">
        <v>608</v>
      </c>
      <c r="B37" s="939"/>
      <c r="C37" s="939"/>
      <c r="D37" s="939"/>
      <c r="E37" s="939"/>
    </row>
    <row r="41" spans="1:6" ht="15">
      <c r="A41" s="13" t="s">
        <v>196</v>
      </c>
      <c r="B41" s="382" t="s">
        <v>899</v>
      </c>
    </row>
    <row r="42" spans="1:6" ht="15">
      <c r="A42" s="13" t="s">
        <v>197</v>
      </c>
      <c r="B42" s="13" t="s">
        <v>610</v>
      </c>
    </row>
    <row r="43" spans="1:6" ht="15">
      <c r="A43" s="13" t="s">
        <v>198</v>
      </c>
      <c r="B43" s="10" t="s">
        <v>1000</v>
      </c>
    </row>
    <row r="44" spans="1:6" ht="15">
      <c r="A44" s="13" t="s">
        <v>199</v>
      </c>
      <c r="B44" s="13"/>
    </row>
    <row r="45" spans="1:6" ht="15">
      <c r="A45" s="13" t="s">
        <v>200</v>
      </c>
      <c r="B45" s="13" t="s">
        <v>1063</v>
      </c>
    </row>
    <row r="46" spans="1:6" ht="16.5" thickBot="1">
      <c r="A46" s="137"/>
      <c r="B46" s="138"/>
      <c r="C46" s="137"/>
      <c r="D46" s="137"/>
      <c r="E46"/>
      <c r="F46"/>
    </row>
    <row r="47" spans="1:6" ht="15.75" thickBot="1">
      <c r="A47" s="400" t="s">
        <v>193</v>
      </c>
      <c r="B47" s="401" t="s">
        <v>597</v>
      </c>
      <c r="C47" s="400" t="s">
        <v>611</v>
      </c>
      <c r="D47" s="107"/>
      <c r="E47"/>
      <c r="F47"/>
    </row>
    <row r="48" spans="1:6" ht="15">
      <c r="A48" s="402" t="s">
        <v>190</v>
      </c>
      <c r="B48" s="403" t="s">
        <v>613</v>
      </c>
      <c r="C48" s="404">
        <f>C50+C51</f>
        <v>0</v>
      </c>
      <c r="D48" s="107"/>
      <c r="E48"/>
      <c r="F48"/>
    </row>
    <row r="49" spans="1:8" ht="15">
      <c r="A49" s="131"/>
      <c r="B49" s="405" t="s">
        <v>602</v>
      </c>
      <c r="C49" s="406"/>
      <c r="D49" s="107"/>
      <c r="E49"/>
      <c r="F49"/>
    </row>
    <row r="50" spans="1:8" ht="15">
      <c r="A50" s="131">
        <v>1</v>
      </c>
      <c r="B50" s="405" t="s">
        <v>835</v>
      </c>
      <c r="C50" s="407"/>
      <c r="D50" s="107"/>
      <c r="E50"/>
      <c r="F50"/>
    </row>
    <row r="51" spans="1:8" ht="15.75" customHeight="1" thickBot="1">
      <c r="A51" s="408">
        <v>2</v>
      </c>
      <c r="B51" s="409" t="s">
        <v>612</v>
      </c>
      <c r="C51" s="143"/>
      <c r="D51" s="107"/>
      <c r="E51" s="247"/>
      <c r="F51"/>
    </row>
    <row r="53" spans="1:8" ht="12" customHeight="1">
      <c r="A53" s="938" t="s">
        <v>608</v>
      </c>
      <c r="B53" s="939"/>
      <c r="C53" s="939"/>
      <c r="D53" s="939"/>
      <c r="E53" s="939"/>
    </row>
    <row r="56" spans="1:8" ht="15">
      <c r="A56" s="26" t="s">
        <v>196</v>
      </c>
      <c r="B56" s="364" t="s">
        <v>900</v>
      </c>
    </row>
    <row r="57" spans="1:8" ht="15">
      <c r="A57" s="26" t="s">
        <v>197</v>
      </c>
      <c r="B57" s="364" t="s">
        <v>1062</v>
      </c>
    </row>
    <row r="58" spans="1:8" ht="15">
      <c r="A58" s="26" t="s">
        <v>198</v>
      </c>
      <c r="B58" s="364" t="s">
        <v>1000</v>
      </c>
    </row>
    <row r="59" spans="1:8" ht="15">
      <c r="A59" s="26" t="s">
        <v>199</v>
      </c>
      <c r="B59" s="364"/>
    </row>
    <row r="60" spans="1:8" ht="15">
      <c r="A60" s="26" t="s">
        <v>200</v>
      </c>
      <c r="B60" s="363" t="s">
        <v>1063</v>
      </c>
    </row>
    <row r="61" spans="1:8" ht="15">
      <c r="A61" s="26"/>
      <c r="B61" s="363"/>
    </row>
    <row r="62" spans="1:8" ht="12.75" thickBot="1"/>
    <row r="63" spans="1:8" ht="12.75" thickBot="1">
      <c r="A63" s="410" t="s">
        <v>193</v>
      </c>
      <c r="B63" s="411" t="s">
        <v>1071</v>
      </c>
      <c r="C63" s="412" t="s">
        <v>1072</v>
      </c>
      <c r="D63" s="413" t="s">
        <v>1064</v>
      </c>
      <c r="E63" s="413" t="s">
        <v>1065</v>
      </c>
      <c r="F63" s="413" t="s">
        <v>1066</v>
      </c>
      <c r="G63" s="414" t="s">
        <v>1068</v>
      </c>
      <c r="H63" s="412" t="s">
        <v>592</v>
      </c>
    </row>
    <row r="64" spans="1:8">
      <c r="A64" s="415"/>
      <c r="B64" s="416"/>
      <c r="C64" s="416"/>
      <c r="D64" s="416"/>
      <c r="E64" s="416"/>
      <c r="F64" s="416"/>
      <c r="G64" s="416"/>
      <c r="H64" s="417"/>
    </row>
    <row r="65" spans="1:8">
      <c r="A65" s="418" t="s">
        <v>190</v>
      </c>
      <c r="B65" s="419" t="s">
        <v>1069</v>
      </c>
      <c r="C65" s="420"/>
      <c r="D65" s="420"/>
      <c r="E65" s="420"/>
      <c r="F65" s="420"/>
      <c r="G65" s="420"/>
      <c r="H65" s="421">
        <f>C65+D65+E65+F65+G65</f>
        <v>0</v>
      </c>
    </row>
    <row r="66" spans="1:8">
      <c r="A66" s="422"/>
      <c r="B66" s="423" t="s">
        <v>1067</v>
      </c>
      <c r="C66" s="424"/>
      <c r="D66" s="424"/>
      <c r="E66" s="424"/>
      <c r="F66" s="424"/>
      <c r="G66" s="424"/>
      <c r="H66" s="406"/>
    </row>
    <row r="67" spans="1:8" ht="12.75" thickBot="1">
      <c r="A67" s="425">
        <v>1</v>
      </c>
      <c r="B67" s="426" t="s">
        <v>1070</v>
      </c>
      <c r="C67" s="427"/>
      <c r="D67" s="427"/>
      <c r="E67" s="427"/>
      <c r="F67" s="427"/>
      <c r="G67" s="427"/>
      <c r="H67" s="428">
        <f>C67+D67+E67+F67+G67</f>
        <v>0</v>
      </c>
    </row>
    <row r="69" spans="1:8">
      <c r="A69" s="938" t="s">
        <v>608</v>
      </c>
      <c r="B69" s="939"/>
      <c r="C69" s="939"/>
      <c r="D69" s="939"/>
      <c r="E69" s="939"/>
    </row>
  </sheetData>
  <mergeCells count="6">
    <mergeCell ref="A69:E69"/>
    <mergeCell ref="A37:E37"/>
    <mergeCell ref="A53:E53"/>
    <mergeCell ref="A7:A8"/>
    <mergeCell ref="B7:B8"/>
    <mergeCell ref="C7:D7"/>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29"/>
  <sheetViews>
    <sheetView zoomScale="110" zoomScaleNormal="110" workbookViewId="0"/>
  </sheetViews>
  <sheetFormatPr defaultRowHeight="15"/>
  <cols>
    <col min="1" max="1" width="23.7109375" style="38" bestFit="1" customWidth="1"/>
    <col min="2" max="2" width="68.140625" customWidth="1"/>
    <col min="3" max="3" width="16.5703125" customWidth="1"/>
    <col min="4" max="5" width="14.5703125" customWidth="1"/>
    <col min="6" max="6" width="13.85546875" customWidth="1"/>
    <col min="7" max="7" width="12.28515625" customWidth="1"/>
    <col min="8" max="8" width="23.85546875" customWidth="1"/>
  </cols>
  <sheetData>
    <row r="1" spans="1:12">
      <c r="A1" s="13" t="s">
        <v>196</v>
      </c>
      <c r="B1" s="382">
        <v>14</v>
      </c>
    </row>
    <row r="2" spans="1:12">
      <c r="A2" s="13" t="s">
        <v>197</v>
      </c>
      <c r="B2" s="13" t="s">
        <v>873</v>
      </c>
    </row>
    <row r="3" spans="1:12">
      <c r="A3" s="13" t="s">
        <v>198</v>
      </c>
      <c r="B3" s="10" t="s">
        <v>1000</v>
      </c>
    </row>
    <row r="4" spans="1:12">
      <c r="A4" s="13" t="s">
        <v>199</v>
      </c>
      <c r="B4" s="13" t="s">
        <v>203</v>
      </c>
    </row>
    <row r="5" spans="1:12">
      <c r="A5" s="13" t="s">
        <v>200</v>
      </c>
      <c r="B5" s="13" t="s">
        <v>202</v>
      </c>
    </row>
    <row r="6" spans="1:12" ht="15.75" thickBot="1">
      <c r="B6" s="110"/>
      <c r="C6" s="110"/>
      <c r="D6" s="110"/>
      <c r="E6" s="110"/>
      <c r="F6" s="110"/>
      <c r="G6" s="110"/>
      <c r="H6" s="110"/>
    </row>
    <row r="7" spans="1:12" ht="37.5" customHeight="1" thickBot="1">
      <c r="A7" s="941" t="s">
        <v>193</v>
      </c>
      <c r="B7" s="941" t="s">
        <v>616</v>
      </c>
      <c r="C7" s="941" t="s">
        <v>611</v>
      </c>
      <c r="D7" s="945"/>
      <c r="E7" s="945"/>
      <c r="F7" s="945"/>
      <c r="G7" s="945"/>
      <c r="H7" s="943" t="s">
        <v>621</v>
      </c>
      <c r="L7" s="247"/>
    </row>
    <row r="8" spans="1:12" ht="15.75" thickBot="1">
      <c r="A8" s="942"/>
      <c r="B8" s="942"/>
      <c r="C8" s="166" t="s">
        <v>617</v>
      </c>
      <c r="D8" s="167" t="s">
        <v>618</v>
      </c>
      <c r="E8" s="167" t="s">
        <v>619</v>
      </c>
      <c r="F8" s="167" t="s">
        <v>620</v>
      </c>
      <c r="G8" s="168" t="s">
        <v>257</v>
      </c>
      <c r="H8" s="944"/>
    </row>
    <row r="9" spans="1:12">
      <c r="A9" s="429" t="s">
        <v>190</v>
      </c>
      <c r="B9" s="431" t="s">
        <v>836</v>
      </c>
      <c r="C9" s="170">
        <f>C10+C13</f>
        <v>0</v>
      </c>
      <c r="D9" s="170">
        <f>D10+D13</f>
        <v>0</v>
      </c>
      <c r="E9" s="170">
        <f>E10+E13</f>
        <v>0</v>
      </c>
      <c r="F9" s="170">
        <f>F10+F13</f>
        <v>0</v>
      </c>
      <c r="G9" s="170">
        <f>G10+G13</f>
        <v>0</v>
      </c>
      <c r="H9" s="738"/>
    </row>
    <row r="10" spans="1:12">
      <c r="A10" s="169">
        <v>1</v>
      </c>
      <c r="B10" s="120" t="s">
        <v>837</v>
      </c>
      <c r="C10" s="124">
        <f>C11+C12</f>
        <v>0</v>
      </c>
      <c r="D10" s="124">
        <f>D11+D12</f>
        <v>0</v>
      </c>
      <c r="E10" s="124">
        <f>E11+E12</f>
        <v>0</v>
      </c>
      <c r="F10" s="124">
        <f>F11+F12</f>
        <v>0</v>
      </c>
      <c r="G10" s="124">
        <f>G11+G12</f>
        <v>0</v>
      </c>
      <c r="H10" s="739"/>
    </row>
    <row r="11" spans="1:12">
      <c r="A11" s="197">
        <v>1.1000000000000001</v>
      </c>
      <c r="B11" s="198" t="s">
        <v>614</v>
      </c>
      <c r="C11" s="339"/>
      <c r="D11" s="339"/>
      <c r="E11" s="339"/>
      <c r="F11" s="339"/>
      <c r="G11" s="339"/>
      <c r="H11" s="739"/>
    </row>
    <row r="12" spans="1:12">
      <c r="A12" s="197">
        <v>1.2</v>
      </c>
      <c r="B12" s="198" t="s">
        <v>1073</v>
      </c>
      <c r="C12" s="339"/>
      <c r="D12" s="339"/>
      <c r="E12" s="339"/>
      <c r="F12" s="339"/>
      <c r="G12" s="339"/>
      <c r="H12" s="739"/>
    </row>
    <row r="13" spans="1:12">
      <c r="A13" s="169">
        <v>2</v>
      </c>
      <c r="B13" s="120" t="s">
        <v>838</v>
      </c>
      <c r="C13" s="124">
        <f>C14+C15</f>
        <v>0</v>
      </c>
      <c r="D13" s="124">
        <f>D14+D15</f>
        <v>0</v>
      </c>
      <c r="E13" s="124">
        <f>E14+E15</f>
        <v>0</v>
      </c>
      <c r="F13" s="124">
        <f>F14+F15</f>
        <v>0</v>
      </c>
      <c r="G13" s="124">
        <f>G14+G15</f>
        <v>0</v>
      </c>
      <c r="H13" s="739"/>
    </row>
    <row r="14" spans="1:12">
      <c r="A14" s="197">
        <v>2.1</v>
      </c>
      <c r="B14" s="198" t="s">
        <v>614</v>
      </c>
      <c r="C14" s="139"/>
      <c r="D14" s="139"/>
      <c r="E14" s="139"/>
      <c r="F14" s="139"/>
      <c r="G14" s="139"/>
      <c r="H14" s="739"/>
    </row>
    <row r="15" spans="1:12" ht="15.75" thickBot="1">
      <c r="A15" s="197">
        <v>2.2000000000000002</v>
      </c>
      <c r="B15" s="198" t="s">
        <v>1073</v>
      </c>
      <c r="C15" s="142"/>
      <c r="D15" s="139"/>
      <c r="E15" s="139"/>
      <c r="F15" s="139"/>
      <c r="G15" s="139"/>
      <c r="H15" s="739"/>
    </row>
    <row r="16" spans="1:12">
      <c r="A16" s="430" t="s">
        <v>191</v>
      </c>
      <c r="B16" s="432" t="s">
        <v>615</v>
      </c>
      <c r="C16" s="126">
        <f>C17+C20</f>
        <v>0</v>
      </c>
      <c r="D16" s="126">
        <f>D17+D20</f>
        <v>0</v>
      </c>
      <c r="E16" s="126">
        <f>E17+E20</f>
        <v>0</v>
      </c>
      <c r="F16" s="126">
        <f>F17+F20</f>
        <v>0</v>
      </c>
      <c r="G16" s="126">
        <f>G17+G20</f>
        <v>0</v>
      </c>
      <c r="H16" s="739"/>
    </row>
    <row r="17" spans="1:8">
      <c r="A17" s="169">
        <v>1</v>
      </c>
      <c r="B17" s="120" t="s">
        <v>837</v>
      </c>
      <c r="C17" s="124">
        <f>C18+C19</f>
        <v>0</v>
      </c>
      <c r="D17" s="124">
        <f>D18+D19</f>
        <v>0</v>
      </c>
      <c r="E17" s="124">
        <f>E18+E19</f>
        <v>0</v>
      </c>
      <c r="F17" s="124">
        <f>F18+F19</f>
        <v>0</v>
      </c>
      <c r="G17" s="124">
        <f>G18+G19</f>
        <v>0</v>
      </c>
      <c r="H17" s="739"/>
    </row>
    <row r="18" spans="1:8">
      <c r="A18" s="197">
        <v>1.1000000000000001</v>
      </c>
      <c r="B18" s="198" t="s">
        <v>614</v>
      </c>
      <c r="C18" s="339"/>
      <c r="D18" s="139"/>
      <c r="E18" s="139"/>
      <c r="F18" s="139"/>
      <c r="G18" s="139"/>
      <c r="H18" s="739"/>
    </row>
    <row r="19" spans="1:8">
      <c r="A19" s="197">
        <v>1.2</v>
      </c>
      <c r="B19" s="198" t="s">
        <v>1073</v>
      </c>
      <c r="C19" s="339"/>
      <c r="D19" s="139"/>
      <c r="E19" s="139"/>
      <c r="F19" s="139"/>
      <c r="G19" s="139"/>
      <c r="H19" s="739"/>
    </row>
    <row r="20" spans="1:8">
      <c r="A20" s="169">
        <v>2</v>
      </c>
      <c r="B20" s="120" t="s">
        <v>838</v>
      </c>
      <c r="C20" s="124">
        <f>C21+C22</f>
        <v>0</v>
      </c>
      <c r="D20" s="124">
        <f>D21+D22</f>
        <v>0</v>
      </c>
      <c r="E20" s="124">
        <f>E21+E22</f>
        <v>0</v>
      </c>
      <c r="F20" s="124">
        <f>F21+F22</f>
        <v>0</v>
      </c>
      <c r="G20" s="124">
        <f>G21+G22</f>
        <v>0</v>
      </c>
      <c r="H20" s="739"/>
    </row>
    <row r="21" spans="1:8">
      <c r="A21" s="197">
        <v>2.1</v>
      </c>
      <c r="B21" s="198" t="s">
        <v>614</v>
      </c>
      <c r="C21" s="139"/>
      <c r="D21" s="139"/>
      <c r="E21" s="139"/>
      <c r="F21" s="139"/>
      <c r="G21" s="139"/>
      <c r="H21" s="739"/>
    </row>
    <row r="22" spans="1:8" ht="15.75" thickBot="1">
      <c r="A22" s="197">
        <v>2.2000000000000002</v>
      </c>
      <c r="B22" s="198" t="s">
        <v>1073</v>
      </c>
      <c r="C22" s="139"/>
      <c r="D22" s="139"/>
      <c r="E22" s="139"/>
      <c r="F22" s="139"/>
      <c r="G22" s="139"/>
      <c r="H22" s="739"/>
    </row>
    <row r="23" spans="1:8" ht="24.75">
      <c r="A23" s="429" t="s">
        <v>192</v>
      </c>
      <c r="B23" s="431" t="s">
        <v>839</v>
      </c>
      <c r="C23" s="170">
        <f>C24+C27</f>
        <v>0</v>
      </c>
      <c r="D23" s="170">
        <f>D24+D27</f>
        <v>0</v>
      </c>
      <c r="E23" s="170">
        <f>E24+E27</f>
        <v>0</v>
      </c>
      <c r="F23" s="170">
        <f>F24+F27</f>
        <v>0</v>
      </c>
      <c r="G23" s="170">
        <f>G24+G27</f>
        <v>0</v>
      </c>
      <c r="H23" s="739"/>
    </row>
    <row r="24" spans="1:8">
      <c r="A24" s="169">
        <v>1</v>
      </c>
      <c r="B24" s="120" t="s">
        <v>840</v>
      </c>
      <c r="C24" s="124">
        <f>C25+C26</f>
        <v>0</v>
      </c>
      <c r="D24" s="124">
        <f t="shared" ref="D24:G24" si="0">D25+D26</f>
        <v>0</v>
      </c>
      <c r="E24" s="124">
        <f t="shared" si="0"/>
        <v>0</v>
      </c>
      <c r="F24" s="124">
        <f t="shared" si="0"/>
        <v>0</v>
      </c>
      <c r="G24" s="124">
        <f t="shared" si="0"/>
        <v>0</v>
      </c>
      <c r="H24" s="739"/>
    </row>
    <row r="25" spans="1:8">
      <c r="A25" s="197">
        <v>1.1000000000000001</v>
      </c>
      <c r="B25" s="198" t="s">
        <v>614</v>
      </c>
      <c r="C25" s="339"/>
      <c r="D25" s="139"/>
      <c r="E25" s="139"/>
      <c r="F25" s="139"/>
      <c r="G25" s="139"/>
      <c r="H25" s="739"/>
    </row>
    <row r="26" spans="1:8">
      <c r="A26" s="197">
        <v>1.2</v>
      </c>
      <c r="B26" s="198" t="s">
        <v>1073</v>
      </c>
      <c r="C26" s="339"/>
      <c r="D26" s="139"/>
      <c r="E26" s="139"/>
      <c r="F26" s="139"/>
      <c r="G26" s="139"/>
      <c r="H26" s="739"/>
    </row>
    <row r="27" spans="1:8">
      <c r="A27" s="169">
        <v>2</v>
      </c>
      <c r="B27" s="120" t="s">
        <v>841</v>
      </c>
      <c r="C27" s="124">
        <f>C28+C29</f>
        <v>0</v>
      </c>
      <c r="D27" s="124">
        <f t="shared" ref="D27:G27" si="1">D28+D29</f>
        <v>0</v>
      </c>
      <c r="E27" s="124">
        <f t="shared" si="1"/>
        <v>0</v>
      </c>
      <c r="F27" s="124">
        <f t="shared" si="1"/>
        <v>0</v>
      </c>
      <c r="G27" s="124">
        <f t="shared" si="1"/>
        <v>0</v>
      </c>
      <c r="H27" s="739"/>
    </row>
    <row r="28" spans="1:8">
      <c r="A28" s="197">
        <v>2.1</v>
      </c>
      <c r="B28" s="198" t="s">
        <v>614</v>
      </c>
      <c r="C28" s="339"/>
      <c r="D28" s="139"/>
      <c r="E28" s="139"/>
      <c r="F28" s="139"/>
      <c r="G28" s="139"/>
      <c r="H28" s="739"/>
    </row>
    <row r="29" spans="1:8" ht="15.75" thickBot="1">
      <c r="A29" s="199">
        <v>2.2000000000000002</v>
      </c>
      <c r="B29" s="338" t="s">
        <v>1073</v>
      </c>
      <c r="C29" s="340"/>
      <c r="D29" s="139"/>
      <c r="E29" s="139"/>
      <c r="F29" s="139"/>
      <c r="G29" s="139"/>
      <c r="H29" s="739"/>
    </row>
  </sheetData>
  <mergeCells count="4">
    <mergeCell ref="A7:A8"/>
    <mergeCell ref="H7:H8"/>
    <mergeCell ref="B7:B8"/>
    <mergeCell ref="C7:G7"/>
  </mergeCells>
  <pageMargins left="0.7" right="0.7" top="0.75" bottom="0.75" header="0.3" footer="0.3"/>
  <pageSetup paperSize="9" orientation="portrait"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C12"/>
  <sheetViews>
    <sheetView workbookViewId="0">
      <selection activeCell="C9" sqref="C9:C11"/>
    </sheetView>
  </sheetViews>
  <sheetFormatPr defaultRowHeight="12.75"/>
  <cols>
    <col min="1" max="1" width="26.28515625" style="23" customWidth="1"/>
    <col min="2" max="2" width="48.7109375" style="23" customWidth="1"/>
    <col min="3" max="251" width="9.140625" style="23"/>
    <col min="252" max="252" width="26.28515625" style="23" customWidth="1"/>
    <col min="253" max="253" width="45.7109375" style="23" customWidth="1"/>
    <col min="254" max="507" width="9.140625" style="23"/>
    <col min="508" max="508" width="26.28515625" style="23" customWidth="1"/>
    <col min="509" max="509" width="45.7109375" style="23" customWidth="1"/>
    <col min="510" max="763" width="9.140625" style="23"/>
    <col min="764" max="764" width="26.28515625" style="23" customWidth="1"/>
    <col min="765" max="765" width="45.7109375" style="23" customWidth="1"/>
    <col min="766" max="1019" width="9.140625" style="23"/>
    <col min="1020" max="1020" width="26.28515625" style="23" customWidth="1"/>
    <col min="1021" max="1021" width="45.7109375" style="23" customWidth="1"/>
    <col min="1022" max="1275" width="9.140625" style="23"/>
    <col min="1276" max="1276" width="26.28515625" style="23" customWidth="1"/>
    <col min="1277" max="1277" width="45.7109375" style="23" customWidth="1"/>
    <col min="1278" max="1531" width="9.140625" style="23"/>
    <col min="1532" max="1532" width="26.28515625" style="23" customWidth="1"/>
    <col min="1533" max="1533" width="45.7109375" style="23" customWidth="1"/>
    <col min="1534" max="1787" width="9.140625" style="23"/>
    <col min="1788" max="1788" width="26.28515625" style="23" customWidth="1"/>
    <col min="1789" max="1789" width="45.7109375" style="23" customWidth="1"/>
    <col min="1790" max="2043" width="9.140625" style="23"/>
    <col min="2044" max="2044" width="26.28515625" style="23" customWidth="1"/>
    <col min="2045" max="2045" width="45.7109375" style="23" customWidth="1"/>
    <col min="2046" max="2299" width="9.140625" style="23"/>
    <col min="2300" max="2300" width="26.28515625" style="23" customWidth="1"/>
    <col min="2301" max="2301" width="45.7109375" style="23" customWidth="1"/>
    <col min="2302" max="2555" width="9.140625" style="23"/>
    <col min="2556" max="2556" width="26.28515625" style="23" customWidth="1"/>
    <col min="2557" max="2557" width="45.7109375" style="23" customWidth="1"/>
    <col min="2558" max="2811" width="9.140625" style="23"/>
    <col min="2812" max="2812" width="26.28515625" style="23" customWidth="1"/>
    <col min="2813" max="2813" width="45.7109375" style="23" customWidth="1"/>
    <col min="2814" max="3067" width="9.140625" style="23"/>
    <col min="3068" max="3068" width="26.28515625" style="23" customWidth="1"/>
    <col min="3069" max="3069" width="45.7109375" style="23" customWidth="1"/>
    <col min="3070" max="3323" width="9.140625" style="23"/>
    <col min="3324" max="3324" width="26.28515625" style="23" customWidth="1"/>
    <col min="3325" max="3325" width="45.7109375" style="23" customWidth="1"/>
    <col min="3326" max="3579" width="9.140625" style="23"/>
    <col min="3580" max="3580" width="26.28515625" style="23" customWidth="1"/>
    <col min="3581" max="3581" width="45.7109375" style="23" customWidth="1"/>
    <col min="3582" max="3835" width="9.140625" style="23"/>
    <col min="3836" max="3836" width="26.28515625" style="23" customWidth="1"/>
    <col min="3837" max="3837" width="45.7109375" style="23" customWidth="1"/>
    <col min="3838" max="4091" width="9.140625" style="23"/>
    <col min="4092" max="4092" width="26.28515625" style="23" customWidth="1"/>
    <col min="4093" max="4093" width="45.7109375" style="23" customWidth="1"/>
    <col min="4094" max="4347" width="9.140625" style="23"/>
    <col min="4348" max="4348" width="26.28515625" style="23" customWidth="1"/>
    <col min="4349" max="4349" width="45.7109375" style="23" customWidth="1"/>
    <col min="4350" max="4603" width="9.140625" style="23"/>
    <col min="4604" max="4604" width="26.28515625" style="23" customWidth="1"/>
    <col min="4605" max="4605" width="45.7109375" style="23" customWidth="1"/>
    <col min="4606" max="4859" width="9.140625" style="23"/>
    <col min="4860" max="4860" width="26.28515625" style="23" customWidth="1"/>
    <col min="4861" max="4861" width="45.7109375" style="23" customWidth="1"/>
    <col min="4862" max="5115" width="9.140625" style="23"/>
    <col min="5116" max="5116" width="26.28515625" style="23" customWidth="1"/>
    <col min="5117" max="5117" width="45.7109375" style="23" customWidth="1"/>
    <col min="5118" max="5371" width="9.140625" style="23"/>
    <col min="5372" max="5372" width="26.28515625" style="23" customWidth="1"/>
    <col min="5373" max="5373" width="45.7109375" style="23" customWidth="1"/>
    <col min="5374" max="5627" width="9.140625" style="23"/>
    <col min="5628" max="5628" width="26.28515625" style="23" customWidth="1"/>
    <col min="5629" max="5629" width="45.7109375" style="23" customWidth="1"/>
    <col min="5630" max="5883" width="9.140625" style="23"/>
    <col min="5884" max="5884" width="26.28515625" style="23" customWidth="1"/>
    <col min="5885" max="5885" width="45.7109375" style="23" customWidth="1"/>
    <col min="5886" max="6139" width="9.140625" style="23"/>
    <col min="6140" max="6140" width="26.28515625" style="23" customWidth="1"/>
    <col min="6141" max="6141" width="45.7109375" style="23" customWidth="1"/>
    <col min="6142" max="6395" width="9.140625" style="23"/>
    <col min="6396" max="6396" width="26.28515625" style="23" customWidth="1"/>
    <col min="6397" max="6397" width="45.7109375" style="23" customWidth="1"/>
    <col min="6398" max="6651" width="9.140625" style="23"/>
    <col min="6652" max="6652" width="26.28515625" style="23" customWidth="1"/>
    <col min="6653" max="6653" width="45.7109375" style="23" customWidth="1"/>
    <col min="6654" max="6907" width="9.140625" style="23"/>
    <col min="6908" max="6908" width="26.28515625" style="23" customWidth="1"/>
    <col min="6909" max="6909" width="45.7109375" style="23" customWidth="1"/>
    <col min="6910" max="7163" width="9.140625" style="23"/>
    <col min="7164" max="7164" width="26.28515625" style="23" customWidth="1"/>
    <col min="7165" max="7165" width="45.7109375" style="23" customWidth="1"/>
    <col min="7166" max="7419" width="9.140625" style="23"/>
    <col min="7420" max="7420" width="26.28515625" style="23" customWidth="1"/>
    <col min="7421" max="7421" width="45.7109375" style="23" customWidth="1"/>
    <col min="7422" max="7675" width="9.140625" style="23"/>
    <col min="7676" max="7676" width="26.28515625" style="23" customWidth="1"/>
    <col min="7677" max="7677" width="45.7109375" style="23" customWidth="1"/>
    <col min="7678" max="7931" width="9.140625" style="23"/>
    <col min="7932" max="7932" width="26.28515625" style="23" customWidth="1"/>
    <col min="7933" max="7933" width="45.7109375" style="23" customWidth="1"/>
    <col min="7934" max="8187" width="9.140625" style="23"/>
    <col min="8188" max="8188" width="26.28515625" style="23" customWidth="1"/>
    <col min="8189" max="8189" width="45.7109375" style="23" customWidth="1"/>
    <col min="8190" max="8443" width="9.140625" style="23"/>
    <col min="8444" max="8444" width="26.28515625" style="23" customWidth="1"/>
    <col min="8445" max="8445" width="45.7109375" style="23" customWidth="1"/>
    <col min="8446" max="8699" width="9.140625" style="23"/>
    <col min="8700" max="8700" width="26.28515625" style="23" customWidth="1"/>
    <col min="8701" max="8701" width="45.7109375" style="23" customWidth="1"/>
    <col min="8702" max="8955" width="9.140625" style="23"/>
    <col min="8956" max="8956" width="26.28515625" style="23" customWidth="1"/>
    <col min="8957" max="8957" width="45.7109375" style="23" customWidth="1"/>
    <col min="8958" max="9211" width="9.140625" style="23"/>
    <col min="9212" max="9212" width="26.28515625" style="23" customWidth="1"/>
    <col min="9213" max="9213" width="45.7109375" style="23" customWidth="1"/>
    <col min="9214" max="9467" width="9.140625" style="23"/>
    <col min="9468" max="9468" width="26.28515625" style="23" customWidth="1"/>
    <col min="9469" max="9469" width="45.7109375" style="23" customWidth="1"/>
    <col min="9470" max="9723" width="9.140625" style="23"/>
    <col min="9724" max="9724" width="26.28515625" style="23" customWidth="1"/>
    <col min="9725" max="9725" width="45.7109375" style="23" customWidth="1"/>
    <col min="9726" max="9979" width="9.140625" style="23"/>
    <col min="9980" max="9980" width="26.28515625" style="23" customWidth="1"/>
    <col min="9981" max="9981" width="45.7109375" style="23" customWidth="1"/>
    <col min="9982" max="10235" width="9.140625" style="23"/>
    <col min="10236" max="10236" width="26.28515625" style="23" customWidth="1"/>
    <col min="10237" max="10237" width="45.7109375" style="23" customWidth="1"/>
    <col min="10238" max="10491" width="9.140625" style="23"/>
    <col min="10492" max="10492" width="26.28515625" style="23" customWidth="1"/>
    <col min="10493" max="10493" width="45.7109375" style="23" customWidth="1"/>
    <col min="10494" max="10747" width="9.140625" style="23"/>
    <col min="10748" max="10748" width="26.28515625" style="23" customWidth="1"/>
    <col min="10749" max="10749" width="45.7109375" style="23" customWidth="1"/>
    <col min="10750" max="11003" width="9.140625" style="23"/>
    <col min="11004" max="11004" width="26.28515625" style="23" customWidth="1"/>
    <col min="11005" max="11005" width="45.7109375" style="23" customWidth="1"/>
    <col min="11006" max="11259" width="9.140625" style="23"/>
    <col min="11260" max="11260" width="26.28515625" style="23" customWidth="1"/>
    <col min="11261" max="11261" width="45.7109375" style="23" customWidth="1"/>
    <col min="11262" max="11515" width="9.140625" style="23"/>
    <col min="11516" max="11516" width="26.28515625" style="23" customWidth="1"/>
    <col min="11517" max="11517" width="45.7109375" style="23" customWidth="1"/>
    <col min="11518" max="11771" width="9.140625" style="23"/>
    <col min="11772" max="11772" width="26.28515625" style="23" customWidth="1"/>
    <col min="11773" max="11773" width="45.7109375" style="23" customWidth="1"/>
    <col min="11774" max="12027" width="9.140625" style="23"/>
    <col min="12028" max="12028" width="26.28515625" style="23" customWidth="1"/>
    <col min="12029" max="12029" width="45.7109375" style="23" customWidth="1"/>
    <col min="12030" max="12283" width="9.140625" style="23"/>
    <col min="12284" max="12284" width="26.28515625" style="23" customWidth="1"/>
    <col min="12285" max="12285" width="45.7109375" style="23" customWidth="1"/>
    <col min="12286" max="12539" width="9.140625" style="23"/>
    <col min="12540" max="12540" width="26.28515625" style="23" customWidth="1"/>
    <col min="12541" max="12541" width="45.7109375" style="23" customWidth="1"/>
    <col min="12542" max="12795" width="9.140625" style="23"/>
    <col min="12796" max="12796" width="26.28515625" style="23" customWidth="1"/>
    <col min="12797" max="12797" width="45.7109375" style="23" customWidth="1"/>
    <col min="12798" max="13051" width="9.140625" style="23"/>
    <col min="13052" max="13052" width="26.28515625" style="23" customWidth="1"/>
    <col min="13053" max="13053" width="45.7109375" style="23" customWidth="1"/>
    <col min="13054" max="13307" width="9.140625" style="23"/>
    <col min="13308" max="13308" width="26.28515625" style="23" customWidth="1"/>
    <col min="13309" max="13309" width="45.7109375" style="23" customWidth="1"/>
    <col min="13310" max="13563" width="9.140625" style="23"/>
    <col min="13564" max="13564" width="26.28515625" style="23" customWidth="1"/>
    <col min="13565" max="13565" width="45.7109375" style="23" customWidth="1"/>
    <col min="13566" max="13819" width="9.140625" style="23"/>
    <col min="13820" max="13820" width="26.28515625" style="23" customWidth="1"/>
    <col min="13821" max="13821" width="45.7109375" style="23" customWidth="1"/>
    <col min="13822" max="14075" width="9.140625" style="23"/>
    <col min="14076" max="14076" width="26.28515625" style="23" customWidth="1"/>
    <col min="14077" max="14077" width="45.7109375" style="23" customWidth="1"/>
    <col min="14078" max="14331" width="9.140625" style="23"/>
    <col min="14332" max="14332" width="26.28515625" style="23" customWidth="1"/>
    <col min="14333" max="14333" width="45.7109375" style="23" customWidth="1"/>
    <col min="14334" max="14587" width="9.140625" style="23"/>
    <col min="14588" max="14588" width="26.28515625" style="23" customWidth="1"/>
    <col min="14589" max="14589" width="45.7109375" style="23" customWidth="1"/>
    <col min="14590" max="14843" width="9.140625" style="23"/>
    <col min="14844" max="14844" width="26.28515625" style="23" customWidth="1"/>
    <col min="14845" max="14845" width="45.7109375" style="23" customWidth="1"/>
    <col min="14846" max="15099" width="9.140625" style="23"/>
    <col min="15100" max="15100" width="26.28515625" style="23" customWidth="1"/>
    <col min="15101" max="15101" width="45.7109375" style="23" customWidth="1"/>
    <col min="15102" max="15355" width="9.140625" style="23"/>
    <col min="15356" max="15356" width="26.28515625" style="23" customWidth="1"/>
    <col min="15357" max="15357" width="45.7109375" style="23" customWidth="1"/>
    <col min="15358" max="15611" width="9.140625" style="23"/>
    <col min="15612" max="15612" width="26.28515625" style="23" customWidth="1"/>
    <col min="15613" max="15613" width="45.7109375" style="23" customWidth="1"/>
    <col min="15614" max="15867" width="9.140625" style="23"/>
    <col min="15868" max="15868" width="26.28515625" style="23" customWidth="1"/>
    <col min="15869" max="15869" width="45.7109375" style="23" customWidth="1"/>
    <col min="15870" max="16123" width="9.140625" style="23"/>
    <col min="16124" max="16124" width="26.28515625" style="23" customWidth="1"/>
    <col min="16125" max="16125" width="45.7109375" style="23" customWidth="1"/>
    <col min="16126" max="16384" width="9.140625" style="23"/>
  </cols>
  <sheetData>
    <row r="1" spans="1:3" ht="15">
      <c r="A1" s="26" t="s">
        <v>196</v>
      </c>
      <c r="B1" s="394">
        <v>15</v>
      </c>
    </row>
    <row r="2" spans="1:3" ht="15">
      <c r="A2" s="26" t="s">
        <v>197</v>
      </c>
      <c r="B2" s="362" t="s">
        <v>843</v>
      </c>
    </row>
    <row r="3" spans="1:3" ht="15">
      <c r="A3" s="26" t="s">
        <v>198</v>
      </c>
      <c r="B3" s="362" t="s">
        <v>1000</v>
      </c>
    </row>
    <row r="4" spans="1:3" ht="15">
      <c r="A4" s="26" t="s">
        <v>199</v>
      </c>
      <c r="B4" s="362"/>
    </row>
    <row r="5" spans="1:3" ht="15">
      <c r="A5" s="26" t="s">
        <v>200</v>
      </c>
      <c r="B5" s="363" t="s">
        <v>1063</v>
      </c>
    </row>
    <row r="6" spans="1:3" ht="13.5" thickBot="1"/>
    <row r="7" spans="1:3" ht="15" customHeight="1">
      <c r="A7" s="946" t="s">
        <v>193</v>
      </c>
      <c r="B7" s="948" t="s">
        <v>842</v>
      </c>
      <c r="C7" s="950" t="s">
        <v>611</v>
      </c>
    </row>
    <row r="8" spans="1:3" ht="15" customHeight="1" thickBot="1">
      <c r="A8" s="947"/>
      <c r="B8" s="949"/>
      <c r="C8" s="951"/>
    </row>
    <row r="9" spans="1:3">
      <c r="A9" s="171">
        <v>1</v>
      </c>
      <c r="B9" s="172" t="s">
        <v>622</v>
      </c>
      <c r="C9" s="173"/>
    </row>
    <row r="10" spans="1:3">
      <c r="A10" s="174">
        <v>2</v>
      </c>
      <c r="B10" s="175" t="s">
        <v>623</v>
      </c>
      <c r="C10" s="176"/>
    </row>
    <row r="11" spans="1:3">
      <c r="A11" s="174">
        <v>3</v>
      </c>
      <c r="B11" s="285" t="s">
        <v>625</v>
      </c>
      <c r="C11" s="176"/>
    </row>
    <row r="12" spans="1:3" ht="13.5" thickBot="1">
      <c r="A12" s="177">
        <v>4</v>
      </c>
      <c r="B12" s="286" t="s">
        <v>624</v>
      </c>
      <c r="C12" s="178">
        <f>+C9+C10-C11</f>
        <v>0</v>
      </c>
    </row>
  </sheetData>
  <mergeCells count="3">
    <mergeCell ref="A7:A8"/>
    <mergeCell ref="B7:B8"/>
    <mergeCell ref="C7:C8"/>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F16"/>
  <sheetViews>
    <sheetView workbookViewId="0"/>
  </sheetViews>
  <sheetFormatPr defaultRowHeight="15"/>
  <cols>
    <col min="1" max="1" width="15.5703125" customWidth="1"/>
    <col min="2" max="2" width="90.28515625" bestFit="1" customWidth="1"/>
    <col min="3" max="3" width="18.42578125" customWidth="1"/>
  </cols>
  <sheetData>
    <row r="1" spans="1:6">
      <c r="A1" s="26" t="s">
        <v>196</v>
      </c>
      <c r="B1" s="394">
        <v>16</v>
      </c>
      <c r="F1" s="2"/>
    </row>
    <row r="2" spans="1:6">
      <c r="A2" s="26" t="s">
        <v>197</v>
      </c>
      <c r="B2" s="362" t="s">
        <v>844</v>
      </c>
      <c r="F2" s="2"/>
    </row>
    <row r="3" spans="1:6">
      <c r="A3" s="26" t="s">
        <v>198</v>
      </c>
      <c r="B3" s="362" t="s">
        <v>1000</v>
      </c>
      <c r="F3" s="2"/>
    </row>
    <row r="4" spans="1:6">
      <c r="A4" s="26" t="s">
        <v>199</v>
      </c>
      <c r="B4" s="362" t="s">
        <v>908</v>
      </c>
      <c r="F4" s="2"/>
    </row>
    <row r="5" spans="1:6">
      <c r="A5" s="26" t="s">
        <v>200</v>
      </c>
      <c r="B5" s="363" t="s">
        <v>202</v>
      </c>
      <c r="F5" s="2"/>
    </row>
    <row r="6" spans="1:6" ht="15.75" thickBot="1">
      <c r="F6" s="2"/>
    </row>
    <row r="7" spans="1:6" ht="28.5" customHeight="1">
      <c r="A7" s="179" t="s">
        <v>193</v>
      </c>
      <c r="B7" s="180" t="s">
        <v>849</v>
      </c>
      <c r="C7" s="181" t="s">
        <v>645</v>
      </c>
      <c r="F7" s="2"/>
    </row>
    <row r="8" spans="1:6" ht="39" customHeight="1">
      <c r="A8" s="182">
        <v>1</v>
      </c>
      <c r="B8" s="183" t="s">
        <v>845</v>
      </c>
      <c r="C8" s="184"/>
    </row>
    <row r="9" spans="1:6" ht="30" customHeight="1">
      <c r="A9" s="182">
        <v>2</v>
      </c>
      <c r="B9" s="183" t="s">
        <v>626</v>
      </c>
      <c r="C9" s="184"/>
    </row>
    <row r="10" spans="1:6" ht="45" customHeight="1">
      <c r="A10" s="182">
        <v>3</v>
      </c>
      <c r="B10" s="183" t="s">
        <v>854</v>
      </c>
      <c r="C10" s="184"/>
    </row>
    <row r="11" spans="1:6" ht="28.5" customHeight="1">
      <c r="A11" s="182">
        <v>4</v>
      </c>
      <c r="B11" s="183" t="s">
        <v>853</v>
      </c>
      <c r="C11" s="184"/>
    </row>
    <row r="12" spans="1:6" ht="24" customHeight="1" thickBot="1">
      <c r="A12" s="185">
        <v>5</v>
      </c>
      <c r="B12" s="186" t="s">
        <v>846</v>
      </c>
      <c r="C12" s="187"/>
    </row>
    <row r="13" spans="1:6" ht="23.25" customHeight="1"/>
    <row r="14" spans="1:6" ht="12.75" customHeight="1">
      <c r="A14" s="288" t="s">
        <v>1074</v>
      </c>
    </row>
    <row r="16" spans="1:6" ht="30.75" customHeight="1"/>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G15"/>
  <sheetViews>
    <sheetView workbookViewId="0"/>
  </sheetViews>
  <sheetFormatPr defaultRowHeight="15"/>
  <cols>
    <col min="1" max="1" width="18.7109375" customWidth="1"/>
    <col min="2" max="2" width="81" customWidth="1"/>
    <col min="3" max="3" width="20.7109375" customWidth="1"/>
    <col min="6" max="6" width="98.85546875" customWidth="1"/>
    <col min="7" max="7" width="12" customWidth="1"/>
    <col min="8" max="8" width="18.42578125" customWidth="1"/>
    <col min="9" max="9" width="24.5703125" customWidth="1"/>
  </cols>
  <sheetData>
    <row r="1" spans="1:7">
      <c r="A1" s="26" t="s">
        <v>196</v>
      </c>
      <c r="B1" s="394">
        <v>17</v>
      </c>
    </row>
    <row r="2" spans="1:7">
      <c r="A2" s="26" t="s">
        <v>197</v>
      </c>
      <c r="B2" s="362" t="s">
        <v>848</v>
      </c>
    </row>
    <row r="3" spans="1:7">
      <c r="A3" s="26" t="s">
        <v>198</v>
      </c>
      <c r="B3" s="362" t="s">
        <v>1000</v>
      </c>
    </row>
    <row r="4" spans="1:7">
      <c r="A4" s="26" t="s">
        <v>199</v>
      </c>
      <c r="B4" s="362" t="s">
        <v>908</v>
      </c>
    </row>
    <row r="5" spans="1:7">
      <c r="A5" s="26" t="s">
        <v>200</v>
      </c>
      <c r="B5" s="363" t="s">
        <v>202</v>
      </c>
    </row>
    <row r="6" spans="1:7" ht="15.75" thickBot="1"/>
    <row r="7" spans="1:7" ht="28.5" customHeight="1" thickBot="1">
      <c r="A7" s="188" t="s">
        <v>193</v>
      </c>
      <c r="B7" s="189" t="s">
        <v>847</v>
      </c>
      <c r="C7" s="190" t="s">
        <v>645</v>
      </c>
    </row>
    <row r="8" spans="1:7" ht="36" customHeight="1">
      <c r="A8" s="191">
        <v>1</v>
      </c>
      <c r="B8" s="192" t="s">
        <v>1076</v>
      </c>
      <c r="C8" s="193"/>
    </row>
    <row r="9" spans="1:7" ht="28.5" customHeight="1">
      <c r="A9" s="182">
        <v>2</v>
      </c>
      <c r="B9" s="183" t="s">
        <v>627</v>
      </c>
      <c r="C9" s="184"/>
    </row>
    <row r="10" spans="1:7" ht="24.75" customHeight="1">
      <c r="A10" s="182">
        <v>3</v>
      </c>
      <c r="B10" s="183" t="s">
        <v>851</v>
      </c>
      <c r="C10" s="184"/>
    </row>
    <row r="11" spans="1:7" ht="48">
      <c r="A11" s="182">
        <v>4</v>
      </c>
      <c r="B11" s="183" t="s">
        <v>852</v>
      </c>
      <c r="C11" s="184"/>
      <c r="F11" t="s">
        <v>628</v>
      </c>
    </row>
    <row r="12" spans="1:7" ht="23.25" customHeight="1">
      <c r="A12" s="182">
        <v>5</v>
      </c>
      <c r="B12" s="183" t="s">
        <v>853</v>
      </c>
      <c r="C12" s="184"/>
    </row>
    <row r="13" spans="1:7" ht="27.75" customHeight="1" thickBot="1">
      <c r="A13" s="185">
        <v>6</v>
      </c>
      <c r="B13" s="186" t="s">
        <v>846</v>
      </c>
      <c r="C13" s="187"/>
    </row>
    <row r="15" spans="1:7">
      <c r="A15" s="288" t="s">
        <v>1075</v>
      </c>
      <c r="B15" s="289"/>
      <c r="C15" s="289"/>
      <c r="D15" s="289"/>
      <c r="E15" s="289"/>
      <c r="F15" s="289"/>
      <c r="G15" s="28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176"/>
  <sheetViews>
    <sheetView zoomScale="120" zoomScaleNormal="120" workbookViewId="0"/>
  </sheetViews>
  <sheetFormatPr defaultRowHeight="15"/>
  <cols>
    <col min="1" max="1" width="24.42578125" style="626" bestFit="1" customWidth="1"/>
    <col min="2" max="2" width="60.5703125" style="13" customWidth="1"/>
    <col min="3" max="3" width="14.85546875" style="13" customWidth="1"/>
    <col min="4" max="4" width="12.85546875" style="13" customWidth="1"/>
    <col min="5" max="5" width="13.140625" style="13" customWidth="1"/>
    <col min="6" max="7" width="13.42578125" style="13" bestFit="1" customWidth="1"/>
    <col min="8" max="8" width="12.5703125" style="13" customWidth="1"/>
    <col min="9" max="255" width="9.140625" style="13"/>
    <col min="256" max="256" width="24.42578125" style="13" bestFit="1" customWidth="1"/>
    <col min="257" max="257" width="60.5703125" style="13" customWidth="1"/>
    <col min="258" max="258" width="14.85546875" style="13" customWidth="1"/>
    <col min="259" max="259" width="12.85546875" style="13" customWidth="1"/>
    <col min="260" max="260" width="13.140625" style="13" customWidth="1"/>
    <col min="261" max="261" width="11.85546875" style="13" customWidth="1"/>
    <col min="262" max="262" width="12.42578125" style="13" customWidth="1"/>
    <col min="263" max="263" width="12.5703125" style="13" customWidth="1"/>
    <col min="264" max="511" width="9.140625" style="13"/>
    <col min="512" max="512" width="24.42578125" style="13" bestFit="1" customWidth="1"/>
    <col min="513" max="513" width="60.5703125" style="13" customWidth="1"/>
    <col min="514" max="514" width="14.85546875" style="13" customWidth="1"/>
    <col min="515" max="515" width="12.85546875" style="13" customWidth="1"/>
    <col min="516" max="516" width="13.140625" style="13" customWidth="1"/>
    <col min="517" max="517" width="11.85546875" style="13" customWidth="1"/>
    <col min="518" max="518" width="12.42578125" style="13" customWidth="1"/>
    <col min="519" max="519" width="12.5703125" style="13" customWidth="1"/>
    <col min="520" max="767" width="9.140625" style="13"/>
    <col min="768" max="768" width="24.42578125" style="13" bestFit="1" customWidth="1"/>
    <col min="769" max="769" width="60.5703125" style="13" customWidth="1"/>
    <col min="770" max="770" width="14.85546875" style="13" customWidth="1"/>
    <col min="771" max="771" width="12.85546875" style="13" customWidth="1"/>
    <col min="772" max="772" width="13.140625" style="13" customWidth="1"/>
    <col min="773" max="773" width="11.85546875" style="13" customWidth="1"/>
    <col min="774" max="774" width="12.42578125" style="13" customWidth="1"/>
    <col min="775" max="775" width="12.5703125" style="13" customWidth="1"/>
    <col min="776" max="1023" width="9.140625" style="13"/>
    <col min="1024" max="1024" width="24.42578125" style="13" bestFit="1" customWidth="1"/>
    <col min="1025" max="1025" width="60.5703125" style="13" customWidth="1"/>
    <col min="1026" max="1026" width="14.85546875" style="13" customWidth="1"/>
    <col min="1027" max="1027" width="12.85546875" style="13" customWidth="1"/>
    <col min="1028" max="1028" width="13.140625" style="13" customWidth="1"/>
    <col min="1029" max="1029" width="11.85546875" style="13" customWidth="1"/>
    <col min="1030" max="1030" width="12.42578125" style="13" customWidth="1"/>
    <col min="1031" max="1031" width="12.5703125" style="13" customWidth="1"/>
    <col min="1032" max="1279" width="9.140625" style="13"/>
    <col min="1280" max="1280" width="24.42578125" style="13" bestFit="1" customWidth="1"/>
    <col min="1281" max="1281" width="60.5703125" style="13" customWidth="1"/>
    <col min="1282" max="1282" width="14.85546875" style="13" customWidth="1"/>
    <col min="1283" max="1283" width="12.85546875" style="13" customWidth="1"/>
    <col min="1284" max="1284" width="13.140625" style="13" customWidth="1"/>
    <col min="1285" max="1285" width="11.85546875" style="13" customWidth="1"/>
    <col min="1286" max="1286" width="12.42578125" style="13" customWidth="1"/>
    <col min="1287" max="1287" width="12.5703125" style="13" customWidth="1"/>
    <col min="1288" max="1535" width="9.140625" style="13"/>
    <col min="1536" max="1536" width="24.42578125" style="13" bestFit="1" customWidth="1"/>
    <col min="1537" max="1537" width="60.5703125" style="13" customWidth="1"/>
    <col min="1538" max="1538" width="14.85546875" style="13" customWidth="1"/>
    <col min="1539" max="1539" width="12.85546875" style="13" customWidth="1"/>
    <col min="1540" max="1540" width="13.140625" style="13" customWidth="1"/>
    <col min="1541" max="1541" width="11.85546875" style="13" customWidth="1"/>
    <col min="1542" max="1542" width="12.42578125" style="13" customWidth="1"/>
    <col min="1543" max="1543" width="12.5703125" style="13" customWidth="1"/>
    <col min="1544" max="1791" width="9.140625" style="13"/>
    <col min="1792" max="1792" width="24.42578125" style="13" bestFit="1" customWidth="1"/>
    <col min="1793" max="1793" width="60.5703125" style="13" customWidth="1"/>
    <col min="1794" max="1794" width="14.85546875" style="13" customWidth="1"/>
    <col min="1795" max="1795" width="12.85546875" style="13" customWidth="1"/>
    <col min="1796" max="1796" width="13.140625" style="13" customWidth="1"/>
    <col min="1797" max="1797" width="11.85546875" style="13" customWidth="1"/>
    <col min="1798" max="1798" width="12.42578125" style="13" customWidth="1"/>
    <col min="1799" max="1799" width="12.5703125" style="13" customWidth="1"/>
    <col min="1800" max="2047" width="9.140625" style="13"/>
    <col min="2048" max="2048" width="24.42578125" style="13" bestFit="1" customWidth="1"/>
    <col min="2049" max="2049" width="60.5703125" style="13" customWidth="1"/>
    <col min="2050" max="2050" width="14.85546875" style="13" customWidth="1"/>
    <col min="2051" max="2051" width="12.85546875" style="13" customWidth="1"/>
    <col min="2052" max="2052" width="13.140625" style="13" customWidth="1"/>
    <col min="2053" max="2053" width="11.85546875" style="13" customWidth="1"/>
    <col min="2054" max="2054" width="12.42578125" style="13" customWidth="1"/>
    <col min="2055" max="2055" width="12.5703125" style="13" customWidth="1"/>
    <col min="2056" max="2303" width="9.140625" style="13"/>
    <col min="2304" max="2304" width="24.42578125" style="13" bestFit="1" customWidth="1"/>
    <col min="2305" max="2305" width="60.5703125" style="13" customWidth="1"/>
    <col min="2306" max="2306" width="14.85546875" style="13" customWidth="1"/>
    <col min="2307" max="2307" width="12.85546875" style="13" customWidth="1"/>
    <col min="2308" max="2308" width="13.140625" style="13" customWidth="1"/>
    <col min="2309" max="2309" width="11.85546875" style="13" customWidth="1"/>
    <col min="2310" max="2310" width="12.42578125" style="13" customWidth="1"/>
    <col min="2311" max="2311" width="12.5703125" style="13" customWidth="1"/>
    <col min="2312" max="2559" width="9.140625" style="13"/>
    <col min="2560" max="2560" width="24.42578125" style="13" bestFit="1" customWidth="1"/>
    <col min="2561" max="2561" width="60.5703125" style="13" customWidth="1"/>
    <col min="2562" max="2562" width="14.85546875" style="13" customWidth="1"/>
    <col min="2563" max="2563" width="12.85546875" style="13" customWidth="1"/>
    <col min="2564" max="2564" width="13.140625" style="13" customWidth="1"/>
    <col min="2565" max="2565" width="11.85546875" style="13" customWidth="1"/>
    <col min="2566" max="2566" width="12.42578125" style="13" customWidth="1"/>
    <col min="2567" max="2567" width="12.5703125" style="13" customWidth="1"/>
    <col min="2568" max="2815" width="9.140625" style="13"/>
    <col min="2816" max="2816" width="24.42578125" style="13" bestFit="1" customWidth="1"/>
    <col min="2817" max="2817" width="60.5703125" style="13" customWidth="1"/>
    <col min="2818" max="2818" width="14.85546875" style="13" customWidth="1"/>
    <col min="2819" max="2819" width="12.85546875" style="13" customWidth="1"/>
    <col min="2820" max="2820" width="13.140625" style="13" customWidth="1"/>
    <col min="2821" max="2821" width="11.85546875" style="13" customWidth="1"/>
    <col min="2822" max="2822" width="12.42578125" style="13" customWidth="1"/>
    <col min="2823" max="2823" width="12.5703125" style="13" customWidth="1"/>
    <col min="2824" max="3071" width="9.140625" style="13"/>
    <col min="3072" max="3072" width="24.42578125" style="13" bestFit="1" customWidth="1"/>
    <col min="3073" max="3073" width="60.5703125" style="13" customWidth="1"/>
    <col min="3074" max="3074" width="14.85546875" style="13" customWidth="1"/>
    <col min="3075" max="3075" width="12.85546875" style="13" customWidth="1"/>
    <col min="3076" max="3076" width="13.140625" style="13" customWidth="1"/>
    <col min="3077" max="3077" width="11.85546875" style="13" customWidth="1"/>
    <col min="3078" max="3078" width="12.42578125" style="13" customWidth="1"/>
    <col min="3079" max="3079" width="12.5703125" style="13" customWidth="1"/>
    <col min="3080" max="3327" width="9.140625" style="13"/>
    <col min="3328" max="3328" width="24.42578125" style="13" bestFit="1" customWidth="1"/>
    <col min="3329" max="3329" width="60.5703125" style="13" customWidth="1"/>
    <col min="3330" max="3330" width="14.85546875" style="13" customWidth="1"/>
    <col min="3331" max="3331" width="12.85546875" style="13" customWidth="1"/>
    <col min="3332" max="3332" width="13.140625" style="13" customWidth="1"/>
    <col min="3333" max="3333" width="11.85546875" style="13" customWidth="1"/>
    <col min="3334" max="3334" width="12.42578125" style="13" customWidth="1"/>
    <col min="3335" max="3335" width="12.5703125" style="13" customWidth="1"/>
    <col min="3336" max="3583" width="9.140625" style="13"/>
    <col min="3584" max="3584" width="24.42578125" style="13" bestFit="1" customWidth="1"/>
    <col min="3585" max="3585" width="60.5703125" style="13" customWidth="1"/>
    <col min="3586" max="3586" width="14.85546875" style="13" customWidth="1"/>
    <col min="3587" max="3587" width="12.85546875" style="13" customWidth="1"/>
    <col min="3588" max="3588" width="13.140625" style="13" customWidth="1"/>
    <col min="3589" max="3589" width="11.85546875" style="13" customWidth="1"/>
    <col min="3590" max="3590" width="12.42578125" style="13" customWidth="1"/>
    <col min="3591" max="3591" width="12.5703125" style="13" customWidth="1"/>
    <col min="3592" max="3839" width="9.140625" style="13"/>
    <col min="3840" max="3840" width="24.42578125" style="13" bestFit="1" customWidth="1"/>
    <col min="3841" max="3841" width="60.5703125" style="13" customWidth="1"/>
    <col min="3842" max="3842" width="14.85546875" style="13" customWidth="1"/>
    <col min="3843" max="3843" width="12.85546875" style="13" customWidth="1"/>
    <col min="3844" max="3844" width="13.140625" style="13" customWidth="1"/>
    <col min="3845" max="3845" width="11.85546875" style="13" customWidth="1"/>
    <col min="3846" max="3846" width="12.42578125" style="13" customWidth="1"/>
    <col min="3847" max="3847" width="12.5703125" style="13" customWidth="1"/>
    <col min="3848" max="4095" width="9.140625" style="13"/>
    <col min="4096" max="4096" width="24.42578125" style="13" bestFit="1" customWidth="1"/>
    <col min="4097" max="4097" width="60.5703125" style="13" customWidth="1"/>
    <col min="4098" max="4098" width="14.85546875" style="13" customWidth="1"/>
    <col min="4099" max="4099" width="12.85546875" style="13" customWidth="1"/>
    <col min="4100" max="4100" width="13.140625" style="13" customWidth="1"/>
    <col min="4101" max="4101" width="11.85546875" style="13" customWidth="1"/>
    <col min="4102" max="4102" width="12.42578125" style="13" customWidth="1"/>
    <col min="4103" max="4103" width="12.5703125" style="13" customWidth="1"/>
    <col min="4104" max="4351" width="9.140625" style="13"/>
    <col min="4352" max="4352" width="24.42578125" style="13" bestFit="1" customWidth="1"/>
    <col min="4353" max="4353" width="60.5703125" style="13" customWidth="1"/>
    <col min="4354" max="4354" width="14.85546875" style="13" customWidth="1"/>
    <col min="4355" max="4355" width="12.85546875" style="13" customWidth="1"/>
    <col min="4356" max="4356" width="13.140625" style="13" customWidth="1"/>
    <col min="4357" max="4357" width="11.85546875" style="13" customWidth="1"/>
    <col min="4358" max="4358" width="12.42578125" style="13" customWidth="1"/>
    <col min="4359" max="4359" width="12.5703125" style="13" customWidth="1"/>
    <col min="4360" max="4607" width="9.140625" style="13"/>
    <col min="4608" max="4608" width="24.42578125" style="13" bestFit="1" customWidth="1"/>
    <col min="4609" max="4609" width="60.5703125" style="13" customWidth="1"/>
    <col min="4610" max="4610" width="14.85546875" style="13" customWidth="1"/>
    <col min="4611" max="4611" width="12.85546875" style="13" customWidth="1"/>
    <col min="4612" max="4612" width="13.140625" style="13" customWidth="1"/>
    <col min="4613" max="4613" width="11.85546875" style="13" customWidth="1"/>
    <col min="4614" max="4614" width="12.42578125" style="13" customWidth="1"/>
    <col min="4615" max="4615" width="12.5703125" style="13" customWidth="1"/>
    <col min="4616" max="4863" width="9.140625" style="13"/>
    <col min="4864" max="4864" width="24.42578125" style="13" bestFit="1" customWidth="1"/>
    <col min="4865" max="4865" width="60.5703125" style="13" customWidth="1"/>
    <col min="4866" max="4866" width="14.85546875" style="13" customWidth="1"/>
    <col min="4867" max="4867" width="12.85546875" style="13" customWidth="1"/>
    <col min="4868" max="4868" width="13.140625" style="13" customWidth="1"/>
    <col min="4869" max="4869" width="11.85546875" style="13" customWidth="1"/>
    <col min="4870" max="4870" width="12.42578125" style="13" customWidth="1"/>
    <col min="4871" max="4871" width="12.5703125" style="13" customWidth="1"/>
    <col min="4872" max="5119" width="9.140625" style="13"/>
    <col min="5120" max="5120" width="24.42578125" style="13" bestFit="1" customWidth="1"/>
    <col min="5121" max="5121" width="60.5703125" style="13" customWidth="1"/>
    <col min="5122" max="5122" width="14.85546875" style="13" customWidth="1"/>
    <col min="5123" max="5123" width="12.85546875" style="13" customWidth="1"/>
    <col min="5124" max="5124" width="13.140625" style="13" customWidth="1"/>
    <col min="5125" max="5125" width="11.85546875" style="13" customWidth="1"/>
    <col min="5126" max="5126" width="12.42578125" style="13" customWidth="1"/>
    <col min="5127" max="5127" width="12.5703125" style="13" customWidth="1"/>
    <col min="5128" max="5375" width="9.140625" style="13"/>
    <col min="5376" max="5376" width="24.42578125" style="13" bestFit="1" customWidth="1"/>
    <col min="5377" max="5377" width="60.5703125" style="13" customWidth="1"/>
    <col min="5378" max="5378" width="14.85546875" style="13" customWidth="1"/>
    <col min="5379" max="5379" width="12.85546875" style="13" customWidth="1"/>
    <col min="5380" max="5380" width="13.140625" style="13" customWidth="1"/>
    <col min="5381" max="5381" width="11.85546875" style="13" customWidth="1"/>
    <col min="5382" max="5382" width="12.42578125" style="13" customWidth="1"/>
    <col min="5383" max="5383" width="12.5703125" style="13" customWidth="1"/>
    <col min="5384" max="5631" width="9.140625" style="13"/>
    <col min="5632" max="5632" width="24.42578125" style="13" bestFit="1" customWidth="1"/>
    <col min="5633" max="5633" width="60.5703125" style="13" customWidth="1"/>
    <col min="5634" max="5634" width="14.85546875" style="13" customWidth="1"/>
    <col min="5635" max="5635" width="12.85546875" style="13" customWidth="1"/>
    <col min="5636" max="5636" width="13.140625" style="13" customWidth="1"/>
    <col min="5637" max="5637" width="11.85546875" style="13" customWidth="1"/>
    <col min="5638" max="5638" width="12.42578125" style="13" customWidth="1"/>
    <col min="5639" max="5639" width="12.5703125" style="13" customWidth="1"/>
    <col min="5640" max="5887" width="9.140625" style="13"/>
    <col min="5888" max="5888" width="24.42578125" style="13" bestFit="1" customWidth="1"/>
    <col min="5889" max="5889" width="60.5703125" style="13" customWidth="1"/>
    <col min="5890" max="5890" width="14.85546875" style="13" customWidth="1"/>
    <col min="5891" max="5891" width="12.85546875" style="13" customWidth="1"/>
    <col min="5892" max="5892" width="13.140625" style="13" customWidth="1"/>
    <col min="5893" max="5893" width="11.85546875" style="13" customWidth="1"/>
    <col min="5894" max="5894" width="12.42578125" style="13" customWidth="1"/>
    <col min="5895" max="5895" width="12.5703125" style="13" customWidth="1"/>
    <col min="5896" max="6143" width="9.140625" style="13"/>
    <col min="6144" max="6144" width="24.42578125" style="13" bestFit="1" customWidth="1"/>
    <col min="6145" max="6145" width="60.5703125" style="13" customWidth="1"/>
    <col min="6146" max="6146" width="14.85546875" style="13" customWidth="1"/>
    <col min="6147" max="6147" width="12.85546875" style="13" customWidth="1"/>
    <col min="6148" max="6148" width="13.140625" style="13" customWidth="1"/>
    <col min="6149" max="6149" width="11.85546875" style="13" customWidth="1"/>
    <col min="6150" max="6150" width="12.42578125" style="13" customWidth="1"/>
    <col min="6151" max="6151" width="12.5703125" style="13" customWidth="1"/>
    <col min="6152" max="6399" width="9.140625" style="13"/>
    <col min="6400" max="6400" width="24.42578125" style="13" bestFit="1" customWidth="1"/>
    <col min="6401" max="6401" width="60.5703125" style="13" customWidth="1"/>
    <col min="6402" max="6402" width="14.85546875" style="13" customWidth="1"/>
    <col min="6403" max="6403" width="12.85546875" style="13" customWidth="1"/>
    <col min="6404" max="6404" width="13.140625" style="13" customWidth="1"/>
    <col min="6405" max="6405" width="11.85546875" style="13" customWidth="1"/>
    <col min="6406" max="6406" width="12.42578125" style="13" customWidth="1"/>
    <col min="6407" max="6407" width="12.5703125" style="13" customWidth="1"/>
    <col min="6408" max="6655" width="9.140625" style="13"/>
    <col min="6656" max="6656" width="24.42578125" style="13" bestFit="1" customWidth="1"/>
    <col min="6657" max="6657" width="60.5703125" style="13" customWidth="1"/>
    <col min="6658" max="6658" width="14.85546875" style="13" customWidth="1"/>
    <col min="6659" max="6659" width="12.85546875" style="13" customWidth="1"/>
    <col min="6660" max="6660" width="13.140625" style="13" customWidth="1"/>
    <col min="6661" max="6661" width="11.85546875" style="13" customWidth="1"/>
    <col min="6662" max="6662" width="12.42578125" style="13" customWidth="1"/>
    <col min="6663" max="6663" width="12.5703125" style="13" customWidth="1"/>
    <col min="6664" max="6911" width="9.140625" style="13"/>
    <col min="6912" max="6912" width="24.42578125" style="13" bestFit="1" customWidth="1"/>
    <col min="6913" max="6913" width="60.5703125" style="13" customWidth="1"/>
    <col min="6914" max="6914" width="14.85546875" style="13" customWidth="1"/>
    <col min="6915" max="6915" width="12.85546875" style="13" customWidth="1"/>
    <col min="6916" max="6916" width="13.140625" style="13" customWidth="1"/>
    <col min="6917" max="6917" width="11.85546875" style="13" customWidth="1"/>
    <col min="6918" max="6918" width="12.42578125" style="13" customWidth="1"/>
    <col min="6919" max="6919" width="12.5703125" style="13" customWidth="1"/>
    <col min="6920" max="7167" width="9.140625" style="13"/>
    <col min="7168" max="7168" width="24.42578125" style="13" bestFit="1" customWidth="1"/>
    <col min="7169" max="7169" width="60.5703125" style="13" customWidth="1"/>
    <col min="7170" max="7170" width="14.85546875" style="13" customWidth="1"/>
    <col min="7171" max="7171" width="12.85546875" style="13" customWidth="1"/>
    <col min="7172" max="7172" width="13.140625" style="13" customWidth="1"/>
    <col min="7173" max="7173" width="11.85546875" style="13" customWidth="1"/>
    <col min="7174" max="7174" width="12.42578125" style="13" customWidth="1"/>
    <col min="7175" max="7175" width="12.5703125" style="13" customWidth="1"/>
    <col min="7176" max="7423" width="9.140625" style="13"/>
    <col min="7424" max="7424" width="24.42578125" style="13" bestFit="1" customWidth="1"/>
    <col min="7425" max="7425" width="60.5703125" style="13" customWidth="1"/>
    <col min="7426" max="7426" width="14.85546875" style="13" customWidth="1"/>
    <col min="7427" max="7427" width="12.85546875" style="13" customWidth="1"/>
    <col min="7428" max="7428" width="13.140625" style="13" customWidth="1"/>
    <col min="7429" max="7429" width="11.85546875" style="13" customWidth="1"/>
    <col min="7430" max="7430" width="12.42578125" style="13" customWidth="1"/>
    <col min="7431" max="7431" width="12.5703125" style="13" customWidth="1"/>
    <col min="7432" max="7679" width="9.140625" style="13"/>
    <col min="7680" max="7680" width="24.42578125" style="13" bestFit="1" customWidth="1"/>
    <col min="7681" max="7681" width="60.5703125" style="13" customWidth="1"/>
    <col min="7682" max="7682" width="14.85546875" style="13" customWidth="1"/>
    <col min="7683" max="7683" width="12.85546875" style="13" customWidth="1"/>
    <col min="7684" max="7684" width="13.140625" style="13" customWidth="1"/>
    <col min="7685" max="7685" width="11.85546875" style="13" customWidth="1"/>
    <col min="7686" max="7686" width="12.42578125" style="13" customWidth="1"/>
    <col min="7687" max="7687" width="12.5703125" style="13" customWidth="1"/>
    <col min="7688" max="7935" width="9.140625" style="13"/>
    <col min="7936" max="7936" width="24.42578125" style="13" bestFit="1" customWidth="1"/>
    <col min="7937" max="7937" width="60.5703125" style="13" customWidth="1"/>
    <col min="7938" max="7938" width="14.85546875" style="13" customWidth="1"/>
    <col min="7939" max="7939" width="12.85546875" style="13" customWidth="1"/>
    <col min="7940" max="7940" width="13.140625" style="13" customWidth="1"/>
    <col min="7941" max="7941" width="11.85546875" style="13" customWidth="1"/>
    <col min="7942" max="7942" width="12.42578125" style="13" customWidth="1"/>
    <col min="7943" max="7943" width="12.5703125" style="13" customWidth="1"/>
    <col min="7944" max="8191" width="9.140625" style="13"/>
    <col min="8192" max="8192" width="24.42578125" style="13" bestFit="1" customWidth="1"/>
    <col min="8193" max="8193" width="60.5703125" style="13" customWidth="1"/>
    <col min="8194" max="8194" width="14.85546875" style="13" customWidth="1"/>
    <col min="8195" max="8195" width="12.85546875" style="13" customWidth="1"/>
    <col min="8196" max="8196" width="13.140625" style="13" customWidth="1"/>
    <col min="8197" max="8197" width="11.85546875" style="13" customWidth="1"/>
    <col min="8198" max="8198" width="12.42578125" style="13" customWidth="1"/>
    <col min="8199" max="8199" width="12.5703125" style="13" customWidth="1"/>
    <col min="8200" max="8447" width="9.140625" style="13"/>
    <col min="8448" max="8448" width="24.42578125" style="13" bestFit="1" customWidth="1"/>
    <col min="8449" max="8449" width="60.5703125" style="13" customWidth="1"/>
    <col min="8450" max="8450" width="14.85546875" style="13" customWidth="1"/>
    <col min="8451" max="8451" width="12.85546875" style="13" customWidth="1"/>
    <col min="8452" max="8452" width="13.140625" style="13" customWidth="1"/>
    <col min="8453" max="8453" width="11.85546875" style="13" customWidth="1"/>
    <col min="8454" max="8454" width="12.42578125" style="13" customWidth="1"/>
    <col min="8455" max="8455" width="12.5703125" style="13" customWidth="1"/>
    <col min="8456" max="8703" width="9.140625" style="13"/>
    <col min="8704" max="8704" width="24.42578125" style="13" bestFit="1" customWidth="1"/>
    <col min="8705" max="8705" width="60.5703125" style="13" customWidth="1"/>
    <col min="8706" max="8706" width="14.85546875" style="13" customWidth="1"/>
    <col min="8707" max="8707" width="12.85546875" style="13" customWidth="1"/>
    <col min="8708" max="8708" width="13.140625" style="13" customWidth="1"/>
    <col min="8709" max="8709" width="11.85546875" style="13" customWidth="1"/>
    <col min="8710" max="8710" width="12.42578125" style="13" customWidth="1"/>
    <col min="8711" max="8711" width="12.5703125" style="13" customWidth="1"/>
    <col min="8712" max="8959" width="9.140625" style="13"/>
    <col min="8960" max="8960" width="24.42578125" style="13" bestFit="1" customWidth="1"/>
    <col min="8961" max="8961" width="60.5703125" style="13" customWidth="1"/>
    <col min="8962" max="8962" width="14.85546875" style="13" customWidth="1"/>
    <col min="8963" max="8963" width="12.85546875" style="13" customWidth="1"/>
    <col min="8964" max="8964" width="13.140625" style="13" customWidth="1"/>
    <col min="8965" max="8965" width="11.85546875" style="13" customWidth="1"/>
    <col min="8966" max="8966" width="12.42578125" style="13" customWidth="1"/>
    <col min="8967" max="8967" width="12.5703125" style="13" customWidth="1"/>
    <col min="8968" max="9215" width="9.140625" style="13"/>
    <col min="9216" max="9216" width="24.42578125" style="13" bestFit="1" customWidth="1"/>
    <col min="9217" max="9217" width="60.5703125" style="13" customWidth="1"/>
    <col min="9218" max="9218" width="14.85546875" style="13" customWidth="1"/>
    <col min="9219" max="9219" width="12.85546875" style="13" customWidth="1"/>
    <col min="9220" max="9220" width="13.140625" style="13" customWidth="1"/>
    <col min="9221" max="9221" width="11.85546875" style="13" customWidth="1"/>
    <col min="9222" max="9222" width="12.42578125" style="13" customWidth="1"/>
    <col min="9223" max="9223" width="12.5703125" style="13" customWidth="1"/>
    <col min="9224" max="9471" width="9.140625" style="13"/>
    <col min="9472" max="9472" width="24.42578125" style="13" bestFit="1" customWidth="1"/>
    <col min="9473" max="9473" width="60.5703125" style="13" customWidth="1"/>
    <col min="9474" max="9474" width="14.85546875" style="13" customWidth="1"/>
    <col min="9475" max="9475" width="12.85546875" style="13" customWidth="1"/>
    <col min="9476" max="9476" width="13.140625" style="13" customWidth="1"/>
    <col min="9477" max="9477" width="11.85546875" style="13" customWidth="1"/>
    <col min="9478" max="9478" width="12.42578125" style="13" customWidth="1"/>
    <col min="9479" max="9479" width="12.5703125" style="13" customWidth="1"/>
    <col min="9480" max="9727" width="9.140625" style="13"/>
    <col min="9728" max="9728" width="24.42578125" style="13" bestFit="1" customWidth="1"/>
    <col min="9729" max="9729" width="60.5703125" style="13" customWidth="1"/>
    <col min="9730" max="9730" width="14.85546875" style="13" customWidth="1"/>
    <col min="9731" max="9731" width="12.85546875" style="13" customWidth="1"/>
    <col min="9732" max="9732" width="13.140625" style="13" customWidth="1"/>
    <col min="9733" max="9733" width="11.85546875" style="13" customWidth="1"/>
    <col min="9734" max="9734" width="12.42578125" style="13" customWidth="1"/>
    <col min="9735" max="9735" width="12.5703125" style="13" customWidth="1"/>
    <col min="9736" max="9983" width="9.140625" style="13"/>
    <col min="9984" max="9984" width="24.42578125" style="13" bestFit="1" customWidth="1"/>
    <col min="9985" max="9985" width="60.5703125" style="13" customWidth="1"/>
    <col min="9986" max="9986" width="14.85546875" style="13" customWidth="1"/>
    <col min="9987" max="9987" width="12.85546875" style="13" customWidth="1"/>
    <col min="9988" max="9988" width="13.140625" style="13" customWidth="1"/>
    <col min="9989" max="9989" width="11.85546875" style="13" customWidth="1"/>
    <col min="9990" max="9990" width="12.42578125" style="13" customWidth="1"/>
    <col min="9991" max="9991" width="12.5703125" style="13" customWidth="1"/>
    <col min="9992" max="10239" width="9.140625" style="13"/>
    <col min="10240" max="10240" width="24.42578125" style="13" bestFit="1" customWidth="1"/>
    <col min="10241" max="10241" width="60.5703125" style="13" customWidth="1"/>
    <col min="10242" max="10242" width="14.85546875" style="13" customWidth="1"/>
    <col min="10243" max="10243" width="12.85546875" style="13" customWidth="1"/>
    <col min="10244" max="10244" width="13.140625" style="13" customWidth="1"/>
    <col min="10245" max="10245" width="11.85546875" style="13" customWidth="1"/>
    <col min="10246" max="10246" width="12.42578125" style="13" customWidth="1"/>
    <col min="10247" max="10247" width="12.5703125" style="13" customWidth="1"/>
    <col min="10248" max="10495" width="9.140625" style="13"/>
    <col min="10496" max="10496" width="24.42578125" style="13" bestFit="1" customWidth="1"/>
    <col min="10497" max="10497" width="60.5703125" style="13" customWidth="1"/>
    <col min="10498" max="10498" width="14.85546875" style="13" customWidth="1"/>
    <col min="10499" max="10499" width="12.85546875" style="13" customWidth="1"/>
    <col min="10500" max="10500" width="13.140625" style="13" customWidth="1"/>
    <col min="10501" max="10501" width="11.85546875" style="13" customWidth="1"/>
    <col min="10502" max="10502" width="12.42578125" style="13" customWidth="1"/>
    <col min="10503" max="10503" width="12.5703125" style="13" customWidth="1"/>
    <col min="10504" max="10751" width="9.140625" style="13"/>
    <col min="10752" max="10752" width="24.42578125" style="13" bestFit="1" customWidth="1"/>
    <col min="10753" max="10753" width="60.5703125" style="13" customWidth="1"/>
    <col min="10754" max="10754" width="14.85546875" style="13" customWidth="1"/>
    <col min="10755" max="10755" width="12.85546875" style="13" customWidth="1"/>
    <col min="10756" max="10756" width="13.140625" style="13" customWidth="1"/>
    <col min="10757" max="10757" width="11.85546875" style="13" customWidth="1"/>
    <col min="10758" max="10758" width="12.42578125" style="13" customWidth="1"/>
    <col min="10759" max="10759" width="12.5703125" style="13" customWidth="1"/>
    <col min="10760" max="11007" width="9.140625" style="13"/>
    <col min="11008" max="11008" width="24.42578125" style="13" bestFit="1" customWidth="1"/>
    <col min="11009" max="11009" width="60.5703125" style="13" customWidth="1"/>
    <col min="11010" max="11010" width="14.85546875" style="13" customWidth="1"/>
    <col min="11011" max="11011" width="12.85546875" style="13" customWidth="1"/>
    <col min="11012" max="11012" width="13.140625" style="13" customWidth="1"/>
    <col min="11013" max="11013" width="11.85546875" style="13" customWidth="1"/>
    <col min="11014" max="11014" width="12.42578125" style="13" customWidth="1"/>
    <col min="11015" max="11015" width="12.5703125" style="13" customWidth="1"/>
    <col min="11016" max="11263" width="9.140625" style="13"/>
    <col min="11264" max="11264" width="24.42578125" style="13" bestFit="1" customWidth="1"/>
    <col min="11265" max="11265" width="60.5703125" style="13" customWidth="1"/>
    <col min="11266" max="11266" width="14.85546875" style="13" customWidth="1"/>
    <col min="11267" max="11267" width="12.85546875" style="13" customWidth="1"/>
    <col min="11268" max="11268" width="13.140625" style="13" customWidth="1"/>
    <col min="11269" max="11269" width="11.85546875" style="13" customWidth="1"/>
    <col min="11270" max="11270" width="12.42578125" style="13" customWidth="1"/>
    <col min="11271" max="11271" width="12.5703125" style="13" customWidth="1"/>
    <col min="11272" max="11519" width="9.140625" style="13"/>
    <col min="11520" max="11520" width="24.42578125" style="13" bestFit="1" customWidth="1"/>
    <col min="11521" max="11521" width="60.5703125" style="13" customWidth="1"/>
    <col min="11522" max="11522" width="14.85546875" style="13" customWidth="1"/>
    <col min="11523" max="11523" width="12.85546875" style="13" customWidth="1"/>
    <col min="11524" max="11524" width="13.140625" style="13" customWidth="1"/>
    <col min="11525" max="11525" width="11.85546875" style="13" customWidth="1"/>
    <col min="11526" max="11526" width="12.42578125" style="13" customWidth="1"/>
    <col min="11527" max="11527" width="12.5703125" style="13" customWidth="1"/>
    <col min="11528" max="11775" width="9.140625" style="13"/>
    <col min="11776" max="11776" width="24.42578125" style="13" bestFit="1" customWidth="1"/>
    <col min="11777" max="11777" width="60.5703125" style="13" customWidth="1"/>
    <col min="11778" max="11778" width="14.85546875" style="13" customWidth="1"/>
    <col min="11779" max="11779" width="12.85546875" style="13" customWidth="1"/>
    <col min="11780" max="11780" width="13.140625" style="13" customWidth="1"/>
    <col min="11781" max="11781" width="11.85546875" style="13" customWidth="1"/>
    <col min="11782" max="11782" width="12.42578125" style="13" customWidth="1"/>
    <col min="11783" max="11783" width="12.5703125" style="13" customWidth="1"/>
    <col min="11784" max="12031" width="9.140625" style="13"/>
    <col min="12032" max="12032" width="24.42578125" style="13" bestFit="1" customWidth="1"/>
    <col min="12033" max="12033" width="60.5703125" style="13" customWidth="1"/>
    <col min="12034" max="12034" width="14.85546875" style="13" customWidth="1"/>
    <col min="12035" max="12035" width="12.85546875" style="13" customWidth="1"/>
    <col min="12036" max="12036" width="13.140625" style="13" customWidth="1"/>
    <col min="12037" max="12037" width="11.85546875" style="13" customWidth="1"/>
    <col min="12038" max="12038" width="12.42578125" style="13" customWidth="1"/>
    <col min="12039" max="12039" width="12.5703125" style="13" customWidth="1"/>
    <col min="12040" max="12287" width="9.140625" style="13"/>
    <col min="12288" max="12288" width="24.42578125" style="13" bestFit="1" customWidth="1"/>
    <col min="12289" max="12289" width="60.5703125" style="13" customWidth="1"/>
    <col min="12290" max="12290" width="14.85546875" style="13" customWidth="1"/>
    <col min="12291" max="12291" width="12.85546875" style="13" customWidth="1"/>
    <col min="12292" max="12292" width="13.140625" style="13" customWidth="1"/>
    <col min="12293" max="12293" width="11.85546875" style="13" customWidth="1"/>
    <col min="12294" max="12294" width="12.42578125" style="13" customWidth="1"/>
    <col min="12295" max="12295" width="12.5703125" style="13" customWidth="1"/>
    <col min="12296" max="12543" width="9.140625" style="13"/>
    <col min="12544" max="12544" width="24.42578125" style="13" bestFit="1" customWidth="1"/>
    <col min="12545" max="12545" width="60.5703125" style="13" customWidth="1"/>
    <col min="12546" max="12546" width="14.85546875" style="13" customWidth="1"/>
    <col min="12547" max="12547" width="12.85546875" style="13" customWidth="1"/>
    <col min="12548" max="12548" width="13.140625" style="13" customWidth="1"/>
    <col min="12549" max="12549" width="11.85546875" style="13" customWidth="1"/>
    <col min="12550" max="12550" width="12.42578125" style="13" customWidth="1"/>
    <col min="12551" max="12551" width="12.5703125" style="13" customWidth="1"/>
    <col min="12552" max="12799" width="9.140625" style="13"/>
    <col min="12800" max="12800" width="24.42578125" style="13" bestFit="1" customWidth="1"/>
    <col min="12801" max="12801" width="60.5703125" style="13" customWidth="1"/>
    <col min="12802" max="12802" width="14.85546875" style="13" customWidth="1"/>
    <col min="12803" max="12803" width="12.85546875" style="13" customWidth="1"/>
    <col min="12804" max="12804" width="13.140625" style="13" customWidth="1"/>
    <col min="12805" max="12805" width="11.85546875" style="13" customWidth="1"/>
    <col min="12806" max="12806" width="12.42578125" style="13" customWidth="1"/>
    <col min="12807" max="12807" width="12.5703125" style="13" customWidth="1"/>
    <col min="12808" max="13055" width="9.140625" style="13"/>
    <col min="13056" max="13056" width="24.42578125" style="13" bestFit="1" customWidth="1"/>
    <col min="13057" max="13057" width="60.5703125" style="13" customWidth="1"/>
    <col min="13058" max="13058" width="14.85546875" style="13" customWidth="1"/>
    <col min="13059" max="13059" width="12.85546875" style="13" customWidth="1"/>
    <col min="13060" max="13060" width="13.140625" style="13" customWidth="1"/>
    <col min="13061" max="13061" width="11.85546875" style="13" customWidth="1"/>
    <col min="13062" max="13062" width="12.42578125" style="13" customWidth="1"/>
    <col min="13063" max="13063" width="12.5703125" style="13" customWidth="1"/>
    <col min="13064" max="13311" width="9.140625" style="13"/>
    <col min="13312" max="13312" width="24.42578125" style="13" bestFit="1" customWidth="1"/>
    <col min="13313" max="13313" width="60.5703125" style="13" customWidth="1"/>
    <col min="13314" max="13314" width="14.85546875" style="13" customWidth="1"/>
    <col min="13315" max="13315" width="12.85546875" style="13" customWidth="1"/>
    <col min="13316" max="13316" width="13.140625" style="13" customWidth="1"/>
    <col min="13317" max="13317" width="11.85546875" style="13" customWidth="1"/>
    <col min="13318" max="13318" width="12.42578125" style="13" customWidth="1"/>
    <col min="13319" max="13319" width="12.5703125" style="13" customWidth="1"/>
    <col min="13320" max="13567" width="9.140625" style="13"/>
    <col min="13568" max="13568" width="24.42578125" style="13" bestFit="1" customWidth="1"/>
    <col min="13569" max="13569" width="60.5703125" style="13" customWidth="1"/>
    <col min="13570" max="13570" width="14.85546875" style="13" customWidth="1"/>
    <col min="13571" max="13571" width="12.85546875" style="13" customWidth="1"/>
    <col min="13572" max="13572" width="13.140625" style="13" customWidth="1"/>
    <col min="13573" max="13573" width="11.85546875" style="13" customWidth="1"/>
    <col min="13574" max="13574" width="12.42578125" style="13" customWidth="1"/>
    <col min="13575" max="13575" width="12.5703125" style="13" customWidth="1"/>
    <col min="13576" max="13823" width="9.140625" style="13"/>
    <col min="13824" max="13824" width="24.42578125" style="13" bestFit="1" customWidth="1"/>
    <col min="13825" max="13825" width="60.5703125" style="13" customWidth="1"/>
    <col min="13826" max="13826" width="14.85546875" style="13" customWidth="1"/>
    <col min="13827" max="13827" width="12.85546875" style="13" customWidth="1"/>
    <col min="13828" max="13828" width="13.140625" style="13" customWidth="1"/>
    <col min="13829" max="13829" width="11.85546875" style="13" customWidth="1"/>
    <col min="13830" max="13830" width="12.42578125" style="13" customWidth="1"/>
    <col min="13831" max="13831" width="12.5703125" style="13" customWidth="1"/>
    <col min="13832" max="14079" width="9.140625" style="13"/>
    <col min="14080" max="14080" width="24.42578125" style="13" bestFit="1" customWidth="1"/>
    <col min="14081" max="14081" width="60.5703125" style="13" customWidth="1"/>
    <col min="14082" max="14082" width="14.85546875" style="13" customWidth="1"/>
    <col min="14083" max="14083" width="12.85546875" style="13" customWidth="1"/>
    <col min="14084" max="14084" width="13.140625" style="13" customWidth="1"/>
    <col min="14085" max="14085" width="11.85546875" style="13" customWidth="1"/>
    <col min="14086" max="14086" width="12.42578125" style="13" customWidth="1"/>
    <col min="14087" max="14087" width="12.5703125" style="13" customWidth="1"/>
    <col min="14088" max="14335" width="9.140625" style="13"/>
    <col min="14336" max="14336" width="24.42578125" style="13" bestFit="1" customWidth="1"/>
    <col min="14337" max="14337" width="60.5703125" style="13" customWidth="1"/>
    <col min="14338" max="14338" width="14.85546875" style="13" customWidth="1"/>
    <col min="14339" max="14339" width="12.85546875" style="13" customWidth="1"/>
    <col min="14340" max="14340" width="13.140625" style="13" customWidth="1"/>
    <col min="14341" max="14341" width="11.85546875" style="13" customWidth="1"/>
    <col min="14342" max="14342" width="12.42578125" style="13" customWidth="1"/>
    <col min="14343" max="14343" width="12.5703125" style="13" customWidth="1"/>
    <col min="14344" max="14591" width="9.140625" style="13"/>
    <col min="14592" max="14592" width="24.42578125" style="13" bestFit="1" customWidth="1"/>
    <col min="14593" max="14593" width="60.5703125" style="13" customWidth="1"/>
    <col min="14594" max="14594" width="14.85546875" style="13" customWidth="1"/>
    <col min="14595" max="14595" width="12.85546875" style="13" customWidth="1"/>
    <col min="14596" max="14596" width="13.140625" style="13" customWidth="1"/>
    <col min="14597" max="14597" width="11.85546875" style="13" customWidth="1"/>
    <col min="14598" max="14598" width="12.42578125" style="13" customWidth="1"/>
    <col min="14599" max="14599" width="12.5703125" style="13" customWidth="1"/>
    <col min="14600" max="14847" width="9.140625" style="13"/>
    <col min="14848" max="14848" width="24.42578125" style="13" bestFit="1" customWidth="1"/>
    <col min="14849" max="14849" width="60.5703125" style="13" customWidth="1"/>
    <col min="14850" max="14850" width="14.85546875" style="13" customWidth="1"/>
    <col min="14851" max="14851" width="12.85546875" style="13" customWidth="1"/>
    <col min="14852" max="14852" width="13.140625" style="13" customWidth="1"/>
    <col min="14853" max="14853" width="11.85546875" style="13" customWidth="1"/>
    <col min="14854" max="14854" width="12.42578125" style="13" customWidth="1"/>
    <col min="14855" max="14855" width="12.5703125" style="13" customWidth="1"/>
    <col min="14856" max="15103" width="9.140625" style="13"/>
    <col min="15104" max="15104" width="24.42578125" style="13" bestFit="1" customWidth="1"/>
    <col min="15105" max="15105" width="60.5703125" style="13" customWidth="1"/>
    <col min="15106" max="15106" width="14.85546875" style="13" customWidth="1"/>
    <col min="15107" max="15107" width="12.85546875" style="13" customWidth="1"/>
    <col min="15108" max="15108" width="13.140625" style="13" customWidth="1"/>
    <col min="15109" max="15109" width="11.85546875" style="13" customWidth="1"/>
    <col min="15110" max="15110" width="12.42578125" style="13" customWidth="1"/>
    <col min="15111" max="15111" width="12.5703125" style="13" customWidth="1"/>
    <col min="15112" max="15359" width="9.140625" style="13"/>
    <col min="15360" max="15360" width="24.42578125" style="13" bestFit="1" customWidth="1"/>
    <col min="15361" max="15361" width="60.5703125" style="13" customWidth="1"/>
    <col min="15362" max="15362" width="14.85546875" style="13" customWidth="1"/>
    <col min="15363" max="15363" width="12.85546875" style="13" customWidth="1"/>
    <col min="15364" max="15364" width="13.140625" style="13" customWidth="1"/>
    <col min="15365" max="15365" width="11.85546875" style="13" customWidth="1"/>
    <col min="15366" max="15366" width="12.42578125" style="13" customWidth="1"/>
    <col min="15367" max="15367" width="12.5703125" style="13" customWidth="1"/>
    <col min="15368" max="15615" width="9.140625" style="13"/>
    <col min="15616" max="15616" width="24.42578125" style="13" bestFit="1" customWidth="1"/>
    <col min="15617" max="15617" width="60.5703125" style="13" customWidth="1"/>
    <col min="15618" max="15618" width="14.85546875" style="13" customWidth="1"/>
    <col min="15619" max="15619" width="12.85546875" style="13" customWidth="1"/>
    <col min="15620" max="15620" width="13.140625" style="13" customWidth="1"/>
    <col min="15621" max="15621" width="11.85546875" style="13" customWidth="1"/>
    <col min="15622" max="15622" width="12.42578125" style="13" customWidth="1"/>
    <col min="15623" max="15623" width="12.5703125" style="13" customWidth="1"/>
    <col min="15624" max="15871" width="9.140625" style="13"/>
    <col min="15872" max="15872" width="24.42578125" style="13" bestFit="1" customWidth="1"/>
    <col min="15873" max="15873" width="60.5703125" style="13" customWidth="1"/>
    <col min="15874" max="15874" width="14.85546875" style="13" customWidth="1"/>
    <col min="15875" max="15875" width="12.85546875" style="13" customWidth="1"/>
    <col min="15876" max="15876" width="13.140625" style="13" customWidth="1"/>
    <col min="15877" max="15877" width="11.85546875" style="13" customWidth="1"/>
    <col min="15878" max="15878" width="12.42578125" style="13" customWidth="1"/>
    <col min="15879" max="15879" width="12.5703125" style="13" customWidth="1"/>
    <col min="15880" max="16127" width="9.140625" style="13"/>
    <col min="16128" max="16128" width="24.42578125" style="13" bestFit="1" customWidth="1"/>
    <col min="16129" max="16129" width="60.5703125" style="13" customWidth="1"/>
    <col min="16130" max="16130" width="14.85546875" style="13" customWidth="1"/>
    <col min="16131" max="16131" width="12.85546875" style="13" customWidth="1"/>
    <col min="16132" max="16132" width="13.140625" style="13" customWidth="1"/>
    <col min="16133" max="16133" width="11.85546875" style="13" customWidth="1"/>
    <col min="16134" max="16134" width="12.42578125" style="13" customWidth="1"/>
    <col min="16135" max="16135" width="12.5703125" style="13" customWidth="1"/>
    <col min="16136" max="16384" width="9.140625" style="13"/>
  </cols>
  <sheetData>
    <row r="1" spans="1:11">
      <c r="A1" s="625" t="s">
        <v>196</v>
      </c>
      <c r="B1" s="360">
        <v>1</v>
      </c>
    </row>
    <row r="2" spans="1:11">
      <c r="A2" s="625" t="s">
        <v>197</v>
      </c>
      <c r="B2" s="364" t="s">
        <v>868</v>
      </c>
    </row>
    <row r="3" spans="1:11">
      <c r="A3" s="625" t="s">
        <v>198</v>
      </c>
      <c r="B3" s="361" t="s">
        <v>201</v>
      </c>
    </row>
    <row r="4" spans="1:11">
      <c r="A4" s="625" t="s">
        <v>199</v>
      </c>
      <c r="B4" s="362" t="s">
        <v>908</v>
      </c>
    </row>
    <row r="5" spans="1:11">
      <c r="A5" s="625" t="s">
        <v>200</v>
      </c>
      <c r="B5" s="363" t="s">
        <v>202</v>
      </c>
    </row>
    <row r="6" spans="1:11" ht="15.75" thickBot="1"/>
    <row r="7" spans="1:11">
      <c r="A7" s="843" t="s">
        <v>193</v>
      </c>
      <c r="B7" s="216"/>
      <c r="C7" s="217" t="s">
        <v>207</v>
      </c>
      <c r="D7" s="216"/>
      <c r="E7" s="218"/>
      <c r="F7" s="216"/>
      <c r="G7" s="218"/>
      <c r="H7" s="205"/>
    </row>
    <row r="8" spans="1:11">
      <c r="A8" s="844"/>
      <c r="B8" s="219" t="s">
        <v>194</v>
      </c>
      <c r="C8" s="220" t="s">
        <v>208</v>
      </c>
      <c r="D8" s="846" t="s">
        <v>0</v>
      </c>
      <c r="E8" s="847"/>
      <c r="F8" s="846" t="s">
        <v>205</v>
      </c>
      <c r="G8" s="847"/>
      <c r="H8" s="207" t="s">
        <v>206</v>
      </c>
    </row>
    <row r="9" spans="1:11" ht="15.75" thickBot="1">
      <c r="A9" s="845"/>
      <c r="B9" s="239" t="s">
        <v>296</v>
      </c>
      <c r="C9" s="448" t="s">
        <v>209</v>
      </c>
      <c r="D9" s="449" t="s">
        <v>210</v>
      </c>
      <c r="E9" s="450" t="s">
        <v>211</v>
      </c>
      <c r="F9" s="450" t="s">
        <v>210</v>
      </c>
      <c r="G9" s="450" t="s">
        <v>211</v>
      </c>
      <c r="H9" s="451"/>
    </row>
    <row r="10" spans="1:11">
      <c r="A10" s="621" t="s">
        <v>1</v>
      </c>
      <c r="B10" s="367" t="s">
        <v>214</v>
      </c>
      <c r="C10" s="228">
        <f>+C12+C15+C18+C21</f>
        <v>0</v>
      </c>
      <c r="D10" s="221">
        <f>D11+D12+D15+D18+D21</f>
        <v>0</v>
      </c>
      <c r="E10" s="222">
        <f>E11+E12+E15+E18+E21</f>
        <v>0</v>
      </c>
      <c r="F10" s="222">
        <f>F11+F12+F15+F18+F21</f>
        <v>0</v>
      </c>
      <c r="G10" s="222">
        <f>G11+G12+G15+G18+G21</f>
        <v>0</v>
      </c>
      <c r="H10" s="223">
        <f>SUM(C10:G10)</f>
        <v>0</v>
      </c>
      <c r="K10" s="605"/>
    </row>
    <row r="11" spans="1:11">
      <c r="A11" s="622" t="s">
        <v>4</v>
      </c>
      <c r="B11" s="224" t="s">
        <v>267</v>
      </c>
      <c r="C11" s="225"/>
      <c r="D11" s="226"/>
      <c r="E11" s="227"/>
      <c r="F11" s="227"/>
      <c r="G11" s="227"/>
      <c r="H11" s="223">
        <f>SUM(D11:G11)</f>
        <v>0</v>
      </c>
      <c r="K11" s="605"/>
    </row>
    <row r="12" spans="1:11">
      <c r="A12" s="622" t="s">
        <v>54</v>
      </c>
      <c r="B12" s="224" t="s">
        <v>258</v>
      </c>
      <c r="C12" s="228">
        <f>SUM(C13:C14)</f>
        <v>0</v>
      </c>
      <c r="D12" s="221">
        <f>SUM(D13:D14)</f>
        <v>0</v>
      </c>
      <c r="E12" s="222">
        <f>SUM(E13:E14)</f>
        <v>0</v>
      </c>
      <c r="F12" s="222">
        <f>SUM(F13:F14)</f>
        <v>0</v>
      </c>
      <c r="G12" s="222">
        <f>SUM(G13:G14)</f>
        <v>0</v>
      </c>
      <c r="H12" s="223">
        <f>SUM(C12:G12)</f>
        <v>0</v>
      </c>
      <c r="K12" s="605"/>
    </row>
    <row r="13" spans="1:11">
      <c r="A13" s="623" t="s">
        <v>55</v>
      </c>
      <c r="B13" s="229" t="s">
        <v>221</v>
      </c>
      <c r="C13" s="230"/>
      <c r="D13" s="226"/>
      <c r="E13" s="226"/>
      <c r="F13" s="226"/>
      <c r="G13" s="226"/>
      <c r="H13" s="223">
        <f t="shared" ref="H13:H23" si="0">SUM(C13:G13)</f>
        <v>0</v>
      </c>
      <c r="K13" s="605"/>
    </row>
    <row r="14" spans="1:11">
      <c r="A14" s="623" t="s">
        <v>64</v>
      </c>
      <c r="B14" s="229" t="s">
        <v>215</v>
      </c>
      <c r="C14" s="230"/>
      <c r="D14" s="226"/>
      <c r="E14" s="226"/>
      <c r="F14" s="226"/>
      <c r="G14" s="226"/>
      <c r="H14" s="223">
        <f t="shared" si="0"/>
        <v>0</v>
      </c>
      <c r="K14" s="605"/>
    </row>
    <row r="15" spans="1:11">
      <c r="A15" s="622">
        <v>1.3</v>
      </c>
      <c r="B15" s="224" t="s">
        <v>223</v>
      </c>
      <c r="C15" s="228">
        <f>SUM(C16:C17)</f>
        <v>0</v>
      </c>
      <c r="D15" s="221">
        <f>SUM(D16:D17)</f>
        <v>0</v>
      </c>
      <c r="E15" s="222">
        <f>SUM(E16:E17)</f>
        <v>0</v>
      </c>
      <c r="F15" s="222">
        <f>SUM(F16:F17)</f>
        <v>0</v>
      </c>
      <c r="G15" s="222">
        <f>SUM(G16:G17)</f>
        <v>0</v>
      </c>
      <c r="H15" s="223">
        <f t="shared" si="0"/>
        <v>0</v>
      </c>
      <c r="K15" s="605"/>
    </row>
    <row r="16" spans="1:11">
      <c r="A16" s="623" t="s">
        <v>78</v>
      </c>
      <c r="B16" s="229" t="s">
        <v>223</v>
      </c>
      <c r="C16" s="230"/>
      <c r="D16" s="226"/>
      <c r="E16" s="226"/>
      <c r="F16" s="226"/>
      <c r="G16" s="226"/>
      <c r="H16" s="223">
        <f t="shared" si="0"/>
        <v>0</v>
      </c>
      <c r="K16" s="605"/>
    </row>
    <row r="17" spans="1:11">
      <c r="A17" s="623" t="s">
        <v>79</v>
      </c>
      <c r="B17" s="229" t="s">
        <v>215</v>
      </c>
      <c r="C17" s="230"/>
      <c r="D17" s="226"/>
      <c r="E17" s="226"/>
      <c r="F17" s="226"/>
      <c r="G17" s="226"/>
      <c r="H17" s="223">
        <f t="shared" si="0"/>
        <v>0</v>
      </c>
      <c r="K17" s="605"/>
    </row>
    <row r="18" spans="1:11">
      <c r="A18" s="622">
        <v>1.4</v>
      </c>
      <c r="B18" s="224" t="s">
        <v>224</v>
      </c>
      <c r="C18" s="228">
        <f>SUM(C19:C20)</f>
        <v>0</v>
      </c>
      <c r="D18" s="221">
        <f>SUM(D19:D20)</f>
        <v>0</v>
      </c>
      <c r="E18" s="222">
        <f>SUM(E19:E20)</f>
        <v>0</v>
      </c>
      <c r="F18" s="222">
        <f>SUM(F19:F20)</f>
        <v>0</v>
      </c>
      <c r="G18" s="222">
        <f>SUM(G19:G20)</f>
        <v>0</v>
      </c>
      <c r="H18" s="223">
        <f t="shared" si="0"/>
        <v>0</v>
      </c>
      <c r="K18" s="605"/>
    </row>
    <row r="19" spans="1:11">
      <c r="A19" s="623" t="s">
        <v>80</v>
      </c>
      <c r="B19" s="229" t="s">
        <v>224</v>
      </c>
      <c r="C19" s="230"/>
      <c r="D19" s="226"/>
      <c r="E19" s="226"/>
      <c r="F19" s="226"/>
      <c r="G19" s="226"/>
      <c r="H19" s="223">
        <f t="shared" si="0"/>
        <v>0</v>
      </c>
      <c r="K19" s="605"/>
    </row>
    <row r="20" spans="1:11">
      <c r="A20" s="623" t="s">
        <v>81</v>
      </c>
      <c r="B20" s="229" t="s">
        <v>215</v>
      </c>
      <c r="C20" s="230"/>
      <c r="D20" s="226"/>
      <c r="E20" s="226"/>
      <c r="F20" s="226"/>
      <c r="G20" s="226"/>
      <c r="H20" s="223">
        <f t="shared" si="0"/>
        <v>0</v>
      </c>
      <c r="K20" s="605"/>
    </row>
    <row r="21" spans="1:11">
      <c r="A21" s="622">
        <v>1.5</v>
      </c>
      <c r="B21" s="224" t="s">
        <v>909</v>
      </c>
      <c r="C21" s="228">
        <f>SUM(C22:C23)</f>
        <v>0</v>
      </c>
      <c r="D21" s="221">
        <f>SUM(D22:D23)</f>
        <v>0</v>
      </c>
      <c r="E21" s="222">
        <f>SUM(E22:E23)</f>
        <v>0</v>
      </c>
      <c r="F21" s="222">
        <f>SUM(F22:F23)</f>
        <v>0</v>
      </c>
      <c r="G21" s="222">
        <f>SUM(G22:G23)</f>
        <v>0</v>
      </c>
      <c r="H21" s="223">
        <f t="shared" si="0"/>
        <v>0</v>
      </c>
      <c r="K21" s="605"/>
    </row>
    <row r="22" spans="1:11">
      <c r="A22" s="623" t="s">
        <v>82</v>
      </c>
      <c r="B22" s="229" t="s">
        <v>910</v>
      </c>
      <c r="C22" s="230"/>
      <c r="D22" s="226"/>
      <c r="E22" s="226"/>
      <c r="F22" s="226"/>
      <c r="G22" s="226"/>
      <c r="H22" s="223">
        <f t="shared" si="0"/>
        <v>0</v>
      </c>
      <c r="K22" s="605"/>
    </row>
    <row r="23" spans="1:11">
      <c r="A23" s="623" t="s">
        <v>83</v>
      </c>
      <c r="B23" s="229" t="s">
        <v>911</v>
      </c>
      <c r="C23" s="230"/>
      <c r="D23" s="226"/>
      <c r="E23" s="226"/>
      <c r="F23" s="226"/>
      <c r="G23" s="226"/>
      <c r="H23" s="223">
        <f t="shared" si="0"/>
        <v>0</v>
      </c>
      <c r="K23" s="605"/>
    </row>
    <row r="24" spans="1:11">
      <c r="A24" s="621">
        <v>2</v>
      </c>
      <c r="B24" s="366" t="s">
        <v>225</v>
      </c>
      <c r="C24" s="222">
        <f>C25+C30+C31+C32+C33</f>
        <v>0</v>
      </c>
      <c r="D24" s="222">
        <f>D25+D30+D31+D32+D33</f>
        <v>0</v>
      </c>
      <c r="E24" s="222">
        <f>E25+E30+E31+E32+E33</f>
        <v>0</v>
      </c>
      <c r="F24" s="222">
        <f>F25+F30+F31+F32+F33</f>
        <v>0</v>
      </c>
      <c r="G24" s="222">
        <f>G25+G30+G31+G32+G33</f>
        <v>0</v>
      </c>
      <c r="H24" s="223">
        <f t="shared" ref="H24:H36" si="1">SUM(C24:G24)</f>
        <v>0</v>
      </c>
      <c r="K24" s="605"/>
    </row>
    <row r="25" spans="1:11">
      <c r="A25" s="622">
        <v>2.1</v>
      </c>
      <c r="B25" s="211" t="s">
        <v>216</v>
      </c>
      <c r="C25" s="222">
        <f>C26+C29</f>
        <v>0</v>
      </c>
      <c r="D25" s="222">
        <f>D26+D29</f>
        <v>0</v>
      </c>
      <c r="E25" s="222">
        <f>E26+E29</f>
        <v>0</v>
      </c>
      <c r="F25" s="222">
        <f>F26+F29</f>
        <v>0</v>
      </c>
      <c r="G25" s="222">
        <f>G26+G29</f>
        <v>0</v>
      </c>
      <c r="H25" s="223">
        <f t="shared" si="1"/>
        <v>0</v>
      </c>
      <c r="K25" s="605"/>
    </row>
    <row r="26" spans="1:11">
      <c r="A26" s="623" t="s">
        <v>85</v>
      </c>
      <c r="B26" s="214" t="s">
        <v>217</v>
      </c>
      <c r="C26" s="222">
        <f>SUM(C27:C28)</f>
        <v>0</v>
      </c>
      <c r="D26" s="222">
        <f>SUM(D27:D28)</f>
        <v>0</v>
      </c>
      <c r="E26" s="222">
        <f>SUM(E27:E28)</f>
        <v>0</v>
      </c>
      <c r="F26" s="222">
        <f>SUM(F27:F28)</f>
        <v>0</v>
      </c>
      <c r="G26" s="222">
        <f>SUM(G27:G28)</f>
        <v>0</v>
      </c>
      <c r="H26" s="223">
        <f t="shared" si="1"/>
        <v>0</v>
      </c>
      <c r="K26" s="605"/>
    </row>
    <row r="27" spans="1:11">
      <c r="A27" s="623" t="s">
        <v>86</v>
      </c>
      <c r="B27" s="231" t="s">
        <v>217</v>
      </c>
      <c r="C27" s="227"/>
      <c r="D27" s="226"/>
      <c r="E27" s="226"/>
      <c r="F27" s="226"/>
      <c r="G27" s="226"/>
      <c r="H27" s="223">
        <f t="shared" si="1"/>
        <v>0</v>
      </c>
      <c r="K27" s="605"/>
    </row>
    <row r="28" spans="1:11">
      <c r="A28" s="623" t="s">
        <v>87</v>
      </c>
      <c r="B28" s="231" t="s">
        <v>218</v>
      </c>
      <c r="C28" s="227"/>
      <c r="D28" s="226"/>
      <c r="E28" s="226"/>
      <c r="F28" s="226"/>
      <c r="G28" s="226"/>
      <c r="H28" s="223">
        <f t="shared" si="1"/>
        <v>0</v>
      </c>
      <c r="K28" s="605"/>
    </row>
    <row r="29" spans="1:11">
      <c r="A29" s="623" t="s">
        <v>88</v>
      </c>
      <c r="B29" s="214" t="s">
        <v>219</v>
      </c>
      <c r="C29" s="227"/>
      <c r="D29" s="226"/>
      <c r="E29" s="226"/>
      <c r="F29" s="226"/>
      <c r="G29" s="226"/>
      <c r="H29" s="223">
        <f t="shared" si="1"/>
        <v>0</v>
      </c>
      <c r="K29" s="605"/>
    </row>
    <row r="30" spans="1:11">
      <c r="A30" s="622">
        <v>2.2000000000000002</v>
      </c>
      <c r="B30" s="211" t="s">
        <v>259</v>
      </c>
      <c r="C30" s="227"/>
      <c r="D30" s="226"/>
      <c r="E30" s="226"/>
      <c r="F30" s="226"/>
      <c r="G30" s="226"/>
      <c r="H30" s="223">
        <f t="shared" si="1"/>
        <v>0</v>
      </c>
      <c r="K30" s="605"/>
    </row>
    <row r="31" spans="1:11">
      <c r="A31" s="622">
        <v>2.2999999999999998</v>
      </c>
      <c r="B31" s="211" t="s">
        <v>220</v>
      </c>
      <c r="C31" s="227"/>
      <c r="D31" s="226"/>
      <c r="E31" s="226"/>
      <c r="F31" s="226"/>
      <c r="G31" s="226"/>
      <c r="H31" s="223">
        <f t="shared" si="1"/>
        <v>0</v>
      </c>
      <c r="K31" s="605"/>
    </row>
    <row r="32" spans="1:11">
      <c r="A32" s="622">
        <v>2.4</v>
      </c>
      <c r="B32" s="211" t="s">
        <v>789</v>
      </c>
      <c r="C32" s="227"/>
      <c r="D32" s="226"/>
      <c r="E32" s="226"/>
      <c r="F32" s="226"/>
      <c r="G32" s="226"/>
      <c r="H32" s="223">
        <f t="shared" si="1"/>
        <v>0</v>
      </c>
      <c r="K32" s="605"/>
    </row>
    <row r="33" spans="1:11">
      <c r="A33" s="622">
        <v>2.5</v>
      </c>
      <c r="B33" s="211" t="s">
        <v>790</v>
      </c>
      <c r="C33" s="227"/>
      <c r="D33" s="226"/>
      <c r="E33" s="226"/>
      <c r="F33" s="226"/>
      <c r="G33" s="226"/>
      <c r="H33" s="223">
        <f t="shared" si="1"/>
        <v>0</v>
      </c>
      <c r="K33" s="605"/>
    </row>
    <row r="34" spans="1:11">
      <c r="A34" s="621">
        <v>3</v>
      </c>
      <c r="B34" s="366" t="s">
        <v>1006</v>
      </c>
      <c r="C34" s="227"/>
      <c r="D34" s="226"/>
      <c r="E34" s="226"/>
      <c r="F34" s="226"/>
      <c r="G34" s="226"/>
      <c r="H34" s="223">
        <f t="shared" si="1"/>
        <v>0</v>
      </c>
      <c r="K34" s="605"/>
    </row>
    <row r="35" spans="1:11">
      <c r="A35" s="621">
        <v>4</v>
      </c>
      <c r="B35" s="366" t="s">
        <v>226</v>
      </c>
      <c r="C35" s="222">
        <f>C36+C56+C76+C98+C120</f>
        <v>0</v>
      </c>
      <c r="D35" s="222">
        <f>D36+D56+D76+D98+D120</f>
        <v>0</v>
      </c>
      <c r="E35" s="222">
        <f>E36+E56+E76+E98+E120</f>
        <v>0</v>
      </c>
      <c r="F35" s="222">
        <f>F36+F56+F76+F98+F120</f>
        <v>0</v>
      </c>
      <c r="G35" s="222">
        <f>G36+G56+G76+G98+G120</f>
        <v>0</v>
      </c>
      <c r="H35" s="223">
        <f t="shared" si="1"/>
        <v>0</v>
      </c>
      <c r="K35" s="605"/>
    </row>
    <row r="36" spans="1:11">
      <c r="A36" s="621">
        <v>4.0999999999999996</v>
      </c>
      <c r="B36" s="366" t="s">
        <v>227</v>
      </c>
      <c r="C36" s="222">
        <f>C55</f>
        <v>0</v>
      </c>
      <c r="D36" s="222">
        <f>D37+D40+D43+D46+D49+D52</f>
        <v>0</v>
      </c>
      <c r="E36" s="222">
        <f>E37+E40+E43+E46+E49+E52</f>
        <v>0</v>
      </c>
      <c r="F36" s="222">
        <f>F37+F40+F43+F46+F49+F52</f>
        <v>0</v>
      </c>
      <c r="G36" s="222">
        <f>G37+G40+G43+G46+G49+G52</f>
        <v>0</v>
      </c>
      <c r="H36" s="223">
        <f t="shared" si="1"/>
        <v>0</v>
      </c>
      <c r="K36" s="605"/>
    </row>
    <row r="37" spans="1:11">
      <c r="A37" s="622" t="s">
        <v>678</v>
      </c>
      <c r="B37" s="211" t="s">
        <v>260</v>
      </c>
      <c r="C37" s="232"/>
      <c r="D37" s="222">
        <f>SUM(D38:D39)</f>
        <v>0</v>
      </c>
      <c r="E37" s="222">
        <f>SUM(E38:E39)</f>
        <v>0</v>
      </c>
      <c r="F37" s="222">
        <f>SUM(F38:F39)</f>
        <v>0</v>
      </c>
      <c r="G37" s="222">
        <f>SUM(G38:G39)</f>
        <v>0</v>
      </c>
      <c r="H37" s="223">
        <f>SUM(D37:G37)</f>
        <v>0</v>
      </c>
      <c r="K37" s="605"/>
    </row>
    <row r="38" spans="1:11">
      <c r="A38" s="623" t="s">
        <v>679</v>
      </c>
      <c r="B38" s="214" t="s">
        <v>261</v>
      </c>
      <c r="C38" s="232"/>
      <c r="D38" s="227"/>
      <c r="E38" s="226"/>
      <c r="F38" s="226"/>
      <c r="G38" s="226"/>
      <c r="H38" s="223">
        <f t="shared" ref="H38:H54" si="2">SUM(D38:G38)</f>
        <v>0</v>
      </c>
      <c r="I38" s="606"/>
      <c r="K38" s="605"/>
    </row>
    <row r="39" spans="1:11">
      <c r="A39" s="623" t="s">
        <v>680</v>
      </c>
      <c r="B39" s="214" t="s">
        <v>222</v>
      </c>
      <c r="C39" s="232"/>
      <c r="D39" s="227"/>
      <c r="E39" s="226"/>
      <c r="F39" s="226"/>
      <c r="G39" s="226"/>
      <c r="H39" s="223">
        <f t="shared" si="2"/>
        <v>0</v>
      </c>
      <c r="K39" s="605"/>
    </row>
    <row r="40" spans="1:11">
      <c r="A40" s="622" t="s">
        <v>681</v>
      </c>
      <c r="B40" s="211" t="s">
        <v>229</v>
      </c>
      <c r="C40" s="232"/>
      <c r="D40" s="222">
        <f>SUM(D41:D42)</f>
        <v>0</v>
      </c>
      <c r="E40" s="222">
        <f>SUM(E41:E42)</f>
        <v>0</v>
      </c>
      <c r="F40" s="222">
        <f>SUM(F41:F42)</f>
        <v>0</v>
      </c>
      <c r="G40" s="222">
        <f>SUM(G41:G42)</f>
        <v>0</v>
      </c>
      <c r="H40" s="223">
        <f t="shared" si="2"/>
        <v>0</v>
      </c>
      <c r="K40" s="605"/>
    </row>
    <row r="41" spans="1:11">
      <c r="A41" s="623" t="s">
        <v>682</v>
      </c>
      <c r="B41" s="214" t="s">
        <v>262</v>
      </c>
      <c r="C41" s="232"/>
      <c r="D41" s="227"/>
      <c r="E41" s="226"/>
      <c r="F41" s="226"/>
      <c r="G41" s="226"/>
      <c r="H41" s="223">
        <f t="shared" si="2"/>
        <v>0</v>
      </c>
      <c r="K41" s="605"/>
    </row>
    <row r="42" spans="1:11">
      <c r="A42" s="623" t="s">
        <v>683</v>
      </c>
      <c r="B42" s="214" t="s">
        <v>222</v>
      </c>
      <c r="C42" s="232"/>
      <c r="D42" s="227"/>
      <c r="E42" s="226"/>
      <c r="F42" s="226"/>
      <c r="G42" s="226"/>
      <c r="H42" s="223">
        <f t="shared" si="2"/>
        <v>0</v>
      </c>
      <c r="K42" s="605"/>
    </row>
    <row r="43" spans="1:11">
      <c r="A43" s="622" t="s">
        <v>968</v>
      </c>
      <c r="B43" s="211" t="s">
        <v>231</v>
      </c>
      <c r="C43" s="232"/>
      <c r="D43" s="222">
        <f>SUM(D44:D45)</f>
        <v>0</v>
      </c>
      <c r="E43" s="222">
        <f>SUM(E44:E45)</f>
        <v>0</v>
      </c>
      <c r="F43" s="222">
        <f>SUM(F44:F45)</f>
        <v>0</v>
      </c>
      <c r="G43" s="222">
        <f>SUM(G44:G45)</f>
        <v>0</v>
      </c>
      <c r="H43" s="223">
        <f t="shared" si="2"/>
        <v>0</v>
      </c>
      <c r="K43" s="605"/>
    </row>
    <row r="44" spans="1:11">
      <c r="A44" s="623" t="s">
        <v>969</v>
      </c>
      <c r="B44" s="214" t="s">
        <v>230</v>
      </c>
      <c r="C44" s="232"/>
      <c r="D44" s="227"/>
      <c r="E44" s="226"/>
      <c r="F44" s="226"/>
      <c r="G44" s="226"/>
      <c r="H44" s="223">
        <f t="shared" si="2"/>
        <v>0</v>
      </c>
      <c r="K44" s="605"/>
    </row>
    <row r="45" spans="1:11">
      <c r="A45" s="623" t="s">
        <v>970</v>
      </c>
      <c r="B45" s="214" t="s">
        <v>222</v>
      </c>
      <c r="C45" s="232"/>
      <c r="D45" s="227"/>
      <c r="E45" s="226"/>
      <c r="F45" s="226"/>
      <c r="G45" s="226"/>
      <c r="H45" s="223">
        <f t="shared" si="2"/>
        <v>0</v>
      </c>
      <c r="K45" s="605"/>
    </row>
    <row r="46" spans="1:11">
      <c r="A46" s="622" t="s">
        <v>912</v>
      </c>
      <c r="B46" s="211" t="s">
        <v>232</v>
      </c>
      <c r="C46" s="232"/>
      <c r="D46" s="222">
        <f>SUM(D47:D48)</f>
        <v>0</v>
      </c>
      <c r="E46" s="222">
        <f>SUM(E47:E48)</f>
        <v>0</v>
      </c>
      <c r="F46" s="222">
        <f>SUM(F47:F48)</f>
        <v>0</v>
      </c>
      <c r="G46" s="222">
        <f>SUM(G47:G48)</f>
        <v>0</v>
      </c>
      <c r="H46" s="223">
        <f t="shared" si="2"/>
        <v>0</v>
      </c>
      <c r="K46" s="605"/>
    </row>
    <row r="47" spans="1:11">
      <c r="A47" s="623" t="s">
        <v>913</v>
      </c>
      <c r="B47" s="214" t="s">
        <v>232</v>
      </c>
      <c r="C47" s="232"/>
      <c r="D47" s="227"/>
      <c r="E47" s="226"/>
      <c r="F47" s="226"/>
      <c r="G47" s="226"/>
      <c r="H47" s="223">
        <f t="shared" si="2"/>
        <v>0</v>
      </c>
      <c r="K47" s="605"/>
    </row>
    <row r="48" spans="1:11">
      <c r="A48" s="623" t="s">
        <v>914</v>
      </c>
      <c r="B48" s="214" t="s">
        <v>215</v>
      </c>
      <c r="C48" s="232"/>
      <c r="D48" s="227"/>
      <c r="E48" s="226"/>
      <c r="F48" s="226"/>
      <c r="G48" s="226"/>
      <c r="H48" s="223">
        <f t="shared" si="2"/>
        <v>0</v>
      </c>
      <c r="K48" s="605"/>
    </row>
    <row r="49" spans="1:11">
      <c r="A49" s="622" t="s">
        <v>915</v>
      </c>
      <c r="B49" s="211" t="s">
        <v>791</v>
      </c>
      <c r="C49" s="232"/>
      <c r="D49" s="222">
        <f>SUM(D50:D51)</f>
        <v>0</v>
      </c>
      <c r="E49" s="222">
        <f>SUM(E50:E51)</f>
        <v>0</v>
      </c>
      <c r="F49" s="222">
        <f>SUM(F50:F51)</f>
        <v>0</v>
      </c>
      <c r="G49" s="222">
        <f>SUM(G50:G51)</f>
        <v>0</v>
      </c>
      <c r="H49" s="223">
        <f t="shared" si="2"/>
        <v>0</v>
      </c>
      <c r="K49" s="605"/>
    </row>
    <row r="50" spans="1:11">
      <c r="A50" s="623" t="s">
        <v>916</v>
      </c>
      <c r="B50" s="214" t="s">
        <v>791</v>
      </c>
      <c r="C50" s="232"/>
      <c r="D50" s="227"/>
      <c r="E50" s="226"/>
      <c r="F50" s="226"/>
      <c r="G50" s="226"/>
      <c r="H50" s="223">
        <f t="shared" si="2"/>
        <v>0</v>
      </c>
      <c r="K50" s="605"/>
    </row>
    <row r="51" spans="1:11">
      <c r="A51" s="623" t="s">
        <v>917</v>
      </c>
      <c r="B51" s="214" t="s">
        <v>215</v>
      </c>
      <c r="C51" s="232"/>
      <c r="D51" s="227"/>
      <c r="E51" s="226"/>
      <c r="F51" s="226"/>
      <c r="G51" s="226"/>
      <c r="H51" s="223">
        <f t="shared" si="2"/>
        <v>0</v>
      </c>
      <c r="K51" s="605"/>
    </row>
    <row r="52" spans="1:11">
      <c r="A52" s="622" t="s">
        <v>918</v>
      </c>
      <c r="B52" s="211" t="s">
        <v>233</v>
      </c>
      <c r="C52" s="232"/>
      <c r="D52" s="222">
        <f>SUM(D53:D54)</f>
        <v>0</v>
      </c>
      <c r="E52" s="222">
        <f>SUM(E53:E54)</f>
        <v>0</v>
      </c>
      <c r="F52" s="222">
        <f>SUM(F53:F54)</f>
        <v>0</v>
      </c>
      <c r="G52" s="222">
        <f>SUM(G53:G54)</f>
        <v>0</v>
      </c>
      <c r="H52" s="223">
        <f t="shared" si="2"/>
        <v>0</v>
      </c>
      <c r="K52" s="605"/>
    </row>
    <row r="53" spans="1:11">
      <c r="A53" s="623" t="s">
        <v>919</v>
      </c>
      <c r="B53" s="214" t="s">
        <v>233</v>
      </c>
      <c r="C53" s="232"/>
      <c r="D53" s="227"/>
      <c r="E53" s="226"/>
      <c r="F53" s="226"/>
      <c r="G53" s="226"/>
      <c r="H53" s="223">
        <f t="shared" si="2"/>
        <v>0</v>
      </c>
      <c r="K53" s="605"/>
    </row>
    <row r="54" spans="1:11">
      <c r="A54" s="623" t="s">
        <v>920</v>
      </c>
      <c r="B54" s="214" t="s">
        <v>215</v>
      </c>
      <c r="C54" s="232"/>
      <c r="D54" s="227"/>
      <c r="E54" s="226"/>
      <c r="F54" s="226"/>
      <c r="G54" s="226"/>
      <c r="H54" s="223">
        <f t="shared" si="2"/>
        <v>0</v>
      </c>
      <c r="I54" s="606"/>
      <c r="K54" s="605"/>
    </row>
    <row r="55" spans="1:11">
      <c r="A55" s="622" t="s">
        <v>921</v>
      </c>
      <c r="B55" s="211" t="s">
        <v>234</v>
      </c>
      <c r="C55" s="227"/>
      <c r="D55" s="232"/>
      <c r="E55" s="232"/>
      <c r="F55" s="232"/>
      <c r="G55" s="232"/>
      <c r="H55" s="223">
        <f>C55</f>
        <v>0</v>
      </c>
      <c r="J55" s="604"/>
      <c r="K55" s="605"/>
    </row>
    <row r="56" spans="1:11">
      <c r="A56" s="621">
        <v>4.2</v>
      </c>
      <c r="B56" s="366" t="s">
        <v>235</v>
      </c>
      <c r="C56" s="222">
        <f>C75</f>
        <v>0</v>
      </c>
      <c r="D56" s="222">
        <f>D57+D60+D63+D66+D69+D72</f>
        <v>0</v>
      </c>
      <c r="E56" s="222">
        <f>E57+E60+E63+E66+E69+E72</f>
        <v>0</v>
      </c>
      <c r="F56" s="222">
        <f>F57+F60+F63+F66+F69+F72</f>
        <v>0</v>
      </c>
      <c r="G56" s="222">
        <f>G57+G60+G63+G66+G69+G72</f>
        <v>0</v>
      </c>
      <c r="H56" s="223">
        <f>SUM(C56:G56)</f>
        <v>0</v>
      </c>
      <c r="I56" s="606"/>
      <c r="K56" s="605"/>
    </row>
    <row r="57" spans="1:11">
      <c r="A57" s="622" t="s">
        <v>684</v>
      </c>
      <c r="B57" s="211" t="s">
        <v>228</v>
      </c>
      <c r="C57" s="232"/>
      <c r="D57" s="222">
        <f>SUM(D58:D59)</f>
        <v>0</v>
      </c>
      <c r="E57" s="222">
        <f>SUM(E58:E59)</f>
        <v>0</v>
      </c>
      <c r="F57" s="222">
        <f>SUM(F58:F59)</f>
        <v>0</v>
      </c>
      <c r="G57" s="222">
        <f>SUM(G58:G59)</f>
        <v>0</v>
      </c>
      <c r="H57" s="223">
        <f>SUM(D57:G57)</f>
        <v>0</v>
      </c>
      <c r="K57" s="605"/>
    </row>
    <row r="58" spans="1:11">
      <c r="A58" s="623" t="s">
        <v>685</v>
      </c>
      <c r="B58" s="214" t="s">
        <v>228</v>
      </c>
      <c r="C58" s="232"/>
      <c r="D58" s="227"/>
      <c r="E58" s="226"/>
      <c r="F58" s="226"/>
      <c r="G58" s="226"/>
      <c r="H58" s="223">
        <f t="shared" ref="H58:H74" si="3">SUM(D58:G58)</f>
        <v>0</v>
      </c>
      <c r="K58" s="605"/>
    </row>
    <row r="59" spans="1:11">
      <c r="A59" s="623" t="s">
        <v>686</v>
      </c>
      <c r="B59" s="214" t="s">
        <v>215</v>
      </c>
      <c r="C59" s="232"/>
      <c r="D59" s="227"/>
      <c r="E59" s="226"/>
      <c r="F59" s="226"/>
      <c r="G59" s="226"/>
      <c r="H59" s="223">
        <f t="shared" si="3"/>
        <v>0</v>
      </c>
      <c r="K59" s="605"/>
    </row>
    <row r="60" spans="1:11">
      <c r="A60" s="622" t="s">
        <v>687</v>
      </c>
      <c r="B60" s="211" t="s">
        <v>263</v>
      </c>
      <c r="C60" s="232"/>
      <c r="D60" s="222">
        <f>SUM(D61:D62)</f>
        <v>0</v>
      </c>
      <c r="E60" s="222">
        <f>SUM(E61:E62)</f>
        <v>0</v>
      </c>
      <c r="F60" s="222">
        <f>SUM(F61:F62)</f>
        <v>0</v>
      </c>
      <c r="G60" s="222">
        <f>SUM(G61:G62)</f>
        <v>0</v>
      </c>
      <c r="H60" s="223">
        <f t="shared" si="3"/>
        <v>0</v>
      </c>
      <c r="K60" s="605"/>
    </row>
    <row r="61" spans="1:11">
      <c r="A61" s="623" t="s">
        <v>688</v>
      </c>
      <c r="B61" s="214" t="s">
        <v>229</v>
      </c>
      <c r="C61" s="232"/>
      <c r="D61" s="227"/>
      <c r="E61" s="226"/>
      <c r="F61" s="226"/>
      <c r="G61" s="226"/>
      <c r="H61" s="223">
        <f t="shared" si="3"/>
        <v>0</v>
      </c>
      <c r="K61" s="605"/>
    </row>
    <row r="62" spans="1:11">
      <c r="A62" s="623" t="s">
        <v>689</v>
      </c>
      <c r="B62" s="214" t="s">
        <v>215</v>
      </c>
      <c r="C62" s="232"/>
      <c r="D62" s="227"/>
      <c r="E62" s="226"/>
      <c r="F62" s="226"/>
      <c r="G62" s="226"/>
      <c r="H62" s="223">
        <f t="shared" si="3"/>
        <v>0</v>
      </c>
      <c r="K62" s="605"/>
    </row>
    <row r="63" spans="1:11">
      <c r="A63" s="622" t="s">
        <v>971</v>
      </c>
      <c r="B63" s="211" t="s">
        <v>230</v>
      </c>
      <c r="C63" s="232"/>
      <c r="D63" s="222">
        <f>SUM(D64:D65)</f>
        <v>0</v>
      </c>
      <c r="E63" s="222">
        <f>SUM(E64:E65)</f>
        <v>0</v>
      </c>
      <c r="F63" s="222">
        <f>SUM(F64:F65)</f>
        <v>0</v>
      </c>
      <c r="G63" s="222">
        <f>SUM(G64:G65)</f>
        <v>0</v>
      </c>
      <c r="H63" s="223">
        <f t="shared" si="3"/>
        <v>0</v>
      </c>
      <c r="K63" s="605"/>
    </row>
    <row r="64" spans="1:11">
      <c r="A64" s="623" t="s">
        <v>972</v>
      </c>
      <c r="B64" s="214" t="s">
        <v>230</v>
      </c>
      <c r="C64" s="232"/>
      <c r="D64" s="227"/>
      <c r="E64" s="226"/>
      <c r="F64" s="226"/>
      <c r="G64" s="226"/>
      <c r="H64" s="223">
        <f t="shared" si="3"/>
        <v>0</v>
      </c>
      <c r="K64" s="605"/>
    </row>
    <row r="65" spans="1:11">
      <c r="A65" s="623" t="s">
        <v>973</v>
      </c>
      <c r="B65" s="214" t="s">
        <v>215</v>
      </c>
      <c r="C65" s="232"/>
      <c r="D65" s="227"/>
      <c r="E65" s="226"/>
      <c r="F65" s="226"/>
      <c r="G65" s="226"/>
      <c r="H65" s="223">
        <f t="shared" si="3"/>
        <v>0</v>
      </c>
      <c r="K65" s="605"/>
    </row>
    <row r="66" spans="1:11">
      <c r="A66" s="622" t="s">
        <v>922</v>
      </c>
      <c r="B66" s="211" t="s">
        <v>232</v>
      </c>
      <c r="C66" s="232"/>
      <c r="D66" s="222">
        <f>SUM(D67:D68)</f>
        <v>0</v>
      </c>
      <c r="E66" s="222">
        <f>SUM(E67:E68)</f>
        <v>0</v>
      </c>
      <c r="F66" s="222">
        <f>SUM(F67:F68)</f>
        <v>0</v>
      </c>
      <c r="G66" s="222">
        <f>SUM(G67:G68)</f>
        <v>0</v>
      </c>
      <c r="H66" s="223">
        <f t="shared" si="3"/>
        <v>0</v>
      </c>
      <c r="K66" s="605"/>
    </row>
    <row r="67" spans="1:11">
      <c r="A67" s="623" t="s">
        <v>923</v>
      </c>
      <c r="B67" s="214" t="s">
        <v>232</v>
      </c>
      <c r="C67" s="232"/>
      <c r="D67" s="227"/>
      <c r="E67" s="226"/>
      <c r="F67" s="226"/>
      <c r="G67" s="226"/>
      <c r="H67" s="223">
        <f t="shared" si="3"/>
        <v>0</v>
      </c>
      <c r="K67" s="605"/>
    </row>
    <row r="68" spans="1:11">
      <c r="A68" s="623" t="s">
        <v>924</v>
      </c>
      <c r="B68" s="214" t="s">
        <v>215</v>
      </c>
      <c r="C68" s="232"/>
      <c r="D68" s="227"/>
      <c r="E68" s="226"/>
      <c r="F68" s="226"/>
      <c r="G68" s="226"/>
      <c r="H68" s="223">
        <f t="shared" si="3"/>
        <v>0</v>
      </c>
      <c r="K68" s="605"/>
    </row>
    <row r="69" spans="1:11">
      <c r="A69" s="622" t="s">
        <v>925</v>
      </c>
      <c r="B69" s="211" t="s">
        <v>791</v>
      </c>
      <c r="C69" s="232"/>
      <c r="D69" s="222">
        <f>SUM(D70:D71)</f>
        <v>0</v>
      </c>
      <c r="E69" s="222">
        <f>SUM(E70:E71)</f>
        <v>0</v>
      </c>
      <c r="F69" s="222">
        <f>SUM(F70:F71)</f>
        <v>0</v>
      </c>
      <c r="G69" s="222">
        <f>SUM(G70:G71)</f>
        <v>0</v>
      </c>
      <c r="H69" s="223">
        <f t="shared" si="3"/>
        <v>0</v>
      </c>
      <c r="K69" s="605"/>
    </row>
    <row r="70" spans="1:11">
      <c r="A70" s="623" t="s">
        <v>926</v>
      </c>
      <c r="B70" s="214" t="s">
        <v>791</v>
      </c>
      <c r="C70" s="232"/>
      <c r="D70" s="227"/>
      <c r="E70" s="226"/>
      <c r="F70" s="226"/>
      <c r="G70" s="226"/>
      <c r="H70" s="223">
        <f t="shared" si="3"/>
        <v>0</v>
      </c>
      <c r="K70" s="605"/>
    </row>
    <row r="71" spans="1:11">
      <c r="A71" s="623" t="s">
        <v>927</v>
      </c>
      <c r="B71" s="214" t="s">
        <v>215</v>
      </c>
      <c r="C71" s="232"/>
      <c r="D71" s="227"/>
      <c r="E71" s="226"/>
      <c r="F71" s="226"/>
      <c r="G71" s="226"/>
      <c r="H71" s="223">
        <f t="shared" si="3"/>
        <v>0</v>
      </c>
      <c r="K71" s="605"/>
    </row>
    <row r="72" spans="1:11">
      <c r="A72" s="622" t="s">
        <v>928</v>
      </c>
      <c r="B72" s="211" t="s">
        <v>233</v>
      </c>
      <c r="C72" s="232"/>
      <c r="D72" s="222">
        <f>SUM(D73:D74)</f>
        <v>0</v>
      </c>
      <c r="E72" s="222">
        <f>SUM(E73:E74)</f>
        <v>0</v>
      </c>
      <c r="F72" s="222">
        <f>SUM(F73:F74)</f>
        <v>0</v>
      </c>
      <c r="G72" s="222">
        <f>SUM(G73:G74)</f>
        <v>0</v>
      </c>
      <c r="H72" s="223">
        <f t="shared" si="3"/>
        <v>0</v>
      </c>
      <c r="K72" s="605"/>
    </row>
    <row r="73" spans="1:11">
      <c r="A73" s="623" t="s">
        <v>929</v>
      </c>
      <c r="B73" s="214" t="s">
        <v>233</v>
      </c>
      <c r="C73" s="232"/>
      <c r="D73" s="227"/>
      <c r="E73" s="226"/>
      <c r="F73" s="226"/>
      <c r="G73" s="226"/>
      <c r="H73" s="223">
        <f t="shared" si="3"/>
        <v>0</v>
      </c>
      <c r="K73" s="605"/>
    </row>
    <row r="74" spans="1:11">
      <c r="A74" s="623" t="s">
        <v>930</v>
      </c>
      <c r="B74" s="214" t="s">
        <v>215</v>
      </c>
      <c r="C74" s="232"/>
      <c r="D74" s="227"/>
      <c r="E74" s="226"/>
      <c r="F74" s="226"/>
      <c r="G74" s="226"/>
      <c r="H74" s="223">
        <f t="shared" si="3"/>
        <v>0</v>
      </c>
      <c r="I74" s="606"/>
      <c r="K74" s="605"/>
    </row>
    <row r="75" spans="1:11">
      <c r="A75" s="622" t="s">
        <v>931</v>
      </c>
      <c r="B75" s="452" t="s">
        <v>236</v>
      </c>
      <c r="C75" s="227"/>
      <c r="D75" s="232"/>
      <c r="E75" s="232"/>
      <c r="F75" s="232"/>
      <c r="G75" s="232"/>
      <c r="H75" s="223">
        <f>C75</f>
        <v>0</v>
      </c>
      <c r="J75" s="604"/>
      <c r="K75" s="605"/>
    </row>
    <row r="76" spans="1:11">
      <c r="A76" s="621">
        <v>4.3</v>
      </c>
      <c r="B76" s="366" t="s">
        <v>237</v>
      </c>
      <c r="C76" s="222">
        <f>C95</f>
        <v>0</v>
      </c>
      <c r="D76" s="222">
        <f>D77+D80+D83+D86+D89+D92</f>
        <v>0</v>
      </c>
      <c r="E76" s="222">
        <f>E77+E80+E83+E86+E89+E92</f>
        <v>0</v>
      </c>
      <c r="F76" s="222">
        <f>F77+F80+F83+F86+F89+F92</f>
        <v>0</v>
      </c>
      <c r="G76" s="222">
        <f>G77+G80+G83+G86+G89+G92</f>
        <v>0</v>
      </c>
      <c r="H76" s="223">
        <f>SUM(C76:G76)</f>
        <v>0</v>
      </c>
      <c r="I76" s="606"/>
      <c r="K76" s="605"/>
    </row>
    <row r="77" spans="1:11">
      <c r="A77" s="622" t="s">
        <v>690</v>
      </c>
      <c r="B77" s="211" t="s">
        <v>228</v>
      </c>
      <c r="C77" s="232"/>
      <c r="D77" s="222">
        <f>SUM(D78:D79)</f>
        <v>0</v>
      </c>
      <c r="E77" s="222">
        <f>SUM(E78:E79)</f>
        <v>0</v>
      </c>
      <c r="F77" s="222">
        <f>SUM(F78:F79)</f>
        <v>0</v>
      </c>
      <c r="G77" s="222">
        <f>SUM(G78:G79)</f>
        <v>0</v>
      </c>
      <c r="H77" s="223">
        <f>SUM(D77:G77)</f>
        <v>0</v>
      </c>
      <c r="K77" s="605"/>
    </row>
    <row r="78" spans="1:11">
      <c r="A78" s="623" t="s">
        <v>691</v>
      </c>
      <c r="B78" s="214" t="s">
        <v>228</v>
      </c>
      <c r="C78" s="232"/>
      <c r="D78" s="227"/>
      <c r="E78" s="226"/>
      <c r="F78" s="226"/>
      <c r="G78" s="226"/>
      <c r="H78" s="223">
        <f t="shared" ref="H78:H94" si="4">SUM(D78:G78)</f>
        <v>0</v>
      </c>
      <c r="K78" s="605"/>
    </row>
    <row r="79" spans="1:11">
      <c r="A79" s="623" t="s">
        <v>692</v>
      </c>
      <c r="B79" s="214" t="s">
        <v>215</v>
      </c>
      <c r="C79" s="232"/>
      <c r="D79" s="227"/>
      <c r="E79" s="226"/>
      <c r="F79" s="226"/>
      <c r="G79" s="226"/>
      <c r="H79" s="223">
        <f t="shared" si="4"/>
        <v>0</v>
      </c>
      <c r="K79" s="605"/>
    </row>
    <row r="80" spans="1:11">
      <c r="A80" s="622" t="s">
        <v>693</v>
      </c>
      <c r="B80" s="211" t="s">
        <v>229</v>
      </c>
      <c r="C80" s="232"/>
      <c r="D80" s="222">
        <f>SUM(D81:D82)</f>
        <v>0</v>
      </c>
      <c r="E80" s="222">
        <f>SUM(E81:E82)</f>
        <v>0</v>
      </c>
      <c r="F80" s="222">
        <f>SUM(F81:F82)</f>
        <v>0</v>
      </c>
      <c r="G80" s="222">
        <f>SUM(G81:G82)</f>
        <v>0</v>
      </c>
      <c r="H80" s="223">
        <f t="shared" si="4"/>
        <v>0</v>
      </c>
      <c r="K80" s="605"/>
    </row>
    <row r="81" spans="1:11">
      <c r="A81" s="623" t="s">
        <v>694</v>
      </c>
      <c r="B81" s="214" t="s">
        <v>262</v>
      </c>
      <c r="C81" s="232"/>
      <c r="D81" s="227"/>
      <c r="E81" s="226"/>
      <c r="F81" s="226"/>
      <c r="G81" s="226"/>
      <c r="H81" s="223">
        <f t="shared" si="4"/>
        <v>0</v>
      </c>
      <c r="K81" s="605"/>
    </row>
    <row r="82" spans="1:11">
      <c r="A82" s="623" t="s">
        <v>695</v>
      </c>
      <c r="B82" s="214" t="s">
        <v>215</v>
      </c>
      <c r="C82" s="232"/>
      <c r="D82" s="227"/>
      <c r="E82" s="226"/>
      <c r="F82" s="226"/>
      <c r="G82" s="226"/>
      <c r="H82" s="223">
        <f t="shared" si="4"/>
        <v>0</v>
      </c>
      <c r="K82" s="605"/>
    </row>
    <row r="83" spans="1:11">
      <c r="A83" s="622" t="s">
        <v>986</v>
      </c>
      <c r="B83" s="211" t="s">
        <v>230</v>
      </c>
      <c r="C83" s="232"/>
      <c r="D83" s="222">
        <f>SUM(D84:D85)</f>
        <v>0</v>
      </c>
      <c r="E83" s="222">
        <f>SUM(E84:E85)</f>
        <v>0</v>
      </c>
      <c r="F83" s="222">
        <f>SUM(F84:F85)</f>
        <v>0</v>
      </c>
      <c r="G83" s="222">
        <f>SUM(G84:G85)</f>
        <v>0</v>
      </c>
      <c r="H83" s="223">
        <f t="shared" si="4"/>
        <v>0</v>
      </c>
      <c r="K83" s="605"/>
    </row>
    <row r="84" spans="1:11">
      <c r="A84" s="623" t="s">
        <v>987</v>
      </c>
      <c r="B84" s="214" t="s">
        <v>230</v>
      </c>
      <c r="C84" s="232"/>
      <c r="D84" s="227"/>
      <c r="E84" s="226"/>
      <c r="F84" s="226"/>
      <c r="G84" s="226"/>
      <c r="H84" s="223">
        <f t="shared" si="4"/>
        <v>0</v>
      </c>
      <c r="K84" s="605"/>
    </row>
    <row r="85" spans="1:11">
      <c r="A85" s="623" t="s">
        <v>988</v>
      </c>
      <c r="B85" s="214" t="s">
        <v>215</v>
      </c>
      <c r="C85" s="232"/>
      <c r="D85" s="227"/>
      <c r="E85" s="226"/>
      <c r="F85" s="226"/>
      <c r="G85" s="226"/>
      <c r="H85" s="223">
        <f t="shared" si="4"/>
        <v>0</v>
      </c>
      <c r="K85" s="605"/>
    </row>
    <row r="86" spans="1:11">
      <c r="A86" s="622" t="s">
        <v>974</v>
      </c>
      <c r="B86" s="211" t="s">
        <v>232</v>
      </c>
      <c r="C86" s="232"/>
      <c r="D86" s="222">
        <f>SUM(D87:D88)</f>
        <v>0</v>
      </c>
      <c r="E86" s="222">
        <f>SUM(E87:E88)</f>
        <v>0</v>
      </c>
      <c r="F86" s="222">
        <f>SUM(F87:F88)</f>
        <v>0</v>
      </c>
      <c r="G86" s="222">
        <f>SUM(G87:G88)</f>
        <v>0</v>
      </c>
      <c r="H86" s="223">
        <f t="shared" si="4"/>
        <v>0</v>
      </c>
      <c r="K86" s="605"/>
    </row>
    <row r="87" spans="1:11">
      <c r="A87" s="623" t="s">
        <v>975</v>
      </c>
      <c r="B87" s="214" t="s">
        <v>232</v>
      </c>
      <c r="C87" s="232"/>
      <c r="D87" s="227"/>
      <c r="E87" s="226"/>
      <c r="F87" s="226"/>
      <c r="G87" s="226"/>
      <c r="H87" s="223">
        <f t="shared" si="4"/>
        <v>0</v>
      </c>
      <c r="K87" s="605"/>
    </row>
    <row r="88" spans="1:11">
      <c r="A88" s="623" t="s">
        <v>976</v>
      </c>
      <c r="B88" s="214" t="s">
        <v>215</v>
      </c>
      <c r="C88" s="232"/>
      <c r="D88" s="227"/>
      <c r="E88" s="226"/>
      <c r="F88" s="226"/>
      <c r="G88" s="226"/>
      <c r="H88" s="223">
        <f t="shared" si="4"/>
        <v>0</v>
      </c>
      <c r="K88" s="605"/>
    </row>
    <row r="89" spans="1:11">
      <c r="A89" s="622" t="s">
        <v>977</v>
      </c>
      <c r="B89" s="211" t="s">
        <v>791</v>
      </c>
      <c r="C89" s="232"/>
      <c r="D89" s="222">
        <f>SUM(D90:D91)</f>
        <v>0</v>
      </c>
      <c r="E89" s="222">
        <f>SUM(E90:E91)</f>
        <v>0</v>
      </c>
      <c r="F89" s="222">
        <f>SUM(F90:F91)</f>
        <v>0</v>
      </c>
      <c r="G89" s="222">
        <f>SUM(G90:G91)</f>
        <v>0</v>
      </c>
      <c r="H89" s="223">
        <f t="shared" si="4"/>
        <v>0</v>
      </c>
      <c r="K89" s="605"/>
    </row>
    <row r="90" spans="1:11">
      <c r="A90" s="623" t="s">
        <v>978</v>
      </c>
      <c r="B90" s="214" t="s">
        <v>791</v>
      </c>
      <c r="C90" s="232"/>
      <c r="D90" s="227"/>
      <c r="E90" s="226"/>
      <c r="F90" s="226"/>
      <c r="G90" s="226"/>
      <c r="H90" s="223">
        <f t="shared" si="4"/>
        <v>0</v>
      </c>
      <c r="K90" s="605"/>
    </row>
    <row r="91" spans="1:11">
      <c r="A91" s="623" t="s">
        <v>979</v>
      </c>
      <c r="B91" s="214" t="s">
        <v>215</v>
      </c>
      <c r="C91" s="232"/>
      <c r="D91" s="227"/>
      <c r="E91" s="226"/>
      <c r="F91" s="226"/>
      <c r="G91" s="226"/>
      <c r="H91" s="223">
        <f t="shared" si="4"/>
        <v>0</v>
      </c>
      <c r="K91" s="605"/>
    </row>
    <row r="92" spans="1:11">
      <c r="A92" s="622" t="s">
        <v>980</v>
      </c>
      <c r="B92" s="211" t="s">
        <v>233</v>
      </c>
      <c r="C92" s="232"/>
      <c r="D92" s="222">
        <f>SUM(D93:D94)</f>
        <v>0</v>
      </c>
      <c r="E92" s="222">
        <f>SUM(E93:E94)</f>
        <v>0</v>
      </c>
      <c r="F92" s="222">
        <f>SUM(F93:F94)</f>
        <v>0</v>
      </c>
      <c r="G92" s="222">
        <f>SUM(G93:G94)</f>
        <v>0</v>
      </c>
      <c r="H92" s="223">
        <f t="shared" si="4"/>
        <v>0</v>
      </c>
      <c r="K92" s="605"/>
    </row>
    <row r="93" spans="1:11">
      <c r="A93" s="623" t="s">
        <v>981</v>
      </c>
      <c r="B93" s="214" t="s">
        <v>233</v>
      </c>
      <c r="C93" s="232"/>
      <c r="D93" s="227"/>
      <c r="E93" s="226"/>
      <c r="F93" s="226"/>
      <c r="G93" s="226"/>
      <c r="H93" s="223">
        <f t="shared" si="4"/>
        <v>0</v>
      </c>
      <c r="K93" s="605"/>
    </row>
    <row r="94" spans="1:11">
      <c r="A94" s="623" t="s">
        <v>982</v>
      </c>
      <c r="B94" s="214" t="s">
        <v>215</v>
      </c>
      <c r="C94" s="232"/>
      <c r="D94" s="227"/>
      <c r="E94" s="226"/>
      <c r="F94" s="226"/>
      <c r="G94" s="226"/>
      <c r="H94" s="223">
        <f t="shared" si="4"/>
        <v>0</v>
      </c>
      <c r="K94" s="605"/>
    </row>
    <row r="95" spans="1:11">
      <c r="A95" s="622" t="s">
        <v>983</v>
      </c>
      <c r="B95" s="211" t="s">
        <v>238</v>
      </c>
      <c r="C95" s="222">
        <f>SUM(C96:C97)</f>
        <v>0</v>
      </c>
      <c r="D95" s="232"/>
      <c r="E95" s="232"/>
      <c r="F95" s="232"/>
      <c r="G95" s="232"/>
      <c r="H95" s="223">
        <f>C95</f>
        <v>0</v>
      </c>
      <c r="K95" s="605"/>
    </row>
    <row r="96" spans="1:11">
      <c r="A96" s="623" t="s">
        <v>984</v>
      </c>
      <c r="B96" s="453" t="s">
        <v>243</v>
      </c>
      <c r="C96" s="227"/>
      <c r="D96" s="232"/>
      <c r="E96" s="232"/>
      <c r="F96" s="232"/>
      <c r="G96" s="232"/>
      <c r="H96" s="223">
        <f>C96</f>
        <v>0</v>
      </c>
      <c r="K96" s="605"/>
    </row>
    <row r="97" spans="1:11">
      <c r="A97" s="623" t="s">
        <v>985</v>
      </c>
      <c r="B97" s="453" t="s">
        <v>244</v>
      </c>
      <c r="C97" s="227"/>
      <c r="D97" s="232"/>
      <c r="E97" s="232"/>
      <c r="F97" s="232"/>
      <c r="G97" s="232"/>
      <c r="H97" s="223">
        <f>C97</f>
        <v>0</v>
      </c>
      <c r="K97" s="605"/>
    </row>
    <row r="98" spans="1:11">
      <c r="A98" s="621">
        <v>4.4000000000000004</v>
      </c>
      <c r="B98" s="366" t="s">
        <v>239</v>
      </c>
      <c r="C98" s="222">
        <f>C117</f>
        <v>0</v>
      </c>
      <c r="D98" s="222">
        <f>D99+D102+D105+D108+D111+D114</f>
        <v>0</v>
      </c>
      <c r="E98" s="222">
        <f>E99+E102+E105+E108+E111+E114</f>
        <v>0</v>
      </c>
      <c r="F98" s="222">
        <f>F99+F102+F105+F108+F111+F114</f>
        <v>0</v>
      </c>
      <c r="G98" s="222">
        <f>G99+G102+G105+G108+G111+G114</f>
        <v>0</v>
      </c>
      <c r="H98" s="223">
        <f>SUM(C98:G98)</f>
        <v>0</v>
      </c>
      <c r="J98" s="604"/>
      <c r="K98" s="605"/>
    </row>
    <row r="99" spans="1:11">
      <c r="A99" s="622" t="s">
        <v>932</v>
      </c>
      <c r="B99" s="211" t="s">
        <v>228</v>
      </c>
      <c r="C99" s="232"/>
      <c r="D99" s="222">
        <f>SUM(D100:D101)</f>
        <v>0</v>
      </c>
      <c r="E99" s="222">
        <f>SUM(E100:E101)</f>
        <v>0</v>
      </c>
      <c r="F99" s="222">
        <f>SUM(F100:F101)</f>
        <v>0</v>
      </c>
      <c r="G99" s="222">
        <f>SUM(G100:G101)</f>
        <v>0</v>
      </c>
      <c r="H99" s="223">
        <f>SUM(D99:G99)</f>
        <v>0</v>
      </c>
      <c r="K99" s="605"/>
    </row>
    <row r="100" spans="1:11">
      <c r="A100" s="623" t="s">
        <v>933</v>
      </c>
      <c r="B100" s="214" t="s">
        <v>228</v>
      </c>
      <c r="C100" s="232"/>
      <c r="D100" s="227"/>
      <c r="E100" s="226"/>
      <c r="F100" s="226"/>
      <c r="G100" s="226"/>
      <c r="H100" s="223">
        <f t="shared" ref="H100:H115" si="5">SUM(D100:G100)</f>
        <v>0</v>
      </c>
      <c r="K100" s="605"/>
    </row>
    <row r="101" spans="1:11">
      <c r="A101" s="623" t="s">
        <v>934</v>
      </c>
      <c r="B101" s="214" t="s">
        <v>222</v>
      </c>
      <c r="C101" s="232"/>
      <c r="D101" s="227"/>
      <c r="E101" s="226"/>
      <c r="F101" s="226"/>
      <c r="G101" s="226"/>
      <c r="H101" s="223">
        <f t="shared" si="5"/>
        <v>0</v>
      </c>
      <c r="K101" s="605"/>
    </row>
    <row r="102" spans="1:11">
      <c r="A102" s="622" t="s">
        <v>935</v>
      </c>
      <c r="B102" s="211" t="s">
        <v>229</v>
      </c>
      <c r="C102" s="232"/>
      <c r="D102" s="222">
        <f>SUM(D103:D104)</f>
        <v>0</v>
      </c>
      <c r="E102" s="222">
        <f>SUM(E103:E104)</f>
        <v>0</v>
      </c>
      <c r="F102" s="222">
        <f>SUM(F103:F104)</f>
        <v>0</v>
      </c>
      <c r="G102" s="222">
        <f>SUM(G103:G104)</f>
        <v>0</v>
      </c>
      <c r="H102" s="223">
        <f t="shared" si="5"/>
        <v>0</v>
      </c>
      <c r="K102" s="605"/>
    </row>
    <row r="103" spans="1:11">
      <c r="A103" s="623" t="s">
        <v>936</v>
      </c>
      <c r="B103" s="214" t="s">
        <v>229</v>
      </c>
      <c r="C103" s="232"/>
      <c r="D103" s="227"/>
      <c r="E103" s="226"/>
      <c r="F103" s="226"/>
      <c r="G103" s="226"/>
      <c r="H103" s="223">
        <f t="shared" si="5"/>
        <v>0</v>
      </c>
      <c r="K103" s="605"/>
    </row>
    <row r="104" spans="1:11">
      <c r="A104" s="623" t="s">
        <v>937</v>
      </c>
      <c r="B104" s="214" t="s">
        <v>222</v>
      </c>
      <c r="C104" s="232"/>
      <c r="D104" s="227"/>
      <c r="E104" s="226"/>
      <c r="F104" s="226"/>
      <c r="G104" s="226"/>
      <c r="H104" s="223">
        <f t="shared" si="5"/>
        <v>0</v>
      </c>
      <c r="K104" s="605"/>
    </row>
    <row r="105" spans="1:11">
      <c r="A105" s="622" t="s">
        <v>989</v>
      </c>
      <c r="B105" s="211" t="s">
        <v>230</v>
      </c>
      <c r="C105" s="232"/>
      <c r="D105" s="222">
        <f>SUM(D106:D107)</f>
        <v>0</v>
      </c>
      <c r="E105" s="222">
        <f>SUM(E106:E107)</f>
        <v>0</v>
      </c>
      <c r="F105" s="222">
        <f>SUM(F106:F107)</f>
        <v>0</v>
      </c>
      <c r="G105" s="222">
        <f>SUM(G106:G107)</f>
        <v>0</v>
      </c>
      <c r="H105" s="223">
        <f t="shared" si="5"/>
        <v>0</v>
      </c>
      <c r="K105" s="605"/>
    </row>
    <row r="106" spans="1:11">
      <c r="A106" s="623" t="s">
        <v>990</v>
      </c>
      <c r="B106" s="214" t="s">
        <v>231</v>
      </c>
      <c r="C106" s="232"/>
      <c r="D106" s="227"/>
      <c r="E106" s="226"/>
      <c r="F106" s="226"/>
      <c r="G106" s="226"/>
      <c r="H106" s="223">
        <f t="shared" si="5"/>
        <v>0</v>
      </c>
      <c r="K106" s="605"/>
    </row>
    <row r="107" spans="1:11">
      <c r="A107" s="623" t="s">
        <v>991</v>
      </c>
      <c r="B107" s="214" t="s">
        <v>222</v>
      </c>
      <c r="C107" s="232"/>
      <c r="D107" s="227"/>
      <c r="E107" s="226"/>
      <c r="F107" s="226"/>
      <c r="G107" s="226"/>
      <c r="H107" s="223">
        <f t="shared" si="5"/>
        <v>0</v>
      </c>
      <c r="K107" s="605"/>
    </row>
    <row r="108" spans="1:11">
      <c r="A108" s="622" t="s">
        <v>938</v>
      </c>
      <c r="B108" s="211" t="s">
        <v>232</v>
      </c>
      <c r="C108" s="232"/>
      <c r="D108" s="222">
        <f>SUM(D109:D110)</f>
        <v>0</v>
      </c>
      <c r="E108" s="222">
        <f>SUM(E109:E110)</f>
        <v>0</v>
      </c>
      <c r="F108" s="222">
        <f>SUM(F109:F110)</f>
        <v>0</v>
      </c>
      <c r="G108" s="222">
        <f>SUM(G109:G110)</f>
        <v>0</v>
      </c>
      <c r="H108" s="223">
        <f t="shared" si="5"/>
        <v>0</v>
      </c>
      <c r="K108" s="605"/>
    </row>
    <row r="109" spans="1:11">
      <c r="A109" s="623" t="s">
        <v>939</v>
      </c>
      <c r="B109" s="214" t="s">
        <v>232</v>
      </c>
      <c r="C109" s="232"/>
      <c r="D109" s="227"/>
      <c r="E109" s="226"/>
      <c r="F109" s="226"/>
      <c r="G109" s="226"/>
      <c r="H109" s="223">
        <f t="shared" si="5"/>
        <v>0</v>
      </c>
      <c r="K109" s="605"/>
    </row>
    <row r="110" spans="1:11">
      <c r="A110" s="623" t="s">
        <v>940</v>
      </c>
      <c r="B110" s="214" t="s">
        <v>215</v>
      </c>
      <c r="C110" s="232"/>
      <c r="D110" s="227"/>
      <c r="E110" s="226"/>
      <c r="F110" s="226"/>
      <c r="G110" s="226"/>
      <c r="H110" s="223">
        <f t="shared" si="5"/>
        <v>0</v>
      </c>
      <c r="K110" s="605"/>
    </row>
    <row r="111" spans="1:11">
      <c r="A111" s="622" t="s">
        <v>941</v>
      </c>
      <c r="B111" s="211" t="s">
        <v>791</v>
      </c>
      <c r="C111" s="232"/>
      <c r="D111" s="222">
        <f>SUM(D112:D113)</f>
        <v>0</v>
      </c>
      <c r="E111" s="222">
        <f>SUM(E112:E113)</f>
        <v>0</v>
      </c>
      <c r="F111" s="222">
        <f>SUM(F112:F113)</f>
        <v>0</v>
      </c>
      <c r="G111" s="222">
        <f>SUM(G112:G113)</f>
        <v>0</v>
      </c>
      <c r="H111" s="223">
        <f t="shared" si="5"/>
        <v>0</v>
      </c>
      <c r="K111" s="605"/>
    </row>
    <row r="112" spans="1:11">
      <c r="A112" s="623" t="s">
        <v>942</v>
      </c>
      <c r="B112" s="214" t="s">
        <v>791</v>
      </c>
      <c r="C112" s="232"/>
      <c r="D112" s="227"/>
      <c r="E112" s="226"/>
      <c r="F112" s="226"/>
      <c r="G112" s="226"/>
      <c r="H112" s="223">
        <f t="shared" si="5"/>
        <v>0</v>
      </c>
      <c r="K112" s="605"/>
    </row>
    <row r="113" spans="1:11">
      <c r="A113" s="623" t="s">
        <v>943</v>
      </c>
      <c r="B113" s="214" t="s">
        <v>222</v>
      </c>
      <c r="C113" s="232"/>
      <c r="D113" s="227"/>
      <c r="E113" s="226"/>
      <c r="F113" s="226"/>
      <c r="G113" s="226"/>
      <c r="H113" s="223">
        <f t="shared" si="5"/>
        <v>0</v>
      </c>
      <c r="K113" s="605"/>
    </row>
    <row r="114" spans="1:11">
      <c r="A114" s="622" t="s">
        <v>944</v>
      </c>
      <c r="B114" s="211" t="s">
        <v>233</v>
      </c>
      <c r="C114" s="232"/>
      <c r="D114" s="222">
        <f>SUM(D115:D116)</f>
        <v>0</v>
      </c>
      <c r="E114" s="222">
        <f>SUM(E115:E116)</f>
        <v>0</v>
      </c>
      <c r="F114" s="222">
        <f>SUM(F115:F116)</f>
        <v>0</v>
      </c>
      <c r="G114" s="222">
        <f>SUM(G115:G116)</f>
        <v>0</v>
      </c>
      <c r="H114" s="223">
        <f t="shared" si="5"/>
        <v>0</v>
      </c>
      <c r="K114" s="605"/>
    </row>
    <row r="115" spans="1:11">
      <c r="A115" s="623" t="s">
        <v>945</v>
      </c>
      <c r="B115" s="214" t="s">
        <v>233</v>
      </c>
      <c r="C115" s="232"/>
      <c r="D115" s="227"/>
      <c r="E115" s="226"/>
      <c r="F115" s="226"/>
      <c r="G115" s="226"/>
      <c r="H115" s="223">
        <f t="shared" si="5"/>
        <v>0</v>
      </c>
      <c r="K115" s="605"/>
    </row>
    <row r="116" spans="1:11">
      <c r="A116" s="623" t="s">
        <v>946</v>
      </c>
      <c r="B116" s="214" t="s">
        <v>222</v>
      </c>
      <c r="C116" s="232"/>
      <c r="D116" s="227"/>
      <c r="E116" s="226"/>
      <c r="F116" s="226"/>
      <c r="G116" s="226"/>
      <c r="H116" s="223">
        <f>SUM(D116:G116)</f>
        <v>0</v>
      </c>
      <c r="K116" s="605"/>
    </row>
    <row r="117" spans="1:11">
      <c r="A117" s="622" t="s">
        <v>947</v>
      </c>
      <c r="B117" s="211" t="s">
        <v>240</v>
      </c>
      <c r="C117" s="222">
        <f>SUM(C118:C119)</f>
        <v>0</v>
      </c>
      <c r="D117" s="232"/>
      <c r="E117" s="232"/>
      <c r="F117" s="232"/>
      <c r="G117" s="232"/>
      <c r="H117" s="223">
        <f>C117</f>
        <v>0</v>
      </c>
      <c r="K117" s="605"/>
    </row>
    <row r="118" spans="1:11">
      <c r="A118" s="623" t="s">
        <v>948</v>
      </c>
      <c r="B118" s="453" t="s">
        <v>788</v>
      </c>
      <c r="C118" s="227"/>
      <c r="D118" s="232"/>
      <c r="E118" s="232"/>
      <c r="F118" s="232"/>
      <c r="G118" s="232"/>
      <c r="H118" s="223">
        <f>C118</f>
        <v>0</v>
      </c>
      <c r="K118" s="605"/>
    </row>
    <row r="119" spans="1:11">
      <c r="A119" s="623" t="s">
        <v>949</v>
      </c>
      <c r="B119" s="453" t="s">
        <v>244</v>
      </c>
      <c r="C119" s="227"/>
      <c r="D119" s="232"/>
      <c r="E119" s="232"/>
      <c r="F119" s="232"/>
      <c r="G119" s="232"/>
      <c r="H119" s="223">
        <f>C119</f>
        <v>0</v>
      </c>
      <c r="K119" s="605"/>
    </row>
    <row r="120" spans="1:11">
      <c r="A120" s="621">
        <v>4.5</v>
      </c>
      <c r="B120" s="366" t="s">
        <v>241</v>
      </c>
      <c r="C120" s="222">
        <f>C139</f>
        <v>0</v>
      </c>
      <c r="D120" s="222">
        <f>D121+D124+D127+D130+D133+D136</f>
        <v>0</v>
      </c>
      <c r="E120" s="222">
        <f>E121+E124+E127+E130+E133+E136</f>
        <v>0</v>
      </c>
      <c r="F120" s="222">
        <f>F121+F124+F127+F130+F133+F136</f>
        <v>0</v>
      </c>
      <c r="G120" s="222">
        <f>G121+G124+G127+G130+G133+G136</f>
        <v>0</v>
      </c>
      <c r="H120" s="223">
        <f>SUM(C120:G120)</f>
        <v>0</v>
      </c>
      <c r="K120" s="605"/>
    </row>
    <row r="121" spans="1:11">
      <c r="A121" s="622" t="s">
        <v>950</v>
      </c>
      <c r="B121" s="211" t="s">
        <v>228</v>
      </c>
      <c r="C121" s="232"/>
      <c r="D121" s="222">
        <f>SUM(D122:D123)</f>
        <v>0</v>
      </c>
      <c r="E121" s="222">
        <f>SUM(E122:E123)</f>
        <v>0</v>
      </c>
      <c r="F121" s="222">
        <f>SUM(F122:F123)</f>
        <v>0</v>
      </c>
      <c r="G121" s="222">
        <f>SUM(G122:G123)</f>
        <v>0</v>
      </c>
      <c r="H121" s="223">
        <f>SUM(D121:G121)</f>
        <v>0</v>
      </c>
      <c r="K121" s="605"/>
    </row>
    <row r="122" spans="1:11">
      <c r="A122" s="623" t="s">
        <v>951</v>
      </c>
      <c r="B122" s="214" t="s">
        <v>228</v>
      </c>
      <c r="C122" s="232"/>
      <c r="D122" s="227"/>
      <c r="E122" s="226"/>
      <c r="F122" s="226"/>
      <c r="G122" s="226"/>
      <c r="H122" s="223">
        <f t="shared" ref="H122:H138" si="6">SUM(D122:G122)</f>
        <v>0</v>
      </c>
      <c r="K122" s="605"/>
    </row>
    <row r="123" spans="1:11">
      <c r="A123" s="623" t="s">
        <v>952</v>
      </c>
      <c r="B123" s="214" t="s">
        <v>222</v>
      </c>
      <c r="C123" s="232"/>
      <c r="D123" s="227"/>
      <c r="E123" s="226"/>
      <c r="F123" s="226"/>
      <c r="G123" s="226"/>
      <c r="H123" s="223">
        <f t="shared" si="6"/>
        <v>0</v>
      </c>
      <c r="K123" s="605"/>
    </row>
    <row r="124" spans="1:11">
      <c r="A124" s="622" t="s">
        <v>953</v>
      </c>
      <c r="B124" s="211" t="s">
        <v>229</v>
      </c>
      <c r="C124" s="232"/>
      <c r="D124" s="222">
        <f>SUM(D125:D126)</f>
        <v>0</v>
      </c>
      <c r="E124" s="222">
        <f>SUM(E125:E126)</f>
        <v>0</v>
      </c>
      <c r="F124" s="222">
        <f>SUM(F125:F126)</f>
        <v>0</v>
      </c>
      <c r="G124" s="222">
        <f>SUM(G125:G126)</f>
        <v>0</v>
      </c>
      <c r="H124" s="223">
        <f t="shared" si="6"/>
        <v>0</v>
      </c>
      <c r="K124" s="605"/>
    </row>
    <row r="125" spans="1:11">
      <c r="A125" s="623" t="s">
        <v>954</v>
      </c>
      <c r="B125" s="214" t="s">
        <v>229</v>
      </c>
      <c r="C125" s="232"/>
      <c r="D125" s="227"/>
      <c r="E125" s="226"/>
      <c r="F125" s="226"/>
      <c r="G125" s="226"/>
      <c r="H125" s="223">
        <f t="shared" si="6"/>
        <v>0</v>
      </c>
      <c r="K125" s="605"/>
    </row>
    <row r="126" spans="1:11">
      <c r="A126" s="623" t="s">
        <v>955</v>
      </c>
      <c r="B126" s="214" t="s">
        <v>222</v>
      </c>
      <c r="C126" s="232"/>
      <c r="D126" s="227"/>
      <c r="E126" s="226"/>
      <c r="F126" s="226"/>
      <c r="G126" s="226"/>
      <c r="H126" s="223">
        <f t="shared" si="6"/>
        <v>0</v>
      </c>
      <c r="K126" s="605"/>
    </row>
    <row r="127" spans="1:11">
      <c r="A127" s="622" t="s">
        <v>992</v>
      </c>
      <c r="B127" s="211" t="s">
        <v>230</v>
      </c>
      <c r="C127" s="232"/>
      <c r="D127" s="222">
        <f>SUM(D128:D129)</f>
        <v>0</v>
      </c>
      <c r="E127" s="222">
        <f>SUM(E128:E129)</f>
        <v>0</v>
      </c>
      <c r="F127" s="222">
        <f>SUM(F128:F129)</f>
        <v>0</v>
      </c>
      <c r="G127" s="222">
        <f>SUM(G128:G129)</f>
        <v>0</v>
      </c>
      <c r="H127" s="223">
        <f t="shared" si="6"/>
        <v>0</v>
      </c>
      <c r="K127" s="605"/>
    </row>
    <row r="128" spans="1:11">
      <c r="A128" s="623" t="s">
        <v>993</v>
      </c>
      <c r="B128" s="214" t="s">
        <v>231</v>
      </c>
      <c r="C128" s="232"/>
      <c r="D128" s="227"/>
      <c r="E128" s="226"/>
      <c r="F128" s="226"/>
      <c r="G128" s="226"/>
      <c r="H128" s="223">
        <f t="shared" si="6"/>
        <v>0</v>
      </c>
      <c r="K128" s="605"/>
    </row>
    <row r="129" spans="1:11">
      <c r="A129" s="623" t="s">
        <v>994</v>
      </c>
      <c r="B129" s="214" t="s">
        <v>222</v>
      </c>
      <c r="C129" s="232"/>
      <c r="D129" s="227"/>
      <c r="E129" s="226"/>
      <c r="F129" s="226"/>
      <c r="G129" s="226"/>
      <c r="H129" s="223">
        <f t="shared" si="6"/>
        <v>0</v>
      </c>
      <c r="K129" s="605"/>
    </row>
    <row r="130" spans="1:11">
      <c r="A130" s="622" t="s">
        <v>956</v>
      </c>
      <c r="B130" s="211" t="s">
        <v>232</v>
      </c>
      <c r="C130" s="232"/>
      <c r="D130" s="222">
        <f>SUM(D131:D132)</f>
        <v>0</v>
      </c>
      <c r="E130" s="222">
        <f>SUM(E131:E132)</f>
        <v>0</v>
      </c>
      <c r="F130" s="222">
        <f>SUM(F131:F132)</f>
        <v>0</v>
      </c>
      <c r="G130" s="222">
        <f>SUM(G131:G132)</f>
        <v>0</v>
      </c>
      <c r="H130" s="223">
        <f t="shared" si="6"/>
        <v>0</v>
      </c>
      <c r="K130" s="605"/>
    </row>
    <row r="131" spans="1:11">
      <c r="A131" s="623" t="s">
        <v>957</v>
      </c>
      <c r="B131" s="214" t="s">
        <v>232</v>
      </c>
      <c r="C131" s="232"/>
      <c r="D131" s="227"/>
      <c r="E131" s="226"/>
      <c r="F131" s="226"/>
      <c r="G131" s="226"/>
      <c r="H131" s="223">
        <f t="shared" si="6"/>
        <v>0</v>
      </c>
      <c r="K131" s="605"/>
    </row>
    <row r="132" spans="1:11">
      <c r="A132" s="623" t="s">
        <v>958</v>
      </c>
      <c r="B132" s="214" t="s">
        <v>215</v>
      </c>
      <c r="C132" s="232"/>
      <c r="D132" s="227"/>
      <c r="E132" s="226"/>
      <c r="F132" s="226"/>
      <c r="G132" s="226"/>
      <c r="H132" s="223">
        <f t="shared" si="6"/>
        <v>0</v>
      </c>
      <c r="K132" s="605"/>
    </row>
    <row r="133" spans="1:11">
      <c r="A133" s="622" t="s">
        <v>959</v>
      </c>
      <c r="B133" s="211" t="s">
        <v>791</v>
      </c>
      <c r="C133" s="232"/>
      <c r="D133" s="222">
        <f>SUM(D134:D135)</f>
        <v>0</v>
      </c>
      <c r="E133" s="222">
        <f>SUM(E134:E135)</f>
        <v>0</v>
      </c>
      <c r="F133" s="222">
        <f>SUM(F134:F135)</f>
        <v>0</v>
      </c>
      <c r="G133" s="222">
        <f>SUM(G134:G135)</f>
        <v>0</v>
      </c>
      <c r="H133" s="223">
        <f t="shared" si="6"/>
        <v>0</v>
      </c>
      <c r="K133" s="605"/>
    </row>
    <row r="134" spans="1:11">
      <c r="A134" s="623" t="s">
        <v>960</v>
      </c>
      <c r="B134" s="214" t="s">
        <v>791</v>
      </c>
      <c r="C134" s="232"/>
      <c r="D134" s="227"/>
      <c r="E134" s="226"/>
      <c r="F134" s="226"/>
      <c r="G134" s="226"/>
      <c r="H134" s="223">
        <f t="shared" si="6"/>
        <v>0</v>
      </c>
      <c r="K134" s="605"/>
    </row>
    <row r="135" spans="1:11">
      <c r="A135" s="623" t="s">
        <v>961</v>
      </c>
      <c r="B135" s="214" t="s">
        <v>222</v>
      </c>
      <c r="C135" s="232"/>
      <c r="D135" s="227"/>
      <c r="E135" s="226"/>
      <c r="F135" s="226"/>
      <c r="G135" s="226"/>
      <c r="H135" s="223">
        <f t="shared" si="6"/>
        <v>0</v>
      </c>
      <c r="K135" s="605"/>
    </row>
    <row r="136" spans="1:11">
      <c r="A136" s="622" t="s">
        <v>962</v>
      </c>
      <c r="B136" s="211" t="s">
        <v>233</v>
      </c>
      <c r="C136" s="232"/>
      <c r="D136" s="222">
        <f>SUM(D137:D138)</f>
        <v>0</v>
      </c>
      <c r="E136" s="222">
        <f>SUM(E137:E138)</f>
        <v>0</v>
      </c>
      <c r="F136" s="222">
        <f>SUM(F137:F138)</f>
        <v>0</v>
      </c>
      <c r="G136" s="222">
        <f>SUM(G137:G138)</f>
        <v>0</v>
      </c>
      <c r="H136" s="223">
        <f t="shared" si="6"/>
        <v>0</v>
      </c>
      <c r="K136" s="605"/>
    </row>
    <row r="137" spans="1:11">
      <c r="A137" s="623" t="s">
        <v>963</v>
      </c>
      <c r="B137" s="214" t="s">
        <v>233</v>
      </c>
      <c r="C137" s="232"/>
      <c r="D137" s="227"/>
      <c r="E137" s="226"/>
      <c r="F137" s="226"/>
      <c r="G137" s="226"/>
      <c r="H137" s="223">
        <f t="shared" si="6"/>
        <v>0</v>
      </c>
      <c r="K137" s="605"/>
    </row>
    <row r="138" spans="1:11">
      <c r="A138" s="623" t="s">
        <v>964</v>
      </c>
      <c r="B138" s="214" t="s">
        <v>222</v>
      </c>
      <c r="C138" s="232"/>
      <c r="D138" s="227"/>
      <c r="E138" s="226"/>
      <c r="F138" s="226"/>
      <c r="G138" s="226"/>
      <c r="H138" s="223">
        <f t="shared" si="6"/>
        <v>0</v>
      </c>
      <c r="K138" s="605"/>
    </row>
    <row r="139" spans="1:11">
      <c r="A139" s="622" t="s">
        <v>965</v>
      </c>
      <c r="B139" s="211" t="s">
        <v>242</v>
      </c>
      <c r="C139" s="222">
        <f>SUM(C140:C141)</f>
        <v>0</v>
      </c>
      <c r="D139" s="232"/>
      <c r="E139" s="232"/>
      <c r="F139" s="232"/>
      <c r="G139" s="232"/>
      <c r="H139" s="223">
        <f>C139</f>
        <v>0</v>
      </c>
      <c r="K139" s="605"/>
    </row>
    <row r="140" spans="1:11">
      <c r="A140" s="623" t="s">
        <v>966</v>
      </c>
      <c r="B140" s="453" t="s">
        <v>243</v>
      </c>
      <c r="C140" s="227"/>
      <c r="D140" s="232"/>
      <c r="E140" s="233"/>
      <c r="F140" s="233"/>
      <c r="G140" s="233"/>
      <c r="H140" s="223">
        <f>C140</f>
        <v>0</v>
      </c>
      <c r="K140" s="605"/>
    </row>
    <row r="141" spans="1:11">
      <c r="A141" s="623" t="s">
        <v>967</v>
      </c>
      <c r="B141" s="453" t="s">
        <v>244</v>
      </c>
      <c r="C141" s="227"/>
      <c r="D141" s="232"/>
      <c r="E141" s="233"/>
      <c r="F141" s="233"/>
      <c r="G141" s="233"/>
      <c r="H141" s="223">
        <f>C141</f>
        <v>0</v>
      </c>
      <c r="K141" s="605"/>
    </row>
    <row r="142" spans="1:11">
      <c r="A142" s="621">
        <v>5</v>
      </c>
      <c r="B142" s="366" t="s">
        <v>245</v>
      </c>
      <c r="C142" s="222">
        <f>SUM(C143:C148)</f>
        <v>0</v>
      </c>
      <c r="D142" s="222">
        <f t="shared" ref="D142:F142" si="7">SUM(D143:D148)</f>
        <v>0</v>
      </c>
      <c r="E142" s="222">
        <f t="shared" si="7"/>
        <v>0</v>
      </c>
      <c r="F142" s="222">
        <f t="shared" si="7"/>
        <v>0</v>
      </c>
      <c r="G142" s="222">
        <f>SUM(G143:G148)</f>
        <v>0</v>
      </c>
      <c r="H142" s="223">
        <f>SUM(C142:G142)</f>
        <v>0</v>
      </c>
      <c r="K142" s="605"/>
    </row>
    <row r="143" spans="1:11">
      <c r="A143" s="622">
        <v>5.0999999999999996</v>
      </c>
      <c r="B143" s="211" t="s">
        <v>246</v>
      </c>
      <c r="C143" s="227"/>
      <c r="D143" s="226"/>
      <c r="E143" s="226"/>
      <c r="F143" s="226"/>
      <c r="G143" s="226"/>
      <c r="H143" s="223">
        <f>SUM(C143:G143)</f>
        <v>0</v>
      </c>
      <c r="K143" s="605"/>
    </row>
    <row r="144" spans="1:11">
      <c r="A144" s="622">
        <v>5.2</v>
      </c>
      <c r="B144" s="211" t="s">
        <v>247</v>
      </c>
      <c r="C144" s="227"/>
      <c r="D144" s="226"/>
      <c r="E144" s="226"/>
      <c r="F144" s="226"/>
      <c r="G144" s="226"/>
      <c r="H144" s="223">
        <f t="shared" ref="H144:H160" si="8">SUM(C144:G144)</f>
        <v>0</v>
      </c>
      <c r="K144" s="605"/>
    </row>
    <row r="145" spans="1:12">
      <c r="A145" s="622">
        <v>5.3</v>
      </c>
      <c r="B145" s="211" t="s">
        <v>792</v>
      </c>
      <c r="C145" s="227"/>
      <c r="D145" s="226"/>
      <c r="E145" s="226"/>
      <c r="F145" s="226"/>
      <c r="G145" s="226"/>
      <c r="H145" s="223">
        <f t="shared" si="8"/>
        <v>0</v>
      </c>
      <c r="K145" s="605"/>
    </row>
    <row r="146" spans="1:12">
      <c r="A146" s="622">
        <v>5.4</v>
      </c>
      <c r="B146" s="211" t="s">
        <v>248</v>
      </c>
      <c r="C146" s="227"/>
      <c r="D146" s="226"/>
      <c r="E146" s="226"/>
      <c r="F146" s="226"/>
      <c r="G146" s="226"/>
      <c r="H146" s="223">
        <f t="shared" si="8"/>
        <v>0</v>
      </c>
      <c r="K146" s="605"/>
    </row>
    <row r="147" spans="1:12" ht="15.75">
      <c r="A147" s="622">
        <v>5.5</v>
      </c>
      <c r="B147" s="211" t="s">
        <v>249</v>
      </c>
      <c r="C147" s="227"/>
      <c r="D147" s="226"/>
      <c r="E147" s="226"/>
      <c r="F147" s="226"/>
      <c r="G147" s="226"/>
      <c r="H147" s="223">
        <f t="shared" si="8"/>
        <v>0</v>
      </c>
      <c r="K147" s="605"/>
      <c r="L147" s="244"/>
    </row>
    <row r="148" spans="1:12" ht="24">
      <c r="A148" s="622">
        <v>5.6</v>
      </c>
      <c r="B148" s="211" t="s">
        <v>264</v>
      </c>
      <c r="C148" s="227"/>
      <c r="D148" s="226"/>
      <c r="E148" s="226"/>
      <c r="F148" s="226"/>
      <c r="G148" s="226"/>
      <c r="H148" s="223">
        <f>SUM(C148:G148)</f>
        <v>0</v>
      </c>
      <c r="K148" s="605"/>
    </row>
    <row r="149" spans="1:12">
      <c r="A149" s="621">
        <v>6</v>
      </c>
      <c r="B149" s="366" t="s">
        <v>250</v>
      </c>
      <c r="C149" s="222">
        <f>C150+C151+C152</f>
        <v>0</v>
      </c>
      <c r="D149" s="222">
        <f t="shared" ref="D149:G149" si="9">D150+D151+D152</f>
        <v>0</v>
      </c>
      <c r="E149" s="222">
        <f t="shared" si="9"/>
        <v>0</v>
      </c>
      <c r="F149" s="222">
        <f t="shared" si="9"/>
        <v>0</v>
      </c>
      <c r="G149" s="222">
        <f t="shared" si="9"/>
        <v>0</v>
      </c>
      <c r="H149" s="223">
        <f>SUM(C149:G149)</f>
        <v>0</v>
      </c>
      <c r="K149" s="605"/>
    </row>
    <row r="150" spans="1:12">
      <c r="A150" s="622">
        <v>6.1</v>
      </c>
      <c r="B150" s="211" t="s">
        <v>997</v>
      </c>
      <c r="C150" s="227"/>
      <c r="D150" s="226"/>
      <c r="E150" s="226"/>
      <c r="F150" s="226"/>
      <c r="G150" s="226"/>
      <c r="H150" s="223">
        <f t="shared" ref="H150:H152" si="10">SUM(C150:G150)</f>
        <v>0</v>
      </c>
      <c r="K150" s="605"/>
    </row>
    <row r="151" spans="1:12" ht="15.75" customHeight="1">
      <c r="A151" s="622">
        <v>6.2</v>
      </c>
      <c r="B151" s="211" t="s">
        <v>998</v>
      </c>
      <c r="C151" s="227"/>
      <c r="D151" s="226"/>
      <c r="E151" s="226"/>
      <c r="F151" s="226"/>
      <c r="G151" s="226"/>
      <c r="H151" s="223">
        <f t="shared" si="10"/>
        <v>0</v>
      </c>
      <c r="K151" s="605"/>
    </row>
    <row r="152" spans="1:12">
      <c r="A152" s="622">
        <v>6.3</v>
      </c>
      <c r="B152" s="211" t="s">
        <v>250</v>
      </c>
      <c r="C152" s="227"/>
      <c r="D152" s="226"/>
      <c r="E152" s="226"/>
      <c r="F152" s="226"/>
      <c r="G152" s="226"/>
      <c r="H152" s="223">
        <f t="shared" si="10"/>
        <v>0</v>
      </c>
      <c r="K152" s="605"/>
    </row>
    <row r="153" spans="1:12">
      <c r="A153" s="621">
        <v>7</v>
      </c>
      <c r="B153" s="366" t="s">
        <v>251</v>
      </c>
      <c r="C153" s="222">
        <f>C154+C157+C160</f>
        <v>0</v>
      </c>
      <c r="D153" s="222">
        <f>D154+D157+D160</f>
        <v>0</v>
      </c>
      <c r="E153" s="222">
        <f>E154+E157+E160</f>
        <v>0</v>
      </c>
      <c r="F153" s="222">
        <f>F154+F157+F160</f>
        <v>0</v>
      </c>
      <c r="G153" s="222">
        <f>G154+G157+G160</f>
        <v>0</v>
      </c>
      <c r="H153" s="223">
        <f t="shared" si="8"/>
        <v>0</v>
      </c>
      <c r="K153" s="605"/>
    </row>
    <row r="154" spans="1:12" ht="14.25" customHeight="1">
      <c r="A154" s="622">
        <v>7.1</v>
      </c>
      <c r="B154" s="211" t="s">
        <v>252</v>
      </c>
      <c r="C154" s="222">
        <f>+C156</f>
        <v>0</v>
      </c>
      <c r="D154" s="222">
        <f>D155</f>
        <v>0</v>
      </c>
      <c r="E154" s="222">
        <f>E155</f>
        <v>0</v>
      </c>
      <c r="F154" s="222">
        <f>F155</f>
        <v>0</v>
      </c>
      <c r="G154" s="222">
        <f>G155</f>
        <v>0</v>
      </c>
      <c r="H154" s="223">
        <f t="shared" si="8"/>
        <v>0</v>
      </c>
      <c r="K154" s="605"/>
    </row>
    <row r="155" spans="1:12">
      <c r="A155" s="623" t="s">
        <v>702</v>
      </c>
      <c r="B155" s="234" t="s">
        <v>265</v>
      </c>
      <c r="C155" s="232"/>
      <c r="D155" s="227"/>
      <c r="E155" s="226"/>
      <c r="F155" s="226"/>
      <c r="G155" s="226"/>
      <c r="H155" s="223">
        <f>SUM(D155:G155)</f>
        <v>0</v>
      </c>
      <c r="K155" s="605"/>
    </row>
    <row r="156" spans="1:12">
      <c r="A156" s="623" t="s">
        <v>995</v>
      </c>
      <c r="B156" s="234" t="s">
        <v>253</v>
      </c>
      <c r="C156" s="227"/>
      <c r="D156" s="232"/>
      <c r="E156" s="235"/>
      <c r="F156" s="235"/>
      <c r="G156" s="233"/>
      <c r="H156" s="223">
        <f>C156</f>
        <v>0</v>
      </c>
      <c r="K156" s="605"/>
    </row>
    <row r="157" spans="1:12">
      <c r="A157" s="622">
        <v>7.2</v>
      </c>
      <c r="B157" s="211" t="s">
        <v>254</v>
      </c>
      <c r="C157" s="222">
        <f>C159</f>
        <v>0</v>
      </c>
      <c r="D157" s="222">
        <f>D158</f>
        <v>0</v>
      </c>
      <c r="E157" s="222">
        <f>E158</f>
        <v>0</v>
      </c>
      <c r="F157" s="222">
        <f>F158</f>
        <v>0</v>
      </c>
      <c r="G157" s="222">
        <f>G158</f>
        <v>0</v>
      </c>
      <c r="H157" s="223">
        <f t="shared" si="8"/>
        <v>0</v>
      </c>
      <c r="K157" s="605"/>
    </row>
    <row r="158" spans="1:12">
      <c r="A158" s="623" t="s">
        <v>704</v>
      </c>
      <c r="B158" s="234" t="s">
        <v>266</v>
      </c>
      <c r="C158" s="232"/>
      <c r="D158" s="227"/>
      <c r="E158" s="226"/>
      <c r="F158" s="226"/>
      <c r="G158" s="226"/>
      <c r="H158" s="223">
        <f>SUM(D158:G158)</f>
        <v>0</v>
      </c>
      <c r="K158" s="605"/>
    </row>
    <row r="159" spans="1:12">
      <c r="A159" s="623" t="s">
        <v>996</v>
      </c>
      <c r="B159" s="234" t="s">
        <v>255</v>
      </c>
      <c r="C159" s="227"/>
      <c r="D159" s="232"/>
      <c r="E159" s="235"/>
      <c r="F159" s="235"/>
      <c r="G159" s="233"/>
      <c r="H159" s="223">
        <f>C159</f>
        <v>0</v>
      </c>
      <c r="K159" s="605"/>
    </row>
    <row r="160" spans="1:12" ht="15.75" thickBot="1">
      <c r="A160" s="622">
        <v>7.3</v>
      </c>
      <c r="B160" s="211" t="s">
        <v>256</v>
      </c>
      <c r="C160" s="227"/>
      <c r="D160" s="227"/>
      <c r="E160" s="226"/>
      <c r="F160" s="226"/>
      <c r="G160" s="226"/>
      <c r="H160" s="223">
        <f t="shared" si="8"/>
        <v>0</v>
      </c>
      <c r="K160" s="605"/>
    </row>
    <row r="161" spans="1:8" ht="15.75" thickBot="1">
      <c r="A161" s="624"/>
      <c r="B161" s="445" t="s">
        <v>257</v>
      </c>
      <c r="C161" s="446">
        <f>C10+C24+C34+C35+C142+C149+C153</f>
        <v>0</v>
      </c>
      <c r="D161" s="446">
        <f>D10+D24+D34+D35+D142+D149+D153</f>
        <v>0</v>
      </c>
      <c r="E161" s="446">
        <f>E10+E24+E34+E35+E142+E149+E153</f>
        <v>0</v>
      </c>
      <c r="F161" s="446">
        <f>F10+F24+F34+F35+F142+F149+F153</f>
        <v>0</v>
      </c>
      <c r="G161" s="446">
        <f>G10+G24+G34+G35+G142+G149+G153</f>
        <v>0</v>
      </c>
      <c r="H161" s="447">
        <f>SUM(C161:G161)</f>
        <v>0</v>
      </c>
    </row>
    <row r="163" spans="1:8">
      <c r="A163" s="627" t="s">
        <v>761</v>
      </c>
    </row>
    <row r="164" spans="1:8">
      <c r="A164" s="627" t="s">
        <v>794</v>
      </c>
    </row>
    <row r="165" spans="1:8">
      <c r="A165" s="627" t="s">
        <v>793</v>
      </c>
    </row>
    <row r="166" spans="1:8" ht="15" customHeight="1">
      <c r="A166" s="628" t="s">
        <v>1007</v>
      </c>
      <c r="B166" s="215"/>
      <c r="C166" s="215"/>
      <c r="D166" s="215"/>
      <c r="E166" s="215"/>
      <c r="F166" s="215"/>
      <c r="G166" s="215"/>
      <c r="H166" s="215"/>
    </row>
    <row r="167" spans="1:8">
      <c r="A167" s="628" t="s">
        <v>999</v>
      </c>
    </row>
    <row r="176" spans="1:8">
      <c r="B176" s="215"/>
    </row>
  </sheetData>
  <mergeCells count="3">
    <mergeCell ref="A7:A9"/>
    <mergeCell ref="D8:E8"/>
    <mergeCell ref="F8:G8"/>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I16"/>
  <sheetViews>
    <sheetView workbookViewId="0"/>
  </sheetViews>
  <sheetFormatPr defaultRowHeight="15"/>
  <cols>
    <col min="1" max="1" width="17.42578125" customWidth="1"/>
    <col min="2" max="2" width="37" customWidth="1"/>
    <col min="3" max="3" width="19.140625" bestFit="1" customWidth="1"/>
    <col min="4" max="4" width="22.28515625" customWidth="1"/>
    <col min="5" max="5" width="20.140625" customWidth="1"/>
    <col min="6" max="6" width="17.7109375" customWidth="1"/>
    <col min="7" max="7" width="14.42578125" customWidth="1"/>
    <col min="8" max="8" width="13.28515625" customWidth="1"/>
    <col min="9" max="9" width="11.42578125" customWidth="1"/>
  </cols>
  <sheetData>
    <row r="1" spans="1:9">
      <c r="A1" s="26" t="s">
        <v>196</v>
      </c>
      <c r="B1" s="394">
        <v>18</v>
      </c>
    </row>
    <row r="2" spans="1:9">
      <c r="A2" s="26" t="s">
        <v>197</v>
      </c>
      <c r="B2" s="362" t="s">
        <v>629</v>
      </c>
    </row>
    <row r="3" spans="1:9">
      <c r="A3" s="26" t="s">
        <v>198</v>
      </c>
      <c r="B3" s="362" t="s">
        <v>1000</v>
      </c>
    </row>
    <row r="4" spans="1:9">
      <c r="A4" s="26" t="s">
        <v>199</v>
      </c>
      <c r="B4" s="362" t="s">
        <v>908</v>
      </c>
    </row>
    <row r="5" spans="1:9">
      <c r="A5" s="26" t="s">
        <v>200</v>
      </c>
      <c r="B5" s="363" t="s">
        <v>202</v>
      </c>
    </row>
    <row r="6" spans="1:9" ht="15.75" thickBot="1"/>
    <row r="7" spans="1:9" ht="25.5" customHeight="1">
      <c r="A7" s="955" t="s">
        <v>193</v>
      </c>
      <c r="B7" s="952" t="s">
        <v>630</v>
      </c>
      <c r="C7" s="952" t="s">
        <v>631</v>
      </c>
      <c r="D7" s="952" t="s">
        <v>855</v>
      </c>
      <c r="E7" s="952" t="s">
        <v>632</v>
      </c>
      <c r="F7" s="952"/>
      <c r="G7" s="952"/>
      <c r="H7" s="952"/>
      <c r="I7" s="954"/>
    </row>
    <row r="8" spans="1:9" ht="36.75" thickBot="1">
      <c r="A8" s="956"/>
      <c r="B8" s="953"/>
      <c r="C8" s="953"/>
      <c r="D8" s="953"/>
      <c r="E8" s="433" t="s">
        <v>1077</v>
      </c>
      <c r="F8" s="433" t="s">
        <v>633</v>
      </c>
      <c r="G8" s="433" t="s">
        <v>634</v>
      </c>
      <c r="H8" s="433" t="s">
        <v>635</v>
      </c>
      <c r="I8" s="434" t="s">
        <v>636</v>
      </c>
    </row>
    <row r="9" spans="1:9" ht="24" customHeight="1">
      <c r="A9" s="435">
        <v>1</v>
      </c>
      <c r="B9" s="436" t="s">
        <v>637</v>
      </c>
      <c r="C9" s="740"/>
      <c r="D9" s="740"/>
      <c r="E9" s="740"/>
      <c r="F9" s="740"/>
      <c r="G9" s="740"/>
      <c r="H9" s="740"/>
      <c r="I9" s="741"/>
    </row>
    <row r="10" spans="1:9" ht="17.25" customHeight="1">
      <c r="A10" s="437">
        <v>2</v>
      </c>
      <c r="B10" s="438" t="s">
        <v>638</v>
      </c>
      <c r="C10" s="742"/>
      <c r="D10" s="742"/>
      <c r="E10" s="742"/>
      <c r="F10" s="742"/>
      <c r="G10" s="742"/>
      <c r="H10" s="742"/>
      <c r="I10" s="742"/>
    </row>
    <row r="11" spans="1:9" ht="29.25" customHeight="1">
      <c r="A11" s="439">
        <v>2.1</v>
      </c>
      <c r="B11" s="440" t="s">
        <v>639</v>
      </c>
      <c r="C11" s="742"/>
      <c r="D11" s="742"/>
      <c r="E11" s="742"/>
      <c r="F11" s="742"/>
      <c r="G11" s="742"/>
      <c r="H11" s="742"/>
      <c r="I11" s="742"/>
    </row>
    <row r="12" spans="1:9" ht="24">
      <c r="A12" s="439">
        <v>2.2000000000000002</v>
      </c>
      <c r="B12" s="440" t="s">
        <v>640</v>
      </c>
      <c r="C12" s="742"/>
      <c r="D12" s="742"/>
      <c r="E12" s="742"/>
      <c r="F12" s="742"/>
      <c r="G12" s="742"/>
      <c r="H12" s="742"/>
      <c r="I12" s="742"/>
    </row>
    <row r="13" spans="1:9">
      <c r="A13" s="439">
        <v>2.2999999999999998</v>
      </c>
      <c r="B13" s="440" t="s">
        <v>641</v>
      </c>
      <c r="C13" s="742"/>
      <c r="D13" s="742"/>
      <c r="E13" s="742"/>
      <c r="F13" s="742"/>
      <c r="G13" s="742"/>
      <c r="H13" s="742"/>
      <c r="I13" s="742"/>
    </row>
    <row r="14" spans="1:9">
      <c r="A14" s="439">
        <v>2.4</v>
      </c>
      <c r="B14" s="440" t="s">
        <v>642</v>
      </c>
      <c r="C14" s="742"/>
      <c r="D14" s="742"/>
      <c r="E14" s="742"/>
      <c r="F14" s="742"/>
      <c r="G14" s="742"/>
      <c r="H14" s="742"/>
      <c r="I14" s="742"/>
    </row>
    <row r="15" spans="1:9" ht="17.25" customHeight="1">
      <c r="A15" s="437">
        <v>3</v>
      </c>
      <c r="B15" s="438" t="s">
        <v>643</v>
      </c>
      <c r="C15" s="742"/>
      <c r="D15" s="742"/>
      <c r="E15" s="742"/>
      <c r="F15" s="742"/>
      <c r="G15" s="742"/>
      <c r="H15" s="742"/>
      <c r="I15" s="742"/>
    </row>
    <row r="16" spans="1:9" ht="24" customHeight="1" thickBot="1">
      <c r="A16" s="441">
        <v>4</v>
      </c>
      <c r="B16" s="442" t="s">
        <v>636</v>
      </c>
      <c r="C16" s="742"/>
      <c r="D16" s="742"/>
      <c r="E16" s="742"/>
      <c r="F16" s="742"/>
      <c r="G16" s="742"/>
      <c r="H16" s="742"/>
      <c r="I16" s="742"/>
    </row>
  </sheetData>
  <mergeCells count="5">
    <mergeCell ref="B7:B8"/>
    <mergeCell ref="C7:C8"/>
    <mergeCell ref="D7:D8"/>
    <mergeCell ref="E7:I7"/>
    <mergeCell ref="A7:A8"/>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T10"/>
  <sheetViews>
    <sheetView workbookViewId="0"/>
  </sheetViews>
  <sheetFormatPr defaultRowHeight="15"/>
  <cols>
    <col min="1" max="1" width="24.42578125" customWidth="1"/>
    <col min="4" max="4" width="19.5703125" customWidth="1"/>
    <col min="7" max="7" width="10.7109375" customWidth="1"/>
    <col min="8" max="10" width="9.85546875" bestFit="1" customWidth="1"/>
    <col min="16" max="16" width="19.140625" customWidth="1"/>
    <col min="20" max="20" width="14.140625" customWidth="1"/>
  </cols>
  <sheetData>
    <row r="1" spans="1:20">
      <c r="A1" s="26" t="s">
        <v>196</v>
      </c>
      <c r="B1" s="394">
        <v>20</v>
      </c>
      <c r="C1" s="443"/>
    </row>
    <row r="2" spans="1:20">
      <c r="A2" s="26" t="s">
        <v>197</v>
      </c>
      <c r="B2" s="362" t="s">
        <v>864</v>
      </c>
      <c r="C2" s="443"/>
    </row>
    <row r="3" spans="1:20">
      <c r="A3" s="26" t="s">
        <v>198</v>
      </c>
      <c r="B3" s="362" t="s">
        <v>1000</v>
      </c>
      <c r="C3" s="443"/>
    </row>
    <row r="4" spans="1:20">
      <c r="A4" s="26" t="s">
        <v>199</v>
      </c>
      <c r="B4" s="362" t="s">
        <v>908</v>
      </c>
      <c r="C4" s="443"/>
    </row>
    <row r="5" spans="1:20">
      <c r="A5" s="26" t="s">
        <v>200</v>
      </c>
      <c r="B5" s="363" t="s">
        <v>202</v>
      </c>
      <c r="C5" s="443"/>
    </row>
    <row r="6" spans="1:20" ht="15.75" thickBot="1"/>
    <row r="7" spans="1:20" ht="22.5" customHeight="1">
      <c r="A7" s="957" t="s">
        <v>646</v>
      </c>
      <c r="B7" s="957" t="s">
        <v>665</v>
      </c>
      <c r="C7" s="957" t="s">
        <v>666</v>
      </c>
      <c r="D7" s="957" t="s">
        <v>856</v>
      </c>
      <c r="E7" s="957" t="s">
        <v>649</v>
      </c>
      <c r="F7" s="957" t="s">
        <v>857</v>
      </c>
      <c r="G7" s="957" t="s">
        <v>651</v>
      </c>
      <c r="H7" s="957" t="s">
        <v>652</v>
      </c>
      <c r="I7" s="957" t="s">
        <v>653</v>
      </c>
      <c r="J7" s="957" t="s">
        <v>654</v>
      </c>
      <c r="K7" s="957" t="s">
        <v>655</v>
      </c>
      <c r="L7" s="957" t="s">
        <v>858</v>
      </c>
      <c r="M7" s="957" t="s">
        <v>859</v>
      </c>
      <c r="N7" s="957" t="s">
        <v>860</v>
      </c>
      <c r="O7" s="957" t="s">
        <v>659</v>
      </c>
      <c r="P7" s="957" t="s">
        <v>660</v>
      </c>
      <c r="Q7" s="957" t="s">
        <v>661</v>
      </c>
      <c r="R7" s="957" t="s">
        <v>861</v>
      </c>
      <c r="S7" s="957" t="s">
        <v>862</v>
      </c>
      <c r="T7" s="957" t="s">
        <v>1078</v>
      </c>
    </row>
    <row r="8" spans="1:20" ht="39.75" customHeight="1" thickBot="1">
      <c r="A8" s="958"/>
      <c r="B8" s="958"/>
      <c r="C8" s="958" t="s">
        <v>647</v>
      </c>
      <c r="D8" s="958" t="s">
        <v>648</v>
      </c>
      <c r="E8" s="958" t="s">
        <v>649</v>
      </c>
      <c r="F8" s="958" t="s">
        <v>650</v>
      </c>
      <c r="G8" s="958" t="s">
        <v>651</v>
      </c>
      <c r="H8" s="958" t="s">
        <v>652</v>
      </c>
      <c r="I8" s="958" t="s">
        <v>653</v>
      </c>
      <c r="J8" s="958" t="s">
        <v>654</v>
      </c>
      <c r="K8" s="958" t="s">
        <v>655</v>
      </c>
      <c r="L8" s="958" t="s">
        <v>656</v>
      </c>
      <c r="M8" s="958" t="s">
        <v>657</v>
      </c>
      <c r="N8" s="958" t="s">
        <v>658</v>
      </c>
      <c r="O8" s="958" t="s">
        <v>659</v>
      </c>
      <c r="P8" s="958" t="s">
        <v>660</v>
      </c>
      <c r="Q8" s="958" t="s">
        <v>661</v>
      </c>
      <c r="R8" s="958" t="s">
        <v>662</v>
      </c>
      <c r="S8" s="958" t="s">
        <v>663</v>
      </c>
      <c r="T8" s="958" t="s">
        <v>664</v>
      </c>
    </row>
    <row r="9" spans="1:20" ht="15.75" thickBot="1">
      <c r="A9" s="92">
        <v>1</v>
      </c>
      <c r="B9" s="93">
        <v>2</v>
      </c>
      <c r="C9" s="93">
        <v>3</v>
      </c>
      <c r="D9" s="93">
        <v>4</v>
      </c>
      <c r="E9" s="93">
        <v>5</v>
      </c>
      <c r="F9" s="93">
        <v>6</v>
      </c>
      <c r="G9" s="93">
        <v>7</v>
      </c>
      <c r="H9" s="93">
        <v>8</v>
      </c>
      <c r="I9" s="93">
        <v>9</v>
      </c>
      <c r="J9" s="93">
        <v>10</v>
      </c>
      <c r="K9" s="93">
        <v>11</v>
      </c>
      <c r="L9" s="93">
        <v>12</v>
      </c>
      <c r="M9" s="93">
        <v>13</v>
      </c>
      <c r="N9" s="93">
        <v>14</v>
      </c>
      <c r="O9" s="93">
        <v>15</v>
      </c>
      <c r="P9" s="93">
        <v>16</v>
      </c>
      <c r="Q9" s="93">
        <v>17</v>
      </c>
      <c r="R9" s="93">
        <v>18</v>
      </c>
      <c r="S9" s="93">
        <v>19</v>
      </c>
      <c r="T9" s="93">
        <v>20</v>
      </c>
    </row>
    <row r="10" spans="1:20" ht="15.75" thickBot="1">
      <c r="A10" s="94"/>
      <c r="B10" s="95"/>
      <c r="C10" s="95"/>
      <c r="D10" s="96"/>
      <c r="E10" s="96"/>
      <c r="F10" s="96"/>
      <c r="G10" s="96"/>
      <c r="H10" s="737"/>
      <c r="I10" s="737"/>
      <c r="J10" s="737"/>
      <c r="K10" s="95"/>
      <c r="L10" s="96"/>
      <c r="M10" s="96"/>
      <c r="N10" s="96"/>
      <c r="O10" s="96"/>
      <c r="P10" s="97"/>
      <c r="Q10" s="97"/>
      <c r="R10" s="97"/>
      <c r="S10" s="97"/>
      <c r="T10" s="97"/>
    </row>
  </sheetData>
  <mergeCells count="20">
    <mergeCell ref="T7:T8"/>
    <mergeCell ref="I7:I8"/>
    <mergeCell ref="J7:J8"/>
    <mergeCell ref="K7:K8"/>
    <mergeCell ref="L7:L8"/>
    <mergeCell ref="M7:M8"/>
    <mergeCell ref="N7:N8"/>
    <mergeCell ref="O7:O8"/>
    <mergeCell ref="P7:P8"/>
    <mergeCell ref="Q7:Q8"/>
    <mergeCell ref="R7:R8"/>
    <mergeCell ref="S7:S8"/>
    <mergeCell ref="H7:H8"/>
    <mergeCell ref="E7:E8"/>
    <mergeCell ref="F7:F8"/>
    <mergeCell ref="A7:A8"/>
    <mergeCell ref="B7:B8"/>
    <mergeCell ref="C7:C8"/>
    <mergeCell ref="D7:D8"/>
    <mergeCell ref="G7:G8"/>
  </mergeCells>
  <dataValidations count="8">
    <dataValidation type="list" allowBlank="1" showInputMessage="1" showErrorMessage="1" sqref="D10">
      <formula1>#REF!</formula1>
    </dataValidation>
    <dataValidation type="list" allowBlank="1" showInputMessage="1" showErrorMessage="1" sqref="E10">
      <formula1>#REF!</formula1>
    </dataValidation>
    <dataValidation type="list" allowBlank="1" showInputMessage="1" showErrorMessage="1" sqref="F10">
      <formula1>#REF!</formula1>
    </dataValidation>
    <dataValidation type="list" allowBlank="1" showInputMessage="1" showErrorMessage="1" sqref="G10">
      <formula1>#REF!</formula1>
    </dataValidation>
    <dataValidation type="list" allowBlank="1" showInputMessage="1" showErrorMessage="1" sqref="L10">
      <formula1>#REF!</formula1>
    </dataValidation>
    <dataValidation type="list" allowBlank="1" showInputMessage="1" showErrorMessage="1" sqref="M10">
      <formula1>#REF!</formula1>
    </dataValidation>
    <dataValidation type="list" allowBlank="1" showInputMessage="1" showErrorMessage="1" sqref="N10">
      <formula1>#REF!</formula1>
    </dataValidation>
    <dataValidation type="list" allowBlank="1" showInputMessage="1" showErrorMessage="1" sqref="O10">
      <formula1>#REF!</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workbookViewId="0">
      <selection activeCell="A16" sqref="A16:A42"/>
    </sheetView>
  </sheetViews>
  <sheetFormatPr defaultColWidth="8.7109375" defaultRowHeight="12"/>
  <cols>
    <col min="1" max="1" width="21.85546875" style="762" bestFit="1" customWidth="1"/>
    <col min="2" max="2" width="27.7109375" style="762" customWidth="1"/>
    <col min="3" max="3" width="25.28515625" style="762" customWidth="1"/>
    <col min="4" max="4" width="11.5703125" style="762" customWidth="1"/>
    <col min="5" max="5" width="21.140625" style="762" customWidth="1"/>
    <col min="6" max="7" width="8.7109375" style="762"/>
    <col min="8" max="9" width="52.42578125" style="762" customWidth="1"/>
    <col min="10" max="16384" width="8.7109375" style="762"/>
  </cols>
  <sheetData>
    <row r="1" spans="1:9" ht="15">
      <c r="A1" s="26" t="s">
        <v>196</v>
      </c>
      <c r="B1" s="394">
        <v>23</v>
      </c>
    </row>
    <row r="2" spans="1:9" ht="15">
      <c r="A2" s="26" t="s">
        <v>197</v>
      </c>
      <c r="B2" s="362" t="s">
        <v>1132</v>
      </c>
    </row>
    <row r="3" spans="1:9" ht="15">
      <c r="A3" s="26" t="s">
        <v>198</v>
      </c>
      <c r="B3" s="362" t="s">
        <v>1000</v>
      </c>
    </row>
    <row r="4" spans="1:9" ht="15">
      <c r="A4" s="26" t="s">
        <v>199</v>
      </c>
      <c r="B4" s="362" t="s">
        <v>908</v>
      </c>
    </row>
    <row r="5" spans="1:9" ht="15">
      <c r="A5" s="26" t="s">
        <v>200</v>
      </c>
      <c r="B5" s="363" t="s">
        <v>1133</v>
      </c>
      <c r="H5" s="13"/>
      <c r="I5" s="13"/>
    </row>
    <row r="6" spans="1:9" ht="15">
      <c r="H6" s="13"/>
      <c r="I6" s="13"/>
    </row>
    <row r="7" spans="1:9">
      <c r="A7" s="763" t="s">
        <v>1094</v>
      </c>
      <c r="B7" s="976" t="s">
        <v>1095</v>
      </c>
      <c r="C7" s="976"/>
      <c r="D7" s="763" t="s">
        <v>644</v>
      </c>
      <c r="E7" s="763" t="s">
        <v>1142</v>
      </c>
    </row>
    <row r="8" spans="1:9" ht="12.75">
      <c r="A8" s="764">
        <v>1</v>
      </c>
      <c r="B8" s="975" t="s">
        <v>1134</v>
      </c>
      <c r="C8" s="975" t="s">
        <v>1134</v>
      </c>
      <c r="D8" s="765"/>
      <c r="E8" s="766"/>
    </row>
    <row r="9" spans="1:9" ht="12.75">
      <c r="A9" s="764">
        <v>2</v>
      </c>
      <c r="B9" s="975" t="s">
        <v>1135</v>
      </c>
      <c r="C9" s="975" t="s">
        <v>1135</v>
      </c>
      <c r="D9" s="765"/>
      <c r="E9" s="766"/>
    </row>
    <row r="10" spans="1:9" ht="12.75">
      <c r="A10" s="764">
        <v>3</v>
      </c>
      <c r="B10" s="975" t="s">
        <v>1136</v>
      </c>
      <c r="C10" s="975" t="s">
        <v>1136</v>
      </c>
      <c r="D10" s="765"/>
      <c r="E10" s="766"/>
    </row>
    <row r="11" spans="1:9" ht="12.75">
      <c r="A11" s="764">
        <v>4</v>
      </c>
      <c r="B11" s="975" t="s">
        <v>1137</v>
      </c>
      <c r="C11" s="975" t="s">
        <v>1137</v>
      </c>
      <c r="D11" s="765"/>
      <c r="E11" s="766"/>
    </row>
    <row r="12" spans="1:9" ht="12.75">
      <c r="A12" s="764">
        <v>5</v>
      </c>
      <c r="B12" s="975" t="s">
        <v>1138</v>
      </c>
      <c r="C12" s="975" t="s">
        <v>1138</v>
      </c>
      <c r="D12" s="765"/>
      <c r="E12" s="766"/>
    </row>
    <row r="13" spans="1:9" ht="12.75">
      <c r="A13" s="764">
        <v>6</v>
      </c>
      <c r="B13" s="975" t="s">
        <v>1139</v>
      </c>
      <c r="C13" s="975" t="s">
        <v>1139</v>
      </c>
      <c r="D13" s="765"/>
      <c r="E13" s="766"/>
    </row>
    <row r="14" spans="1:9" ht="12.75">
      <c r="A14" s="764">
        <v>7</v>
      </c>
      <c r="B14" s="975" t="s">
        <v>1140</v>
      </c>
      <c r="C14" s="975" t="s">
        <v>1140</v>
      </c>
      <c r="D14" s="765"/>
      <c r="E14" s="766"/>
    </row>
    <row r="15" spans="1:9" ht="12" customHeight="1">
      <c r="A15" s="764">
        <v>8</v>
      </c>
      <c r="B15" s="975" t="s">
        <v>1141</v>
      </c>
      <c r="C15" s="975" t="s">
        <v>1141</v>
      </c>
      <c r="D15" s="765"/>
      <c r="E15" s="766"/>
    </row>
    <row r="16" spans="1:9" ht="12" customHeight="1">
      <c r="A16" s="959">
        <v>9</v>
      </c>
      <c r="B16" s="965" t="s">
        <v>1096</v>
      </c>
      <c r="C16" s="966"/>
      <c r="D16" s="966"/>
      <c r="E16" s="967"/>
    </row>
    <row r="17" spans="1:5" ht="12.75">
      <c r="A17" s="959"/>
      <c r="B17" s="819" t="s">
        <v>1143</v>
      </c>
      <c r="C17" s="819" t="s">
        <v>1144</v>
      </c>
      <c r="D17" s="767" t="s">
        <v>611</v>
      </c>
      <c r="E17" s="763" t="s">
        <v>1142</v>
      </c>
    </row>
    <row r="18" spans="1:5">
      <c r="A18" s="959"/>
      <c r="B18" s="968" t="s">
        <v>1146</v>
      </c>
      <c r="C18" s="768" t="s">
        <v>1097</v>
      </c>
      <c r="D18" s="769"/>
      <c r="E18" s="770"/>
    </row>
    <row r="19" spans="1:5">
      <c r="A19" s="959"/>
      <c r="B19" s="969"/>
      <c r="C19" s="768" t="s">
        <v>1098</v>
      </c>
      <c r="D19" s="769"/>
      <c r="E19" s="770"/>
    </row>
    <row r="20" spans="1:5">
      <c r="A20" s="959"/>
      <c r="B20" s="969"/>
      <c r="C20" s="768" t="s">
        <v>1099</v>
      </c>
      <c r="D20" s="769"/>
      <c r="E20" s="770"/>
    </row>
    <row r="21" spans="1:5">
      <c r="A21" s="959"/>
      <c r="B21" s="969"/>
      <c r="C21" s="768" t="s">
        <v>1100</v>
      </c>
      <c r="D21" s="769"/>
      <c r="E21" s="770"/>
    </row>
    <row r="22" spans="1:5">
      <c r="A22" s="959"/>
      <c r="B22" s="969"/>
      <c r="C22" s="768" t="s">
        <v>1101</v>
      </c>
      <c r="D22" s="769"/>
      <c r="E22" s="770"/>
    </row>
    <row r="23" spans="1:5">
      <c r="A23" s="959"/>
      <c r="B23" s="970"/>
      <c r="C23" s="768" t="s">
        <v>1102</v>
      </c>
      <c r="D23" s="769"/>
      <c r="E23" s="770"/>
    </row>
    <row r="24" spans="1:5">
      <c r="A24" s="959"/>
      <c r="B24" s="974" t="s">
        <v>1147</v>
      </c>
      <c r="C24" s="768" t="s">
        <v>1103</v>
      </c>
      <c r="D24" s="769"/>
      <c r="E24" s="770"/>
    </row>
    <row r="25" spans="1:5">
      <c r="A25" s="959"/>
      <c r="B25" s="969"/>
      <c r="C25" s="768" t="s">
        <v>1104</v>
      </c>
      <c r="D25" s="769"/>
      <c r="E25" s="770"/>
    </row>
    <row r="26" spans="1:5">
      <c r="A26" s="959"/>
      <c r="B26" s="969"/>
      <c r="C26" s="768" t="s">
        <v>1105</v>
      </c>
      <c r="D26" s="769"/>
      <c r="E26" s="770"/>
    </row>
    <row r="27" spans="1:5">
      <c r="A27" s="959"/>
      <c r="B27" s="970"/>
      <c r="C27" s="768" t="s">
        <v>1106</v>
      </c>
      <c r="D27" s="769"/>
      <c r="E27" s="770"/>
    </row>
    <row r="28" spans="1:5" ht="33" customHeight="1">
      <c r="A28" s="959"/>
      <c r="B28" s="971" t="s">
        <v>1148</v>
      </c>
      <c r="C28" s="768" t="s">
        <v>1107</v>
      </c>
      <c r="D28" s="769"/>
      <c r="E28" s="770"/>
    </row>
    <row r="29" spans="1:5" ht="33.75" customHeight="1">
      <c r="A29" s="959"/>
      <c r="B29" s="972"/>
      <c r="C29" s="768" t="s">
        <v>1108</v>
      </c>
      <c r="D29" s="769"/>
      <c r="E29" s="770"/>
    </row>
    <row r="30" spans="1:5" ht="25.5" customHeight="1">
      <c r="A30" s="959"/>
      <c r="B30" s="972"/>
      <c r="C30" s="768" t="s">
        <v>1109</v>
      </c>
      <c r="D30" s="769"/>
      <c r="E30" s="770"/>
    </row>
    <row r="31" spans="1:5" ht="27" customHeight="1">
      <c r="A31" s="959"/>
      <c r="B31" s="973"/>
      <c r="C31" s="768" t="s">
        <v>1110</v>
      </c>
      <c r="D31" s="769"/>
      <c r="E31" s="770"/>
    </row>
    <row r="32" spans="1:5" ht="15.75" customHeight="1">
      <c r="A32" s="959"/>
      <c r="B32" s="968" t="s">
        <v>1149</v>
      </c>
      <c r="C32" s="768" t="s">
        <v>1111</v>
      </c>
      <c r="D32" s="769"/>
      <c r="E32" s="770"/>
    </row>
    <row r="33" spans="1:5" ht="24">
      <c r="A33" s="959"/>
      <c r="B33" s="969"/>
      <c r="C33" s="768" t="s">
        <v>1112</v>
      </c>
      <c r="D33" s="769"/>
      <c r="E33" s="770"/>
    </row>
    <row r="34" spans="1:5" ht="16.5" customHeight="1">
      <c r="A34" s="959"/>
      <c r="B34" s="969"/>
      <c r="C34" s="768" t="s">
        <v>1113</v>
      </c>
      <c r="D34" s="769"/>
      <c r="E34" s="770"/>
    </row>
    <row r="35" spans="1:5" ht="16.5" customHeight="1">
      <c r="A35" s="959"/>
      <c r="B35" s="969"/>
      <c r="C35" s="768" t="s">
        <v>1114</v>
      </c>
      <c r="D35" s="769"/>
      <c r="E35" s="770"/>
    </row>
    <row r="36" spans="1:5" ht="18.75" customHeight="1">
      <c r="A36" s="959"/>
      <c r="B36" s="970"/>
      <c r="C36" s="768" t="s">
        <v>1115</v>
      </c>
      <c r="D36" s="769"/>
      <c r="E36" s="770"/>
    </row>
    <row r="37" spans="1:5" ht="18.75" customHeight="1">
      <c r="A37" s="959"/>
      <c r="B37" s="968" t="s">
        <v>1150</v>
      </c>
      <c r="C37" s="771" t="s">
        <v>1117</v>
      </c>
      <c r="D37" s="769"/>
      <c r="E37" s="770"/>
    </row>
    <row r="38" spans="1:5" ht="17.25" customHeight="1">
      <c r="A38" s="959"/>
      <c r="B38" s="970"/>
      <c r="C38" s="768" t="s">
        <v>1118</v>
      </c>
      <c r="D38" s="769"/>
      <c r="E38" s="770"/>
    </row>
    <row r="39" spans="1:5">
      <c r="A39" s="959"/>
      <c r="B39" s="968" t="s">
        <v>1151</v>
      </c>
      <c r="C39" s="768" t="s">
        <v>1119</v>
      </c>
      <c r="D39" s="769"/>
      <c r="E39" s="770"/>
    </row>
    <row r="40" spans="1:5" ht="24">
      <c r="A40" s="959"/>
      <c r="B40" s="969"/>
      <c r="C40" s="768" t="s">
        <v>1120</v>
      </c>
      <c r="D40" s="769"/>
      <c r="E40" s="770"/>
    </row>
    <row r="41" spans="1:5" ht="24">
      <c r="A41" s="959"/>
      <c r="B41" s="969"/>
      <c r="C41" s="768" t="s">
        <v>1121</v>
      </c>
      <c r="D41" s="769"/>
      <c r="E41" s="770"/>
    </row>
    <row r="42" spans="1:5">
      <c r="A42" s="959"/>
      <c r="B42" s="970"/>
      <c r="C42" s="768" t="s">
        <v>1122</v>
      </c>
      <c r="D42" s="769"/>
      <c r="E42" s="770"/>
    </row>
    <row r="43" spans="1:5" ht="22.5" customHeight="1">
      <c r="A43" s="959">
        <v>10</v>
      </c>
      <c r="B43" s="965" t="s">
        <v>1145</v>
      </c>
      <c r="C43" s="966"/>
      <c r="D43" s="966"/>
      <c r="E43" s="967"/>
    </row>
    <row r="44" spans="1:5" ht="12.75">
      <c r="A44" s="959"/>
      <c r="B44" s="819" t="s">
        <v>1143</v>
      </c>
      <c r="C44" s="819" t="s">
        <v>1144</v>
      </c>
      <c r="D44" s="820" t="s">
        <v>611</v>
      </c>
      <c r="E44" s="820" t="s">
        <v>1142</v>
      </c>
    </row>
    <row r="45" spans="1:5" ht="12" customHeight="1">
      <c r="A45" s="959"/>
      <c r="B45" s="968" t="s">
        <v>1146</v>
      </c>
      <c r="C45" s="768" t="s">
        <v>1097</v>
      </c>
      <c r="D45" s="769"/>
      <c r="E45" s="772"/>
    </row>
    <row r="46" spans="1:5">
      <c r="A46" s="959"/>
      <c r="B46" s="969"/>
      <c r="C46" s="768" t="s">
        <v>1098</v>
      </c>
      <c r="D46" s="769"/>
      <c r="E46" s="772"/>
    </row>
    <row r="47" spans="1:5">
      <c r="A47" s="959"/>
      <c r="B47" s="969"/>
      <c r="C47" s="768" t="s">
        <v>1099</v>
      </c>
      <c r="D47" s="769"/>
      <c r="E47" s="772"/>
    </row>
    <row r="48" spans="1:5">
      <c r="A48" s="959"/>
      <c r="B48" s="969"/>
      <c r="C48" s="768" t="s">
        <v>1100</v>
      </c>
      <c r="D48" s="769"/>
      <c r="E48" s="772"/>
    </row>
    <row r="49" spans="1:5">
      <c r="A49" s="959"/>
      <c r="B49" s="969"/>
      <c r="C49" s="768" t="s">
        <v>1101</v>
      </c>
      <c r="D49" s="769"/>
      <c r="E49" s="772"/>
    </row>
    <row r="50" spans="1:5">
      <c r="A50" s="959"/>
      <c r="B50" s="970"/>
      <c r="C50" s="768" t="s">
        <v>1102</v>
      </c>
      <c r="D50" s="769"/>
      <c r="E50" s="772"/>
    </row>
    <row r="51" spans="1:5" ht="12" customHeight="1">
      <c r="A51" s="959"/>
      <c r="B51" s="968" t="s">
        <v>1147</v>
      </c>
      <c r="C51" s="768" t="s">
        <v>1103</v>
      </c>
      <c r="D51" s="769"/>
      <c r="E51" s="772"/>
    </row>
    <row r="52" spans="1:5">
      <c r="A52" s="959"/>
      <c r="B52" s="969"/>
      <c r="C52" s="768" t="s">
        <v>1104</v>
      </c>
      <c r="D52" s="769"/>
      <c r="E52" s="772"/>
    </row>
    <row r="53" spans="1:5">
      <c r="A53" s="959"/>
      <c r="B53" s="969"/>
      <c r="C53" s="768" t="s">
        <v>1105</v>
      </c>
      <c r="D53" s="769"/>
      <c r="E53" s="772"/>
    </row>
    <row r="54" spans="1:5">
      <c r="A54" s="959"/>
      <c r="B54" s="970"/>
      <c r="C54" s="768" t="s">
        <v>1106</v>
      </c>
      <c r="D54" s="769"/>
      <c r="E54" s="772"/>
    </row>
    <row r="55" spans="1:5" ht="22.5" customHeight="1">
      <c r="A55" s="959"/>
      <c r="B55" s="971" t="s">
        <v>1152</v>
      </c>
      <c r="C55" s="768" t="s">
        <v>1107</v>
      </c>
      <c r="D55" s="769"/>
      <c r="E55" s="772"/>
    </row>
    <row r="56" spans="1:5" ht="24">
      <c r="A56" s="959"/>
      <c r="B56" s="972"/>
      <c r="C56" s="768" t="s">
        <v>1108</v>
      </c>
      <c r="D56" s="769"/>
      <c r="E56" s="772"/>
    </row>
    <row r="57" spans="1:5" ht="24.75" customHeight="1">
      <c r="A57" s="959"/>
      <c r="B57" s="972"/>
      <c r="C57" s="768" t="s">
        <v>1109</v>
      </c>
      <c r="D57" s="769"/>
      <c r="E57" s="772"/>
    </row>
    <row r="58" spans="1:5" ht="28.5" customHeight="1">
      <c r="A58" s="959"/>
      <c r="B58" s="973"/>
      <c r="C58" s="768" t="s">
        <v>1110</v>
      </c>
      <c r="D58" s="769"/>
      <c r="E58" s="772"/>
    </row>
    <row r="59" spans="1:5" ht="24" customHeight="1">
      <c r="A59" s="959"/>
      <c r="B59" s="968" t="s">
        <v>1149</v>
      </c>
      <c r="C59" s="768" t="s">
        <v>1111</v>
      </c>
      <c r="D59" s="769"/>
      <c r="E59" s="772"/>
    </row>
    <row r="60" spans="1:5" ht="12" customHeight="1">
      <c r="A60" s="959"/>
      <c r="B60" s="969"/>
      <c r="C60" s="768" t="s">
        <v>1112</v>
      </c>
      <c r="D60" s="769"/>
      <c r="E60" s="772"/>
    </row>
    <row r="61" spans="1:5">
      <c r="A61" s="959"/>
      <c r="B61" s="969"/>
      <c r="C61" s="768" t="s">
        <v>1113</v>
      </c>
      <c r="D61" s="769"/>
      <c r="E61" s="772"/>
    </row>
    <row r="62" spans="1:5">
      <c r="A62" s="959"/>
      <c r="B62" s="969"/>
      <c r="C62" s="768" t="s">
        <v>1114</v>
      </c>
      <c r="D62" s="769"/>
      <c r="E62" s="772"/>
    </row>
    <row r="63" spans="1:5">
      <c r="A63" s="959"/>
      <c r="B63" s="970"/>
      <c r="C63" s="768" t="s">
        <v>1115</v>
      </c>
      <c r="D63" s="769"/>
      <c r="E63" s="772"/>
    </row>
    <row r="64" spans="1:5" ht="17.25" customHeight="1">
      <c r="A64" s="959"/>
      <c r="B64" s="974" t="s">
        <v>1116</v>
      </c>
      <c r="C64" s="771" t="s">
        <v>1117</v>
      </c>
      <c r="D64" s="769"/>
      <c r="E64" s="772"/>
    </row>
    <row r="65" spans="1:5" ht="20.25" customHeight="1">
      <c r="A65" s="959"/>
      <c r="B65" s="970"/>
      <c r="C65" s="768" t="s">
        <v>1118</v>
      </c>
      <c r="D65" s="769"/>
      <c r="E65" s="772"/>
    </row>
    <row r="66" spans="1:5" ht="12" customHeight="1">
      <c r="A66" s="959"/>
      <c r="B66" s="968" t="s">
        <v>1151</v>
      </c>
      <c r="C66" s="768" t="s">
        <v>1119</v>
      </c>
      <c r="D66" s="769"/>
      <c r="E66" s="772"/>
    </row>
    <row r="67" spans="1:5" ht="24">
      <c r="A67" s="959"/>
      <c r="B67" s="969"/>
      <c r="C67" s="768" t="s">
        <v>1120</v>
      </c>
      <c r="D67" s="769"/>
      <c r="E67" s="772"/>
    </row>
    <row r="68" spans="1:5" ht="24">
      <c r="A68" s="959"/>
      <c r="B68" s="969"/>
      <c r="C68" s="768" t="s">
        <v>1121</v>
      </c>
      <c r="D68" s="769"/>
      <c r="E68" s="772"/>
    </row>
    <row r="69" spans="1:5">
      <c r="A69" s="959"/>
      <c r="B69" s="970"/>
      <c r="C69" s="768" t="s">
        <v>1122</v>
      </c>
      <c r="D69" s="769"/>
      <c r="E69" s="772"/>
    </row>
    <row r="70" spans="1:5">
      <c r="A70" s="764">
        <v>11</v>
      </c>
      <c r="B70" s="960" t="s">
        <v>1153</v>
      </c>
      <c r="C70" s="960" t="s">
        <v>1153</v>
      </c>
      <c r="D70" s="765"/>
      <c r="E70" s="766"/>
    </row>
    <row r="71" spans="1:5">
      <c r="A71" s="764">
        <v>12</v>
      </c>
      <c r="B71" s="960" t="s">
        <v>1154</v>
      </c>
      <c r="C71" s="960" t="s">
        <v>1154</v>
      </c>
      <c r="D71" s="765"/>
      <c r="E71" s="766"/>
    </row>
    <row r="72" spans="1:5" ht="21" customHeight="1">
      <c r="A72" s="764">
        <v>13</v>
      </c>
      <c r="B72" s="960" t="s">
        <v>1155</v>
      </c>
      <c r="C72" s="960" t="s">
        <v>1155</v>
      </c>
      <c r="D72" s="765"/>
      <c r="E72" s="766"/>
    </row>
    <row r="73" spans="1:5">
      <c r="A73" s="764">
        <v>14</v>
      </c>
      <c r="B73" s="964" t="s">
        <v>1156</v>
      </c>
      <c r="C73" s="964" t="s">
        <v>1156</v>
      </c>
      <c r="D73" s="765"/>
      <c r="E73" s="766"/>
    </row>
    <row r="74" spans="1:5">
      <c r="A74" s="764">
        <v>15</v>
      </c>
      <c r="B74" s="960" t="s">
        <v>1157</v>
      </c>
      <c r="C74" s="960" t="s">
        <v>1157</v>
      </c>
      <c r="D74" s="765"/>
      <c r="E74" s="766"/>
    </row>
    <row r="75" spans="1:5">
      <c r="A75" s="764">
        <v>16</v>
      </c>
      <c r="B75" s="960" t="s">
        <v>1158</v>
      </c>
      <c r="C75" s="960" t="s">
        <v>1158</v>
      </c>
      <c r="D75" s="765"/>
      <c r="E75" s="766"/>
    </row>
    <row r="76" spans="1:5">
      <c r="A76" s="764">
        <v>17</v>
      </c>
      <c r="B76" s="960" t="s">
        <v>1159</v>
      </c>
      <c r="C76" s="960" t="s">
        <v>1159</v>
      </c>
      <c r="D76" s="765"/>
      <c r="E76" s="766"/>
    </row>
    <row r="77" spans="1:5">
      <c r="A77" s="764">
        <v>18</v>
      </c>
      <c r="B77" s="960" t="s">
        <v>1160</v>
      </c>
      <c r="C77" s="960" t="s">
        <v>1160</v>
      </c>
      <c r="D77" s="765"/>
      <c r="E77" s="766"/>
    </row>
    <row r="78" spans="1:5" ht="27" customHeight="1">
      <c r="A78" s="764">
        <v>19</v>
      </c>
      <c r="B78" s="960" t="s">
        <v>1161</v>
      </c>
      <c r="C78" s="960" t="s">
        <v>1161</v>
      </c>
      <c r="D78" s="765"/>
      <c r="E78" s="766"/>
    </row>
    <row r="79" spans="1:5">
      <c r="A79" s="764">
        <v>20</v>
      </c>
      <c r="B79" s="960" t="s">
        <v>1162</v>
      </c>
      <c r="C79" s="960" t="s">
        <v>1162</v>
      </c>
      <c r="D79" s="765"/>
      <c r="E79" s="766"/>
    </row>
    <row r="80" spans="1:5" ht="26.25" customHeight="1">
      <c r="A80" s="764">
        <v>21</v>
      </c>
      <c r="B80" s="960" t="s">
        <v>1163</v>
      </c>
      <c r="C80" s="960" t="s">
        <v>1163</v>
      </c>
      <c r="D80" s="765"/>
      <c r="E80" s="766"/>
    </row>
    <row r="81" spans="1:5" ht="21.75" customHeight="1">
      <c r="A81" s="764">
        <v>22</v>
      </c>
      <c r="B81" s="960" t="s">
        <v>1164</v>
      </c>
      <c r="C81" s="960" t="s">
        <v>1164</v>
      </c>
      <c r="D81" s="765"/>
      <c r="E81" s="766"/>
    </row>
    <row r="82" spans="1:5">
      <c r="A82" s="959">
        <v>23</v>
      </c>
      <c r="B82" s="960" t="s">
        <v>1165</v>
      </c>
      <c r="C82" s="960"/>
      <c r="D82" s="961"/>
      <c r="E82" s="962"/>
    </row>
    <row r="83" spans="1:5">
      <c r="A83" s="959"/>
      <c r="B83" s="960"/>
      <c r="C83" s="960"/>
      <c r="D83" s="961"/>
      <c r="E83" s="962"/>
    </row>
    <row r="85" spans="1:5">
      <c r="A85" s="773"/>
    </row>
    <row r="86" spans="1:5" ht="21" customHeight="1">
      <c r="A86" s="963"/>
      <c r="B86" s="963"/>
      <c r="C86" s="963"/>
      <c r="D86" s="963"/>
      <c r="E86" s="963"/>
    </row>
  </sheetData>
  <mergeCells count="42">
    <mergeCell ref="B12:C12"/>
    <mergeCell ref="B7:C7"/>
    <mergeCell ref="B8:C8"/>
    <mergeCell ref="B9:C9"/>
    <mergeCell ref="B10:C10"/>
    <mergeCell ref="B11:C11"/>
    <mergeCell ref="B13:C13"/>
    <mergeCell ref="B14:C14"/>
    <mergeCell ref="B15:C15"/>
    <mergeCell ref="A16:A42"/>
    <mergeCell ref="B16:E16"/>
    <mergeCell ref="B18:B23"/>
    <mergeCell ref="B24:B27"/>
    <mergeCell ref="B28:B31"/>
    <mergeCell ref="B32:B36"/>
    <mergeCell ref="B37:B38"/>
    <mergeCell ref="B39:B42"/>
    <mergeCell ref="A43:A69"/>
    <mergeCell ref="B43:E43"/>
    <mergeCell ref="B45:B50"/>
    <mergeCell ref="B51:B54"/>
    <mergeCell ref="B55:B58"/>
    <mergeCell ref="B59:B63"/>
    <mergeCell ref="B64:B65"/>
    <mergeCell ref="B66:B69"/>
    <mergeCell ref="B81:C81"/>
    <mergeCell ref="B70:C70"/>
    <mergeCell ref="B71:C71"/>
    <mergeCell ref="B72:C72"/>
    <mergeCell ref="B73:C73"/>
    <mergeCell ref="B74:C74"/>
    <mergeCell ref="B75:C75"/>
    <mergeCell ref="B76:C76"/>
    <mergeCell ref="B77:C77"/>
    <mergeCell ref="B78:C78"/>
    <mergeCell ref="B79:C79"/>
    <mergeCell ref="B80:C80"/>
    <mergeCell ref="A82:A83"/>
    <mergeCell ref="B82:C83"/>
    <mergeCell ref="D82:D83"/>
    <mergeCell ref="E82:E83"/>
    <mergeCell ref="A86:E86"/>
  </mergeCells>
  <pageMargins left="0.45" right="0.45" top="0.5" bottom="0.5" header="0.3" footer="0.3"/>
  <pageSetup orientation="portrait" r:id="rId1"/>
  <rowBreaks count="1" manualBreakCount="1">
    <brk id="42"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workbookViewId="0"/>
  </sheetViews>
  <sheetFormatPr defaultRowHeight="15"/>
  <cols>
    <col min="1" max="1" width="20.28515625" customWidth="1"/>
    <col min="2" max="2" width="10.7109375" customWidth="1"/>
    <col min="3" max="3" width="11" customWidth="1"/>
    <col min="4" max="4" width="12.7109375" customWidth="1"/>
    <col min="5" max="5" width="12.140625" customWidth="1"/>
    <col min="6" max="6" width="18.5703125" customWidth="1"/>
    <col min="7" max="7" width="24.7109375" customWidth="1"/>
    <col min="8" max="8" width="28.28515625" customWidth="1"/>
    <col min="9" max="9" width="24.42578125" customWidth="1"/>
    <col min="10" max="10" width="21.5703125" bestFit="1" customWidth="1"/>
    <col min="11" max="11" width="15.85546875" customWidth="1"/>
    <col min="12" max="12" width="11.7109375" customWidth="1"/>
    <col min="13" max="13" width="14.140625" customWidth="1"/>
    <col min="14" max="14" width="14.5703125" customWidth="1"/>
    <col min="15" max="15" width="16.7109375" style="774" customWidth="1"/>
    <col min="16" max="16" width="10.85546875" customWidth="1"/>
    <col min="17" max="17" width="12.85546875" customWidth="1"/>
    <col min="18" max="18" width="12.28515625" customWidth="1"/>
    <col min="19" max="19" width="15" customWidth="1"/>
    <col min="24" max="24" width="10.7109375" bestFit="1" customWidth="1"/>
    <col min="25" max="25" width="12" bestFit="1" customWidth="1"/>
  </cols>
  <sheetData>
    <row r="1" spans="1:19">
      <c r="A1" s="26" t="s">
        <v>196</v>
      </c>
      <c r="B1" s="394">
        <v>24</v>
      </c>
    </row>
    <row r="2" spans="1:19">
      <c r="A2" s="26" t="s">
        <v>197</v>
      </c>
      <c r="B2" s="362" t="s">
        <v>1166</v>
      </c>
    </row>
    <row r="3" spans="1:19">
      <c r="A3" s="26" t="s">
        <v>198</v>
      </c>
      <c r="B3" s="362" t="s">
        <v>1000</v>
      </c>
    </row>
    <row r="4" spans="1:19">
      <c r="A4" s="26" t="s">
        <v>199</v>
      </c>
      <c r="B4" s="362" t="s">
        <v>908</v>
      </c>
    </row>
    <row r="5" spans="1:19">
      <c r="A5" s="26" t="s">
        <v>200</v>
      </c>
      <c r="B5" s="363" t="s">
        <v>202</v>
      </c>
    </row>
    <row r="6" spans="1:19" s="776" customFormat="1" ht="25.5">
      <c r="A6" s="775" t="s">
        <v>1167</v>
      </c>
      <c r="B6" s="775" t="s">
        <v>597</v>
      </c>
      <c r="C6" s="775" t="s">
        <v>1168</v>
      </c>
      <c r="D6" s="775" t="s">
        <v>1169</v>
      </c>
      <c r="E6" s="775" t="s">
        <v>1170</v>
      </c>
      <c r="F6" s="775" t="s">
        <v>1171</v>
      </c>
      <c r="G6" s="775" t="s">
        <v>1124</v>
      </c>
      <c r="H6" s="775" t="s">
        <v>1125</v>
      </c>
      <c r="I6" s="775" t="s">
        <v>1126</v>
      </c>
      <c r="J6" s="775" t="s">
        <v>1127</v>
      </c>
      <c r="K6" s="775" t="s">
        <v>1128</v>
      </c>
      <c r="L6" s="775" t="s">
        <v>1129</v>
      </c>
      <c r="M6" s="775" t="s">
        <v>1130</v>
      </c>
      <c r="N6" s="775" t="s">
        <v>1131</v>
      </c>
      <c r="O6" s="775" t="s">
        <v>1172</v>
      </c>
      <c r="P6" s="775" t="s">
        <v>1173</v>
      </c>
      <c r="Q6" s="775" t="s">
        <v>1174</v>
      </c>
      <c r="R6" s="775" t="s">
        <v>1175</v>
      </c>
      <c r="S6" s="775" t="s">
        <v>1142</v>
      </c>
    </row>
    <row r="7" spans="1:19" s="778" customFormat="1">
      <c r="A7" s="777" t="s">
        <v>1</v>
      </c>
      <c r="B7" s="777">
        <v>2</v>
      </c>
      <c r="C7" s="777">
        <v>3</v>
      </c>
      <c r="D7" s="777">
        <v>4</v>
      </c>
      <c r="E7" s="777">
        <v>5</v>
      </c>
      <c r="F7" s="777">
        <v>6</v>
      </c>
      <c r="G7" s="777">
        <v>7</v>
      </c>
      <c r="H7" s="777">
        <v>8</v>
      </c>
      <c r="I7" s="777">
        <v>9</v>
      </c>
      <c r="J7" s="777">
        <v>10</v>
      </c>
      <c r="K7" s="777">
        <v>11</v>
      </c>
      <c r="L7" s="777">
        <v>12</v>
      </c>
      <c r="M7" s="777">
        <v>13</v>
      </c>
      <c r="N7" s="777">
        <v>14</v>
      </c>
      <c r="O7" s="777">
        <v>15</v>
      </c>
      <c r="P7" s="777">
        <v>16</v>
      </c>
      <c r="Q7" s="777">
        <v>17</v>
      </c>
      <c r="R7" s="777">
        <v>18</v>
      </c>
      <c r="S7" s="777">
        <v>19</v>
      </c>
    </row>
    <row r="8" spans="1:19" s="778" customFormat="1">
      <c r="A8" s="779"/>
      <c r="B8" s="779"/>
      <c r="C8" s="779"/>
      <c r="D8" s="780"/>
      <c r="E8" s="780"/>
      <c r="F8" s="780"/>
      <c r="G8" s="781"/>
      <c r="H8" s="782"/>
      <c r="I8" s="782"/>
      <c r="J8" s="783"/>
      <c r="K8" s="783"/>
      <c r="L8" s="783"/>
      <c r="M8" s="784"/>
      <c r="N8" s="784"/>
      <c r="O8" s="785"/>
      <c r="P8" s="780"/>
      <c r="Q8" s="785"/>
      <c r="R8" s="784"/>
      <c r="S8" s="779"/>
    </row>
  </sheetData>
  <dataValidations count="9">
    <dataValidation type="list" allowBlank="1" showInputMessage="1" showErrorMessage="1" sqref="R8">
      <formula1>#REF!</formula1>
    </dataValidation>
    <dataValidation type="list" allowBlank="1" showInputMessage="1" showErrorMessage="1" sqref="N8">
      <formula1>#REF!</formula1>
    </dataValidation>
    <dataValidation type="list" allowBlank="1" showInputMessage="1" showErrorMessage="1" sqref="M8">
      <formula1>#REF!</formula1>
    </dataValidation>
    <dataValidation type="list" allowBlank="1" showInputMessage="1" showErrorMessage="1" sqref="L8">
      <formula1>#REF!</formula1>
    </dataValidation>
    <dataValidation type="list" allowBlank="1" showInputMessage="1" showErrorMessage="1" sqref="K8">
      <formula1>#REF!</formula1>
    </dataValidation>
    <dataValidation type="list" allowBlank="1" showInputMessage="1" showErrorMessage="1" sqref="J8">
      <formula1>#REF!</formula1>
    </dataValidation>
    <dataValidation type="list" allowBlank="1" showInputMessage="1" showErrorMessage="1" sqref="I8">
      <formula1>#REF!</formula1>
    </dataValidation>
    <dataValidation type="list" allowBlank="1" showInputMessage="1" showErrorMessage="1" sqref="H8">
      <formula1>#REF!</formula1>
    </dataValidation>
    <dataValidation type="list" allowBlank="1" showInputMessage="1" showErrorMessage="1" sqref="G8">
      <formula1>#REF!</formula1>
    </dataValidation>
  </dataValidations>
  <pageMargins left="0.7" right="0.7" top="0.75" bottom="0.75" header="0.3" footer="0.3"/>
  <pageSetup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workbookViewId="0">
      <selection activeCell="J31" sqref="J31"/>
    </sheetView>
  </sheetViews>
  <sheetFormatPr defaultColWidth="9.140625" defaultRowHeight="12.75"/>
  <cols>
    <col min="1" max="1" width="21.28515625" style="788" customWidth="1"/>
    <col min="2" max="2" width="12.5703125" style="788" customWidth="1"/>
    <col min="3" max="3" width="11.85546875" style="788" customWidth="1"/>
    <col min="4" max="4" width="20.140625" style="788" customWidth="1"/>
    <col min="5" max="5" width="16.140625" style="788" customWidth="1"/>
    <col min="6" max="6" width="15.28515625" style="788" customWidth="1"/>
    <col min="7" max="7" width="14.5703125" style="788" customWidth="1"/>
    <col min="8" max="8" width="21.7109375" style="788" customWidth="1"/>
    <col min="9" max="9" width="15.85546875" style="788" customWidth="1"/>
    <col min="10" max="10" width="19.85546875" style="788" customWidth="1"/>
    <col min="11" max="11" width="19.5703125" style="788" customWidth="1"/>
    <col min="12" max="12" width="19.28515625" style="788" customWidth="1"/>
    <col min="13" max="13" width="16.7109375" style="788" customWidth="1"/>
    <col min="14" max="14" width="19.7109375" style="788" customWidth="1"/>
    <col min="15" max="15" width="15.42578125" style="788" customWidth="1"/>
    <col min="16" max="17" width="13.28515625" style="788" customWidth="1"/>
    <col min="18" max="18" width="13" style="788" customWidth="1"/>
    <col min="19" max="19" width="15.42578125" style="788" customWidth="1"/>
    <col min="20" max="16384" width="9.140625" style="788"/>
  </cols>
  <sheetData>
    <row r="1" spans="1:19" ht="15">
      <c r="A1" s="786" t="s">
        <v>1123</v>
      </c>
      <c r="B1" s="787" t="s">
        <v>1093</v>
      </c>
    </row>
    <row r="2" spans="1:19" ht="15">
      <c r="A2" s="26" t="s">
        <v>196</v>
      </c>
      <c r="B2" s="394">
        <v>25</v>
      </c>
    </row>
    <row r="3" spans="1:19" ht="15" customHeight="1">
      <c r="A3" s="26" t="s">
        <v>197</v>
      </c>
      <c r="B3" s="362" t="s">
        <v>1176</v>
      </c>
    </row>
    <row r="4" spans="1:19" ht="15">
      <c r="A4" s="26" t="s">
        <v>198</v>
      </c>
      <c r="B4" s="362" t="s">
        <v>1000</v>
      </c>
    </row>
    <row r="5" spans="1:19" ht="15">
      <c r="A5" s="26" t="s">
        <v>199</v>
      </c>
      <c r="B5" s="362" t="s">
        <v>908</v>
      </c>
    </row>
    <row r="6" spans="1:19" ht="15.75" thickBot="1">
      <c r="A6" s="26" t="s">
        <v>200</v>
      </c>
      <c r="B6" s="363" t="s">
        <v>202</v>
      </c>
      <c r="H6" s="821"/>
    </row>
    <row r="7" spans="1:19" s="822" customFormat="1" ht="12">
      <c r="A7" s="981" t="s">
        <v>1177</v>
      </c>
      <c r="B7" s="977" t="s">
        <v>1178</v>
      </c>
      <c r="C7" s="977" t="s">
        <v>1179</v>
      </c>
      <c r="D7" s="977" t="s">
        <v>1180</v>
      </c>
      <c r="E7" s="977" t="s">
        <v>1180</v>
      </c>
      <c r="F7" s="977" t="s">
        <v>1181</v>
      </c>
      <c r="G7" s="977" t="s">
        <v>1182</v>
      </c>
      <c r="H7" s="977" t="s">
        <v>1183</v>
      </c>
      <c r="I7" s="977" t="s">
        <v>1184</v>
      </c>
      <c r="J7" s="977" t="s">
        <v>1185</v>
      </c>
      <c r="K7" s="977" t="s">
        <v>1185</v>
      </c>
      <c r="L7" s="977" t="s">
        <v>1181</v>
      </c>
      <c r="M7" s="977" t="s">
        <v>1182</v>
      </c>
      <c r="N7" s="977" t="s">
        <v>1186</v>
      </c>
      <c r="O7" s="977" t="s">
        <v>1187</v>
      </c>
      <c r="P7" s="977" t="s">
        <v>1188</v>
      </c>
      <c r="Q7" s="977" t="s">
        <v>1188</v>
      </c>
      <c r="R7" s="977" t="s">
        <v>1189</v>
      </c>
      <c r="S7" s="979" t="s">
        <v>1190</v>
      </c>
    </row>
    <row r="8" spans="1:19" s="822" customFormat="1" ht="72.75" thickBot="1">
      <c r="A8" s="982" t="s">
        <v>1177</v>
      </c>
      <c r="B8" s="978" t="s">
        <v>1178</v>
      </c>
      <c r="C8" s="978" t="s">
        <v>1179</v>
      </c>
      <c r="D8" s="823" t="s">
        <v>1191</v>
      </c>
      <c r="E8" s="823" t="s">
        <v>1192</v>
      </c>
      <c r="F8" s="978" t="s">
        <v>1181</v>
      </c>
      <c r="G8" s="978" t="s">
        <v>1182</v>
      </c>
      <c r="H8" s="978" t="s">
        <v>1183</v>
      </c>
      <c r="I8" s="978" t="s">
        <v>1184</v>
      </c>
      <c r="J8" s="823" t="s">
        <v>1191</v>
      </c>
      <c r="K8" s="823" t="s">
        <v>1192</v>
      </c>
      <c r="L8" s="978" t="s">
        <v>1181</v>
      </c>
      <c r="M8" s="978" t="s">
        <v>1182</v>
      </c>
      <c r="N8" s="978" t="s">
        <v>1186</v>
      </c>
      <c r="O8" s="978" t="s">
        <v>1187</v>
      </c>
      <c r="P8" s="823" t="s">
        <v>1193</v>
      </c>
      <c r="Q8" s="823" t="s">
        <v>1194</v>
      </c>
      <c r="R8" s="978" t="s">
        <v>1189</v>
      </c>
      <c r="S8" s="980" t="s">
        <v>1190</v>
      </c>
    </row>
    <row r="9" spans="1:19" ht="13.5" thickBot="1">
      <c r="A9" s="789">
        <v>1</v>
      </c>
      <c r="B9" s="790">
        <v>2</v>
      </c>
      <c r="C9" s="791">
        <v>3</v>
      </c>
      <c r="D9" s="791">
        <v>4</v>
      </c>
      <c r="E9" s="791">
        <v>5</v>
      </c>
      <c r="F9" s="791">
        <v>6</v>
      </c>
      <c r="G9" s="792">
        <v>7</v>
      </c>
      <c r="H9" s="789">
        <v>8</v>
      </c>
      <c r="I9" s="791">
        <v>9</v>
      </c>
      <c r="J9" s="791">
        <v>10</v>
      </c>
      <c r="K9" s="791">
        <v>11</v>
      </c>
      <c r="L9" s="791">
        <v>12</v>
      </c>
      <c r="M9" s="792">
        <v>13</v>
      </c>
      <c r="N9" s="793">
        <v>14</v>
      </c>
      <c r="O9" s="791">
        <v>15</v>
      </c>
      <c r="P9" s="794">
        <v>16</v>
      </c>
      <c r="Q9" s="794">
        <v>17</v>
      </c>
      <c r="R9" s="794">
        <v>18</v>
      </c>
      <c r="S9" s="795">
        <v>19</v>
      </c>
    </row>
    <row r="10" spans="1:19">
      <c r="A10" s="796"/>
      <c r="B10" s="797"/>
      <c r="C10" s="797"/>
      <c r="D10" s="798"/>
      <c r="E10" s="798"/>
      <c r="F10" s="798"/>
      <c r="G10" s="799"/>
      <c r="H10" s="800"/>
      <c r="I10" s="801"/>
      <c r="J10" s="801"/>
      <c r="K10" s="801"/>
      <c r="L10" s="798"/>
      <c r="M10" s="799"/>
      <c r="N10" s="802"/>
      <c r="O10" s="803"/>
      <c r="P10" s="804"/>
      <c r="Q10" s="804"/>
      <c r="R10" s="803"/>
      <c r="S10" s="805"/>
    </row>
    <row r="11" spans="1:19">
      <c r="A11" s="806"/>
      <c r="B11" s="807"/>
      <c r="C11" s="807"/>
      <c r="D11" s="808"/>
      <c r="E11" s="808"/>
      <c r="F11" s="808"/>
      <c r="G11" s="809"/>
      <c r="H11" s="810"/>
      <c r="I11" s="811"/>
      <c r="J11" s="811"/>
      <c r="K11" s="811"/>
      <c r="L11" s="808"/>
      <c r="M11" s="809"/>
      <c r="N11" s="810"/>
      <c r="O11" s="808"/>
      <c r="P11" s="811"/>
      <c r="Q11" s="811"/>
      <c r="R11" s="808"/>
      <c r="S11" s="809"/>
    </row>
    <row r="12" spans="1:19">
      <c r="A12" s="806"/>
      <c r="B12" s="807"/>
      <c r="C12" s="807"/>
      <c r="D12" s="808"/>
      <c r="E12" s="808"/>
      <c r="F12" s="808"/>
      <c r="G12" s="809"/>
      <c r="H12" s="810"/>
      <c r="I12" s="811"/>
      <c r="J12" s="811"/>
      <c r="K12" s="811"/>
      <c r="L12" s="808"/>
      <c r="M12" s="809"/>
      <c r="N12" s="810"/>
      <c r="O12" s="808"/>
      <c r="P12" s="811"/>
      <c r="Q12" s="811"/>
      <c r="R12" s="808"/>
      <c r="S12" s="809"/>
    </row>
    <row r="13" spans="1:19">
      <c r="A13" s="806"/>
      <c r="B13" s="807"/>
      <c r="C13" s="807"/>
      <c r="D13" s="808"/>
      <c r="E13" s="808"/>
      <c r="F13" s="808"/>
      <c r="G13" s="809"/>
      <c r="H13" s="810"/>
      <c r="I13" s="811"/>
      <c r="J13" s="811"/>
      <c r="K13" s="811"/>
      <c r="L13" s="808"/>
      <c r="M13" s="809"/>
      <c r="N13" s="810"/>
      <c r="O13" s="808"/>
      <c r="P13" s="811"/>
      <c r="Q13" s="811"/>
      <c r="R13" s="808"/>
      <c r="S13" s="809"/>
    </row>
    <row r="14" spans="1:19">
      <c r="A14" s="806"/>
      <c r="B14" s="807"/>
      <c r="C14" s="807"/>
      <c r="D14" s="808" t="s">
        <v>628</v>
      </c>
      <c r="E14" s="808"/>
      <c r="F14" s="808"/>
      <c r="G14" s="809"/>
      <c r="H14" s="810"/>
      <c r="I14" s="811"/>
      <c r="J14" s="811"/>
      <c r="K14" s="811"/>
      <c r="L14" s="808"/>
      <c r="M14" s="809"/>
      <c r="N14" s="810"/>
      <c r="O14" s="808"/>
      <c r="P14" s="811"/>
      <c r="Q14" s="811"/>
      <c r="R14" s="808"/>
      <c r="S14" s="809"/>
    </row>
    <row r="15" spans="1:19">
      <c r="A15" s="806"/>
      <c r="B15" s="807"/>
      <c r="C15" s="807"/>
      <c r="D15" s="808"/>
      <c r="E15" s="808"/>
      <c r="F15" s="808"/>
      <c r="G15" s="809"/>
      <c r="H15" s="806"/>
      <c r="I15" s="811"/>
      <c r="J15" s="811"/>
      <c r="K15" s="811"/>
      <c r="L15" s="808"/>
      <c r="M15" s="809"/>
      <c r="N15" s="810"/>
      <c r="O15" s="808"/>
      <c r="P15" s="811"/>
      <c r="Q15" s="811"/>
      <c r="R15" s="808"/>
      <c r="S15" s="809"/>
    </row>
    <row r="16" spans="1:19">
      <c r="A16" s="806"/>
      <c r="B16" s="807"/>
      <c r="C16" s="807"/>
      <c r="D16" s="808"/>
      <c r="E16" s="808"/>
      <c r="F16" s="808"/>
      <c r="G16" s="809"/>
      <c r="H16" s="806"/>
      <c r="I16" s="811"/>
      <c r="J16" s="811"/>
      <c r="K16" s="811"/>
      <c r="L16" s="808"/>
      <c r="M16" s="809"/>
      <c r="N16" s="810"/>
      <c r="O16" s="808"/>
      <c r="P16" s="811"/>
      <c r="Q16" s="811"/>
      <c r="R16" s="808"/>
      <c r="S16" s="809"/>
    </row>
    <row r="17" spans="1:19">
      <c r="A17" s="806"/>
      <c r="B17" s="807"/>
      <c r="C17" s="807"/>
      <c r="D17" s="808"/>
      <c r="E17" s="808"/>
      <c r="F17" s="808"/>
      <c r="G17" s="809"/>
      <c r="H17" s="806"/>
      <c r="I17" s="811"/>
      <c r="J17" s="811"/>
      <c r="K17" s="811"/>
      <c r="L17" s="808"/>
      <c r="M17" s="809"/>
      <c r="N17" s="810"/>
      <c r="O17" s="808"/>
      <c r="P17" s="811"/>
      <c r="Q17" s="811"/>
      <c r="R17" s="808"/>
      <c r="S17" s="809"/>
    </row>
    <row r="18" spans="1:19" ht="13.5" thickBot="1">
      <c r="A18" s="812"/>
      <c r="B18" s="813"/>
      <c r="C18" s="813"/>
      <c r="D18" s="814"/>
      <c r="E18" s="814"/>
      <c r="F18" s="814"/>
      <c r="G18" s="815"/>
      <c r="H18" s="816"/>
      <c r="I18" s="817"/>
      <c r="J18" s="817"/>
      <c r="K18" s="817"/>
      <c r="L18" s="814"/>
      <c r="M18" s="815"/>
      <c r="N18" s="816"/>
      <c r="O18" s="814"/>
      <c r="P18" s="817"/>
      <c r="Q18" s="817"/>
      <c r="R18" s="814"/>
      <c r="S18" s="815"/>
    </row>
    <row r="19" spans="1:19">
      <c r="A19" s="818"/>
      <c r="B19" s="818"/>
      <c r="C19" s="818"/>
      <c r="D19" s="818"/>
      <c r="E19" s="818"/>
      <c r="F19" s="818"/>
      <c r="G19" s="818"/>
      <c r="H19" s="818"/>
      <c r="I19" s="818"/>
      <c r="J19" s="818"/>
      <c r="K19" s="818"/>
      <c r="L19" s="818"/>
      <c r="M19" s="818"/>
    </row>
    <row r="20" spans="1:19" ht="15">
      <c r="A20" s="10"/>
      <c r="B20" s="10"/>
      <c r="C20" s="10"/>
      <c r="D20" s="10"/>
      <c r="E20" s="10"/>
      <c r="F20" s="10"/>
      <c r="G20" s="10"/>
      <c r="H20" s="10"/>
    </row>
  </sheetData>
  <mergeCells count="16">
    <mergeCell ref="R7:R8"/>
    <mergeCell ref="S7:S8"/>
    <mergeCell ref="A7:A8"/>
    <mergeCell ref="D7:E7"/>
    <mergeCell ref="J7:K7"/>
    <mergeCell ref="P7:Q7"/>
    <mergeCell ref="B7:B8"/>
    <mergeCell ref="C7:C8"/>
    <mergeCell ref="H7:H8"/>
    <mergeCell ref="I7:I8"/>
    <mergeCell ref="N7:N8"/>
    <mergeCell ref="O7:O8"/>
    <mergeCell ref="M7:M8"/>
    <mergeCell ref="F7:F8"/>
    <mergeCell ref="G7:G8"/>
    <mergeCell ref="L7:L8"/>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51"/>
  <sheetViews>
    <sheetView workbookViewId="0"/>
  </sheetViews>
  <sheetFormatPr defaultRowHeight="15"/>
  <cols>
    <col min="1" max="1" width="24.42578125" style="13" bestFit="1" customWidth="1"/>
    <col min="2" max="2" width="66.140625" style="13" customWidth="1"/>
    <col min="3" max="3" width="11.85546875" style="13" customWidth="1"/>
    <col min="4" max="4" width="11.42578125" style="13" bestFit="1" customWidth="1"/>
    <col min="5" max="5" width="9.42578125" style="13" bestFit="1" customWidth="1"/>
    <col min="6" max="6" width="12.42578125" style="13" customWidth="1"/>
    <col min="7" max="255" width="9.140625" style="13"/>
    <col min="256" max="256" width="24.42578125" style="13" bestFit="1" customWidth="1"/>
    <col min="257" max="257" width="66.140625" style="13" customWidth="1"/>
    <col min="258" max="258" width="8.85546875" style="13" bestFit="1" customWidth="1"/>
    <col min="259" max="259" width="10.42578125" style="13" bestFit="1" customWidth="1"/>
    <col min="260" max="260" width="8.85546875" style="13" bestFit="1" customWidth="1"/>
    <col min="261" max="261" width="10.42578125" style="13" bestFit="1" customWidth="1"/>
    <col min="262" max="511" width="9.140625" style="13"/>
    <col min="512" max="512" width="24.42578125" style="13" bestFit="1" customWidth="1"/>
    <col min="513" max="513" width="66.140625" style="13" customWidth="1"/>
    <col min="514" max="514" width="8.85546875" style="13" bestFit="1" customWidth="1"/>
    <col min="515" max="515" width="10.42578125" style="13" bestFit="1" customWidth="1"/>
    <col min="516" max="516" width="8.85546875" style="13" bestFit="1" customWidth="1"/>
    <col min="517" max="517" width="10.42578125" style="13" bestFit="1" customWidth="1"/>
    <col min="518" max="767" width="9.140625" style="13"/>
    <col min="768" max="768" width="24.42578125" style="13" bestFit="1" customWidth="1"/>
    <col min="769" max="769" width="66.140625" style="13" customWidth="1"/>
    <col min="770" max="770" width="8.85546875" style="13" bestFit="1" customWidth="1"/>
    <col min="771" max="771" width="10.42578125" style="13" bestFit="1" customWidth="1"/>
    <col min="772" max="772" width="8.85546875" style="13" bestFit="1" customWidth="1"/>
    <col min="773" max="773" width="10.42578125" style="13" bestFit="1" customWidth="1"/>
    <col min="774" max="1023" width="9.140625" style="13"/>
    <col min="1024" max="1024" width="24.42578125" style="13" bestFit="1" customWidth="1"/>
    <col min="1025" max="1025" width="66.140625" style="13" customWidth="1"/>
    <col min="1026" max="1026" width="8.85546875" style="13" bestFit="1" customWidth="1"/>
    <col min="1027" max="1027" width="10.42578125" style="13" bestFit="1" customWidth="1"/>
    <col min="1028" max="1028" width="8.85546875" style="13" bestFit="1" customWidth="1"/>
    <col min="1029" max="1029" width="10.42578125" style="13" bestFit="1" customWidth="1"/>
    <col min="1030" max="1279" width="9.140625" style="13"/>
    <col min="1280" max="1280" width="24.42578125" style="13" bestFit="1" customWidth="1"/>
    <col min="1281" max="1281" width="66.140625" style="13" customWidth="1"/>
    <col min="1282" max="1282" width="8.85546875" style="13" bestFit="1" customWidth="1"/>
    <col min="1283" max="1283" width="10.42578125" style="13" bestFit="1" customWidth="1"/>
    <col min="1284" max="1284" width="8.85546875" style="13" bestFit="1" customWidth="1"/>
    <col min="1285" max="1285" width="10.42578125" style="13" bestFit="1" customWidth="1"/>
    <col min="1286" max="1535" width="9.140625" style="13"/>
    <col min="1536" max="1536" width="24.42578125" style="13" bestFit="1" customWidth="1"/>
    <col min="1537" max="1537" width="66.140625" style="13" customWidth="1"/>
    <col min="1538" max="1538" width="8.85546875" style="13" bestFit="1" customWidth="1"/>
    <col min="1539" max="1539" width="10.42578125" style="13" bestFit="1" customWidth="1"/>
    <col min="1540" max="1540" width="8.85546875" style="13" bestFit="1" customWidth="1"/>
    <col min="1541" max="1541" width="10.42578125" style="13" bestFit="1" customWidth="1"/>
    <col min="1542" max="1791" width="9.140625" style="13"/>
    <col min="1792" max="1792" width="24.42578125" style="13" bestFit="1" customWidth="1"/>
    <col min="1793" max="1793" width="66.140625" style="13" customWidth="1"/>
    <col min="1794" max="1794" width="8.85546875" style="13" bestFit="1" customWidth="1"/>
    <col min="1795" max="1795" width="10.42578125" style="13" bestFit="1" customWidth="1"/>
    <col min="1796" max="1796" width="8.85546875" style="13" bestFit="1" customWidth="1"/>
    <col min="1797" max="1797" width="10.42578125" style="13" bestFit="1" customWidth="1"/>
    <col min="1798" max="2047" width="9.140625" style="13"/>
    <col min="2048" max="2048" width="24.42578125" style="13" bestFit="1" customWidth="1"/>
    <col min="2049" max="2049" width="66.140625" style="13" customWidth="1"/>
    <col min="2050" max="2050" width="8.85546875" style="13" bestFit="1" customWidth="1"/>
    <col min="2051" max="2051" width="10.42578125" style="13" bestFit="1" customWidth="1"/>
    <col min="2052" max="2052" width="8.85546875" style="13" bestFit="1" customWidth="1"/>
    <col min="2053" max="2053" width="10.42578125" style="13" bestFit="1" customWidth="1"/>
    <col min="2054" max="2303" width="9.140625" style="13"/>
    <col min="2304" max="2304" width="24.42578125" style="13" bestFit="1" customWidth="1"/>
    <col min="2305" max="2305" width="66.140625" style="13" customWidth="1"/>
    <col min="2306" max="2306" width="8.85546875" style="13" bestFit="1" customWidth="1"/>
    <col min="2307" max="2307" width="10.42578125" style="13" bestFit="1" customWidth="1"/>
    <col min="2308" max="2308" width="8.85546875" style="13" bestFit="1" customWidth="1"/>
    <col min="2309" max="2309" width="10.42578125" style="13" bestFit="1" customWidth="1"/>
    <col min="2310" max="2559" width="9.140625" style="13"/>
    <col min="2560" max="2560" width="24.42578125" style="13" bestFit="1" customWidth="1"/>
    <col min="2561" max="2561" width="66.140625" style="13" customWidth="1"/>
    <col min="2562" max="2562" width="8.85546875" style="13" bestFit="1" customWidth="1"/>
    <col min="2563" max="2563" width="10.42578125" style="13" bestFit="1" customWidth="1"/>
    <col min="2564" max="2564" width="8.85546875" style="13" bestFit="1" customWidth="1"/>
    <col min="2565" max="2565" width="10.42578125" style="13" bestFit="1" customWidth="1"/>
    <col min="2566" max="2815" width="9.140625" style="13"/>
    <col min="2816" max="2816" width="24.42578125" style="13" bestFit="1" customWidth="1"/>
    <col min="2817" max="2817" width="66.140625" style="13" customWidth="1"/>
    <col min="2818" max="2818" width="8.85546875" style="13" bestFit="1" customWidth="1"/>
    <col min="2819" max="2819" width="10.42578125" style="13" bestFit="1" customWidth="1"/>
    <col min="2820" max="2820" width="8.85546875" style="13" bestFit="1" customWidth="1"/>
    <col min="2821" max="2821" width="10.42578125" style="13" bestFit="1" customWidth="1"/>
    <col min="2822" max="3071" width="9.140625" style="13"/>
    <col min="3072" max="3072" width="24.42578125" style="13" bestFit="1" customWidth="1"/>
    <col min="3073" max="3073" width="66.140625" style="13" customWidth="1"/>
    <col min="3074" max="3074" width="8.85546875" style="13" bestFit="1" customWidth="1"/>
    <col min="3075" max="3075" width="10.42578125" style="13" bestFit="1" customWidth="1"/>
    <col min="3076" max="3076" width="8.85546875" style="13" bestFit="1" customWidth="1"/>
    <col min="3077" max="3077" width="10.42578125" style="13" bestFit="1" customWidth="1"/>
    <col min="3078" max="3327" width="9.140625" style="13"/>
    <col min="3328" max="3328" width="24.42578125" style="13" bestFit="1" customWidth="1"/>
    <col min="3329" max="3329" width="66.140625" style="13" customWidth="1"/>
    <col min="3330" max="3330" width="8.85546875" style="13" bestFit="1" customWidth="1"/>
    <col min="3331" max="3331" width="10.42578125" style="13" bestFit="1" customWidth="1"/>
    <col min="3332" max="3332" width="8.85546875" style="13" bestFit="1" customWidth="1"/>
    <col min="3333" max="3333" width="10.42578125" style="13" bestFit="1" customWidth="1"/>
    <col min="3334" max="3583" width="9.140625" style="13"/>
    <col min="3584" max="3584" width="24.42578125" style="13" bestFit="1" customWidth="1"/>
    <col min="3585" max="3585" width="66.140625" style="13" customWidth="1"/>
    <col min="3586" max="3586" width="8.85546875" style="13" bestFit="1" customWidth="1"/>
    <col min="3587" max="3587" width="10.42578125" style="13" bestFit="1" customWidth="1"/>
    <col min="3588" max="3588" width="8.85546875" style="13" bestFit="1" customWidth="1"/>
    <col min="3589" max="3589" width="10.42578125" style="13" bestFit="1" customWidth="1"/>
    <col min="3590" max="3839" width="9.140625" style="13"/>
    <col min="3840" max="3840" width="24.42578125" style="13" bestFit="1" customWidth="1"/>
    <col min="3841" max="3841" width="66.140625" style="13" customWidth="1"/>
    <col min="3842" max="3842" width="8.85546875" style="13" bestFit="1" customWidth="1"/>
    <col min="3843" max="3843" width="10.42578125" style="13" bestFit="1" customWidth="1"/>
    <col min="3844" max="3844" width="8.85546875" style="13" bestFit="1" customWidth="1"/>
    <col min="3845" max="3845" width="10.42578125" style="13" bestFit="1" customWidth="1"/>
    <col min="3846" max="4095" width="9.140625" style="13"/>
    <col min="4096" max="4096" width="24.42578125" style="13" bestFit="1" customWidth="1"/>
    <col min="4097" max="4097" width="66.140625" style="13" customWidth="1"/>
    <col min="4098" max="4098" width="8.85546875" style="13" bestFit="1" customWidth="1"/>
    <col min="4099" max="4099" width="10.42578125" style="13" bestFit="1" customWidth="1"/>
    <col min="4100" max="4100" width="8.85546875" style="13" bestFit="1" customWidth="1"/>
    <col min="4101" max="4101" width="10.42578125" style="13" bestFit="1" customWidth="1"/>
    <col min="4102" max="4351" width="9.140625" style="13"/>
    <col min="4352" max="4352" width="24.42578125" style="13" bestFit="1" customWidth="1"/>
    <col min="4353" max="4353" width="66.140625" style="13" customWidth="1"/>
    <col min="4354" max="4354" width="8.85546875" style="13" bestFit="1" customWidth="1"/>
    <col min="4355" max="4355" width="10.42578125" style="13" bestFit="1" customWidth="1"/>
    <col min="4356" max="4356" width="8.85546875" style="13" bestFit="1" customWidth="1"/>
    <col min="4357" max="4357" width="10.42578125" style="13" bestFit="1" customWidth="1"/>
    <col min="4358" max="4607" width="9.140625" style="13"/>
    <col min="4608" max="4608" width="24.42578125" style="13" bestFit="1" customWidth="1"/>
    <col min="4609" max="4609" width="66.140625" style="13" customWidth="1"/>
    <col min="4610" max="4610" width="8.85546875" style="13" bestFit="1" customWidth="1"/>
    <col min="4611" max="4611" width="10.42578125" style="13" bestFit="1" customWidth="1"/>
    <col min="4612" max="4612" width="8.85546875" style="13" bestFit="1" customWidth="1"/>
    <col min="4613" max="4613" width="10.42578125" style="13" bestFit="1" customWidth="1"/>
    <col min="4614" max="4863" width="9.140625" style="13"/>
    <col min="4864" max="4864" width="24.42578125" style="13" bestFit="1" customWidth="1"/>
    <col min="4865" max="4865" width="66.140625" style="13" customWidth="1"/>
    <col min="4866" max="4866" width="8.85546875" style="13" bestFit="1" customWidth="1"/>
    <col min="4867" max="4867" width="10.42578125" style="13" bestFit="1" customWidth="1"/>
    <col min="4868" max="4868" width="8.85546875" style="13" bestFit="1" customWidth="1"/>
    <col min="4869" max="4869" width="10.42578125" style="13" bestFit="1" customWidth="1"/>
    <col min="4870" max="5119" width="9.140625" style="13"/>
    <col min="5120" max="5120" width="24.42578125" style="13" bestFit="1" customWidth="1"/>
    <col min="5121" max="5121" width="66.140625" style="13" customWidth="1"/>
    <col min="5122" max="5122" width="8.85546875" style="13" bestFit="1" customWidth="1"/>
    <col min="5123" max="5123" width="10.42578125" style="13" bestFit="1" customWidth="1"/>
    <col min="5124" max="5124" width="8.85546875" style="13" bestFit="1" customWidth="1"/>
    <col min="5125" max="5125" width="10.42578125" style="13" bestFit="1" customWidth="1"/>
    <col min="5126" max="5375" width="9.140625" style="13"/>
    <col min="5376" max="5376" width="24.42578125" style="13" bestFit="1" customWidth="1"/>
    <col min="5377" max="5377" width="66.140625" style="13" customWidth="1"/>
    <col min="5378" max="5378" width="8.85546875" style="13" bestFit="1" customWidth="1"/>
    <col min="5379" max="5379" width="10.42578125" style="13" bestFit="1" customWidth="1"/>
    <col min="5380" max="5380" width="8.85546875" style="13" bestFit="1" customWidth="1"/>
    <col min="5381" max="5381" width="10.42578125" style="13" bestFit="1" customWidth="1"/>
    <col min="5382" max="5631" width="9.140625" style="13"/>
    <col min="5632" max="5632" width="24.42578125" style="13" bestFit="1" customWidth="1"/>
    <col min="5633" max="5633" width="66.140625" style="13" customWidth="1"/>
    <col min="5634" max="5634" width="8.85546875" style="13" bestFit="1" customWidth="1"/>
    <col min="5635" max="5635" width="10.42578125" style="13" bestFit="1" customWidth="1"/>
    <col min="5636" max="5636" width="8.85546875" style="13" bestFit="1" customWidth="1"/>
    <col min="5637" max="5637" width="10.42578125" style="13" bestFit="1" customWidth="1"/>
    <col min="5638" max="5887" width="9.140625" style="13"/>
    <col min="5888" max="5888" width="24.42578125" style="13" bestFit="1" customWidth="1"/>
    <col min="5889" max="5889" width="66.140625" style="13" customWidth="1"/>
    <col min="5890" max="5890" width="8.85546875" style="13" bestFit="1" customWidth="1"/>
    <col min="5891" max="5891" width="10.42578125" style="13" bestFit="1" customWidth="1"/>
    <col min="5892" max="5892" width="8.85546875" style="13" bestFit="1" customWidth="1"/>
    <col min="5893" max="5893" width="10.42578125" style="13" bestFit="1" customWidth="1"/>
    <col min="5894" max="6143" width="9.140625" style="13"/>
    <col min="6144" max="6144" width="24.42578125" style="13" bestFit="1" customWidth="1"/>
    <col min="6145" max="6145" width="66.140625" style="13" customWidth="1"/>
    <col min="6146" max="6146" width="8.85546875" style="13" bestFit="1" customWidth="1"/>
    <col min="6147" max="6147" width="10.42578125" style="13" bestFit="1" customWidth="1"/>
    <col min="6148" max="6148" width="8.85546875" style="13" bestFit="1" customWidth="1"/>
    <col min="6149" max="6149" width="10.42578125" style="13" bestFit="1" customWidth="1"/>
    <col min="6150" max="6399" width="9.140625" style="13"/>
    <col min="6400" max="6400" width="24.42578125" style="13" bestFit="1" customWidth="1"/>
    <col min="6401" max="6401" width="66.140625" style="13" customWidth="1"/>
    <col min="6402" max="6402" width="8.85546875" style="13" bestFit="1" customWidth="1"/>
    <col min="6403" max="6403" width="10.42578125" style="13" bestFit="1" customWidth="1"/>
    <col min="6404" max="6404" width="8.85546875" style="13" bestFit="1" customWidth="1"/>
    <col min="6405" max="6405" width="10.42578125" style="13" bestFit="1" customWidth="1"/>
    <col min="6406" max="6655" width="9.140625" style="13"/>
    <col min="6656" max="6656" width="24.42578125" style="13" bestFit="1" customWidth="1"/>
    <col min="6657" max="6657" width="66.140625" style="13" customWidth="1"/>
    <col min="6658" max="6658" width="8.85546875" style="13" bestFit="1" customWidth="1"/>
    <col min="6659" max="6659" width="10.42578125" style="13" bestFit="1" customWidth="1"/>
    <col min="6660" max="6660" width="8.85546875" style="13" bestFit="1" customWidth="1"/>
    <col min="6661" max="6661" width="10.42578125" style="13" bestFit="1" customWidth="1"/>
    <col min="6662" max="6911" width="9.140625" style="13"/>
    <col min="6912" max="6912" width="24.42578125" style="13" bestFit="1" customWidth="1"/>
    <col min="6913" max="6913" width="66.140625" style="13" customWidth="1"/>
    <col min="6914" max="6914" width="8.85546875" style="13" bestFit="1" customWidth="1"/>
    <col min="6915" max="6915" width="10.42578125" style="13" bestFit="1" customWidth="1"/>
    <col min="6916" max="6916" width="8.85546875" style="13" bestFit="1" customWidth="1"/>
    <col min="6917" max="6917" width="10.42578125" style="13" bestFit="1" customWidth="1"/>
    <col min="6918" max="7167" width="9.140625" style="13"/>
    <col min="7168" max="7168" width="24.42578125" style="13" bestFit="1" customWidth="1"/>
    <col min="7169" max="7169" width="66.140625" style="13" customWidth="1"/>
    <col min="7170" max="7170" width="8.85546875" style="13" bestFit="1" customWidth="1"/>
    <col min="7171" max="7171" width="10.42578125" style="13" bestFit="1" customWidth="1"/>
    <col min="7172" max="7172" width="8.85546875" style="13" bestFit="1" customWidth="1"/>
    <col min="7173" max="7173" width="10.42578125" style="13" bestFit="1" customWidth="1"/>
    <col min="7174" max="7423" width="9.140625" style="13"/>
    <col min="7424" max="7424" width="24.42578125" style="13" bestFit="1" customWidth="1"/>
    <col min="7425" max="7425" width="66.140625" style="13" customWidth="1"/>
    <col min="7426" max="7426" width="8.85546875" style="13" bestFit="1" customWidth="1"/>
    <col min="7427" max="7427" width="10.42578125" style="13" bestFit="1" customWidth="1"/>
    <col min="7428" max="7428" width="8.85546875" style="13" bestFit="1" customWidth="1"/>
    <col min="7429" max="7429" width="10.42578125" style="13" bestFit="1" customWidth="1"/>
    <col min="7430" max="7679" width="9.140625" style="13"/>
    <col min="7680" max="7680" width="24.42578125" style="13" bestFit="1" customWidth="1"/>
    <col min="7681" max="7681" width="66.140625" style="13" customWidth="1"/>
    <col min="7682" max="7682" width="8.85546875" style="13" bestFit="1" customWidth="1"/>
    <col min="7683" max="7683" width="10.42578125" style="13" bestFit="1" customWidth="1"/>
    <col min="7684" max="7684" width="8.85546875" style="13" bestFit="1" customWidth="1"/>
    <col min="7685" max="7685" width="10.42578125" style="13" bestFit="1" customWidth="1"/>
    <col min="7686" max="7935" width="9.140625" style="13"/>
    <col min="7936" max="7936" width="24.42578125" style="13" bestFit="1" customWidth="1"/>
    <col min="7937" max="7937" width="66.140625" style="13" customWidth="1"/>
    <col min="7938" max="7938" width="8.85546875" style="13" bestFit="1" customWidth="1"/>
    <col min="7939" max="7939" width="10.42578125" style="13" bestFit="1" customWidth="1"/>
    <col min="7940" max="7940" width="8.85546875" style="13" bestFit="1" customWidth="1"/>
    <col min="7941" max="7941" width="10.42578125" style="13" bestFit="1" customWidth="1"/>
    <col min="7942" max="8191" width="9.140625" style="13"/>
    <col min="8192" max="8192" width="24.42578125" style="13" bestFit="1" customWidth="1"/>
    <col min="8193" max="8193" width="66.140625" style="13" customWidth="1"/>
    <col min="8194" max="8194" width="8.85546875" style="13" bestFit="1" customWidth="1"/>
    <col min="8195" max="8195" width="10.42578125" style="13" bestFit="1" customWidth="1"/>
    <col min="8196" max="8196" width="8.85546875" style="13" bestFit="1" customWidth="1"/>
    <col min="8197" max="8197" width="10.42578125" style="13" bestFit="1" customWidth="1"/>
    <col min="8198" max="8447" width="9.140625" style="13"/>
    <col min="8448" max="8448" width="24.42578125" style="13" bestFit="1" customWidth="1"/>
    <col min="8449" max="8449" width="66.140625" style="13" customWidth="1"/>
    <col min="8450" max="8450" width="8.85546875" style="13" bestFit="1" customWidth="1"/>
    <col min="8451" max="8451" width="10.42578125" style="13" bestFit="1" customWidth="1"/>
    <col min="8452" max="8452" width="8.85546875" style="13" bestFit="1" customWidth="1"/>
    <col min="8453" max="8453" width="10.42578125" style="13" bestFit="1" customWidth="1"/>
    <col min="8454" max="8703" width="9.140625" style="13"/>
    <col min="8704" max="8704" width="24.42578125" style="13" bestFit="1" customWidth="1"/>
    <col min="8705" max="8705" width="66.140625" style="13" customWidth="1"/>
    <col min="8706" max="8706" width="8.85546875" style="13" bestFit="1" customWidth="1"/>
    <col min="8707" max="8707" width="10.42578125" style="13" bestFit="1" customWidth="1"/>
    <col min="8708" max="8708" width="8.85546875" style="13" bestFit="1" customWidth="1"/>
    <col min="8709" max="8709" width="10.42578125" style="13" bestFit="1" customWidth="1"/>
    <col min="8710" max="8959" width="9.140625" style="13"/>
    <col min="8960" max="8960" width="24.42578125" style="13" bestFit="1" customWidth="1"/>
    <col min="8961" max="8961" width="66.140625" style="13" customWidth="1"/>
    <col min="8962" max="8962" width="8.85546875" style="13" bestFit="1" customWidth="1"/>
    <col min="8963" max="8963" width="10.42578125" style="13" bestFit="1" customWidth="1"/>
    <col min="8964" max="8964" width="8.85546875" style="13" bestFit="1" customWidth="1"/>
    <col min="8965" max="8965" width="10.42578125" style="13" bestFit="1" customWidth="1"/>
    <col min="8966" max="9215" width="9.140625" style="13"/>
    <col min="9216" max="9216" width="24.42578125" style="13" bestFit="1" customWidth="1"/>
    <col min="9217" max="9217" width="66.140625" style="13" customWidth="1"/>
    <col min="9218" max="9218" width="8.85546875" style="13" bestFit="1" customWidth="1"/>
    <col min="9219" max="9219" width="10.42578125" style="13" bestFit="1" customWidth="1"/>
    <col min="9220" max="9220" width="8.85546875" style="13" bestFit="1" customWidth="1"/>
    <col min="9221" max="9221" width="10.42578125" style="13" bestFit="1" customWidth="1"/>
    <col min="9222" max="9471" width="9.140625" style="13"/>
    <col min="9472" max="9472" width="24.42578125" style="13" bestFit="1" customWidth="1"/>
    <col min="9473" max="9473" width="66.140625" style="13" customWidth="1"/>
    <col min="9474" max="9474" width="8.85546875" style="13" bestFit="1" customWidth="1"/>
    <col min="9475" max="9475" width="10.42578125" style="13" bestFit="1" customWidth="1"/>
    <col min="9476" max="9476" width="8.85546875" style="13" bestFit="1" customWidth="1"/>
    <col min="9477" max="9477" width="10.42578125" style="13" bestFit="1" customWidth="1"/>
    <col min="9478" max="9727" width="9.140625" style="13"/>
    <col min="9728" max="9728" width="24.42578125" style="13" bestFit="1" customWidth="1"/>
    <col min="9729" max="9729" width="66.140625" style="13" customWidth="1"/>
    <col min="9730" max="9730" width="8.85546875" style="13" bestFit="1" customWidth="1"/>
    <col min="9731" max="9731" width="10.42578125" style="13" bestFit="1" customWidth="1"/>
    <col min="9732" max="9732" width="8.85546875" style="13" bestFit="1" customWidth="1"/>
    <col min="9733" max="9733" width="10.42578125" style="13" bestFit="1" customWidth="1"/>
    <col min="9734" max="9983" width="9.140625" style="13"/>
    <col min="9984" max="9984" width="24.42578125" style="13" bestFit="1" customWidth="1"/>
    <col min="9985" max="9985" width="66.140625" style="13" customWidth="1"/>
    <col min="9986" max="9986" width="8.85546875" style="13" bestFit="1" customWidth="1"/>
    <col min="9987" max="9987" width="10.42578125" style="13" bestFit="1" customWidth="1"/>
    <col min="9988" max="9988" width="8.85546875" style="13" bestFit="1" customWidth="1"/>
    <col min="9989" max="9989" width="10.42578125" style="13" bestFit="1" customWidth="1"/>
    <col min="9990" max="10239" width="9.140625" style="13"/>
    <col min="10240" max="10240" width="24.42578125" style="13" bestFit="1" customWidth="1"/>
    <col min="10241" max="10241" width="66.140625" style="13" customWidth="1"/>
    <col min="10242" max="10242" width="8.85546875" style="13" bestFit="1" customWidth="1"/>
    <col min="10243" max="10243" width="10.42578125" style="13" bestFit="1" customWidth="1"/>
    <col min="10244" max="10244" width="8.85546875" style="13" bestFit="1" customWidth="1"/>
    <col min="10245" max="10245" width="10.42578125" style="13" bestFit="1" customWidth="1"/>
    <col min="10246" max="10495" width="9.140625" style="13"/>
    <col min="10496" max="10496" width="24.42578125" style="13" bestFit="1" customWidth="1"/>
    <col min="10497" max="10497" width="66.140625" style="13" customWidth="1"/>
    <col min="10498" max="10498" width="8.85546875" style="13" bestFit="1" customWidth="1"/>
    <col min="10499" max="10499" width="10.42578125" style="13" bestFit="1" customWidth="1"/>
    <col min="10500" max="10500" width="8.85546875" style="13" bestFit="1" customWidth="1"/>
    <col min="10501" max="10501" width="10.42578125" style="13" bestFit="1" customWidth="1"/>
    <col min="10502" max="10751" width="9.140625" style="13"/>
    <col min="10752" max="10752" width="24.42578125" style="13" bestFit="1" customWidth="1"/>
    <col min="10753" max="10753" width="66.140625" style="13" customWidth="1"/>
    <col min="10754" max="10754" width="8.85546875" style="13" bestFit="1" customWidth="1"/>
    <col min="10755" max="10755" width="10.42578125" style="13" bestFit="1" customWidth="1"/>
    <col min="10756" max="10756" width="8.85546875" style="13" bestFit="1" customWidth="1"/>
    <col min="10757" max="10757" width="10.42578125" style="13" bestFit="1" customWidth="1"/>
    <col min="10758" max="11007" width="9.140625" style="13"/>
    <col min="11008" max="11008" width="24.42578125" style="13" bestFit="1" customWidth="1"/>
    <col min="11009" max="11009" width="66.140625" style="13" customWidth="1"/>
    <col min="11010" max="11010" width="8.85546875" style="13" bestFit="1" customWidth="1"/>
    <col min="11011" max="11011" width="10.42578125" style="13" bestFit="1" customWidth="1"/>
    <col min="11012" max="11012" width="8.85546875" style="13" bestFit="1" customWidth="1"/>
    <col min="11013" max="11013" width="10.42578125" style="13" bestFit="1" customWidth="1"/>
    <col min="11014" max="11263" width="9.140625" style="13"/>
    <col min="11264" max="11264" width="24.42578125" style="13" bestFit="1" customWidth="1"/>
    <col min="11265" max="11265" width="66.140625" style="13" customWidth="1"/>
    <col min="11266" max="11266" width="8.85546875" style="13" bestFit="1" customWidth="1"/>
    <col min="11267" max="11267" width="10.42578125" style="13" bestFit="1" customWidth="1"/>
    <col min="11268" max="11268" width="8.85546875" style="13" bestFit="1" customWidth="1"/>
    <col min="11269" max="11269" width="10.42578125" style="13" bestFit="1" customWidth="1"/>
    <col min="11270" max="11519" width="9.140625" style="13"/>
    <col min="11520" max="11520" width="24.42578125" style="13" bestFit="1" customWidth="1"/>
    <col min="11521" max="11521" width="66.140625" style="13" customWidth="1"/>
    <col min="11522" max="11522" width="8.85546875" style="13" bestFit="1" customWidth="1"/>
    <col min="11523" max="11523" width="10.42578125" style="13" bestFit="1" customWidth="1"/>
    <col min="11524" max="11524" width="8.85546875" style="13" bestFit="1" customWidth="1"/>
    <col min="11525" max="11525" width="10.42578125" style="13" bestFit="1" customWidth="1"/>
    <col min="11526" max="11775" width="9.140625" style="13"/>
    <col min="11776" max="11776" width="24.42578125" style="13" bestFit="1" customWidth="1"/>
    <col min="11777" max="11777" width="66.140625" style="13" customWidth="1"/>
    <col min="11778" max="11778" width="8.85546875" style="13" bestFit="1" customWidth="1"/>
    <col min="11779" max="11779" width="10.42578125" style="13" bestFit="1" customWidth="1"/>
    <col min="11780" max="11780" width="8.85546875" style="13" bestFit="1" customWidth="1"/>
    <col min="11781" max="11781" width="10.42578125" style="13" bestFit="1" customWidth="1"/>
    <col min="11782" max="12031" width="9.140625" style="13"/>
    <col min="12032" max="12032" width="24.42578125" style="13" bestFit="1" customWidth="1"/>
    <col min="12033" max="12033" width="66.140625" style="13" customWidth="1"/>
    <col min="12034" max="12034" width="8.85546875" style="13" bestFit="1" customWidth="1"/>
    <col min="12035" max="12035" width="10.42578125" style="13" bestFit="1" customWidth="1"/>
    <col min="12036" max="12036" width="8.85546875" style="13" bestFit="1" customWidth="1"/>
    <col min="12037" max="12037" width="10.42578125" style="13" bestFit="1" customWidth="1"/>
    <col min="12038" max="12287" width="9.140625" style="13"/>
    <col min="12288" max="12288" width="24.42578125" style="13" bestFit="1" customWidth="1"/>
    <col min="12289" max="12289" width="66.140625" style="13" customWidth="1"/>
    <col min="12290" max="12290" width="8.85546875" style="13" bestFit="1" customWidth="1"/>
    <col min="12291" max="12291" width="10.42578125" style="13" bestFit="1" customWidth="1"/>
    <col min="12292" max="12292" width="8.85546875" style="13" bestFit="1" customWidth="1"/>
    <col min="12293" max="12293" width="10.42578125" style="13" bestFit="1" customWidth="1"/>
    <col min="12294" max="12543" width="9.140625" style="13"/>
    <col min="12544" max="12544" width="24.42578125" style="13" bestFit="1" customWidth="1"/>
    <col min="12545" max="12545" width="66.140625" style="13" customWidth="1"/>
    <col min="12546" max="12546" width="8.85546875" style="13" bestFit="1" customWidth="1"/>
    <col min="12547" max="12547" width="10.42578125" style="13" bestFit="1" customWidth="1"/>
    <col min="12548" max="12548" width="8.85546875" style="13" bestFit="1" customWidth="1"/>
    <col min="12549" max="12549" width="10.42578125" style="13" bestFit="1" customWidth="1"/>
    <col min="12550" max="12799" width="9.140625" style="13"/>
    <col min="12800" max="12800" width="24.42578125" style="13" bestFit="1" customWidth="1"/>
    <col min="12801" max="12801" width="66.140625" style="13" customWidth="1"/>
    <col min="12802" max="12802" width="8.85546875" style="13" bestFit="1" customWidth="1"/>
    <col min="12803" max="12803" width="10.42578125" style="13" bestFit="1" customWidth="1"/>
    <col min="12804" max="12804" width="8.85546875" style="13" bestFit="1" customWidth="1"/>
    <col min="12805" max="12805" width="10.42578125" style="13" bestFit="1" customWidth="1"/>
    <col min="12806" max="13055" width="9.140625" style="13"/>
    <col min="13056" max="13056" width="24.42578125" style="13" bestFit="1" customWidth="1"/>
    <col min="13057" max="13057" width="66.140625" style="13" customWidth="1"/>
    <col min="13058" max="13058" width="8.85546875" style="13" bestFit="1" customWidth="1"/>
    <col min="13059" max="13059" width="10.42578125" style="13" bestFit="1" customWidth="1"/>
    <col min="13060" max="13060" width="8.85546875" style="13" bestFit="1" customWidth="1"/>
    <col min="13061" max="13061" width="10.42578125" style="13" bestFit="1" customWidth="1"/>
    <col min="13062" max="13311" width="9.140625" style="13"/>
    <col min="13312" max="13312" width="24.42578125" style="13" bestFit="1" customWidth="1"/>
    <col min="13313" max="13313" width="66.140625" style="13" customWidth="1"/>
    <col min="13314" max="13314" width="8.85546875" style="13" bestFit="1" customWidth="1"/>
    <col min="13315" max="13315" width="10.42578125" style="13" bestFit="1" customWidth="1"/>
    <col min="13316" max="13316" width="8.85546875" style="13" bestFit="1" customWidth="1"/>
    <col min="13317" max="13317" width="10.42578125" style="13" bestFit="1" customWidth="1"/>
    <col min="13318" max="13567" width="9.140625" style="13"/>
    <col min="13568" max="13568" width="24.42578125" style="13" bestFit="1" customWidth="1"/>
    <col min="13569" max="13569" width="66.140625" style="13" customWidth="1"/>
    <col min="13570" max="13570" width="8.85546875" style="13" bestFit="1" customWidth="1"/>
    <col min="13571" max="13571" width="10.42578125" style="13" bestFit="1" customWidth="1"/>
    <col min="13572" max="13572" width="8.85546875" style="13" bestFit="1" customWidth="1"/>
    <col min="13573" max="13573" width="10.42578125" style="13" bestFit="1" customWidth="1"/>
    <col min="13574" max="13823" width="9.140625" style="13"/>
    <col min="13824" max="13824" width="24.42578125" style="13" bestFit="1" customWidth="1"/>
    <col min="13825" max="13825" width="66.140625" style="13" customWidth="1"/>
    <col min="13826" max="13826" width="8.85546875" style="13" bestFit="1" customWidth="1"/>
    <col min="13827" max="13827" width="10.42578125" style="13" bestFit="1" customWidth="1"/>
    <col min="13828" max="13828" width="8.85546875" style="13" bestFit="1" customWidth="1"/>
    <col min="13829" max="13829" width="10.42578125" style="13" bestFit="1" customWidth="1"/>
    <col min="13830" max="14079" width="9.140625" style="13"/>
    <col min="14080" max="14080" width="24.42578125" style="13" bestFit="1" customWidth="1"/>
    <col min="14081" max="14081" width="66.140625" style="13" customWidth="1"/>
    <col min="14082" max="14082" width="8.85546875" style="13" bestFit="1" customWidth="1"/>
    <col min="14083" max="14083" width="10.42578125" style="13" bestFit="1" customWidth="1"/>
    <col min="14084" max="14084" width="8.85546875" style="13" bestFit="1" customWidth="1"/>
    <col min="14085" max="14085" width="10.42578125" style="13" bestFit="1" customWidth="1"/>
    <col min="14086" max="14335" width="9.140625" style="13"/>
    <col min="14336" max="14336" width="24.42578125" style="13" bestFit="1" customWidth="1"/>
    <col min="14337" max="14337" width="66.140625" style="13" customWidth="1"/>
    <col min="14338" max="14338" width="8.85546875" style="13" bestFit="1" customWidth="1"/>
    <col min="14339" max="14339" width="10.42578125" style="13" bestFit="1" customWidth="1"/>
    <col min="14340" max="14340" width="8.85546875" style="13" bestFit="1" customWidth="1"/>
    <col min="14341" max="14341" width="10.42578125" style="13" bestFit="1" customWidth="1"/>
    <col min="14342" max="14591" width="9.140625" style="13"/>
    <col min="14592" max="14592" width="24.42578125" style="13" bestFit="1" customWidth="1"/>
    <col min="14593" max="14593" width="66.140625" style="13" customWidth="1"/>
    <col min="14594" max="14594" width="8.85546875" style="13" bestFit="1" customWidth="1"/>
    <col min="14595" max="14595" width="10.42578125" style="13" bestFit="1" customWidth="1"/>
    <col min="14596" max="14596" width="8.85546875" style="13" bestFit="1" customWidth="1"/>
    <col min="14597" max="14597" width="10.42578125" style="13" bestFit="1" customWidth="1"/>
    <col min="14598" max="14847" width="9.140625" style="13"/>
    <col min="14848" max="14848" width="24.42578125" style="13" bestFit="1" customWidth="1"/>
    <col min="14849" max="14849" width="66.140625" style="13" customWidth="1"/>
    <col min="14850" max="14850" width="8.85546875" style="13" bestFit="1" customWidth="1"/>
    <col min="14851" max="14851" width="10.42578125" style="13" bestFit="1" customWidth="1"/>
    <col min="14852" max="14852" width="8.85546875" style="13" bestFit="1" customWidth="1"/>
    <col min="14853" max="14853" width="10.42578125" style="13" bestFit="1" customWidth="1"/>
    <col min="14854" max="15103" width="9.140625" style="13"/>
    <col min="15104" max="15104" width="24.42578125" style="13" bestFit="1" customWidth="1"/>
    <col min="15105" max="15105" width="66.140625" style="13" customWidth="1"/>
    <col min="15106" max="15106" width="8.85546875" style="13" bestFit="1" customWidth="1"/>
    <col min="15107" max="15107" width="10.42578125" style="13" bestFit="1" customWidth="1"/>
    <col min="15108" max="15108" width="8.85546875" style="13" bestFit="1" customWidth="1"/>
    <col min="15109" max="15109" width="10.42578125" style="13" bestFit="1" customWidth="1"/>
    <col min="15110" max="15359" width="9.140625" style="13"/>
    <col min="15360" max="15360" width="24.42578125" style="13" bestFit="1" customWidth="1"/>
    <col min="15361" max="15361" width="66.140625" style="13" customWidth="1"/>
    <col min="15362" max="15362" width="8.85546875" style="13" bestFit="1" customWidth="1"/>
    <col min="15363" max="15363" width="10.42578125" style="13" bestFit="1" customWidth="1"/>
    <col min="15364" max="15364" width="8.85546875" style="13" bestFit="1" customWidth="1"/>
    <col min="15365" max="15365" width="10.42578125" style="13" bestFit="1" customWidth="1"/>
    <col min="15366" max="15615" width="9.140625" style="13"/>
    <col min="15616" max="15616" width="24.42578125" style="13" bestFit="1" customWidth="1"/>
    <col min="15617" max="15617" width="66.140625" style="13" customWidth="1"/>
    <col min="15618" max="15618" width="8.85546875" style="13" bestFit="1" customWidth="1"/>
    <col min="15619" max="15619" width="10.42578125" style="13" bestFit="1" customWidth="1"/>
    <col min="15620" max="15620" width="8.85546875" style="13" bestFit="1" customWidth="1"/>
    <col min="15621" max="15621" width="10.42578125" style="13" bestFit="1" customWidth="1"/>
    <col min="15622" max="15871" width="9.140625" style="13"/>
    <col min="15872" max="15872" width="24.42578125" style="13" bestFit="1" customWidth="1"/>
    <col min="15873" max="15873" width="66.140625" style="13" customWidth="1"/>
    <col min="15874" max="15874" width="8.85546875" style="13" bestFit="1" customWidth="1"/>
    <col min="15875" max="15875" width="10.42578125" style="13" bestFit="1" customWidth="1"/>
    <col min="15876" max="15876" width="8.85546875" style="13" bestFit="1" customWidth="1"/>
    <col min="15877" max="15877" width="10.42578125" style="13" bestFit="1" customWidth="1"/>
    <col min="15878" max="16127" width="9.140625" style="13"/>
    <col min="16128" max="16128" width="24.42578125" style="13" bestFit="1" customWidth="1"/>
    <col min="16129" max="16129" width="66.140625" style="13" customWidth="1"/>
    <col min="16130" max="16130" width="8.85546875" style="13" bestFit="1" customWidth="1"/>
    <col min="16131" max="16131" width="10.42578125" style="13" bestFit="1" customWidth="1"/>
    <col min="16132" max="16132" width="8.85546875" style="13" bestFit="1" customWidth="1"/>
    <col min="16133" max="16133" width="10.42578125" style="13" bestFit="1" customWidth="1"/>
    <col min="16134" max="16384" width="9.140625" style="13"/>
  </cols>
  <sheetData>
    <row r="1" spans="1:7">
      <c r="A1" s="13" t="s">
        <v>196</v>
      </c>
      <c r="B1" s="13">
        <v>2</v>
      </c>
    </row>
    <row r="2" spans="1:7">
      <c r="A2" s="13" t="s">
        <v>197</v>
      </c>
      <c r="B2" s="13" t="s">
        <v>670</v>
      </c>
    </row>
    <row r="3" spans="1:7">
      <c r="A3" s="13" t="s">
        <v>198</v>
      </c>
      <c r="B3" s="13" t="s">
        <v>201</v>
      </c>
    </row>
    <row r="4" spans="1:7">
      <c r="A4" s="13" t="s">
        <v>199</v>
      </c>
      <c r="B4" s="13" t="s">
        <v>203</v>
      </c>
    </row>
    <row r="5" spans="1:7">
      <c r="A5" s="13" t="s">
        <v>200</v>
      </c>
      <c r="B5" s="13" t="s">
        <v>202</v>
      </c>
    </row>
    <row r="6" spans="1:7" ht="15.75" thickBot="1"/>
    <row r="7" spans="1:7">
      <c r="A7" s="848" t="s">
        <v>193</v>
      </c>
      <c r="B7" s="204"/>
      <c r="C7" s="851" t="s">
        <v>0</v>
      </c>
      <c r="D7" s="852"/>
      <c r="E7" s="851" t="s">
        <v>205</v>
      </c>
      <c r="F7" s="852"/>
      <c r="G7" s="205"/>
    </row>
    <row r="8" spans="1:7">
      <c r="A8" s="849"/>
      <c r="B8" s="206" t="s">
        <v>671</v>
      </c>
      <c r="C8" s="846"/>
      <c r="D8" s="847"/>
      <c r="E8" s="846"/>
      <c r="F8" s="847"/>
      <c r="G8" s="207" t="s">
        <v>206</v>
      </c>
    </row>
    <row r="9" spans="1:7" ht="15.75" thickBot="1">
      <c r="A9" s="850"/>
      <c r="B9" s="239" t="s">
        <v>296</v>
      </c>
      <c r="C9" s="449" t="s">
        <v>210</v>
      </c>
      <c r="D9" s="450" t="s">
        <v>211</v>
      </c>
      <c r="E9" s="450" t="s">
        <v>210</v>
      </c>
      <c r="F9" s="450" t="s">
        <v>211</v>
      </c>
      <c r="G9" s="451"/>
    </row>
    <row r="10" spans="1:7">
      <c r="A10" s="365">
        <v>1</v>
      </c>
      <c r="B10" s="366" t="s">
        <v>287</v>
      </c>
      <c r="C10" s="208">
        <f>SUM(C11:C15)</f>
        <v>0</v>
      </c>
      <c r="D10" s="208">
        <f>SUM(D11:D15)</f>
        <v>0</v>
      </c>
      <c r="E10" s="208">
        <f>SUM(E11:E15)</f>
        <v>0</v>
      </c>
      <c r="F10" s="208">
        <f>SUM(F11:F15)</f>
        <v>0</v>
      </c>
      <c r="G10" s="209">
        <f t="shared" ref="G10:G51" si="0">SUM(C10:F10)</f>
        <v>0</v>
      </c>
    </row>
    <row r="11" spans="1:7">
      <c r="A11" s="210">
        <v>1.1000000000000001</v>
      </c>
      <c r="B11" s="211" t="s">
        <v>283</v>
      </c>
      <c r="C11" s="212"/>
      <c r="D11" s="212"/>
      <c r="E11" s="212"/>
      <c r="F11" s="212"/>
      <c r="G11" s="209">
        <f t="shared" si="0"/>
        <v>0</v>
      </c>
    </row>
    <row r="12" spans="1:7">
      <c r="A12" s="210">
        <v>1.2</v>
      </c>
      <c r="B12" s="211" t="s">
        <v>282</v>
      </c>
      <c r="C12" s="212"/>
      <c r="D12" s="212"/>
      <c r="E12" s="212"/>
      <c r="F12" s="212"/>
      <c r="G12" s="209">
        <f t="shared" si="0"/>
        <v>0</v>
      </c>
    </row>
    <row r="13" spans="1:7" ht="17.25" customHeight="1">
      <c r="A13" s="210">
        <v>1.3</v>
      </c>
      <c r="B13" s="211" t="s">
        <v>284</v>
      </c>
      <c r="C13" s="212"/>
      <c r="D13" s="212"/>
      <c r="E13" s="212"/>
      <c r="F13" s="212"/>
      <c r="G13" s="209">
        <f t="shared" si="0"/>
        <v>0</v>
      </c>
    </row>
    <row r="14" spans="1:7" ht="15" customHeight="1">
      <c r="A14" s="210">
        <v>1.4</v>
      </c>
      <c r="B14" s="211" t="s">
        <v>285</v>
      </c>
      <c r="C14" s="212"/>
      <c r="D14" s="212"/>
      <c r="E14" s="212"/>
      <c r="F14" s="212"/>
      <c r="G14" s="209">
        <f t="shared" si="0"/>
        <v>0</v>
      </c>
    </row>
    <row r="15" spans="1:7">
      <c r="A15" s="210">
        <v>1.5</v>
      </c>
      <c r="B15" s="211" t="s">
        <v>286</v>
      </c>
      <c r="C15" s="212"/>
      <c r="D15" s="212"/>
      <c r="E15" s="212"/>
      <c r="F15" s="212"/>
      <c r="G15" s="209">
        <f t="shared" si="0"/>
        <v>0</v>
      </c>
    </row>
    <row r="16" spans="1:7">
      <c r="A16" s="365">
        <v>2</v>
      </c>
      <c r="B16" s="366" t="s">
        <v>268</v>
      </c>
      <c r="C16" s="208">
        <f>C17+C20+C23+C26+C29+C32</f>
        <v>0</v>
      </c>
      <c r="D16" s="208">
        <f>D17+D20+D23+D26+D29+D32</f>
        <v>0</v>
      </c>
      <c r="E16" s="208">
        <f>E17+E20+E23+E26+E29+E32</f>
        <v>0</v>
      </c>
      <c r="F16" s="208">
        <f>F17+F20+F23+F26+F29+F32</f>
        <v>0</v>
      </c>
      <c r="G16" s="209">
        <f t="shared" si="0"/>
        <v>0</v>
      </c>
    </row>
    <row r="17" spans="1:7">
      <c r="A17" s="210">
        <v>2.1</v>
      </c>
      <c r="B17" s="211" t="s">
        <v>269</v>
      </c>
      <c r="C17" s="208">
        <f>SUM(C18:C19)</f>
        <v>0</v>
      </c>
      <c r="D17" s="208">
        <f>SUM(D18:D19)</f>
        <v>0</v>
      </c>
      <c r="E17" s="208">
        <f>SUM(E18:E19)</f>
        <v>0</v>
      </c>
      <c r="F17" s="208">
        <f>SUM(F18:F19)</f>
        <v>0</v>
      </c>
      <c r="G17" s="209">
        <f t="shared" si="0"/>
        <v>0</v>
      </c>
    </row>
    <row r="18" spans="1:7">
      <c r="A18" s="213" t="s">
        <v>85</v>
      </c>
      <c r="B18" s="214" t="s">
        <v>269</v>
      </c>
      <c r="C18" s="212"/>
      <c r="D18" s="212"/>
      <c r="E18" s="212"/>
      <c r="F18" s="212"/>
      <c r="G18" s="209">
        <f t="shared" si="0"/>
        <v>0</v>
      </c>
    </row>
    <row r="19" spans="1:7">
      <c r="A19" s="213" t="s">
        <v>88</v>
      </c>
      <c r="B19" s="214" t="s">
        <v>215</v>
      </c>
      <c r="C19" s="212"/>
      <c r="D19" s="212"/>
      <c r="E19" s="212"/>
      <c r="F19" s="212"/>
      <c r="G19" s="209">
        <f t="shared" si="0"/>
        <v>0</v>
      </c>
    </row>
    <row r="20" spans="1:7">
      <c r="A20" s="210">
        <v>2.2000000000000002</v>
      </c>
      <c r="B20" s="211" t="s">
        <v>270</v>
      </c>
      <c r="C20" s="208">
        <f>SUM(C21:C22)</f>
        <v>0</v>
      </c>
      <c r="D20" s="208">
        <f>SUM(D21:D22)</f>
        <v>0</v>
      </c>
      <c r="E20" s="208">
        <f>SUM(E21:E22)</f>
        <v>0</v>
      </c>
      <c r="F20" s="208">
        <f>SUM(F21:F22)</f>
        <v>0</v>
      </c>
      <c r="G20" s="209">
        <f t="shared" si="0"/>
        <v>0</v>
      </c>
    </row>
    <row r="21" spans="1:7">
      <c r="A21" s="213" t="s">
        <v>103</v>
      </c>
      <c r="B21" s="214" t="s">
        <v>288</v>
      </c>
      <c r="C21" s="212"/>
      <c r="D21" s="212"/>
      <c r="E21" s="212"/>
      <c r="F21" s="212"/>
      <c r="G21" s="209">
        <f t="shared" si="0"/>
        <v>0</v>
      </c>
    </row>
    <row r="22" spans="1:7">
      <c r="A22" s="213" t="s">
        <v>104</v>
      </c>
      <c r="B22" s="214" t="s">
        <v>222</v>
      </c>
      <c r="C22" s="212"/>
      <c r="D22" s="212"/>
      <c r="E22" s="212"/>
      <c r="F22" s="212"/>
      <c r="G22" s="209">
        <f t="shared" si="0"/>
        <v>0</v>
      </c>
    </row>
    <row r="23" spans="1:7">
      <c r="A23" s="210">
        <v>2.2999999999999998</v>
      </c>
      <c r="B23" s="211" t="s">
        <v>289</v>
      </c>
      <c r="C23" s="208">
        <f>SUM(C24:C25)</f>
        <v>0</v>
      </c>
      <c r="D23" s="208">
        <f>SUM(D24:D25)</f>
        <v>0</v>
      </c>
      <c r="E23" s="208">
        <f>SUM(E24:E25)</f>
        <v>0</v>
      </c>
      <c r="F23" s="208">
        <f>SUM(F24:F25)</f>
        <v>0</v>
      </c>
      <c r="G23" s="209">
        <f t="shared" si="0"/>
        <v>0</v>
      </c>
    </row>
    <row r="24" spans="1:7">
      <c r="A24" s="213" t="s">
        <v>105</v>
      </c>
      <c r="B24" s="214" t="s">
        <v>289</v>
      </c>
      <c r="C24" s="212"/>
      <c r="D24" s="212"/>
      <c r="E24" s="212"/>
      <c r="F24" s="212"/>
      <c r="G24" s="209">
        <f t="shared" si="0"/>
        <v>0</v>
      </c>
    </row>
    <row r="25" spans="1:7">
      <c r="A25" s="213" t="s">
        <v>106</v>
      </c>
      <c r="B25" s="214" t="s">
        <v>222</v>
      </c>
      <c r="C25" s="212"/>
      <c r="D25" s="212"/>
      <c r="E25" s="212"/>
      <c r="F25" s="212"/>
      <c r="G25" s="209">
        <f t="shared" si="0"/>
        <v>0</v>
      </c>
    </row>
    <row r="26" spans="1:7">
      <c r="A26" s="210">
        <v>2.4</v>
      </c>
      <c r="B26" s="211" t="s">
        <v>290</v>
      </c>
      <c r="C26" s="208">
        <f>SUM(C27:C28)</f>
        <v>0</v>
      </c>
      <c r="D26" s="208">
        <f>SUM(D27:D28)</f>
        <v>0</v>
      </c>
      <c r="E26" s="208">
        <f>SUM(E27:E28)</f>
        <v>0</v>
      </c>
      <c r="F26" s="208">
        <f>SUM(F27:F28)</f>
        <v>0</v>
      </c>
      <c r="G26" s="209">
        <f t="shared" si="0"/>
        <v>0</v>
      </c>
    </row>
    <row r="27" spans="1:7">
      <c r="A27" s="213" t="s">
        <v>107</v>
      </c>
      <c r="B27" s="214" t="s">
        <v>290</v>
      </c>
      <c r="C27" s="212"/>
      <c r="D27" s="212"/>
      <c r="E27" s="212"/>
      <c r="F27" s="212"/>
      <c r="G27" s="209">
        <f t="shared" si="0"/>
        <v>0</v>
      </c>
    </row>
    <row r="28" spans="1:7">
      <c r="A28" s="213" t="s">
        <v>108</v>
      </c>
      <c r="B28" s="214" t="s">
        <v>222</v>
      </c>
      <c r="C28" s="212"/>
      <c r="D28" s="212"/>
      <c r="E28" s="212"/>
      <c r="F28" s="212"/>
      <c r="G28" s="209">
        <f t="shared" si="0"/>
        <v>0</v>
      </c>
    </row>
    <row r="29" spans="1:7">
      <c r="A29" s="210">
        <v>2.5</v>
      </c>
      <c r="B29" s="211" t="s">
        <v>291</v>
      </c>
      <c r="C29" s="208">
        <f>SUM(C30:C31)</f>
        <v>0</v>
      </c>
      <c r="D29" s="208">
        <f>SUM(D30:D31)</f>
        <v>0</v>
      </c>
      <c r="E29" s="208">
        <f>SUM(E30:E31)</f>
        <v>0</v>
      </c>
      <c r="F29" s="208">
        <f>SUM(F30:F31)</f>
        <v>0</v>
      </c>
      <c r="G29" s="209">
        <f t="shared" si="0"/>
        <v>0</v>
      </c>
    </row>
    <row r="30" spans="1:7">
      <c r="A30" s="213" t="s">
        <v>109</v>
      </c>
      <c r="B30" s="214" t="s">
        <v>291</v>
      </c>
      <c r="C30" s="212"/>
      <c r="D30" s="212"/>
      <c r="E30" s="212"/>
      <c r="F30" s="212"/>
      <c r="G30" s="209">
        <f t="shared" si="0"/>
        <v>0</v>
      </c>
    </row>
    <row r="31" spans="1:7">
      <c r="A31" s="213" t="s">
        <v>110</v>
      </c>
      <c r="B31" s="214" t="s">
        <v>215</v>
      </c>
      <c r="C31" s="212"/>
      <c r="D31" s="212"/>
      <c r="E31" s="212"/>
      <c r="F31" s="212"/>
      <c r="G31" s="209">
        <f t="shared" si="0"/>
        <v>0</v>
      </c>
    </row>
    <row r="32" spans="1:7">
      <c r="A32" s="210">
        <v>2.6</v>
      </c>
      <c r="B32" s="211" t="s">
        <v>271</v>
      </c>
      <c r="C32" s="208">
        <f>SUM(C33:C34)</f>
        <v>0</v>
      </c>
      <c r="D32" s="208">
        <f>SUM(D33:D34)</f>
        <v>0</v>
      </c>
      <c r="E32" s="208">
        <f>SUM(E33:E34)</f>
        <v>0</v>
      </c>
      <c r="F32" s="208">
        <f>SUM(F33:F34)</f>
        <v>0</v>
      </c>
      <c r="G32" s="209">
        <f t="shared" si="0"/>
        <v>0</v>
      </c>
    </row>
    <row r="33" spans="1:7">
      <c r="A33" s="213" t="s">
        <v>112</v>
      </c>
      <c r="B33" s="214" t="s">
        <v>271</v>
      </c>
      <c r="C33" s="212"/>
      <c r="D33" s="212"/>
      <c r="E33" s="212"/>
      <c r="F33" s="212"/>
      <c r="G33" s="209">
        <f t="shared" si="0"/>
        <v>0</v>
      </c>
    </row>
    <row r="34" spans="1:7">
      <c r="A34" s="213" t="s">
        <v>111</v>
      </c>
      <c r="B34" s="214" t="s">
        <v>215</v>
      </c>
      <c r="C34" s="212"/>
      <c r="D34" s="212"/>
      <c r="E34" s="212"/>
      <c r="F34" s="212"/>
      <c r="G34" s="209">
        <f t="shared" si="0"/>
        <v>0</v>
      </c>
    </row>
    <row r="35" spans="1:7">
      <c r="A35" s="365">
        <v>3</v>
      </c>
      <c r="B35" s="454" t="s">
        <v>795</v>
      </c>
      <c r="C35" s="212"/>
      <c r="D35" s="212"/>
      <c r="E35" s="212"/>
      <c r="F35" s="212"/>
      <c r="G35" s="209">
        <f t="shared" si="0"/>
        <v>0</v>
      </c>
    </row>
    <row r="36" spans="1:7">
      <c r="A36" s="365">
        <v>4</v>
      </c>
      <c r="B36" s="366" t="s">
        <v>292</v>
      </c>
      <c r="C36" s="208">
        <f>C37-C38</f>
        <v>0</v>
      </c>
      <c r="D36" s="208">
        <f>D37-D38</f>
        <v>0</v>
      </c>
      <c r="E36" s="208">
        <f>E37-E38</f>
        <v>0</v>
      </c>
      <c r="F36" s="208">
        <f>F37-F38</f>
        <v>0</v>
      </c>
      <c r="G36" s="209">
        <f t="shared" si="0"/>
        <v>0</v>
      </c>
    </row>
    <row r="37" spans="1:7">
      <c r="A37" s="210">
        <v>4.0999999999999996</v>
      </c>
      <c r="B37" s="211" t="s">
        <v>272</v>
      </c>
      <c r="C37" s="212"/>
      <c r="D37" s="212"/>
      <c r="E37" s="212"/>
      <c r="F37" s="212"/>
      <c r="G37" s="209">
        <f t="shared" si="0"/>
        <v>0</v>
      </c>
    </row>
    <row r="38" spans="1:7">
      <c r="A38" s="210">
        <v>4.2</v>
      </c>
      <c r="B38" s="211" t="s">
        <v>273</v>
      </c>
      <c r="C38" s="212"/>
      <c r="D38" s="212"/>
      <c r="E38" s="212"/>
      <c r="F38" s="212"/>
      <c r="G38" s="209">
        <f>SUM(C38:F38)</f>
        <v>0</v>
      </c>
    </row>
    <row r="39" spans="1:7">
      <c r="A39" s="365">
        <v>5</v>
      </c>
      <c r="B39" s="366" t="s">
        <v>274</v>
      </c>
      <c r="C39" s="208">
        <f>C40+C41+C42</f>
        <v>0</v>
      </c>
      <c r="D39" s="208">
        <f t="shared" ref="D39:F39" si="1">D40+D41+D42</f>
        <v>0</v>
      </c>
      <c r="E39" s="208">
        <f t="shared" si="1"/>
        <v>0</v>
      </c>
      <c r="F39" s="208">
        <f t="shared" si="1"/>
        <v>0</v>
      </c>
      <c r="G39" s="209">
        <f>SUM(C39:F39)</f>
        <v>0</v>
      </c>
    </row>
    <row r="40" spans="1:7">
      <c r="A40" s="210">
        <v>5.0999999999999996</v>
      </c>
      <c r="B40" s="211" t="s">
        <v>294</v>
      </c>
      <c r="C40" s="212"/>
      <c r="D40" s="212"/>
      <c r="E40" s="212"/>
      <c r="F40" s="212"/>
      <c r="G40" s="209">
        <f>SUM(C40:F40)</f>
        <v>0</v>
      </c>
    </row>
    <row r="41" spans="1:7">
      <c r="A41" s="210">
        <v>5.2</v>
      </c>
      <c r="B41" s="211" t="s">
        <v>295</v>
      </c>
      <c r="C41" s="212"/>
      <c r="D41" s="212"/>
      <c r="E41" s="212"/>
      <c r="F41" s="212"/>
      <c r="G41" s="209">
        <f>SUM(C41:F41)</f>
        <v>0</v>
      </c>
    </row>
    <row r="42" spans="1:7">
      <c r="A42" s="210">
        <v>5.3</v>
      </c>
      <c r="B42" s="211" t="s">
        <v>274</v>
      </c>
      <c r="C42" s="212"/>
      <c r="D42" s="212"/>
      <c r="E42" s="212"/>
      <c r="F42" s="212"/>
      <c r="G42" s="209">
        <f t="shared" ref="G42" si="2">SUM(C42:F42)</f>
        <v>0</v>
      </c>
    </row>
    <row r="43" spans="1:7">
      <c r="A43" s="365">
        <v>6</v>
      </c>
      <c r="B43" s="366" t="s">
        <v>275</v>
      </c>
      <c r="C43" s="208">
        <f>SUM(C44:C50)</f>
        <v>0</v>
      </c>
      <c r="D43" s="208">
        <f>SUM(D44:D50)</f>
        <v>0</v>
      </c>
      <c r="E43" s="208">
        <f>SUM(E44:E50)</f>
        <v>0</v>
      </c>
      <c r="F43" s="208">
        <f>SUM(F44:F50)</f>
        <v>0</v>
      </c>
      <c r="G43" s="209">
        <f t="shared" si="0"/>
        <v>0</v>
      </c>
    </row>
    <row r="44" spans="1:7">
      <c r="A44" s="210">
        <v>6.1</v>
      </c>
      <c r="B44" s="211" t="s">
        <v>276</v>
      </c>
      <c r="C44" s="212"/>
      <c r="D44" s="212"/>
      <c r="E44" s="212"/>
      <c r="F44" s="212"/>
      <c r="G44" s="209">
        <f t="shared" si="0"/>
        <v>0</v>
      </c>
    </row>
    <row r="45" spans="1:7" ht="14.25" customHeight="1">
      <c r="A45" s="210">
        <v>6.2</v>
      </c>
      <c r="B45" s="211" t="s">
        <v>277</v>
      </c>
      <c r="C45" s="212"/>
      <c r="D45" s="212"/>
      <c r="E45" s="212"/>
      <c r="F45" s="212"/>
      <c r="G45" s="209">
        <f t="shared" si="0"/>
        <v>0</v>
      </c>
    </row>
    <row r="46" spans="1:7">
      <c r="A46" s="210">
        <v>6.3</v>
      </c>
      <c r="B46" s="211" t="s">
        <v>293</v>
      </c>
      <c r="C46" s="212"/>
      <c r="D46" s="212"/>
      <c r="E46" s="212"/>
      <c r="F46" s="212"/>
      <c r="G46" s="209">
        <f t="shared" si="0"/>
        <v>0</v>
      </c>
    </row>
    <row r="47" spans="1:7">
      <c r="A47" s="210">
        <v>6.4</v>
      </c>
      <c r="B47" s="211" t="s">
        <v>278</v>
      </c>
      <c r="C47" s="212"/>
      <c r="D47" s="212"/>
      <c r="E47" s="212"/>
      <c r="F47" s="212"/>
      <c r="G47" s="209">
        <f t="shared" si="0"/>
        <v>0</v>
      </c>
    </row>
    <row r="48" spans="1:7">
      <c r="A48" s="210">
        <v>6.5</v>
      </c>
      <c r="B48" s="211" t="s">
        <v>279</v>
      </c>
      <c r="C48" s="212"/>
      <c r="D48" s="212"/>
      <c r="E48" s="212"/>
      <c r="F48" s="212"/>
      <c r="G48" s="209">
        <f t="shared" si="0"/>
        <v>0</v>
      </c>
    </row>
    <row r="49" spans="1:7">
      <c r="A49" s="210">
        <v>6.6</v>
      </c>
      <c r="B49" s="211" t="s">
        <v>280</v>
      </c>
      <c r="C49" s="212"/>
      <c r="D49" s="212"/>
      <c r="E49" s="212"/>
      <c r="F49" s="212"/>
      <c r="G49" s="209">
        <f t="shared" si="0"/>
        <v>0</v>
      </c>
    </row>
    <row r="50" spans="1:7" ht="15.75" thickBot="1">
      <c r="A50" s="210">
        <v>6.7</v>
      </c>
      <c r="B50" s="211" t="s">
        <v>281</v>
      </c>
      <c r="C50" s="212"/>
      <c r="D50" s="212"/>
      <c r="E50" s="212"/>
      <c r="F50" s="212"/>
      <c r="G50" s="209">
        <f t="shared" si="0"/>
        <v>0</v>
      </c>
    </row>
    <row r="51" spans="1:7" ht="15.75" thickBot="1">
      <c r="A51" s="444"/>
      <c r="B51" s="445" t="s">
        <v>206</v>
      </c>
      <c r="C51" s="455">
        <f>C10+C16+C35+C36+C39+C43</f>
        <v>0</v>
      </c>
      <c r="D51" s="455">
        <f>D10+D16+D35+D36+D39+D43</f>
        <v>0</v>
      </c>
      <c r="E51" s="455">
        <f>E10+E16+E35+E36+E39+E43</f>
        <v>0</v>
      </c>
      <c r="F51" s="455">
        <f>F10+F16+F35+F36+F39+F43</f>
        <v>0</v>
      </c>
      <c r="G51" s="456">
        <f t="shared" si="0"/>
        <v>0</v>
      </c>
    </row>
  </sheetData>
  <mergeCells count="3">
    <mergeCell ref="A7:A9"/>
    <mergeCell ref="C7:D8"/>
    <mergeCell ref="E7:F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56"/>
  <sheetViews>
    <sheetView topLeftCell="A7" zoomScaleNormal="100" workbookViewId="0">
      <selection activeCell="A7" sqref="A7:A8"/>
    </sheetView>
  </sheetViews>
  <sheetFormatPr defaultRowHeight="15"/>
  <cols>
    <col min="1" max="1" width="18.28515625" style="1" customWidth="1"/>
    <col min="2" max="2" width="71.28515625" style="1" bestFit="1" customWidth="1"/>
    <col min="3" max="3" width="15.28515625" style="1" customWidth="1"/>
    <col min="4" max="4" width="25.85546875" style="1" customWidth="1"/>
    <col min="5" max="5" width="14.5703125" style="1" bestFit="1" customWidth="1"/>
    <col min="6" max="244" width="9.140625" style="1"/>
    <col min="245" max="245" width="21.7109375" style="1" bestFit="1" customWidth="1"/>
    <col min="246" max="246" width="71.28515625" style="1" bestFit="1" customWidth="1"/>
    <col min="247" max="249" width="13.140625" style="1" bestFit="1" customWidth="1"/>
    <col min="250" max="500" width="9.140625" style="1"/>
    <col min="501" max="501" width="21.7109375" style="1" bestFit="1" customWidth="1"/>
    <col min="502" max="502" width="71.28515625" style="1" bestFit="1" customWidth="1"/>
    <col min="503" max="505" width="13.140625" style="1" bestFit="1" customWidth="1"/>
    <col min="506" max="756" width="9.140625" style="1"/>
    <col min="757" max="757" width="21.7109375" style="1" bestFit="1" customWidth="1"/>
    <col min="758" max="758" width="71.28515625" style="1" bestFit="1" customWidth="1"/>
    <col min="759" max="761" width="13.140625" style="1" bestFit="1" customWidth="1"/>
    <col min="762" max="1012" width="9.140625" style="1"/>
    <col min="1013" max="1013" width="21.7109375" style="1" bestFit="1" customWidth="1"/>
    <col min="1014" max="1014" width="71.28515625" style="1" bestFit="1" customWidth="1"/>
    <col min="1015" max="1017" width="13.140625" style="1" bestFit="1" customWidth="1"/>
    <col min="1018" max="1268" width="9.140625" style="1"/>
    <col min="1269" max="1269" width="21.7109375" style="1" bestFit="1" customWidth="1"/>
    <col min="1270" max="1270" width="71.28515625" style="1" bestFit="1" customWidth="1"/>
    <col min="1271" max="1273" width="13.140625" style="1" bestFit="1" customWidth="1"/>
    <col min="1274" max="1524" width="9.140625" style="1"/>
    <col min="1525" max="1525" width="21.7109375" style="1" bestFit="1" customWidth="1"/>
    <col min="1526" max="1526" width="71.28515625" style="1" bestFit="1" customWidth="1"/>
    <col min="1527" max="1529" width="13.140625" style="1" bestFit="1" customWidth="1"/>
    <col min="1530" max="1780" width="9.140625" style="1"/>
    <col min="1781" max="1781" width="21.7109375" style="1" bestFit="1" customWidth="1"/>
    <col min="1782" max="1782" width="71.28515625" style="1" bestFit="1" customWidth="1"/>
    <col min="1783" max="1785" width="13.140625" style="1" bestFit="1" customWidth="1"/>
    <col min="1786" max="2036" width="9.140625" style="1"/>
    <col min="2037" max="2037" width="21.7109375" style="1" bestFit="1" customWidth="1"/>
    <col min="2038" max="2038" width="71.28515625" style="1" bestFit="1" customWidth="1"/>
    <col min="2039" max="2041" width="13.140625" style="1" bestFit="1" customWidth="1"/>
    <col min="2042" max="2292" width="9.140625" style="1"/>
    <col min="2293" max="2293" width="21.7109375" style="1" bestFit="1" customWidth="1"/>
    <col min="2294" max="2294" width="71.28515625" style="1" bestFit="1" customWidth="1"/>
    <col min="2295" max="2297" width="13.140625" style="1" bestFit="1" customWidth="1"/>
    <col min="2298" max="2548" width="9.140625" style="1"/>
    <col min="2549" max="2549" width="21.7109375" style="1" bestFit="1" customWidth="1"/>
    <col min="2550" max="2550" width="71.28515625" style="1" bestFit="1" customWidth="1"/>
    <col min="2551" max="2553" width="13.140625" style="1" bestFit="1" customWidth="1"/>
    <col min="2554" max="2804" width="9.140625" style="1"/>
    <col min="2805" max="2805" width="21.7109375" style="1" bestFit="1" customWidth="1"/>
    <col min="2806" max="2806" width="71.28515625" style="1" bestFit="1" customWidth="1"/>
    <col min="2807" max="2809" width="13.140625" style="1" bestFit="1" customWidth="1"/>
    <col min="2810" max="3060" width="9.140625" style="1"/>
    <col min="3061" max="3061" width="21.7109375" style="1" bestFit="1" customWidth="1"/>
    <col min="3062" max="3062" width="71.28515625" style="1" bestFit="1" customWidth="1"/>
    <col min="3063" max="3065" width="13.140625" style="1" bestFit="1" customWidth="1"/>
    <col min="3066" max="3316" width="9.140625" style="1"/>
    <col min="3317" max="3317" width="21.7109375" style="1" bestFit="1" customWidth="1"/>
    <col min="3318" max="3318" width="71.28515625" style="1" bestFit="1" customWidth="1"/>
    <col min="3319" max="3321" width="13.140625" style="1" bestFit="1" customWidth="1"/>
    <col min="3322" max="3572" width="9.140625" style="1"/>
    <col min="3573" max="3573" width="21.7109375" style="1" bestFit="1" customWidth="1"/>
    <col min="3574" max="3574" width="71.28515625" style="1" bestFit="1" customWidth="1"/>
    <col min="3575" max="3577" width="13.140625" style="1" bestFit="1" customWidth="1"/>
    <col min="3578" max="3828" width="9.140625" style="1"/>
    <col min="3829" max="3829" width="21.7109375" style="1" bestFit="1" customWidth="1"/>
    <col min="3830" max="3830" width="71.28515625" style="1" bestFit="1" customWidth="1"/>
    <col min="3831" max="3833" width="13.140625" style="1" bestFit="1" customWidth="1"/>
    <col min="3834" max="4084" width="9.140625" style="1"/>
    <col min="4085" max="4085" width="21.7109375" style="1" bestFit="1" customWidth="1"/>
    <col min="4086" max="4086" width="71.28515625" style="1" bestFit="1" customWidth="1"/>
    <col min="4087" max="4089" width="13.140625" style="1" bestFit="1" customWidth="1"/>
    <col min="4090" max="4340" width="9.140625" style="1"/>
    <col min="4341" max="4341" width="21.7109375" style="1" bestFit="1" customWidth="1"/>
    <col min="4342" max="4342" width="71.28515625" style="1" bestFit="1" customWidth="1"/>
    <col min="4343" max="4345" width="13.140625" style="1" bestFit="1" customWidth="1"/>
    <col min="4346" max="4596" width="9.140625" style="1"/>
    <col min="4597" max="4597" width="21.7109375" style="1" bestFit="1" customWidth="1"/>
    <col min="4598" max="4598" width="71.28515625" style="1" bestFit="1" customWidth="1"/>
    <col min="4599" max="4601" width="13.140625" style="1" bestFit="1" customWidth="1"/>
    <col min="4602" max="4852" width="9.140625" style="1"/>
    <col min="4853" max="4853" width="21.7109375" style="1" bestFit="1" customWidth="1"/>
    <col min="4854" max="4854" width="71.28515625" style="1" bestFit="1" customWidth="1"/>
    <col min="4855" max="4857" width="13.140625" style="1" bestFit="1" customWidth="1"/>
    <col min="4858" max="5108" width="9.140625" style="1"/>
    <col min="5109" max="5109" width="21.7109375" style="1" bestFit="1" customWidth="1"/>
    <col min="5110" max="5110" width="71.28515625" style="1" bestFit="1" customWidth="1"/>
    <col min="5111" max="5113" width="13.140625" style="1" bestFit="1" customWidth="1"/>
    <col min="5114" max="5364" width="9.140625" style="1"/>
    <col min="5365" max="5365" width="21.7109375" style="1" bestFit="1" customWidth="1"/>
    <col min="5366" max="5366" width="71.28515625" style="1" bestFit="1" customWidth="1"/>
    <col min="5367" max="5369" width="13.140625" style="1" bestFit="1" customWidth="1"/>
    <col min="5370" max="5620" width="9.140625" style="1"/>
    <col min="5621" max="5621" width="21.7109375" style="1" bestFit="1" customWidth="1"/>
    <col min="5622" max="5622" width="71.28515625" style="1" bestFit="1" customWidth="1"/>
    <col min="5623" max="5625" width="13.140625" style="1" bestFit="1" customWidth="1"/>
    <col min="5626" max="5876" width="9.140625" style="1"/>
    <col min="5877" max="5877" width="21.7109375" style="1" bestFit="1" customWidth="1"/>
    <col min="5878" max="5878" width="71.28515625" style="1" bestFit="1" customWidth="1"/>
    <col min="5879" max="5881" width="13.140625" style="1" bestFit="1" customWidth="1"/>
    <col min="5882" max="6132" width="9.140625" style="1"/>
    <col min="6133" max="6133" width="21.7109375" style="1" bestFit="1" customWidth="1"/>
    <col min="6134" max="6134" width="71.28515625" style="1" bestFit="1" customWidth="1"/>
    <col min="6135" max="6137" width="13.140625" style="1" bestFit="1" customWidth="1"/>
    <col min="6138" max="6388" width="9.140625" style="1"/>
    <col min="6389" max="6389" width="21.7109375" style="1" bestFit="1" customWidth="1"/>
    <col min="6390" max="6390" width="71.28515625" style="1" bestFit="1" customWidth="1"/>
    <col min="6391" max="6393" width="13.140625" style="1" bestFit="1" customWidth="1"/>
    <col min="6394" max="6644" width="9.140625" style="1"/>
    <col min="6645" max="6645" width="21.7109375" style="1" bestFit="1" customWidth="1"/>
    <col min="6646" max="6646" width="71.28515625" style="1" bestFit="1" customWidth="1"/>
    <col min="6647" max="6649" width="13.140625" style="1" bestFit="1" customWidth="1"/>
    <col min="6650" max="6900" width="9.140625" style="1"/>
    <col min="6901" max="6901" width="21.7109375" style="1" bestFit="1" customWidth="1"/>
    <col min="6902" max="6902" width="71.28515625" style="1" bestFit="1" customWidth="1"/>
    <col min="6903" max="6905" width="13.140625" style="1" bestFit="1" customWidth="1"/>
    <col min="6906" max="7156" width="9.140625" style="1"/>
    <col min="7157" max="7157" width="21.7109375" style="1" bestFit="1" customWidth="1"/>
    <col min="7158" max="7158" width="71.28515625" style="1" bestFit="1" customWidth="1"/>
    <col min="7159" max="7161" width="13.140625" style="1" bestFit="1" customWidth="1"/>
    <col min="7162" max="7412" width="9.140625" style="1"/>
    <col min="7413" max="7413" width="21.7109375" style="1" bestFit="1" customWidth="1"/>
    <col min="7414" max="7414" width="71.28515625" style="1" bestFit="1" customWidth="1"/>
    <col min="7415" max="7417" width="13.140625" style="1" bestFit="1" customWidth="1"/>
    <col min="7418" max="7668" width="9.140625" style="1"/>
    <col min="7669" max="7669" width="21.7109375" style="1" bestFit="1" customWidth="1"/>
    <col min="7670" max="7670" width="71.28515625" style="1" bestFit="1" customWidth="1"/>
    <col min="7671" max="7673" width="13.140625" style="1" bestFit="1" customWidth="1"/>
    <col min="7674" max="7924" width="9.140625" style="1"/>
    <col min="7925" max="7925" width="21.7109375" style="1" bestFit="1" customWidth="1"/>
    <col min="7926" max="7926" width="71.28515625" style="1" bestFit="1" customWidth="1"/>
    <col min="7927" max="7929" width="13.140625" style="1" bestFit="1" customWidth="1"/>
    <col min="7930" max="8180" width="9.140625" style="1"/>
    <col min="8181" max="8181" width="21.7109375" style="1" bestFit="1" customWidth="1"/>
    <col min="8182" max="8182" width="71.28515625" style="1" bestFit="1" customWidth="1"/>
    <col min="8183" max="8185" width="13.140625" style="1" bestFit="1" customWidth="1"/>
    <col min="8186" max="8436" width="9.140625" style="1"/>
    <col min="8437" max="8437" width="21.7109375" style="1" bestFit="1" customWidth="1"/>
    <col min="8438" max="8438" width="71.28515625" style="1" bestFit="1" customWidth="1"/>
    <col min="8439" max="8441" width="13.140625" style="1" bestFit="1" customWidth="1"/>
    <col min="8442" max="8692" width="9.140625" style="1"/>
    <col min="8693" max="8693" width="21.7109375" style="1" bestFit="1" customWidth="1"/>
    <col min="8694" max="8694" width="71.28515625" style="1" bestFit="1" customWidth="1"/>
    <col min="8695" max="8697" width="13.140625" style="1" bestFit="1" customWidth="1"/>
    <col min="8698" max="8948" width="9.140625" style="1"/>
    <col min="8949" max="8949" width="21.7109375" style="1" bestFit="1" customWidth="1"/>
    <col min="8950" max="8950" width="71.28515625" style="1" bestFit="1" customWidth="1"/>
    <col min="8951" max="8953" width="13.140625" style="1" bestFit="1" customWidth="1"/>
    <col min="8954" max="9204" width="9.140625" style="1"/>
    <col min="9205" max="9205" width="21.7109375" style="1" bestFit="1" customWidth="1"/>
    <col min="9206" max="9206" width="71.28515625" style="1" bestFit="1" customWidth="1"/>
    <col min="9207" max="9209" width="13.140625" style="1" bestFit="1" customWidth="1"/>
    <col min="9210" max="9460" width="9.140625" style="1"/>
    <col min="9461" max="9461" width="21.7109375" style="1" bestFit="1" customWidth="1"/>
    <col min="9462" max="9462" width="71.28515625" style="1" bestFit="1" customWidth="1"/>
    <col min="9463" max="9465" width="13.140625" style="1" bestFit="1" customWidth="1"/>
    <col min="9466" max="9716" width="9.140625" style="1"/>
    <col min="9717" max="9717" width="21.7109375" style="1" bestFit="1" customWidth="1"/>
    <col min="9718" max="9718" width="71.28515625" style="1" bestFit="1" customWidth="1"/>
    <col min="9719" max="9721" width="13.140625" style="1" bestFit="1" customWidth="1"/>
    <col min="9722" max="9972" width="9.140625" style="1"/>
    <col min="9973" max="9973" width="21.7109375" style="1" bestFit="1" customWidth="1"/>
    <col min="9974" max="9974" width="71.28515625" style="1" bestFit="1" customWidth="1"/>
    <col min="9975" max="9977" width="13.140625" style="1" bestFit="1" customWidth="1"/>
    <col min="9978" max="10228" width="9.140625" style="1"/>
    <col min="10229" max="10229" width="21.7109375" style="1" bestFit="1" customWidth="1"/>
    <col min="10230" max="10230" width="71.28515625" style="1" bestFit="1" customWidth="1"/>
    <col min="10231" max="10233" width="13.140625" style="1" bestFit="1" customWidth="1"/>
    <col min="10234" max="10484" width="9.140625" style="1"/>
    <col min="10485" max="10485" width="21.7109375" style="1" bestFit="1" customWidth="1"/>
    <col min="10486" max="10486" width="71.28515625" style="1" bestFit="1" customWidth="1"/>
    <col min="10487" max="10489" width="13.140625" style="1" bestFit="1" customWidth="1"/>
    <col min="10490" max="10740" width="9.140625" style="1"/>
    <col min="10741" max="10741" width="21.7109375" style="1" bestFit="1" customWidth="1"/>
    <col min="10742" max="10742" width="71.28515625" style="1" bestFit="1" customWidth="1"/>
    <col min="10743" max="10745" width="13.140625" style="1" bestFit="1" customWidth="1"/>
    <col min="10746" max="10996" width="9.140625" style="1"/>
    <col min="10997" max="10997" width="21.7109375" style="1" bestFit="1" customWidth="1"/>
    <col min="10998" max="10998" width="71.28515625" style="1" bestFit="1" customWidth="1"/>
    <col min="10999" max="11001" width="13.140625" style="1" bestFit="1" customWidth="1"/>
    <col min="11002" max="11252" width="9.140625" style="1"/>
    <col min="11253" max="11253" width="21.7109375" style="1" bestFit="1" customWidth="1"/>
    <col min="11254" max="11254" width="71.28515625" style="1" bestFit="1" customWidth="1"/>
    <col min="11255" max="11257" width="13.140625" style="1" bestFit="1" customWidth="1"/>
    <col min="11258" max="11508" width="9.140625" style="1"/>
    <col min="11509" max="11509" width="21.7109375" style="1" bestFit="1" customWidth="1"/>
    <col min="11510" max="11510" width="71.28515625" style="1" bestFit="1" customWidth="1"/>
    <col min="11511" max="11513" width="13.140625" style="1" bestFit="1" customWidth="1"/>
    <col min="11514" max="11764" width="9.140625" style="1"/>
    <col min="11765" max="11765" width="21.7109375" style="1" bestFit="1" customWidth="1"/>
    <col min="11766" max="11766" width="71.28515625" style="1" bestFit="1" customWidth="1"/>
    <col min="11767" max="11769" width="13.140625" style="1" bestFit="1" customWidth="1"/>
    <col min="11770" max="12020" width="9.140625" style="1"/>
    <col min="12021" max="12021" width="21.7109375" style="1" bestFit="1" customWidth="1"/>
    <col min="12022" max="12022" width="71.28515625" style="1" bestFit="1" customWidth="1"/>
    <col min="12023" max="12025" width="13.140625" style="1" bestFit="1" customWidth="1"/>
    <col min="12026" max="12276" width="9.140625" style="1"/>
    <col min="12277" max="12277" width="21.7109375" style="1" bestFit="1" customWidth="1"/>
    <col min="12278" max="12278" width="71.28515625" style="1" bestFit="1" customWidth="1"/>
    <col min="12279" max="12281" width="13.140625" style="1" bestFit="1" customWidth="1"/>
    <col min="12282" max="12532" width="9.140625" style="1"/>
    <col min="12533" max="12533" width="21.7109375" style="1" bestFit="1" customWidth="1"/>
    <col min="12534" max="12534" width="71.28515625" style="1" bestFit="1" customWidth="1"/>
    <col min="12535" max="12537" width="13.140625" style="1" bestFit="1" customWidth="1"/>
    <col min="12538" max="12788" width="9.140625" style="1"/>
    <col min="12789" max="12789" width="21.7109375" style="1" bestFit="1" customWidth="1"/>
    <col min="12790" max="12790" width="71.28515625" style="1" bestFit="1" customWidth="1"/>
    <col min="12791" max="12793" width="13.140625" style="1" bestFit="1" customWidth="1"/>
    <col min="12794" max="13044" width="9.140625" style="1"/>
    <col min="13045" max="13045" width="21.7109375" style="1" bestFit="1" customWidth="1"/>
    <col min="13046" max="13046" width="71.28515625" style="1" bestFit="1" customWidth="1"/>
    <col min="13047" max="13049" width="13.140625" style="1" bestFit="1" customWidth="1"/>
    <col min="13050" max="13300" width="9.140625" style="1"/>
    <col min="13301" max="13301" width="21.7109375" style="1" bestFit="1" customWidth="1"/>
    <col min="13302" max="13302" width="71.28515625" style="1" bestFit="1" customWidth="1"/>
    <col min="13303" max="13305" width="13.140625" style="1" bestFit="1" customWidth="1"/>
    <col min="13306" max="13556" width="9.140625" style="1"/>
    <col min="13557" max="13557" width="21.7109375" style="1" bestFit="1" customWidth="1"/>
    <col min="13558" max="13558" width="71.28515625" style="1" bestFit="1" customWidth="1"/>
    <col min="13559" max="13561" width="13.140625" style="1" bestFit="1" customWidth="1"/>
    <col min="13562" max="13812" width="9.140625" style="1"/>
    <col min="13813" max="13813" width="21.7109375" style="1" bestFit="1" customWidth="1"/>
    <col min="13814" max="13814" width="71.28515625" style="1" bestFit="1" customWidth="1"/>
    <col min="13815" max="13817" width="13.140625" style="1" bestFit="1" customWidth="1"/>
    <col min="13818" max="14068" width="9.140625" style="1"/>
    <col min="14069" max="14069" width="21.7109375" style="1" bestFit="1" customWidth="1"/>
    <col min="14070" max="14070" width="71.28515625" style="1" bestFit="1" customWidth="1"/>
    <col min="14071" max="14073" width="13.140625" style="1" bestFit="1" customWidth="1"/>
    <col min="14074" max="14324" width="9.140625" style="1"/>
    <col min="14325" max="14325" width="21.7109375" style="1" bestFit="1" customWidth="1"/>
    <col min="14326" max="14326" width="71.28515625" style="1" bestFit="1" customWidth="1"/>
    <col min="14327" max="14329" width="13.140625" style="1" bestFit="1" customWidth="1"/>
    <col min="14330" max="14580" width="9.140625" style="1"/>
    <col min="14581" max="14581" width="21.7109375" style="1" bestFit="1" customWidth="1"/>
    <col min="14582" max="14582" width="71.28515625" style="1" bestFit="1" customWidth="1"/>
    <col min="14583" max="14585" width="13.140625" style="1" bestFit="1" customWidth="1"/>
    <col min="14586" max="14836" width="9.140625" style="1"/>
    <col min="14837" max="14837" width="21.7109375" style="1" bestFit="1" customWidth="1"/>
    <col min="14838" max="14838" width="71.28515625" style="1" bestFit="1" customWidth="1"/>
    <col min="14839" max="14841" width="13.140625" style="1" bestFit="1" customWidth="1"/>
    <col min="14842" max="15092" width="9.140625" style="1"/>
    <col min="15093" max="15093" width="21.7109375" style="1" bestFit="1" customWidth="1"/>
    <col min="15094" max="15094" width="71.28515625" style="1" bestFit="1" customWidth="1"/>
    <col min="15095" max="15097" width="13.140625" style="1" bestFit="1" customWidth="1"/>
    <col min="15098" max="15348" width="9.140625" style="1"/>
    <col min="15349" max="15349" width="21.7109375" style="1" bestFit="1" customWidth="1"/>
    <col min="15350" max="15350" width="71.28515625" style="1" bestFit="1" customWidth="1"/>
    <col min="15351" max="15353" width="13.140625" style="1" bestFit="1" customWidth="1"/>
    <col min="15354" max="15604" width="9.140625" style="1"/>
    <col min="15605" max="15605" width="21.7109375" style="1" bestFit="1" customWidth="1"/>
    <col min="15606" max="15606" width="71.28515625" style="1" bestFit="1" customWidth="1"/>
    <col min="15607" max="15609" width="13.140625" style="1" bestFit="1" customWidth="1"/>
    <col min="15610" max="15860" width="9.140625" style="1"/>
    <col min="15861" max="15861" width="21.7109375" style="1" bestFit="1" customWidth="1"/>
    <col min="15862" max="15862" width="71.28515625" style="1" bestFit="1" customWidth="1"/>
    <col min="15863" max="15865" width="13.140625" style="1" bestFit="1" customWidth="1"/>
    <col min="15866" max="16116" width="9.140625" style="1"/>
    <col min="16117" max="16117" width="21.7109375" style="1" bestFit="1" customWidth="1"/>
    <col min="16118" max="16118" width="71.28515625" style="1" bestFit="1" customWidth="1"/>
    <col min="16119" max="16121" width="13.140625" style="1" bestFit="1" customWidth="1"/>
    <col min="16122" max="16384" width="9.140625" style="1"/>
  </cols>
  <sheetData>
    <row r="1" spans="1:6">
      <c r="A1" s="26" t="s">
        <v>196</v>
      </c>
      <c r="B1" s="360">
        <v>3</v>
      </c>
      <c r="C1" s="3"/>
      <c r="D1" s="4"/>
      <c r="E1" s="4"/>
      <c r="F1" s="4"/>
    </row>
    <row r="2" spans="1:6">
      <c r="A2" s="26" t="s">
        <v>197</v>
      </c>
      <c r="B2" s="364" t="s">
        <v>869</v>
      </c>
      <c r="C2" s="4"/>
      <c r="D2" s="4"/>
      <c r="E2" s="4"/>
      <c r="F2" s="4"/>
    </row>
    <row r="3" spans="1:6">
      <c r="A3" s="26" t="s">
        <v>198</v>
      </c>
      <c r="B3" s="361" t="s">
        <v>201</v>
      </c>
      <c r="C3" s="4"/>
      <c r="D3" s="4"/>
      <c r="E3" s="4"/>
      <c r="F3" s="4"/>
    </row>
    <row r="4" spans="1:6">
      <c r="A4" s="26" t="s">
        <v>199</v>
      </c>
      <c r="B4" s="362" t="s">
        <v>0</v>
      </c>
      <c r="C4" s="4"/>
      <c r="D4" s="4"/>
      <c r="E4" s="4"/>
      <c r="F4" s="4"/>
    </row>
    <row r="5" spans="1:6">
      <c r="A5" s="26" t="s">
        <v>200</v>
      </c>
      <c r="B5" s="363" t="s">
        <v>202</v>
      </c>
      <c r="C5" s="4"/>
      <c r="D5" s="4"/>
      <c r="E5" s="4"/>
      <c r="F5" s="4"/>
    </row>
    <row r="6" spans="1:6" ht="15.75" thickBot="1">
      <c r="A6" s="2"/>
      <c r="B6" s="2"/>
      <c r="C6" s="4"/>
      <c r="D6" s="4"/>
      <c r="E6" s="4"/>
      <c r="F6" s="4"/>
    </row>
    <row r="7" spans="1:6">
      <c r="A7" s="853" t="s">
        <v>193</v>
      </c>
      <c r="B7" s="457" t="s">
        <v>204</v>
      </c>
      <c r="C7" s="855" t="s">
        <v>0</v>
      </c>
      <c r="D7" s="855" t="s">
        <v>205</v>
      </c>
      <c r="E7" s="857" t="s">
        <v>206</v>
      </c>
    </row>
    <row r="8" spans="1:6" ht="15.75" thickBot="1">
      <c r="A8" s="854" t="s">
        <v>68</v>
      </c>
      <c r="B8" s="458" t="s">
        <v>296</v>
      </c>
      <c r="C8" s="856" t="s">
        <v>74</v>
      </c>
      <c r="D8" s="856" t="s">
        <v>75</v>
      </c>
      <c r="E8" s="858" t="s">
        <v>76</v>
      </c>
    </row>
    <row r="9" spans="1:6">
      <c r="A9" s="459" t="s">
        <v>1</v>
      </c>
      <c r="B9" s="460" t="s">
        <v>796</v>
      </c>
      <c r="C9" s="368">
        <f>C10+C11+C12+C13</f>
        <v>0</v>
      </c>
      <c r="D9" s="368">
        <f>D10+D11+D12+D13</f>
        <v>0</v>
      </c>
      <c r="E9" s="369">
        <f>C9+D9</f>
        <v>0</v>
      </c>
    </row>
    <row r="10" spans="1:6">
      <c r="A10" s="461" t="s">
        <v>4</v>
      </c>
      <c r="B10" s="462" t="s">
        <v>322</v>
      </c>
      <c r="C10" s="370"/>
      <c r="D10" s="370"/>
      <c r="E10" s="371">
        <f t="shared" ref="E10:E51" si="0">C10+D10</f>
        <v>0</v>
      </c>
    </row>
    <row r="11" spans="1:6">
      <c r="A11" s="463">
        <v>1.2</v>
      </c>
      <c r="B11" s="462" t="s">
        <v>320</v>
      </c>
      <c r="C11" s="370"/>
      <c r="D11" s="370"/>
      <c r="E11" s="371">
        <f t="shared" si="0"/>
        <v>0</v>
      </c>
    </row>
    <row r="12" spans="1:6">
      <c r="A12" s="463">
        <v>1.3</v>
      </c>
      <c r="B12" s="462" t="s">
        <v>321</v>
      </c>
      <c r="C12" s="370"/>
      <c r="D12" s="370"/>
      <c r="E12" s="371">
        <f t="shared" si="0"/>
        <v>0</v>
      </c>
    </row>
    <row r="13" spans="1:6">
      <c r="A13" s="463">
        <v>1.4</v>
      </c>
      <c r="B13" s="462" t="s">
        <v>298</v>
      </c>
      <c r="C13" s="370"/>
      <c r="D13" s="370"/>
      <c r="E13" s="371">
        <f t="shared" si="0"/>
        <v>0</v>
      </c>
    </row>
    <row r="14" spans="1:6">
      <c r="A14" s="464" t="s">
        <v>2</v>
      </c>
      <c r="B14" s="465" t="s">
        <v>323</v>
      </c>
      <c r="C14" s="373">
        <f>C15+C16+C17+C18+C19</f>
        <v>0</v>
      </c>
      <c r="D14" s="373">
        <f>D15+D16+D17+D18+D19</f>
        <v>0</v>
      </c>
      <c r="E14" s="371">
        <f t="shared" si="0"/>
        <v>0</v>
      </c>
    </row>
    <row r="15" spans="1:6">
      <c r="A15" s="461" t="s">
        <v>84</v>
      </c>
      <c r="B15" s="466" t="s">
        <v>297</v>
      </c>
      <c r="C15" s="372"/>
      <c r="D15" s="372"/>
      <c r="E15" s="371">
        <f t="shared" si="0"/>
        <v>0</v>
      </c>
    </row>
    <row r="16" spans="1:6">
      <c r="A16" s="461" t="s">
        <v>89</v>
      </c>
      <c r="B16" s="466" t="s">
        <v>324</v>
      </c>
      <c r="C16" s="370"/>
      <c r="D16" s="370"/>
      <c r="E16" s="371">
        <f t="shared" si="0"/>
        <v>0</v>
      </c>
    </row>
    <row r="17" spans="1:5">
      <c r="A17" s="461" t="s">
        <v>90</v>
      </c>
      <c r="B17" s="467" t="s">
        <v>797</v>
      </c>
      <c r="C17" s="370"/>
      <c r="D17" s="370"/>
      <c r="E17" s="371">
        <f t="shared" si="0"/>
        <v>0</v>
      </c>
    </row>
    <row r="18" spans="1:5">
      <c r="A18" s="461" t="s">
        <v>91</v>
      </c>
      <c r="B18" s="462" t="s">
        <v>325</v>
      </c>
      <c r="C18" s="370"/>
      <c r="D18" s="370"/>
      <c r="E18" s="371">
        <f t="shared" si="0"/>
        <v>0</v>
      </c>
    </row>
    <row r="19" spans="1:5">
      <c r="A19" s="461" t="s">
        <v>92</v>
      </c>
      <c r="B19" s="462" t="s">
        <v>298</v>
      </c>
      <c r="C19" s="370"/>
      <c r="D19" s="370"/>
      <c r="E19" s="371">
        <f t="shared" si="0"/>
        <v>0</v>
      </c>
    </row>
    <row r="20" spans="1:5">
      <c r="A20" s="464" t="s">
        <v>3</v>
      </c>
      <c r="B20" s="465" t="s">
        <v>326</v>
      </c>
      <c r="C20" s="370"/>
      <c r="D20" s="370"/>
      <c r="E20" s="371">
        <f t="shared" si="0"/>
        <v>0</v>
      </c>
    </row>
    <row r="21" spans="1:5">
      <c r="A21" s="464" t="s">
        <v>97</v>
      </c>
      <c r="B21" s="465" t="s">
        <v>299</v>
      </c>
      <c r="C21" s="370"/>
      <c r="D21" s="370"/>
      <c r="E21" s="371">
        <f t="shared" si="0"/>
        <v>0</v>
      </c>
    </row>
    <row r="22" spans="1:5">
      <c r="A22" s="464" t="s">
        <v>98</v>
      </c>
      <c r="B22" s="465" t="s">
        <v>300</v>
      </c>
      <c r="C22" s="370"/>
      <c r="D22" s="370"/>
      <c r="E22" s="371">
        <f t="shared" si="0"/>
        <v>0</v>
      </c>
    </row>
    <row r="23" spans="1:5">
      <c r="A23" s="464" t="s">
        <v>99</v>
      </c>
      <c r="B23" s="465" t="s">
        <v>327</v>
      </c>
      <c r="C23" s="370"/>
      <c r="D23" s="370"/>
      <c r="E23" s="371">
        <f t="shared" si="0"/>
        <v>0</v>
      </c>
    </row>
    <row r="24" spans="1:5" s="77" customFormat="1">
      <c r="A24" s="464">
        <v>7</v>
      </c>
      <c r="B24" s="465" t="s">
        <v>328</v>
      </c>
      <c r="C24" s="374">
        <f>C25+C26</f>
        <v>0</v>
      </c>
      <c r="D24" s="374">
        <f>D25+D26</f>
        <v>0</v>
      </c>
      <c r="E24" s="371">
        <f t="shared" si="0"/>
        <v>0</v>
      </c>
    </row>
    <row r="25" spans="1:5" s="77" customFormat="1">
      <c r="A25" s="468">
        <v>7.1</v>
      </c>
      <c r="B25" s="466" t="s">
        <v>329</v>
      </c>
      <c r="C25" s="370"/>
      <c r="D25" s="370"/>
      <c r="E25" s="371">
        <f t="shared" si="0"/>
        <v>0</v>
      </c>
    </row>
    <row r="26" spans="1:5" s="77" customFormat="1">
      <c r="A26" s="468">
        <v>7.2</v>
      </c>
      <c r="B26" s="466" t="s">
        <v>330</v>
      </c>
      <c r="C26" s="370"/>
      <c r="D26" s="370"/>
      <c r="E26" s="371">
        <f t="shared" si="0"/>
        <v>0</v>
      </c>
    </row>
    <row r="27" spans="1:5">
      <c r="A27" s="464" t="s">
        <v>116</v>
      </c>
      <c r="B27" s="465" t="s">
        <v>301</v>
      </c>
      <c r="C27" s="370"/>
      <c r="D27" s="370"/>
      <c r="E27" s="371">
        <f t="shared" si="0"/>
        <v>0</v>
      </c>
    </row>
    <row r="28" spans="1:5" ht="15.75" thickBot="1">
      <c r="A28" s="469" t="s">
        <v>117</v>
      </c>
      <c r="B28" s="470" t="s">
        <v>331</v>
      </c>
      <c r="C28" s="370"/>
      <c r="D28" s="370"/>
      <c r="E28" s="375">
        <f t="shared" si="0"/>
        <v>0</v>
      </c>
    </row>
    <row r="29" spans="1:5" ht="15.75" thickBot="1">
      <c r="A29" s="471"/>
      <c r="B29" s="472" t="s">
        <v>302</v>
      </c>
      <c r="C29" s="376">
        <f>C9+C14+C20+C21+C22+C23+C24+C27+C28</f>
        <v>0</v>
      </c>
      <c r="D29" s="376">
        <f t="shared" ref="D29:E29" si="1">D9+D14+D20+D21+D22+D23+D24+D27+D28</f>
        <v>0</v>
      </c>
      <c r="E29" s="376">
        <f t="shared" si="1"/>
        <v>0</v>
      </c>
    </row>
    <row r="30" spans="1:5">
      <c r="A30" s="473" t="s">
        <v>1</v>
      </c>
      <c r="B30" s="474" t="s">
        <v>332</v>
      </c>
      <c r="C30" s="377">
        <f>C31+C32+C33</f>
        <v>0</v>
      </c>
      <c r="D30" s="377">
        <f>D31+D32+D33</f>
        <v>0</v>
      </c>
      <c r="E30" s="378">
        <f t="shared" si="0"/>
        <v>0</v>
      </c>
    </row>
    <row r="31" spans="1:5">
      <c r="A31" s="461" t="s">
        <v>4</v>
      </c>
      <c r="B31" s="462" t="s">
        <v>303</v>
      </c>
      <c r="C31" s="370"/>
      <c r="D31" s="370"/>
      <c r="E31" s="371">
        <f t="shared" si="0"/>
        <v>0</v>
      </c>
    </row>
    <row r="32" spans="1:5">
      <c r="A32" s="461" t="s">
        <v>54</v>
      </c>
      <c r="B32" s="462" t="s">
        <v>304</v>
      </c>
      <c r="C32" s="370"/>
      <c r="D32" s="370"/>
      <c r="E32" s="371">
        <f t="shared" si="0"/>
        <v>0</v>
      </c>
    </row>
    <row r="33" spans="1:5">
      <c r="A33" s="461" t="s">
        <v>77</v>
      </c>
      <c r="B33" s="462" t="s">
        <v>298</v>
      </c>
      <c r="C33" s="370"/>
      <c r="D33" s="370"/>
      <c r="E33" s="371">
        <f t="shared" si="0"/>
        <v>0</v>
      </c>
    </row>
    <row r="34" spans="1:5">
      <c r="A34" s="464" t="s">
        <v>2</v>
      </c>
      <c r="B34" s="465" t="s">
        <v>305</v>
      </c>
      <c r="C34" s="373">
        <f>C35+C36+C37</f>
        <v>0</v>
      </c>
      <c r="D34" s="373">
        <f>D35+D36+D37</f>
        <v>0</v>
      </c>
      <c r="E34" s="371">
        <f t="shared" si="0"/>
        <v>0</v>
      </c>
    </row>
    <row r="35" spans="1:5">
      <c r="A35" s="461" t="s">
        <v>84</v>
      </c>
      <c r="B35" s="462" t="s">
        <v>303</v>
      </c>
      <c r="C35" s="370"/>
      <c r="D35" s="370"/>
      <c r="E35" s="371">
        <f t="shared" si="0"/>
        <v>0</v>
      </c>
    </row>
    <row r="36" spans="1:5">
      <c r="A36" s="461" t="s">
        <v>89</v>
      </c>
      <c r="B36" s="462" t="s">
        <v>304</v>
      </c>
      <c r="C36" s="370"/>
      <c r="D36" s="370"/>
      <c r="E36" s="371">
        <f t="shared" si="0"/>
        <v>0</v>
      </c>
    </row>
    <row r="37" spans="1:5">
      <c r="A37" s="461" t="s">
        <v>90</v>
      </c>
      <c r="B37" s="462" t="s">
        <v>298</v>
      </c>
      <c r="C37" s="370"/>
      <c r="D37" s="370"/>
      <c r="E37" s="371">
        <f t="shared" si="0"/>
        <v>0</v>
      </c>
    </row>
    <row r="38" spans="1:5">
      <c r="A38" s="464" t="s">
        <v>3</v>
      </c>
      <c r="B38" s="465" t="s">
        <v>333</v>
      </c>
      <c r="C38" s="370"/>
      <c r="D38" s="370"/>
      <c r="E38" s="371">
        <f t="shared" si="0"/>
        <v>0</v>
      </c>
    </row>
    <row r="39" spans="1:5">
      <c r="A39" s="464" t="s">
        <v>97</v>
      </c>
      <c r="B39" s="465" t="s">
        <v>306</v>
      </c>
      <c r="C39" s="370"/>
      <c r="D39" s="370"/>
      <c r="E39" s="371">
        <f t="shared" si="0"/>
        <v>0</v>
      </c>
    </row>
    <row r="40" spans="1:5">
      <c r="A40" s="464" t="s">
        <v>98</v>
      </c>
      <c r="B40" s="465" t="s">
        <v>307</v>
      </c>
      <c r="C40" s="370"/>
      <c r="D40" s="370"/>
      <c r="E40" s="371">
        <f t="shared" si="0"/>
        <v>0</v>
      </c>
    </row>
    <row r="41" spans="1:5">
      <c r="A41" s="464" t="s">
        <v>99</v>
      </c>
      <c r="B41" s="465" t="s">
        <v>308</v>
      </c>
      <c r="C41" s="373">
        <f>C42+C43+C44</f>
        <v>0</v>
      </c>
      <c r="D41" s="373">
        <f>D42+D43+D44</f>
        <v>0</v>
      </c>
      <c r="E41" s="371">
        <f t="shared" si="0"/>
        <v>0</v>
      </c>
    </row>
    <row r="42" spans="1:5">
      <c r="A42" s="461" t="s">
        <v>100</v>
      </c>
      <c r="B42" s="462" t="s">
        <v>309</v>
      </c>
      <c r="C42" s="370"/>
      <c r="D42" s="370"/>
      <c r="E42" s="371">
        <f t="shared" si="0"/>
        <v>0</v>
      </c>
    </row>
    <row r="43" spans="1:5">
      <c r="A43" s="461" t="s">
        <v>101</v>
      </c>
      <c r="B43" s="462" t="s">
        <v>310</v>
      </c>
      <c r="C43" s="370"/>
      <c r="D43" s="370"/>
      <c r="E43" s="371">
        <f t="shared" si="0"/>
        <v>0</v>
      </c>
    </row>
    <row r="44" spans="1:5">
      <c r="A44" s="461" t="s">
        <v>102</v>
      </c>
      <c r="B44" s="462" t="s">
        <v>311</v>
      </c>
      <c r="C44" s="370"/>
      <c r="D44" s="370"/>
      <c r="E44" s="371">
        <f t="shared" si="0"/>
        <v>0</v>
      </c>
    </row>
    <row r="45" spans="1:5" s="77" customFormat="1">
      <c r="A45" s="464" t="s">
        <v>115</v>
      </c>
      <c r="B45" s="465" t="s">
        <v>312</v>
      </c>
      <c r="C45" s="370"/>
      <c r="D45" s="370"/>
      <c r="E45" s="371">
        <f t="shared" si="0"/>
        <v>0</v>
      </c>
    </row>
    <row r="46" spans="1:5" s="78" customFormat="1" ht="12.75">
      <c r="A46" s="464">
        <v>8</v>
      </c>
      <c r="B46" s="465" t="s">
        <v>313</v>
      </c>
      <c r="C46" s="374">
        <f>C47+C48</f>
        <v>0</v>
      </c>
      <c r="D46" s="374">
        <f>D47+D48</f>
        <v>0</v>
      </c>
      <c r="E46" s="371">
        <f t="shared" si="0"/>
        <v>0</v>
      </c>
    </row>
    <row r="47" spans="1:5" s="78" customFormat="1" ht="12">
      <c r="A47" s="468">
        <v>8.1999999999999993</v>
      </c>
      <c r="B47" s="466" t="s">
        <v>314</v>
      </c>
      <c r="C47" s="370"/>
      <c r="D47" s="370"/>
      <c r="E47" s="371">
        <f t="shared" si="0"/>
        <v>0</v>
      </c>
    </row>
    <row r="48" spans="1:5" s="78" customFormat="1" ht="12">
      <c r="A48" s="468">
        <v>8.4</v>
      </c>
      <c r="B48" s="466" t="s">
        <v>315</v>
      </c>
      <c r="C48" s="370"/>
      <c r="D48" s="370"/>
      <c r="E48" s="371">
        <f t="shared" si="0"/>
        <v>0</v>
      </c>
    </row>
    <row r="49" spans="1:5">
      <c r="A49" s="464" t="s">
        <v>117</v>
      </c>
      <c r="B49" s="465" t="s">
        <v>316</v>
      </c>
      <c r="C49" s="370"/>
      <c r="D49" s="370"/>
      <c r="E49" s="371">
        <f t="shared" si="0"/>
        <v>0</v>
      </c>
    </row>
    <row r="50" spans="1:5">
      <c r="A50" s="464" t="s">
        <v>118</v>
      </c>
      <c r="B50" s="465" t="s">
        <v>317</v>
      </c>
      <c r="C50" s="370"/>
      <c r="D50" s="370"/>
      <c r="E50" s="371">
        <f t="shared" si="0"/>
        <v>0</v>
      </c>
    </row>
    <row r="51" spans="1:5" ht="15.75" thickBot="1">
      <c r="A51" s="475" t="s">
        <v>119</v>
      </c>
      <c r="B51" s="476" t="s">
        <v>318</v>
      </c>
      <c r="C51" s="370"/>
      <c r="D51" s="370"/>
      <c r="E51" s="379">
        <f t="shared" si="0"/>
        <v>0</v>
      </c>
    </row>
    <row r="52" spans="1:5" ht="15.75" thickBot="1">
      <c r="A52" s="477"/>
      <c r="B52" s="478" t="s">
        <v>319</v>
      </c>
      <c r="C52" s="380">
        <f>C30+C34+C38+C39+C40+C41+C45+C46+C49+C50+C51</f>
        <v>0</v>
      </c>
      <c r="D52" s="380">
        <f t="shared" ref="D52:E52" si="2">D30+D34+D38+D39+D40+D41+D45+D46+D49+D50+D51</f>
        <v>0</v>
      </c>
      <c r="E52" s="380">
        <f t="shared" si="2"/>
        <v>0</v>
      </c>
    </row>
    <row r="53" spans="1:5">
      <c r="A53" s="89"/>
      <c r="B53" s="89"/>
      <c r="C53" s="90"/>
      <c r="D53" s="91"/>
      <c r="E53" s="91"/>
    </row>
    <row r="56" spans="1:5">
      <c r="A56" s="81"/>
      <c r="B56" s="82"/>
    </row>
  </sheetData>
  <mergeCells count="4">
    <mergeCell ref="A7:A8"/>
    <mergeCell ref="C7:C8"/>
    <mergeCell ref="D7:D8"/>
    <mergeCell ref="E7:E8"/>
  </mergeCells>
  <pageMargins left="0.75" right="0.75" top="1" bottom="1" header="0.5" footer="0.5"/>
  <pageSetup paperSize="9" orientation="portrait" horizontalDpi="90" verticalDpi="9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43"/>
  <sheetViews>
    <sheetView topLeftCell="A13" zoomScaleNormal="100" workbookViewId="0"/>
  </sheetViews>
  <sheetFormatPr defaultRowHeight="15"/>
  <cols>
    <col min="1" max="1" width="27" style="1" customWidth="1"/>
    <col min="2" max="2" width="55.7109375" style="1" bestFit="1" customWidth="1"/>
    <col min="3" max="3" width="13.28515625" style="1" customWidth="1"/>
    <col min="4" max="4" width="11.28515625" style="1" customWidth="1"/>
    <col min="5" max="5" width="10.85546875" style="1" customWidth="1"/>
    <col min="6" max="6" width="12.140625" style="1" customWidth="1"/>
    <col min="7" max="7" width="14.5703125" style="1" bestFit="1" customWidth="1"/>
    <col min="8" max="244" width="9.140625" style="1"/>
    <col min="245" max="245" width="21.7109375" style="1" bestFit="1" customWidth="1"/>
    <col min="246" max="246" width="46.140625" style="1" bestFit="1" customWidth="1"/>
    <col min="247" max="247" width="7.85546875" style="1" bestFit="1" customWidth="1"/>
    <col min="248" max="248" width="9.28515625" style="1" bestFit="1" customWidth="1"/>
    <col min="249" max="249" width="7.85546875" style="1" bestFit="1" customWidth="1"/>
    <col min="250" max="250" width="9.28515625" style="1" bestFit="1" customWidth="1"/>
    <col min="251" max="251" width="6.7109375" style="1" bestFit="1" customWidth="1"/>
    <col min="252" max="500" width="9.140625" style="1"/>
    <col min="501" max="501" width="21.7109375" style="1" bestFit="1" customWidth="1"/>
    <col min="502" max="502" width="46.140625" style="1" bestFit="1" customWidth="1"/>
    <col min="503" max="503" width="7.85546875" style="1" bestFit="1" customWidth="1"/>
    <col min="504" max="504" width="9.28515625" style="1" bestFit="1" customWidth="1"/>
    <col min="505" max="505" width="7.85546875" style="1" bestFit="1" customWidth="1"/>
    <col min="506" max="506" width="9.28515625" style="1" bestFit="1" customWidth="1"/>
    <col min="507" max="507" width="6.7109375" style="1" bestFit="1" customWidth="1"/>
    <col min="508" max="756" width="9.140625" style="1"/>
    <col min="757" max="757" width="21.7109375" style="1" bestFit="1" customWidth="1"/>
    <col min="758" max="758" width="46.140625" style="1" bestFit="1" customWidth="1"/>
    <col min="759" max="759" width="7.85546875" style="1" bestFit="1" customWidth="1"/>
    <col min="760" max="760" width="9.28515625" style="1" bestFit="1" customWidth="1"/>
    <col min="761" max="761" width="7.85546875" style="1" bestFit="1" customWidth="1"/>
    <col min="762" max="762" width="9.28515625" style="1" bestFit="1" customWidth="1"/>
    <col min="763" max="763" width="6.7109375" style="1" bestFit="1" customWidth="1"/>
    <col min="764" max="1012" width="9.140625" style="1"/>
    <col min="1013" max="1013" width="21.7109375" style="1" bestFit="1" customWidth="1"/>
    <col min="1014" max="1014" width="46.140625" style="1" bestFit="1" customWidth="1"/>
    <col min="1015" max="1015" width="7.85546875" style="1" bestFit="1" customWidth="1"/>
    <col min="1016" max="1016" width="9.28515625" style="1" bestFit="1" customWidth="1"/>
    <col min="1017" max="1017" width="7.85546875" style="1" bestFit="1" customWidth="1"/>
    <col min="1018" max="1018" width="9.28515625" style="1" bestFit="1" customWidth="1"/>
    <col min="1019" max="1019" width="6.7109375" style="1" bestFit="1" customWidth="1"/>
    <col min="1020" max="1268" width="9.140625" style="1"/>
    <col min="1269" max="1269" width="21.7109375" style="1" bestFit="1" customWidth="1"/>
    <col min="1270" max="1270" width="46.140625" style="1" bestFit="1" customWidth="1"/>
    <col min="1271" max="1271" width="7.85546875" style="1" bestFit="1" customWidth="1"/>
    <col min="1272" max="1272" width="9.28515625" style="1" bestFit="1" customWidth="1"/>
    <col min="1273" max="1273" width="7.85546875" style="1" bestFit="1" customWidth="1"/>
    <col min="1274" max="1274" width="9.28515625" style="1" bestFit="1" customWidth="1"/>
    <col min="1275" max="1275" width="6.7109375" style="1" bestFit="1" customWidth="1"/>
    <col min="1276" max="1524" width="9.140625" style="1"/>
    <col min="1525" max="1525" width="21.7109375" style="1" bestFit="1" customWidth="1"/>
    <col min="1526" max="1526" width="46.140625" style="1" bestFit="1" customWidth="1"/>
    <col min="1527" max="1527" width="7.85546875" style="1" bestFit="1" customWidth="1"/>
    <col min="1528" max="1528" width="9.28515625" style="1" bestFit="1" customWidth="1"/>
    <col min="1529" max="1529" width="7.85546875" style="1" bestFit="1" customWidth="1"/>
    <col min="1530" max="1530" width="9.28515625" style="1" bestFit="1" customWidth="1"/>
    <col min="1531" max="1531" width="6.7109375" style="1" bestFit="1" customWidth="1"/>
    <col min="1532" max="1780" width="9.140625" style="1"/>
    <col min="1781" max="1781" width="21.7109375" style="1" bestFit="1" customWidth="1"/>
    <col min="1782" max="1782" width="46.140625" style="1" bestFit="1" customWidth="1"/>
    <col min="1783" max="1783" width="7.85546875" style="1" bestFit="1" customWidth="1"/>
    <col min="1784" max="1784" width="9.28515625" style="1" bestFit="1" customWidth="1"/>
    <col min="1785" max="1785" width="7.85546875" style="1" bestFit="1" customWidth="1"/>
    <col min="1786" max="1786" width="9.28515625" style="1" bestFit="1" customWidth="1"/>
    <col min="1787" max="1787" width="6.7109375" style="1" bestFit="1" customWidth="1"/>
    <col min="1788" max="2036" width="9.140625" style="1"/>
    <col min="2037" max="2037" width="21.7109375" style="1" bestFit="1" customWidth="1"/>
    <col min="2038" max="2038" width="46.140625" style="1" bestFit="1" customWidth="1"/>
    <col min="2039" max="2039" width="7.85546875" style="1" bestFit="1" customWidth="1"/>
    <col min="2040" max="2040" width="9.28515625" style="1" bestFit="1" customWidth="1"/>
    <col min="2041" max="2041" width="7.85546875" style="1" bestFit="1" customWidth="1"/>
    <col min="2042" max="2042" width="9.28515625" style="1" bestFit="1" customWidth="1"/>
    <col min="2043" max="2043" width="6.7109375" style="1" bestFit="1" customWidth="1"/>
    <col min="2044" max="2292" width="9.140625" style="1"/>
    <col min="2293" max="2293" width="21.7109375" style="1" bestFit="1" customWidth="1"/>
    <col min="2294" max="2294" width="46.140625" style="1" bestFit="1" customWidth="1"/>
    <col min="2295" max="2295" width="7.85546875" style="1" bestFit="1" customWidth="1"/>
    <col min="2296" max="2296" width="9.28515625" style="1" bestFit="1" customWidth="1"/>
    <col min="2297" max="2297" width="7.85546875" style="1" bestFit="1" customWidth="1"/>
    <col min="2298" max="2298" width="9.28515625" style="1" bestFit="1" customWidth="1"/>
    <col min="2299" max="2299" width="6.7109375" style="1" bestFit="1" customWidth="1"/>
    <col min="2300" max="2548" width="9.140625" style="1"/>
    <col min="2549" max="2549" width="21.7109375" style="1" bestFit="1" customWidth="1"/>
    <col min="2550" max="2550" width="46.140625" style="1" bestFit="1" customWidth="1"/>
    <col min="2551" max="2551" width="7.85546875" style="1" bestFit="1" customWidth="1"/>
    <col min="2552" max="2552" width="9.28515625" style="1" bestFit="1" customWidth="1"/>
    <col min="2553" max="2553" width="7.85546875" style="1" bestFit="1" customWidth="1"/>
    <col min="2554" max="2554" width="9.28515625" style="1" bestFit="1" customWidth="1"/>
    <col min="2555" max="2555" width="6.7109375" style="1" bestFit="1" customWidth="1"/>
    <col min="2556" max="2804" width="9.140625" style="1"/>
    <col min="2805" max="2805" width="21.7109375" style="1" bestFit="1" customWidth="1"/>
    <col min="2806" max="2806" width="46.140625" style="1" bestFit="1" customWidth="1"/>
    <col min="2807" max="2807" width="7.85546875" style="1" bestFit="1" customWidth="1"/>
    <col min="2808" max="2808" width="9.28515625" style="1" bestFit="1" customWidth="1"/>
    <col min="2809" max="2809" width="7.85546875" style="1" bestFit="1" customWidth="1"/>
    <col min="2810" max="2810" width="9.28515625" style="1" bestFit="1" customWidth="1"/>
    <col min="2811" max="2811" width="6.7109375" style="1" bestFit="1" customWidth="1"/>
    <col min="2812" max="3060" width="9.140625" style="1"/>
    <col min="3061" max="3061" width="21.7109375" style="1" bestFit="1" customWidth="1"/>
    <col min="3062" max="3062" width="46.140625" style="1" bestFit="1" customWidth="1"/>
    <col min="3063" max="3063" width="7.85546875" style="1" bestFit="1" customWidth="1"/>
    <col min="3064" max="3064" width="9.28515625" style="1" bestFit="1" customWidth="1"/>
    <col min="3065" max="3065" width="7.85546875" style="1" bestFit="1" customWidth="1"/>
    <col min="3066" max="3066" width="9.28515625" style="1" bestFit="1" customWidth="1"/>
    <col min="3067" max="3067" width="6.7109375" style="1" bestFit="1" customWidth="1"/>
    <col min="3068" max="3316" width="9.140625" style="1"/>
    <col min="3317" max="3317" width="21.7109375" style="1" bestFit="1" customWidth="1"/>
    <col min="3318" max="3318" width="46.140625" style="1" bestFit="1" customWidth="1"/>
    <col min="3319" max="3319" width="7.85546875" style="1" bestFit="1" customWidth="1"/>
    <col min="3320" max="3320" width="9.28515625" style="1" bestFit="1" customWidth="1"/>
    <col min="3321" max="3321" width="7.85546875" style="1" bestFit="1" customWidth="1"/>
    <col min="3322" max="3322" width="9.28515625" style="1" bestFit="1" customWidth="1"/>
    <col min="3323" max="3323" width="6.7109375" style="1" bestFit="1" customWidth="1"/>
    <col min="3324" max="3572" width="9.140625" style="1"/>
    <col min="3573" max="3573" width="21.7109375" style="1" bestFit="1" customWidth="1"/>
    <col min="3574" max="3574" width="46.140625" style="1" bestFit="1" customWidth="1"/>
    <col min="3575" max="3575" width="7.85546875" style="1" bestFit="1" customWidth="1"/>
    <col min="3576" max="3576" width="9.28515625" style="1" bestFit="1" customWidth="1"/>
    <col min="3577" max="3577" width="7.85546875" style="1" bestFit="1" customWidth="1"/>
    <col min="3578" max="3578" width="9.28515625" style="1" bestFit="1" customWidth="1"/>
    <col min="3579" max="3579" width="6.7109375" style="1" bestFit="1" customWidth="1"/>
    <col min="3580" max="3828" width="9.140625" style="1"/>
    <col min="3829" max="3829" width="21.7109375" style="1" bestFit="1" customWidth="1"/>
    <col min="3830" max="3830" width="46.140625" style="1" bestFit="1" customWidth="1"/>
    <col min="3831" max="3831" width="7.85546875" style="1" bestFit="1" customWidth="1"/>
    <col min="3832" max="3832" width="9.28515625" style="1" bestFit="1" customWidth="1"/>
    <col min="3833" max="3833" width="7.85546875" style="1" bestFit="1" customWidth="1"/>
    <col min="3834" max="3834" width="9.28515625" style="1" bestFit="1" customWidth="1"/>
    <col min="3835" max="3835" width="6.7109375" style="1" bestFit="1" customWidth="1"/>
    <col min="3836" max="4084" width="9.140625" style="1"/>
    <col min="4085" max="4085" width="21.7109375" style="1" bestFit="1" customWidth="1"/>
    <col min="4086" max="4086" width="46.140625" style="1" bestFit="1" customWidth="1"/>
    <col min="4087" max="4087" width="7.85546875" style="1" bestFit="1" customWidth="1"/>
    <col min="4088" max="4088" width="9.28515625" style="1" bestFit="1" customWidth="1"/>
    <col min="4089" max="4089" width="7.85546875" style="1" bestFit="1" customWidth="1"/>
    <col min="4090" max="4090" width="9.28515625" style="1" bestFit="1" customWidth="1"/>
    <col min="4091" max="4091" width="6.7109375" style="1" bestFit="1" customWidth="1"/>
    <col min="4092" max="4340" width="9.140625" style="1"/>
    <col min="4341" max="4341" width="21.7109375" style="1" bestFit="1" customWidth="1"/>
    <col min="4342" max="4342" width="46.140625" style="1" bestFit="1" customWidth="1"/>
    <col min="4343" max="4343" width="7.85546875" style="1" bestFit="1" customWidth="1"/>
    <col min="4344" max="4344" width="9.28515625" style="1" bestFit="1" customWidth="1"/>
    <col min="4345" max="4345" width="7.85546875" style="1" bestFit="1" customWidth="1"/>
    <col min="4346" max="4346" width="9.28515625" style="1" bestFit="1" customWidth="1"/>
    <col min="4347" max="4347" width="6.7109375" style="1" bestFit="1" customWidth="1"/>
    <col min="4348" max="4596" width="9.140625" style="1"/>
    <col min="4597" max="4597" width="21.7109375" style="1" bestFit="1" customWidth="1"/>
    <col min="4598" max="4598" width="46.140625" style="1" bestFit="1" customWidth="1"/>
    <col min="4599" max="4599" width="7.85546875" style="1" bestFit="1" customWidth="1"/>
    <col min="4600" max="4600" width="9.28515625" style="1" bestFit="1" customWidth="1"/>
    <col min="4601" max="4601" width="7.85546875" style="1" bestFit="1" customWidth="1"/>
    <col min="4602" max="4602" width="9.28515625" style="1" bestFit="1" customWidth="1"/>
    <col min="4603" max="4603" width="6.7109375" style="1" bestFit="1" customWidth="1"/>
    <col min="4604" max="4852" width="9.140625" style="1"/>
    <col min="4853" max="4853" width="21.7109375" style="1" bestFit="1" customWidth="1"/>
    <col min="4854" max="4854" width="46.140625" style="1" bestFit="1" customWidth="1"/>
    <col min="4855" max="4855" width="7.85546875" style="1" bestFit="1" customWidth="1"/>
    <col min="4856" max="4856" width="9.28515625" style="1" bestFit="1" customWidth="1"/>
    <col min="4857" max="4857" width="7.85546875" style="1" bestFit="1" customWidth="1"/>
    <col min="4858" max="4858" width="9.28515625" style="1" bestFit="1" customWidth="1"/>
    <col min="4859" max="4859" width="6.7109375" style="1" bestFit="1" customWidth="1"/>
    <col min="4860" max="5108" width="9.140625" style="1"/>
    <col min="5109" max="5109" width="21.7109375" style="1" bestFit="1" customWidth="1"/>
    <col min="5110" max="5110" width="46.140625" style="1" bestFit="1" customWidth="1"/>
    <col min="5111" max="5111" width="7.85546875" style="1" bestFit="1" customWidth="1"/>
    <col min="5112" max="5112" width="9.28515625" style="1" bestFit="1" customWidth="1"/>
    <col min="5113" max="5113" width="7.85546875" style="1" bestFit="1" customWidth="1"/>
    <col min="5114" max="5114" width="9.28515625" style="1" bestFit="1" customWidth="1"/>
    <col min="5115" max="5115" width="6.7109375" style="1" bestFit="1" customWidth="1"/>
    <col min="5116" max="5364" width="9.140625" style="1"/>
    <col min="5365" max="5365" width="21.7109375" style="1" bestFit="1" customWidth="1"/>
    <col min="5366" max="5366" width="46.140625" style="1" bestFit="1" customWidth="1"/>
    <col min="5367" max="5367" width="7.85546875" style="1" bestFit="1" customWidth="1"/>
    <col min="5368" max="5368" width="9.28515625" style="1" bestFit="1" customWidth="1"/>
    <col min="5369" max="5369" width="7.85546875" style="1" bestFit="1" customWidth="1"/>
    <col min="5370" max="5370" width="9.28515625" style="1" bestFit="1" customWidth="1"/>
    <col min="5371" max="5371" width="6.7109375" style="1" bestFit="1" customWidth="1"/>
    <col min="5372" max="5620" width="9.140625" style="1"/>
    <col min="5621" max="5621" width="21.7109375" style="1" bestFit="1" customWidth="1"/>
    <col min="5622" max="5622" width="46.140625" style="1" bestFit="1" customWidth="1"/>
    <col min="5623" max="5623" width="7.85546875" style="1" bestFit="1" customWidth="1"/>
    <col min="5624" max="5624" width="9.28515625" style="1" bestFit="1" customWidth="1"/>
    <col min="5625" max="5625" width="7.85546875" style="1" bestFit="1" customWidth="1"/>
    <col min="5626" max="5626" width="9.28515625" style="1" bestFit="1" customWidth="1"/>
    <col min="5627" max="5627" width="6.7109375" style="1" bestFit="1" customWidth="1"/>
    <col min="5628" max="5876" width="9.140625" style="1"/>
    <col min="5877" max="5877" width="21.7109375" style="1" bestFit="1" customWidth="1"/>
    <col min="5878" max="5878" width="46.140625" style="1" bestFit="1" customWidth="1"/>
    <col min="5879" max="5879" width="7.85546875" style="1" bestFit="1" customWidth="1"/>
    <col min="5880" max="5880" width="9.28515625" style="1" bestFit="1" customWidth="1"/>
    <col min="5881" max="5881" width="7.85546875" style="1" bestFit="1" customWidth="1"/>
    <col min="5882" max="5882" width="9.28515625" style="1" bestFit="1" customWidth="1"/>
    <col min="5883" max="5883" width="6.7109375" style="1" bestFit="1" customWidth="1"/>
    <col min="5884" max="6132" width="9.140625" style="1"/>
    <col min="6133" max="6133" width="21.7109375" style="1" bestFit="1" customWidth="1"/>
    <col min="6134" max="6134" width="46.140625" style="1" bestFit="1" customWidth="1"/>
    <col min="6135" max="6135" width="7.85546875" style="1" bestFit="1" customWidth="1"/>
    <col min="6136" max="6136" width="9.28515625" style="1" bestFit="1" customWidth="1"/>
    <col min="6137" max="6137" width="7.85546875" style="1" bestFit="1" customWidth="1"/>
    <col min="6138" max="6138" width="9.28515625" style="1" bestFit="1" customWidth="1"/>
    <col min="6139" max="6139" width="6.7109375" style="1" bestFit="1" customWidth="1"/>
    <col min="6140" max="6388" width="9.140625" style="1"/>
    <col min="6389" max="6389" width="21.7109375" style="1" bestFit="1" customWidth="1"/>
    <col min="6390" max="6390" width="46.140625" style="1" bestFit="1" customWidth="1"/>
    <col min="6391" max="6391" width="7.85546875" style="1" bestFit="1" customWidth="1"/>
    <col min="6392" max="6392" width="9.28515625" style="1" bestFit="1" customWidth="1"/>
    <col min="6393" max="6393" width="7.85546875" style="1" bestFit="1" customWidth="1"/>
    <col min="6394" max="6394" width="9.28515625" style="1" bestFit="1" customWidth="1"/>
    <col min="6395" max="6395" width="6.7109375" style="1" bestFit="1" customWidth="1"/>
    <col min="6396" max="6644" width="9.140625" style="1"/>
    <col min="6645" max="6645" width="21.7109375" style="1" bestFit="1" customWidth="1"/>
    <col min="6646" max="6646" width="46.140625" style="1" bestFit="1" customWidth="1"/>
    <col min="6647" max="6647" width="7.85546875" style="1" bestFit="1" customWidth="1"/>
    <col min="6648" max="6648" width="9.28515625" style="1" bestFit="1" customWidth="1"/>
    <col min="6649" max="6649" width="7.85546875" style="1" bestFit="1" customWidth="1"/>
    <col min="6650" max="6650" width="9.28515625" style="1" bestFit="1" customWidth="1"/>
    <col min="6651" max="6651" width="6.7109375" style="1" bestFit="1" customWidth="1"/>
    <col min="6652" max="6900" width="9.140625" style="1"/>
    <col min="6901" max="6901" width="21.7109375" style="1" bestFit="1" customWidth="1"/>
    <col min="6902" max="6902" width="46.140625" style="1" bestFit="1" customWidth="1"/>
    <col min="6903" max="6903" width="7.85546875" style="1" bestFit="1" customWidth="1"/>
    <col min="6904" max="6904" width="9.28515625" style="1" bestFit="1" customWidth="1"/>
    <col min="6905" max="6905" width="7.85546875" style="1" bestFit="1" customWidth="1"/>
    <col min="6906" max="6906" width="9.28515625" style="1" bestFit="1" customWidth="1"/>
    <col min="6907" max="6907" width="6.7109375" style="1" bestFit="1" customWidth="1"/>
    <col min="6908" max="7156" width="9.140625" style="1"/>
    <col min="7157" max="7157" width="21.7109375" style="1" bestFit="1" customWidth="1"/>
    <col min="7158" max="7158" width="46.140625" style="1" bestFit="1" customWidth="1"/>
    <col min="7159" max="7159" width="7.85546875" style="1" bestFit="1" customWidth="1"/>
    <col min="7160" max="7160" width="9.28515625" style="1" bestFit="1" customWidth="1"/>
    <col min="7161" max="7161" width="7.85546875" style="1" bestFit="1" customWidth="1"/>
    <col min="7162" max="7162" width="9.28515625" style="1" bestFit="1" customWidth="1"/>
    <col min="7163" max="7163" width="6.7109375" style="1" bestFit="1" customWidth="1"/>
    <col min="7164" max="7412" width="9.140625" style="1"/>
    <col min="7413" max="7413" width="21.7109375" style="1" bestFit="1" customWidth="1"/>
    <col min="7414" max="7414" width="46.140625" style="1" bestFit="1" customWidth="1"/>
    <col min="7415" max="7415" width="7.85546875" style="1" bestFit="1" customWidth="1"/>
    <col min="7416" max="7416" width="9.28515625" style="1" bestFit="1" customWidth="1"/>
    <col min="7417" max="7417" width="7.85546875" style="1" bestFit="1" customWidth="1"/>
    <col min="7418" max="7418" width="9.28515625" style="1" bestFit="1" customWidth="1"/>
    <col min="7419" max="7419" width="6.7109375" style="1" bestFit="1" customWidth="1"/>
    <col min="7420" max="7668" width="9.140625" style="1"/>
    <col min="7669" max="7669" width="21.7109375" style="1" bestFit="1" customWidth="1"/>
    <col min="7670" max="7670" width="46.140625" style="1" bestFit="1" customWidth="1"/>
    <col min="7671" max="7671" width="7.85546875" style="1" bestFit="1" customWidth="1"/>
    <col min="7672" max="7672" width="9.28515625" style="1" bestFit="1" customWidth="1"/>
    <col min="7673" max="7673" width="7.85546875" style="1" bestFit="1" customWidth="1"/>
    <col min="7674" max="7674" width="9.28515625" style="1" bestFit="1" customWidth="1"/>
    <col min="7675" max="7675" width="6.7109375" style="1" bestFit="1" customWidth="1"/>
    <col min="7676" max="7924" width="9.140625" style="1"/>
    <col min="7925" max="7925" width="21.7109375" style="1" bestFit="1" customWidth="1"/>
    <col min="7926" max="7926" width="46.140625" style="1" bestFit="1" customWidth="1"/>
    <col min="7927" max="7927" width="7.85546875" style="1" bestFit="1" customWidth="1"/>
    <col min="7928" max="7928" width="9.28515625" style="1" bestFit="1" customWidth="1"/>
    <col min="7929" max="7929" width="7.85546875" style="1" bestFit="1" customWidth="1"/>
    <col min="7930" max="7930" width="9.28515625" style="1" bestFit="1" customWidth="1"/>
    <col min="7931" max="7931" width="6.7109375" style="1" bestFit="1" customWidth="1"/>
    <col min="7932" max="8180" width="9.140625" style="1"/>
    <col min="8181" max="8181" width="21.7109375" style="1" bestFit="1" customWidth="1"/>
    <col min="8182" max="8182" width="46.140625" style="1" bestFit="1" customWidth="1"/>
    <col min="8183" max="8183" width="7.85546875" style="1" bestFit="1" customWidth="1"/>
    <col min="8184" max="8184" width="9.28515625" style="1" bestFit="1" customWidth="1"/>
    <col min="8185" max="8185" width="7.85546875" style="1" bestFit="1" customWidth="1"/>
    <col min="8186" max="8186" width="9.28515625" style="1" bestFit="1" customWidth="1"/>
    <col min="8187" max="8187" width="6.7109375" style="1" bestFit="1" customWidth="1"/>
    <col min="8188" max="8436" width="9.140625" style="1"/>
    <col min="8437" max="8437" width="21.7109375" style="1" bestFit="1" customWidth="1"/>
    <col min="8438" max="8438" width="46.140625" style="1" bestFit="1" customWidth="1"/>
    <col min="8439" max="8439" width="7.85546875" style="1" bestFit="1" customWidth="1"/>
    <col min="8440" max="8440" width="9.28515625" style="1" bestFit="1" customWidth="1"/>
    <col min="8441" max="8441" width="7.85546875" style="1" bestFit="1" customWidth="1"/>
    <col min="8442" max="8442" width="9.28515625" style="1" bestFit="1" customWidth="1"/>
    <col min="8443" max="8443" width="6.7109375" style="1" bestFit="1" customWidth="1"/>
    <col min="8444" max="8692" width="9.140625" style="1"/>
    <col min="8693" max="8693" width="21.7109375" style="1" bestFit="1" customWidth="1"/>
    <col min="8694" max="8694" width="46.140625" style="1" bestFit="1" customWidth="1"/>
    <col min="8695" max="8695" width="7.85546875" style="1" bestFit="1" customWidth="1"/>
    <col min="8696" max="8696" width="9.28515625" style="1" bestFit="1" customWidth="1"/>
    <col min="8697" max="8697" width="7.85546875" style="1" bestFit="1" customWidth="1"/>
    <col min="8698" max="8698" width="9.28515625" style="1" bestFit="1" customWidth="1"/>
    <col min="8699" max="8699" width="6.7109375" style="1" bestFit="1" customWidth="1"/>
    <col min="8700" max="8948" width="9.140625" style="1"/>
    <col min="8949" max="8949" width="21.7109375" style="1" bestFit="1" customWidth="1"/>
    <col min="8950" max="8950" width="46.140625" style="1" bestFit="1" customWidth="1"/>
    <col min="8951" max="8951" width="7.85546875" style="1" bestFit="1" customWidth="1"/>
    <col min="8952" max="8952" width="9.28515625" style="1" bestFit="1" customWidth="1"/>
    <col min="8953" max="8953" width="7.85546875" style="1" bestFit="1" customWidth="1"/>
    <col min="8954" max="8954" width="9.28515625" style="1" bestFit="1" customWidth="1"/>
    <col min="8955" max="8955" width="6.7109375" style="1" bestFit="1" customWidth="1"/>
    <col min="8956" max="9204" width="9.140625" style="1"/>
    <col min="9205" max="9205" width="21.7109375" style="1" bestFit="1" customWidth="1"/>
    <col min="9206" max="9206" width="46.140625" style="1" bestFit="1" customWidth="1"/>
    <col min="9207" max="9207" width="7.85546875" style="1" bestFit="1" customWidth="1"/>
    <col min="9208" max="9208" width="9.28515625" style="1" bestFit="1" customWidth="1"/>
    <col min="9209" max="9209" width="7.85546875" style="1" bestFit="1" customWidth="1"/>
    <col min="9210" max="9210" width="9.28515625" style="1" bestFit="1" customWidth="1"/>
    <col min="9211" max="9211" width="6.7109375" style="1" bestFit="1" customWidth="1"/>
    <col min="9212" max="9460" width="9.140625" style="1"/>
    <col min="9461" max="9461" width="21.7109375" style="1" bestFit="1" customWidth="1"/>
    <col min="9462" max="9462" width="46.140625" style="1" bestFit="1" customWidth="1"/>
    <col min="9463" max="9463" width="7.85546875" style="1" bestFit="1" customWidth="1"/>
    <col min="9464" max="9464" width="9.28515625" style="1" bestFit="1" customWidth="1"/>
    <col min="9465" max="9465" width="7.85546875" style="1" bestFit="1" customWidth="1"/>
    <col min="9466" max="9466" width="9.28515625" style="1" bestFit="1" customWidth="1"/>
    <col min="9467" max="9467" width="6.7109375" style="1" bestFit="1" customWidth="1"/>
    <col min="9468" max="9716" width="9.140625" style="1"/>
    <col min="9717" max="9717" width="21.7109375" style="1" bestFit="1" customWidth="1"/>
    <col min="9718" max="9718" width="46.140625" style="1" bestFit="1" customWidth="1"/>
    <col min="9719" max="9719" width="7.85546875" style="1" bestFit="1" customWidth="1"/>
    <col min="9720" max="9720" width="9.28515625" style="1" bestFit="1" customWidth="1"/>
    <col min="9721" max="9721" width="7.85546875" style="1" bestFit="1" customWidth="1"/>
    <col min="9722" max="9722" width="9.28515625" style="1" bestFit="1" customWidth="1"/>
    <col min="9723" max="9723" width="6.7109375" style="1" bestFit="1" customWidth="1"/>
    <col min="9724" max="9972" width="9.140625" style="1"/>
    <col min="9973" max="9973" width="21.7109375" style="1" bestFit="1" customWidth="1"/>
    <col min="9974" max="9974" width="46.140625" style="1" bestFit="1" customWidth="1"/>
    <col min="9975" max="9975" width="7.85546875" style="1" bestFit="1" customWidth="1"/>
    <col min="9976" max="9976" width="9.28515625" style="1" bestFit="1" customWidth="1"/>
    <col min="9977" max="9977" width="7.85546875" style="1" bestFit="1" customWidth="1"/>
    <col min="9978" max="9978" width="9.28515625" style="1" bestFit="1" customWidth="1"/>
    <col min="9979" max="9979" width="6.7109375" style="1" bestFit="1" customWidth="1"/>
    <col min="9980" max="10228" width="9.140625" style="1"/>
    <col min="10229" max="10229" width="21.7109375" style="1" bestFit="1" customWidth="1"/>
    <col min="10230" max="10230" width="46.140625" style="1" bestFit="1" customWidth="1"/>
    <col min="10231" max="10231" width="7.85546875" style="1" bestFit="1" customWidth="1"/>
    <col min="10232" max="10232" width="9.28515625" style="1" bestFit="1" customWidth="1"/>
    <col min="10233" max="10233" width="7.85546875" style="1" bestFit="1" customWidth="1"/>
    <col min="10234" max="10234" width="9.28515625" style="1" bestFit="1" customWidth="1"/>
    <col min="10235" max="10235" width="6.7109375" style="1" bestFit="1" customWidth="1"/>
    <col min="10236" max="10484" width="9.140625" style="1"/>
    <col min="10485" max="10485" width="21.7109375" style="1" bestFit="1" customWidth="1"/>
    <col min="10486" max="10486" width="46.140625" style="1" bestFit="1" customWidth="1"/>
    <col min="10487" max="10487" width="7.85546875" style="1" bestFit="1" customWidth="1"/>
    <col min="10488" max="10488" width="9.28515625" style="1" bestFit="1" customWidth="1"/>
    <col min="10489" max="10489" width="7.85546875" style="1" bestFit="1" customWidth="1"/>
    <col min="10490" max="10490" width="9.28515625" style="1" bestFit="1" customWidth="1"/>
    <col min="10491" max="10491" width="6.7109375" style="1" bestFit="1" customWidth="1"/>
    <col min="10492" max="10740" width="9.140625" style="1"/>
    <col min="10741" max="10741" width="21.7109375" style="1" bestFit="1" customWidth="1"/>
    <col min="10742" max="10742" width="46.140625" style="1" bestFit="1" customWidth="1"/>
    <col min="10743" max="10743" width="7.85546875" style="1" bestFit="1" customWidth="1"/>
    <col min="10744" max="10744" width="9.28515625" style="1" bestFit="1" customWidth="1"/>
    <col min="10745" max="10745" width="7.85546875" style="1" bestFit="1" customWidth="1"/>
    <col min="10746" max="10746" width="9.28515625" style="1" bestFit="1" customWidth="1"/>
    <col min="10747" max="10747" width="6.7109375" style="1" bestFit="1" customWidth="1"/>
    <col min="10748" max="10996" width="9.140625" style="1"/>
    <col min="10997" max="10997" width="21.7109375" style="1" bestFit="1" customWidth="1"/>
    <col min="10998" max="10998" width="46.140625" style="1" bestFit="1" customWidth="1"/>
    <col min="10999" max="10999" width="7.85546875" style="1" bestFit="1" customWidth="1"/>
    <col min="11000" max="11000" width="9.28515625" style="1" bestFit="1" customWidth="1"/>
    <col min="11001" max="11001" width="7.85546875" style="1" bestFit="1" customWidth="1"/>
    <col min="11002" max="11002" width="9.28515625" style="1" bestFit="1" customWidth="1"/>
    <col min="11003" max="11003" width="6.7109375" style="1" bestFit="1" customWidth="1"/>
    <col min="11004" max="11252" width="9.140625" style="1"/>
    <col min="11253" max="11253" width="21.7109375" style="1" bestFit="1" customWidth="1"/>
    <col min="11254" max="11254" width="46.140625" style="1" bestFit="1" customWidth="1"/>
    <col min="11255" max="11255" width="7.85546875" style="1" bestFit="1" customWidth="1"/>
    <col min="11256" max="11256" width="9.28515625" style="1" bestFit="1" customWidth="1"/>
    <col min="11257" max="11257" width="7.85546875" style="1" bestFit="1" customWidth="1"/>
    <col min="11258" max="11258" width="9.28515625" style="1" bestFit="1" customWidth="1"/>
    <col min="11259" max="11259" width="6.7109375" style="1" bestFit="1" customWidth="1"/>
    <col min="11260" max="11508" width="9.140625" style="1"/>
    <col min="11509" max="11509" width="21.7109375" style="1" bestFit="1" customWidth="1"/>
    <col min="11510" max="11510" width="46.140625" style="1" bestFit="1" customWidth="1"/>
    <col min="11511" max="11511" width="7.85546875" style="1" bestFit="1" customWidth="1"/>
    <col min="11512" max="11512" width="9.28515625" style="1" bestFit="1" customWidth="1"/>
    <col min="11513" max="11513" width="7.85546875" style="1" bestFit="1" customWidth="1"/>
    <col min="11514" max="11514" width="9.28515625" style="1" bestFit="1" customWidth="1"/>
    <col min="11515" max="11515" width="6.7109375" style="1" bestFit="1" customWidth="1"/>
    <col min="11516" max="11764" width="9.140625" style="1"/>
    <col min="11765" max="11765" width="21.7109375" style="1" bestFit="1" customWidth="1"/>
    <col min="11766" max="11766" width="46.140625" style="1" bestFit="1" customWidth="1"/>
    <col min="11767" max="11767" width="7.85546875" style="1" bestFit="1" customWidth="1"/>
    <col min="11768" max="11768" width="9.28515625" style="1" bestFit="1" customWidth="1"/>
    <col min="11769" max="11769" width="7.85546875" style="1" bestFit="1" customWidth="1"/>
    <col min="11770" max="11770" width="9.28515625" style="1" bestFit="1" customWidth="1"/>
    <col min="11771" max="11771" width="6.7109375" style="1" bestFit="1" customWidth="1"/>
    <col min="11772" max="12020" width="9.140625" style="1"/>
    <col min="12021" max="12021" width="21.7109375" style="1" bestFit="1" customWidth="1"/>
    <col min="12022" max="12022" width="46.140625" style="1" bestFit="1" customWidth="1"/>
    <col min="12023" max="12023" width="7.85546875" style="1" bestFit="1" customWidth="1"/>
    <col min="12024" max="12024" width="9.28515625" style="1" bestFit="1" customWidth="1"/>
    <col min="12025" max="12025" width="7.85546875" style="1" bestFit="1" customWidth="1"/>
    <col min="12026" max="12026" width="9.28515625" style="1" bestFit="1" customWidth="1"/>
    <col min="12027" max="12027" width="6.7109375" style="1" bestFit="1" customWidth="1"/>
    <col min="12028" max="12276" width="9.140625" style="1"/>
    <col min="12277" max="12277" width="21.7109375" style="1" bestFit="1" customWidth="1"/>
    <col min="12278" max="12278" width="46.140625" style="1" bestFit="1" customWidth="1"/>
    <col min="12279" max="12279" width="7.85546875" style="1" bestFit="1" customWidth="1"/>
    <col min="12280" max="12280" width="9.28515625" style="1" bestFit="1" customWidth="1"/>
    <col min="12281" max="12281" width="7.85546875" style="1" bestFit="1" customWidth="1"/>
    <col min="12282" max="12282" width="9.28515625" style="1" bestFit="1" customWidth="1"/>
    <col min="12283" max="12283" width="6.7109375" style="1" bestFit="1" customWidth="1"/>
    <col min="12284" max="12532" width="9.140625" style="1"/>
    <col min="12533" max="12533" width="21.7109375" style="1" bestFit="1" customWidth="1"/>
    <col min="12534" max="12534" width="46.140625" style="1" bestFit="1" customWidth="1"/>
    <col min="12535" max="12535" width="7.85546875" style="1" bestFit="1" customWidth="1"/>
    <col min="12536" max="12536" width="9.28515625" style="1" bestFit="1" customWidth="1"/>
    <col min="12537" max="12537" width="7.85546875" style="1" bestFit="1" customWidth="1"/>
    <col min="12538" max="12538" width="9.28515625" style="1" bestFit="1" customWidth="1"/>
    <col min="12539" max="12539" width="6.7109375" style="1" bestFit="1" customWidth="1"/>
    <col min="12540" max="12788" width="9.140625" style="1"/>
    <col min="12789" max="12789" width="21.7109375" style="1" bestFit="1" customWidth="1"/>
    <col min="12790" max="12790" width="46.140625" style="1" bestFit="1" customWidth="1"/>
    <col min="12791" max="12791" width="7.85546875" style="1" bestFit="1" customWidth="1"/>
    <col min="12792" max="12792" width="9.28515625" style="1" bestFit="1" customWidth="1"/>
    <col min="12793" max="12793" width="7.85546875" style="1" bestFit="1" customWidth="1"/>
    <col min="12794" max="12794" width="9.28515625" style="1" bestFit="1" customWidth="1"/>
    <col min="12795" max="12795" width="6.7109375" style="1" bestFit="1" customWidth="1"/>
    <col min="12796" max="13044" width="9.140625" style="1"/>
    <col min="13045" max="13045" width="21.7109375" style="1" bestFit="1" customWidth="1"/>
    <col min="13046" max="13046" width="46.140625" style="1" bestFit="1" customWidth="1"/>
    <col min="13047" max="13047" width="7.85546875" style="1" bestFit="1" customWidth="1"/>
    <col min="13048" max="13048" width="9.28515625" style="1" bestFit="1" customWidth="1"/>
    <col min="13049" max="13049" width="7.85546875" style="1" bestFit="1" customWidth="1"/>
    <col min="13050" max="13050" width="9.28515625" style="1" bestFit="1" customWidth="1"/>
    <col min="13051" max="13051" width="6.7109375" style="1" bestFit="1" customWidth="1"/>
    <col min="13052" max="13300" width="9.140625" style="1"/>
    <col min="13301" max="13301" width="21.7109375" style="1" bestFit="1" customWidth="1"/>
    <col min="13302" max="13302" width="46.140625" style="1" bestFit="1" customWidth="1"/>
    <col min="13303" max="13303" width="7.85546875" style="1" bestFit="1" customWidth="1"/>
    <col min="13304" max="13304" width="9.28515625" style="1" bestFit="1" customWidth="1"/>
    <col min="13305" max="13305" width="7.85546875" style="1" bestFit="1" customWidth="1"/>
    <col min="13306" max="13306" width="9.28515625" style="1" bestFit="1" customWidth="1"/>
    <col min="13307" max="13307" width="6.7109375" style="1" bestFit="1" customWidth="1"/>
    <col min="13308" max="13556" width="9.140625" style="1"/>
    <col min="13557" max="13557" width="21.7109375" style="1" bestFit="1" customWidth="1"/>
    <col min="13558" max="13558" width="46.140625" style="1" bestFit="1" customWidth="1"/>
    <col min="13559" max="13559" width="7.85546875" style="1" bestFit="1" customWidth="1"/>
    <col min="13560" max="13560" width="9.28515625" style="1" bestFit="1" customWidth="1"/>
    <col min="13561" max="13561" width="7.85546875" style="1" bestFit="1" customWidth="1"/>
    <col min="13562" max="13562" width="9.28515625" style="1" bestFit="1" customWidth="1"/>
    <col min="13563" max="13563" width="6.7109375" style="1" bestFit="1" customWidth="1"/>
    <col min="13564" max="13812" width="9.140625" style="1"/>
    <col min="13813" max="13813" width="21.7109375" style="1" bestFit="1" customWidth="1"/>
    <col min="13814" max="13814" width="46.140625" style="1" bestFit="1" customWidth="1"/>
    <col min="13815" max="13815" width="7.85546875" style="1" bestFit="1" customWidth="1"/>
    <col min="13816" max="13816" width="9.28515625" style="1" bestFit="1" customWidth="1"/>
    <col min="13817" max="13817" width="7.85546875" style="1" bestFit="1" customWidth="1"/>
    <col min="13818" max="13818" width="9.28515625" style="1" bestFit="1" customWidth="1"/>
    <col min="13819" max="13819" width="6.7109375" style="1" bestFit="1" customWidth="1"/>
    <col min="13820" max="14068" width="9.140625" style="1"/>
    <col min="14069" max="14069" width="21.7109375" style="1" bestFit="1" customWidth="1"/>
    <col min="14070" max="14070" width="46.140625" style="1" bestFit="1" customWidth="1"/>
    <col min="14071" max="14071" width="7.85546875" style="1" bestFit="1" customWidth="1"/>
    <col min="14072" max="14072" width="9.28515625" style="1" bestFit="1" customWidth="1"/>
    <col min="14073" max="14073" width="7.85546875" style="1" bestFit="1" customWidth="1"/>
    <col min="14074" max="14074" width="9.28515625" style="1" bestFit="1" customWidth="1"/>
    <col min="14075" max="14075" width="6.7109375" style="1" bestFit="1" customWidth="1"/>
    <col min="14076" max="14324" width="9.140625" style="1"/>
    <col min="14325" max="14325" width="21.7109375" style="1" bestFit="1" customWidth="1"/>
    <col min="14326" max="14326" width="46.140625" style="1" bestFit="1" customWidth="1"/>
    <col min="14327" max="14327" width="7.85546875" style="1" bestFit="1" customWidth="1"/>
    <col min="14328" max="14328" width="9.28515625" style="1" bestFit="1" customWidth="1"/>
    <col min="14329" max="14329" width="7.85546875" style="1" bestFit="1" customWidth="1"/>
    <col min="14330" max="14330" width="9.28515625" style="1" bestFit="1" customWidth="1"/>
    <col min="14331" max="14331" width="6.7109375" style="1" bestFit="1" customWidth="1"/>
    <col min="14332" max="14580" width="9.140625" style="1"/>
    <col min="14581" max="14581" width="21.7109375" style="1" bestFit="1" customWidth="1"/>
    <col min="14582" max="14582" width="46.140625" style="1" bestFit="1" customWidth="1"/>
    <col min="14583" max="14583" width="7.85546875" style="1" bestFit="1" customWidth="1"/>
    <col min="14584" max="14584" width="9.28515625" style="1" bestFit="1" customWidth="1"/>
    <col min="14585" max="14585" width="7.85546875" style="1" bestFit="1" customWidth="1"/>
    <col min="14586" max="14586" width="9.28515625" style="1" bestFit="1" customWidth="1"/>
    <col min="14587" max="14587" width="6.7109375" style="1" bestFit="1" customWidth="1"/>
    <col min="14588" max="14836" width="9.140625" style="1"/>
    <col min="14837" max="14837" width="21.7109375" style="1" bestFit="1" customWidth="1"/>
    <col min="14838" max="14838" width="46.140625" style="1" bestFit="1" customWidth="1"/>
    <col min="14839" max="14839" width="7.85546875" style="1" bestFit="1" customWidth="1"/>
    <col min="14840" max="14840" width="9.28515625" style="1" bestFit="1" customWidth="1"/>
    <col min="14841" max="14841" width="7.85546875" style="1" bestFit="1" customWidth="1"/>
    <col min="14842" max="14842" width="9.28515625" style="1" bestFit="1" customWidth="1"/>
    <col min="14843" max="14843" width="6.7109375" style="1" bestFit="1" customWidth="1"/>
    <col min="14844" max="15092" width="9.140625" style="1"/>
    <col min="15093" max="15093" width="21.7109375" style="1" bestFit="1" customWidth="1"/>
    <col min="15094" max="15094" width="46.140625" style="1" bestFit="1" customWidth="1"/>
    <col min="15095" max="15095" width="7.85546875" style="1" bestFit="1" customWidth="1"/>
    <col min="15096" max="15096" width="9.28515625" style="1" bestFit="1" customWidth="1"/>
    <col min="15097" max="15097" width="7.85546875" style="1" bestFit="1" customWidth="1"/>
    <col min="15098" max="15098" width="9.28515625" style="1" bestFit="1" customWidth="1"/>
    <col min="15099" max="15099" width="6.7109375" style="1" bestFit="1" customWidth="1"/>
    <col min="15100" max="15348" width="9.140625" style="1"/>
    <col min="15349" max="15349" width="21.7109375" style="1" bestFit="1" customWidth="1"/>
    <col min="15350" max="15350" width="46.140625" style="1" bestFit="1" customWidth="1"/>
    <col min="15351" max="15351" width="7.85546875" style="1" bestFit="1" customWidth="1"/>
    <col min="15352" max="15352" width="9.28515625" style="1" bestFit="1" customWidth="1"/>
    <col min="15353" max="15353" width="7.85546875" style="1" bestFit="1" customWidth="1"/>
    <col min="15354" max="15354" width="9.28515625" style="1" bestFit="1" customWidth="1"/>
    <col min="15355" max="15355" width="6.7109375" style="1" bestFit="1" customWidth="1"/>
    <col min="15356" max="15604" width="9.140625" style="1"/>
    <col min="15605" max="15605" width="21.7109375" style="1" bestFit="1" customWidth="1"/>
    <col min="15606" max="15606" width="46.140625" style="1" bestFit="1" customWidth="1"/>
    <col min="15607" max="15607" width="7.85546875" style="1" bestFit="1" customWidth="1"/>
    <col min="15608" max="15608" width="9.28515625" style="1" bestFit="1" customWidth="1"/>
    <col min="15609" max="15609" width="7.85546875" style="1" bestFit="1" customWidth="1"/>
    <col min="15610" max="15610" width="9.28515625" style="1" bestFit="1" customWidth="1"/>
    <col min="15611" max="15611" width="6.7109375" style="1" bestFit="1" customWidth="1"/>
    <col min="15612" max="15860" width="9.140625" style="1"/>
    <col min="15861" max="15861" width="21.7109375" style="1" bestFit="1" customWidth="1"/>
    <col min="15862" max="15862" width="46.140625" style="1" bestFit="1" customWidth="1"/>
    <col min="15863" max="15863" width="7.85546875" style="1" bestFit="1" customWidth="1"/>
    <col min="15864" max="15864" width="9.28515625" style="1" bestFit="1" customWidth="1"/>
    <col min="15865" max="15865" width="7.85546875" style="1" bestFit="1" customWidth="1"/>
    <col min="15866" max="15866" width="9.28515625" style="1" bestFit="1" customWidth="1"/>
    <col min="15867" max="15867" width="6.7109375" style="1" bestFit="1" customWidth="1"/>
    <col min="15868" max="16116" width="9.140625" style="1"/>
    <col min="16117" max="16117" width="21.7109375" style="1" bestFit="1" customWidth="1"/>
    <col min="16118" max="16118" width="46.140625" style="1" bestFit="1" customWidth="1"/>
    <col min="16119" max="16119" width="7.85546875" style="1" bestFit="1" customWidth="1"/>
    <col min="16120" max="16120" width="9.28515625" style="1" bestFit="1" customWidth="1"/>
    <col min="16121" max="16121" width="7.85546875" style="1" bestFit="1" customWidth="1"/>
    <col min="16122" max="16122" width="9.28515625" style="1" bestFit="1" customWidth="1"/>
    <col min="16123" max="16123" width="6.7109375" style="1" bestFit="1" customWidth="1"/>
    <col min="16124" max="16384" width="9.140625" style="1"/>
  </cols>
  <sheetData>
    <row r="1" spans="1:7">
      <c r="A1" s="26" t="s">
        <v>196</v>
      </c>
      <c r="B1" s="381">
        <v>4</v>
      </c>
      <c r="C1" s="3"/>
    </row>
    <row r="2" spans="1:7">
      <c r="A2" s="26" t="s">
        <v>197</v>
      </c>
      <c r="B2" s="364" t="s">
        <v>870</v>
      </c>
      <c r="C2" s="4"/>
    </row>
    <row r="3" spans="1:7">
      <c r="A3" s="26" t="s">
        <v>198</v>
      </c>
      <c r="B3" s="362" t="s">
        <v>1000</v>
      </c>
      <c r="C3" s="4"/>
    </row>
    <row r="4" spans="1:7">
      <c r="A4" s="26" t="s">
        <v>199</v>
      </c>
      <c r="B4" s="362" t="s">
        <v>908</v>
      </c>
      <c r="C4" s="4"/>
    </row>
    <row r="5" spans="1:7">
      <c r="A5" s="26" t="s">
        <v>200</v>
      </c>
      <c r="B5" s="363" t="s">
        <v>202</v>
      </c>
      <c r="C5" s="4"/>
    </row>
    <row r="6" spans="1:7" ht="15.75" thickBot="1"/>
    <row r="7" spans="1:7">
      <c r="A7" s="848" t="s">
        <v>193</v>
      </c>
      <c r="B7" s="236"/>
      <c r="C7" s="237"/>
      <c r="D7" s="236"/>
      <c r="E7" s="236"/>
      <c r="F7" s="236"/>
      <c r="G7" s="859" t="s">
        <v>206</v>
      </c>
    </row>
    <row r="8" spans="1:7">
      <c r="A8" s="849"/>
      <c r="B8" s="238" t="s">
        <v>213</v>
      </c>
      <c r="C8" s="861" t="s">
        <v>0</v>
      </c>
      <c r="D8" s="862"/>
      <c r="E8" s="861" t="s">
        <v>205</v>
      </c>
      <c r="F8" s="863"/>
      <c r="G8" s="860"/>
    </row>
    <row r="9" spans="1:7" ht="15.75" thickBot="1">
      <c r="A9" s="849"/>
      <c r="B9" s="479" t="s">
        <v>195</v>
      </c>
      <c r="C9" s="480" t="s">
        <v>210</v>
      </c>
      <c r="D9" s="481" t="s">
        <v>211</v>
      </c>
      <c r="E9" s="480" t="s">
        <v>210</v>
      </c>
      <c r="F9" s="482" t="s">
        <v>211</v>
      </c>
      <c r="G9" s="860"/>
    </row>
    <row r="10" spans="1:7">
      <c r="A10" s="483">
        <v>1</v>
      </c>
      <c r="B10" s="460" t="s">
        <v>334</v>
      </c>
      <c r="C10" s="743">
        <f>C11+C14</f>
        <v>0</v>
      </c>
      <c r="D10" s="743">
        <f>D11+D14</f>
        <v>0</v>
      </c>
      <c r="E10" s="743">
        <f>E11+E14</f>
        <v>0</v>
      </c>
      <c r="F10" s="743">
        <f>F11+F14</f>
        <v>0</v>
      </c>
      <c r="G10" s="744">
        <f>SUM(C10:F10)</f>
        <v>0</v>
      </c>
    </row>
    <row r="11" spans="1:7">
      <c r="A11" s="484">
        <v>11</v>
      </c>
      <c r="B11" s="485" t="s">
        <v>335</v>
      </c>
      <c r="C11" s="745">
        <f>C12+C13</f>
        <v>0</v>
      </c>
      <c r="D11" s="745">
        <f>D12+D13</f>
        <v>0</v>
      </c>
      <c r="E11" s="745">
        <f>E12+E13</f>
        <v>0</v>
      </c>
      <c r="F11" s="745">
        <f>F12+F13</f>
        <v>0</v>
      </c>
      <c r="G11" s="746">
        <f t="shared" ref="G11:G43" si="0">SUM(C11:F11)</f>
        <v>0</v>
      </c>
    </row>
    <row r="12" spans="1:7">
      <c r="A12" s="484">
        <v>111</v>
      </c>
      <c r="B12" s="485" t="s">
        <v>336</v>
      </c>
      <c r="C12" s="747"/>
      <c r="D12" s="747"/>
      <c r="E12" s="747"/>
      <c r="F12" s="747"/>
      <c r="G12" s="746">
        <f t="shared" si="0"/>
        <v>0</v>
      </c>
    </row>
    <row r="13" spans="1:7">
      <c r="A13" s="484">
        <v>112</v>
      </c>
      <c r="B13" s="485" t="s">
        <v>337</v>
      </c>
      <c r="C13" s="747"/>
      <c r="D13" s="747"/>
      <c r="E13" s="747"/>
      <c r="F13" s="747"/>
      <c r="G13" s="746">
        <f t="shared" si="0"/>
        <v>0</v>
      </c>
    </row>
    <row r="14" spans="1:7">
      <c r="A14" s="484">
        <v>12</v>
      </c>
      <c r="B14" s="485" t="s">
        <v>338</v>
      </c>
      <c r="C14" s="745">
        <f>C15+C16</f>
        <v>0</v>
      </c>
      <c r="D14" s="745">
        <f>D15+D16</f>
        <v>0</v>
      </c>
      <c r="E14" s="745">
        <f>E15+E16</f>
        <v>0</v>
      </c>
      <c r="F14" s="745">
        <f>F15+F16</f>
        <v>0</v>
      </c>
      <c r="G14" s="746">
        <f t="shared" si="0"/>
        <v>0</v>
      </c>
    </row>
    <row r="15" spans="1:7">
      <c r="A15" s="484">
        <v>121</v>
      </c>
      <c r="B15" s="485" t="s">
        <v>1001</v>
      </c>
      <c r="C15" s="747"/>
      <c r="D15" s="747"/>
      <c r="E15" s="747"/>
      <c r="F15" s="747"/>
      <c r="G15" s="746">
        <f t="shared" si="0"/>
        <v>0</v>
      </c>
    </row>
    <row r="16" spans="1:7">
      <c r="A16" s="484">
        <v>122</v>
      </c>
      <c r="B16" s="485" t="s">
        <v>339</v>
      </c>
      <c r="C16" s="747"/>
      <c r="D16" s="747"/>
      <c r="E16" s="747"/>
      <c r="F16" s="747"/>
      <c r="G16" s="746">
        <f t="shared" si="0"/>
        <v>0</v>
      </c>
    </row>
    <row r="17" spans="1:7">
      <c r="A17" s="486">
        <v>2</v>
      </c>
      <c r="B17" s="487" t="s">
        <v>340</v>
      </c>
      <c r="C17" s="745">
        <f>C18+C21</f>
        <v>0</v>
      </c>
      <c r="D17" s="745">
        <f>D18+D21</f>
        <v>0</v>
      </c>
      <c r="E17" s="745">
        <f>E18+E21</f>
        <v>0</v>
      </c>
      <c r="F17" s="745">
        <f>F18+F21</f>
        <v>0</v>
      </c>
      <c r="G17" s="746">
        <f t="shared" si="0"/>
        <v>0</v>
      </c>
    </row>
    <row r="18" spans="1:7">
      <c r="A18" s="484">
        <v>21</v>
      </c>
      <c r="B18" s="485" t="s">
        <v>341</v>
      </c>
      <c r="C18" s="745">
        <f>C19+C20</f>
        <v>0</v>
      </c>
      <c r="D18" s="745">
        <f>D19+D20</f>
        <v>0</v>
      </c>
      <c r="E18" s="745">
        <f>E19+E20</f>
        <v>0</v>
      </c>
      <c r="F18" s="745">
        <f>F19+F20</f>
        <v>0</v>
      </c>
      <c r="G18" s="746">
        <f t="shared" si="0"/>
        <v>0</v>
      </c>
    </row>
    <row r="19" spans="1:7">
      <c r="A19" s="484">
        <v>211</v>
      </c>
      <c r="B19" s="485" t="s">
        <v>336</v>
      </c>
      <c r="C19" s="747"/>
      <c r="D19" s="747"/>
      <c r="E19" s="747"/>
      <c r="F19" s="747"/>
      <c r="G19" s="746">
        <f t="shared" si="0"/>
        <v>0</v>
      </c>
    </row>
    <row r="20" spans="1:7">
      <c r="A20" s="484">
        <v>212</v>
      </c>
      <c r="B20" s="485" t="s">
        <v>337</v>
      </c>
      <c r="C20" s="747"/>
      <c r="D20" s="747"/>
      <c r="E20" s="747"/>
      <c r="F20" s="747"/>
      <c r="G20" s="746">
        <f t="shared" si="0"/>
        <v>0</v>
      </c>
    </row>
    <row r="21" spans="1:7">
      <c r="A21" s="484">
        <v>22</v>
      </c>
      <c r="B21" s="485" t="s">
        <v>342</v>
      </c>
      <c r="C21" s="745">
        <f>C22+C23</f>
        <v>0</v>
      </c>
      <c r="D21" s="745">
        <f>D22+D23</f>
        <v>0</v>
      </c>
      <c r="E21" s="745">
        <f>E22+E23</f>
        <v>0</v>
      </c>
      <c r="F21" s="745">
        <f>F22+F23</f>
        <v>0</v>
      </c>
      <c r="G21" s="746">
        <f t="shared" si="0"/>
        <v>0</v>
      </c>
    </row>
    <row r="22" spans="1:7">
      <c r="A22" s="484">
        <v>221</v>
      </c>
      <c r="B22" s="485" t="s">
        <v>1001</v>
      </c>
      <c r="C22" s="747"/>
      <c r="D22" s="747"/>
      <c r="E22" s="747"/>
      <c r="F22" s="747"/>
      <c r="G22" s="746">
        <f t="shared" si="0"/>
        <v>0</v>
      </c>
    </row>
    <row r="23" spans="1:7">
      <c r="A23" s="484">
        <v>222</v>
      </c>
      <c r="B23" s="485" t="s">
        <v>339</v>
      </c>
      <c r="C23" s="747"/>
      <c r="D23" s="747"/>
      <c r="E23" s="747"/>
      <c r="F23" s="747"/>
      <c r="G23" s="746">
        <f t="shared" si="0"/>
        <v>0</v>
      </c>
    </row>
    <row r="24" spans="1:7">
      <c r="A24" s="486">
        <v>3</v>
      </c>
      <c r="B24" s="487" t="s">
        <v>343</v>
      </c>
      <c r="C24" s="745">
        <f>SUM(C25:C30)</f>
        <v>0</v>
      </c>
      <c r="D24" s="745">
        <f>SUM(D25:D30)</f>
        <v>0</v>
      </c>
      <c r="E24" s="745">
        <f>SUM(E25:E30)</f>
        <v>0</v>
      </c>
      <c r="F24" s="745">
        <f>SUM(F25:F30)</f>
        <v>0</v>
      </c>
      <c r="G24" s="746">
        <f t="shared" si="0"/>
        <v>0</v>
      </c>
    </row>
    <row r="25" spans="1:7">
      <c r="A25" s="484">
        <v>31</v>
      </c>
      <c r="B25" s="485" t="s">
        <v>344</v>
      </c>
      <c r="C25" s="747"/>
      <c r="D25" s="747"/>
      <c r="E25" s="747"/>
      <c r="F25" s="747"/>
      <c r="G25" s="746">
        <f t="shared" si="0"/>
        <v>0</v>
      </c>
    </row>
    <row r="26" spans="1:7">
      <c r="A26" s="484">
        <v>32</v>
      </c>
      <c r="B26" s="485" t="s">
        <v>345</v>
      </c>
      <c r="C26" s="747"/>
      <c r="D26" s="747"/>
      <c r="E26" s="747"/>
      <c r="F26" s="747"/>
      <c r="G26" s="746">
        <f t="shared" si="0"/>
        <v>0</v>
      </c>
    </row>
    <row r="27" spans="1:7">
      <c r="A27" s="484">
        <v>33</v>
      </c>
      <c r="B27" s="485" t="s">
        <v>346</v>
      </c>
      <c r="C27" s="747"/>
      <c r="D27" s="747"/>
      <c r="E27" s="747"/>
      <c r="F27" s="747"/>
      <c r="G27" s="746">
        <f t="shared" si="0"/>
        <v>0</v>
      </c>
    </row>
    <row r="28" spans="1:7">
      <c r="A28" s="484">
        <v>34</v>
      </c>
      <c r="B28" s="485" t="s">
        <v>347</v>
      </c>
      <c r="C28" s="747"/>
      <c r="D28" s="747"/>
      <c r="E28" s="747"/>
      <c r="F28" s="747"/>
      <c r="G28" s="746">
        <f t="shared" si="0"/>
        <v>0</v>
      </c>
    </row>
    <row r="29" spans="1:7">
      <c r="A29" s="484">
        <v>35</v>
      </c>
      <c r="B29" s="485" t="s">
        <v>348</v>
      </c>
      <c r="C29" s="747"/>
      <c r="D29" s="747"/>
      <c r="E29" s="747"/>
      <c r="F29" s="747"/>
      <c r="G29" s="746">
        <f t="shared" si="0"/>
        <v>0</v>
      </c>
    </row>
    <row r="30" spans="1:7">
      <c r="A30" s="484">
        <v>36</v>
      </c>
      <c r="B30" s="485" t="s">
        <v>349</v>
      </c>
      <c r="C30" s="747"/>
      <c r="D30" s="747"/>
      <c r="E30" s="747"/>
      <c r="F30" s="747"/>
      <c r="G30" s="746">
        <f t="shared" si="0"/>
        <v>0</v>
      </c>
    </row>
    <row r="31" spans="1:7">
      <c r="A31" s="486">
        <v>4</v>
      </c>
      <c r="B31" s="487" t="s">
        <v>350</v>
      </c>
      <c r="C31" s="745">
        <f>SUM(C32:C36)</f>
        <v>0</v>
      </c>
      <c r="D31" s="745">
        <f>SUM(D32:D36)</f>
        <v>0</v>
      </c>
      <c r="E31" s="745">
        <f>SUM(E32:E36)</f>
        <v>0</v>
      </c>
      <c r="F31" s="745">
        <f>SUM(F32:F36)</f>
        <v>0</v>
      </c>
      <c r="G31" s="746">
        <f t="shared" si="0"/>
        <v>0</v>
      </c>
    </row>
    <row r="32" spans="1:7">
      <c r="A32" s="484">
        <v>41</v>
      </c>
      <c r="B32" s="485" t="s">
        <v>351</v>
      </c>
      <c r="C32" s="747"/>
      <c r="D32" s="747"/>
      <c r="E32" s="747"/>
      <c r="F32" s="747"/>
      <c r="G32" s="746">
        <f t="shared" si="0"/>
        <v>0</v>
      </c>
    </row>
    <row r="33" spans="1:7">
      <c r="A33" s="484">
        <v>42</v>
      </c>
      <c r="B33" s="485" t="s">
        <v>352</v>
      </c>
      <c r="C33" s="747"/>
      <c r="D33" s="747"/>
      <c r="E33" s="747"/>
      <c r="F33" s="747"/>
      <c r="G33" s="746">
        <f t="shared" si="0"/>
        <v>0</v>
      </c>
    </row>
    <row r="34" spans="1:7">
      <c r="A34" s="484">
        <v>43</v>
      </c>
      <c r="B34" s="485" t="s">
        <v>353</v>
      </c>
      <c r="C34" s="747"/>
      <c r="D34" s="747"/>
      <c r="E34" s="747"/>
      <c r="F34" s="747"/>
      <c r="G34" s="746">
        <f t="shared" si="0"/>
        <v>0</v>
      </c>
    </row>
    <row r="35" spans="1:7">
      <c r="A35" s="484">
        <v>44</v>
      </c>
      <c r="B35" s="485" t="s">
        <v>354</v>
      </c>
      <c r="C35" s="747"/>
      <c r="D35" s="747"/>
      <c r="E35" s="747"/>
      <c r="F35" s="747"/>
      <c r="G35" s="746">
        <f t="shared" si="0"/>
        <v>0</v>
      </c>
    </row>
    <row r="36" spans="1:7">
      <c r="A36" s="484">
        <v>45</v>
      </c>
      <c r="B36" s="485" t="s">
        <v>355</v>
      </c>
      <c r="C36" s="747"/>
      <c r="D36" s="747"/>
      <c r="E36" s="747"/>
      <c r="F36" s="747"/>
      <c r="G36" s="746">
        <f t="shared" si="0"/>
        <v>0</v>
      </c>
    </row>
    <row r="37" spans="1:7">
      <c r="A37" s="486">
        <v>5</v>
      </c>
      <c r="B37" s="487" t="s">
        <v>356</v>
      </c>
      <c r="C37" s="745">
        <f>SUM(C38:C39)</f>
        <v>0</v>
      </c>
      <c r="D37" s="745">
        <f>SUM(D38:D39)</f>
        <v>0</v>
      </c>
      <c r="E37" s="745">
        <f>SUM(E38:E39)</f>
        <v>0</v>
      </c>
      <c r="F37" s="745">
        <f>SUM(F38:F39)</f>
        <v>0</v>
      </c>
      <c r="G37" s="746">
        <f t="shared" si="0"/>
        <v>0</v>
      </c>
    </row>
    <row r="38" spans="1:7">
      <c r="A38" s="484">
        <v>51</v>
      </c>
      <c r="B38" s="485" t="s">
        <v>357</v>
      </c>
      <c r="C38" s="747"/>
      <c r="D38" s="747"/>
      <c r="E38" s="747"/>
      <c r="F38" s="747"/>
      <c r="G38" s="746">
        <f t="shared" si="0"/>
        <v>0</v>
      </c>
    </row>
    <row r="39" spans="1:7">
      <c r="A39" s="484">
        <v>52</v>
      </c>
      <c r="B39" s="485" t="s">
        <v>358</v>
      </c>
      <c r="C39" s="747"/>
      <c r="D39" s="747"/>
      <c r="E39" s="747"/>
      <c r="F39" s="747"/>
      <c r="G39" s="746">
        <f t="shared" si="0"/>
        <v>0</v>
      </c>
    </row>
    <row r="40" spans="1:7">
      <c r="A40" s="486">
        <v>6</v>
      </c>
      <c r="B40" s="487" t="s">
        <v>359</v>
      </c>
      <c r="C40" s="745">
        <f>SUM(C41:C42)</f>
        <v>0</v>
      </c>
      <c r="D40" s="745">
        <f>SUM(D41:D42)</f>
        <v>0</v>
      </c>
      <c r="E40" s="745">
        <f>SUM(E41:E42)</f>
        <v>0</v>
      </c>
      <c r="F40" s="745">
        <f>SUM(F41:F42)</f>
        <v>0</v>
      </c>
      <c r="G40" s="746">
        <f t="shared" si="0"/>
        <v>0</v>
      </c>
    </row>
    <row r="41" spans="1:7">
      <c r="A41" s="484">
        <v>61</v>
      </c>
      <c r="B41" s="485" t="s">
        <v>360</v>
      </c>
      <c r="C41" s="747"/>
      <c r="D41" s="747"/>
      <c r="E41" s="747"/>
      <c r="F41" s="747"/>
      <c r="G41" s="746">
        <f t="shared" si="0"/>
        <v>0</v>
      </c>
    </row>
    <row r="42" spans="1:7" ht="15.75" thickBot="1">
      <c r="A42" s="488">
        <v>62</v>
      </c>
      <c r="B42" s="286" t="s">
        <v>361</v>
      </c>
      <c r="C42" s="747"/>
      <c r="D42" s="747"/>
      <c r="E42" s="747"/>
      <c r="F42" s="747"/>
      <c r="G42" s="748">
        <f t="shared" si="0"/>
        <v>0</v>
      </c>
    </row>
    <row r="43" spans="1:7" ht="15.75" thickBot="1">
      <c r="A43" s="489"/>
      <c r="B43" s="490" t="s">
        <v>206</v>
      </c>
      <c r="C43" s="749">
        <f>C10+C17+C24+C31+C37+C40</f>
        <v>0</v>
      </c>
      <c r="D43" s="749">
        <f>D10+D17+D24+D31+D37+D40</f>
        <v>0</v>
      </c>
      <c r="E43" s="749">
        <f>E10+E17+E24+E31+E37+E40</f>
        <v>0</v>
      </c>
      <c r="F43" s="749">
        <f>F10+F17+F24+F31+F37+F40</f>
        <v>0</v>
      </c>
      <c r="G43" s="750">
        <f t="shared" si="0"/>
        <v>0</v>
      </c>
    </row>
  </sheetData>
  <mergeCells count="4">
    <mergeCell ref="A7:A9"/>
    <mergeCell ref="G7:G9"/>
    <mergeCell ref="C8:D8"/>
    <mergeCell ref="E8:F8"/>
  </mergeCells>
  <pageMargins left="0.75" right="0.75" top="1" bottom="1" header="0.5" footer="0.5"/>
  <pageSetup paperSize="9" orientation="portrait" horizontalDpi="90" verticalDpi="9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37"/>
  <sheetViews>
    <sheetView workbookViewId="0"/>
  </sheetViews>
  <sheetFormatPr defaultRowHeight="15"/>
  <cols>
    <col min="1" max="1" width="20.28515625" style="1" customWidth="1"/>
    <col min="2" max="2" width="64.140625" style="1" customWidth="1"/>
    <col min="3" max="3" width="19.5703125" style="1" bestFit="1" customWidth="1"/>
    <col min="4" max="4" width="18.7109375" style="1" bestFit="1" customWidth="1"/>
    <col min="5" max="5" width="10.140625" style="1" customWidth="1"/>
    <col min="6" max="16384" width="9.140625" style="1"/>
  </cols>
  <sheetData>
    <row r="1" spans="1:3">
      <c r="A1" s="13" t="s">
        <v>196</v>
      </c>
      <c r="B1" s="13">
        <v>5</v>
      </c>
      <c r="C1" s="4"/>
    </row>
    <row r="2" spans="1:3">
      <c r="A2" s="13" t="s">
        <v>197</v>
      </c>
      <c r="B2" s="13" t="s">
        <v>373</v>
      </c>
      <c r="C2" s="4"/>
    </row>
    <row r="3" spans="1:3">
      <c r="A3" s="13" t="s">
        <v>198</v>
      </c>
      <c r="B3" s="13" t="s">
        <v>212</v>
      </c>
      <c r="C3" s="4"/>
    </row>
    <row r="4" spans="1:3">
      <c r="A4" s="13" t="s">
        <v>199</v>
      </c>
      <c r="B4" s="13" t="s">
        <v>203</v>
      </c>
      <c r="C4" s="4"/>
    </row>
    <row r="5" spans="1:3">
      <c r="A5" s="13" t="s">
        <v>200</v>
      </c>
      <c r="B5" s="13" t="s">
        <v>202</v>
      </c>
      <c r="C5" s="4"/>
    </row>
    <row r="6" spans="1:3" ht="15.75" thickBot="1">
      <c r="A6" s="4"/>
      <c r="B6" s="4"/>
      <c r="C6" s="4"/>
    </row>
    <row r="7" spans="1:3" ht="21.75" customHeight="1" thickBot="1">
      <c r="A7" s="148" t="s">
        <v>193</v>
      </c>
      <c r="B7" s="147" t="s">
        <v>1002</v>
      </c>
      <c r="C7" s="149" t="s">
        <v>644</v>
      </c>
    </row>
    <row r="8" spans="1:3" ht="21.75" customHeight="1">
      <c r="A8" s="150">
        <v>1</v>
      </c>
      <c r="B8" s="151" t="s">
        <v>1003</v>
      </c>
      <c r="C8" s="152"/>
    </row>
    <row r="9" spans="1:3" ht="15" customHeight="1">
      <c r="A9" s="34">
        <v>2</v>
      </c>
      <c r="B9" s="5" t="s">
        <v>362</v>
      </c>
      <c r="C9" s="153">
        <f>C8/12</f>
        <v>0</v>
      </c>
    </row>
    <row r="10" spans="1:3">
      <c r="A10" s="34">
        <v>3</v>
      </c>
      <c r="B10" s="9" t="s">
        <v>363</v>
      </c>
      <c r="C10" s="83"/>
    </row>
    <row r="11" spans="1:3" ht="39" customHeight="1">
      <c r="A11" s="35">
        <v>4</v>
      </c>
      <c r="B11" s="9" t="s">
        <v>366</v>
      </c>
      <c r="C11" s="83"/>
    </row>
    <row r="12" spans="1:3" ht="24">
      <c r="A12" s="34">
        <v>5</v>
      </c>
      <c r="B12" s="9" t="s">
        <v>365</v>
      </c>
      <c r="C12" s="83"/>
    </row>
    <row r="13" spans="1:3" ht="30.75" customHeight="1">
      <c r="A13" s="35">
        <v>6</v>
      </c>
      <c r="B13" s="9" t="s">
        <v>364</v>
      </c>
      <c r="C13" s="83"/>
    </row>
    <row r="14" spans="1:3">
      <c r="A14" s="34">
        <v>7</v>
      </c>
      <c r="B14" s="9" t="s">
        <v>367</v>
      </c>
      <c r="C14" s="83"/>
    </row>
    <row r="15" spans="1:3">
      <c r="A15" s="35">
        <v>8</v>
      </c>
      <c r="B15" s="11" t="s">
        <v>1004</v>
      </c>
      <c r="C15" s="153">
        <f>C10+C11+C12+C13+C14</f>
        <v>0</v>
      </c>
    </row>
    <row r="16" spans="1:3">
      <c r="A16" s="34">
        <v>9</v>
      </c>
      <c r="B16" s="245" t="s">
        <v>798</v>
      </c>
      <c r="C16" s="83"/>
    </row>
    <row r="17" spans="1:5" ht="31.5" customHeight="1">
      <c r="A17" s="35">
        <v>10</v>
      </c>
      <c r="B17" s="11" t="s">
        <v>370</v>
      </c>
      <c r="C17" s="153">
        <f>C15*C16</f>
        <v>0</v>
      </c>
    </row>
    <row r="18" spans="1:5" ht="31.5" customHeight="1">
      <c r="A18" s="35">
        <v>11</v>
      </c>
      <c r="B18" s="7" t="s">
        <v>368</v>
      </c>
      <c r="C18" s="83"/>
    </row>
    <row r="19" spans="1:5" ht="31.5" customHeight="1">
      <c r="A19" s="35">
        <v>12</v>
      </c>
      <c r="B19" s="8" t="s">
        <v>1005</v>
      </c>
      <c r="C19" s="153">
        <f>2%*C18</f>
        <v>0</v>
      </c>
    </row>
    <row r="20" spans="1:5" ht="31.5" customHeight="1">
      <c r="A20" s="35">
        <v>13</v>
      </c>
      <c r="B20" s="11" t="s">
        <v>371</v>
      </c>
      <c r="C20" s="153">
        <f>C19</f>
        <v>0</v>
      </c>
    </row>
    <row r="21" spans="1:5" ht="31.5" customHeight="1">
      <c r="A21" s="35">
        <v>14</v>
      </c>
      <c r="B21" s="8" t="s">
        <v>799</v>
      </c>
      <c r="C21" s="83"/>
    </row>
    <row r="22" spans="1:5" ht="31.5" customHeight="1">
      <c r="A22" s="35">
        <v>15</v>
      </c>
      <c r="B22" s="8" t="s">
        <v>1008</v>
      </c>
      <c r="C22" s="153">
        <f>6%*C21</f>
        <v>0</v>
      </c>
    </row>
    <row r="23" spans="1:5" ht="31.5" customHeight="1">
      <c r="A23" s="35">
        <v>16</v>
      </c>
      <c r="B23" s="11" t="s">
        <v>800</v>
      </c>
      <c r="C23" s="153">
        <f>C22</f>
        <v>0</v>
      </c>
    </row>
    <row r="24" spans="1:5" ht="31.5" customHeight="1">
      <c r="A24" s="58">
        <v>17</v>
      </c>
      <c r="B24" s="59" t="s">
        <v>801</v>
      </c>
      <c r="C24" s="153">
        <f>C17+C20+C23</f>
        <v>0</v>
      </c>
    </row>
    <row r="25" spans="1:5" ht="31.5" customHeight="1">
      <c r="A25" s="58">
        <v>18</v>
      </c>
      <c r="B25" s="59" t="s">
        <v>369</v>
      </c>
      <c r="C25" s="83"/>
    </row>
    <row r="26" spans="1:5" ht="31.5" customHeight="1" thickBot="1">
      <c r="A26" s="84">
        <v>19</v>
      </c>
      <c r="B26" s="60" t="s">
        <v>372</v>
      </c>
      <c r="C26" s="154">
        <f>C24+C25</f>
        <v>0</v>
      </c>
    </row>
    <row r="27" spans="1:5" ht="26.25" customHeight="1"/>
    <row r="28" spans="1:5" ht="15.75">
      <c r="A28" s="86" t="s">
        <v>381</v>
      </c>
      <c r="B28" s="85"/>
      <c r="C28" s="85"/>
      <c r="D28" s="85"/>
      <c r="E28" s="82"/>
    </row>
    <row r="29" spans="1:5" ht="45" customHeight="1">
      <c r="A29" s="32" t="s">
        <v>1009</v>
      </c>
      <c r="B29" s="864" t="s">
        <v>1012</v>
      </c>
      <c r="C29" s="864"/>
      <c r="D29" s="864"/>
      <c r="E29" s="864"/>
    </row>
    <row r="30" spans="1:5" ht="51.75" customHeight="1">
      <c r="A30" s="32" t="s">
        <v>374</v>
      </c>
      <c r="B30" s="864" t="s">
        <v>1010</v>
      </c>
      <c r="C30" s="864"/>
      <c r="D30" s="864"/>
      <c r="E30" s="864"/>
    </row>
    <row r="31" spans="1:5" ht="38.25" customHeight="1">
      <c r="A31" s="32" t="s">
        <v>375</v>
      </c>
      <c r="B31" s="864" t="s">
        <v>379</v>
      </c>
      <c r="C31" s="864"/>
      <c r="D31" s="864"/>
      <c r="E31" s="864"/>
    </row>
    <row r="32" spans="1:5" ht="19.5" customHeight="1">
      <c r="A32" s="32" t="s">
        <v>376</v>
      </c>
      <c r="B32" s="864" t="s">
        <v>802</v>
      </c>
      <c r="C32" s="864"/>
      <c r="D32" s="864"/>
      <c r="E32" s="864"/>
    </row>
    <row r="33" spans="1:6" ht="33" customHeight="1">
      <c r="A33" s="57" t="s">
        <v>377</v>
      </c>
      <c r="B33" s="866" t="s">
        <v>380</v>
      </c>
      <c r="C33" s="866"/>
      <c r="D33" s="866"/>
      <c r="E33" s="866"/>
    </row>
    <row r="34" spans="1:6" ht="48" customHeight="1">
      <c r="A34" s="57" t="s">
        <v>378</v>
      </c>
      <c r="B34" s="866" t="s">
        <v>1011</v>
      </c>
      <c r="C34" s="866"/>
      <c r="D34" s="866"/>
      <c r="E34" s="866"/>
    </row>
    <row r="37" spans="1:6">
      <c r="B37" s="865"/>
      <c r="C37" s="865"/>
      <c r="D37" s="865"/>
      <c r="E37" s="865"/>
      <c r="F37" s="865"/>
    </row>
  </sheetData>
  <mergeCells count="7">
    <mergeCell ref="B29:E29"/>
    <mergeCell ref="B37:F37"/>
    <mergeCell ref="B30:E30"/>
    <mergeCell ref="B31:E31"/>
    <mergeCell ref="B32:E32"/>
    <mergeCell ref="B33:E33"/>
    <mergeCell ref="B34:E34"/>
  </mergeCell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92"/>
  <sheetViews>
    <sheetView zoomScale="120" zoomScaleNormal="120" workbookViewId="0">
      <selection activeCell="A26" sqref="A26"/>
    </sheetView>
  </sheetViews>
  <sheetFormatPr defaultRowHeight="15"/>
  <cols>
    <col min="1" max="1" width="16.140625" customWidth="1"/>
    <col min="2" max="2" width="69.85546875" style="40" customWidth="1"/>
    <col min="3" max="3" width="11.28515625" style="620" customWidth="1"/>
    <col min="4" max="4" width="85.5703125" style="41" customWidth="1"/>
    <col min="5" max="5" width="32.28515625" customWidth="1"/>
  </cols>
  <sheetData>
    <row r="1" spans="1:5">
      <c r="A1" s="13" t="s">
        <v>196</v>
      </c>
      <c r="B1" s="382">
        <v>6</v>
      </c>
      <c r="C1" s="609"/>
    </row>
    <row r="2" spans="1:5">
      <c r="A2" s="13" t="s">
        <v>197</v>
      </c>
      <c r="B2" s="13" t="s">
        <v>863</v>
      </c>
      <c r="C2" s="609"/>
    </row>
    <row r="3" spans="1:5" ht="18.75" customHeight="1">
      <c r="A3" s="13" t="s">
        <v>198</v>
      </c>
      <c r="B3" s="10" t="s">
        <v>1000</v>
      </c>
      <c r="C3" s="610"/>
      <c r="D3" s="247"/>
    </row>
    <row r="4" spans="1:5">
      <c r="A4" s="13" t="s">
        <v>199</v>
      </c>
      <c r="B4" s="383" t="s">
        <v>0</v>
      </c>
      <c r="C4" s="610"/>
    </row>
    <row r="5" spans="1:5">
      <c r="A5" s="13" t="s">
        <v>200</v>
      </c>
      <c r="B5" s="13" t="s">
        <v>202</v>
      </c>
      <c r="C5" s="610"/>
    </row>
    <row r="6" spans="1:5" ht="15.75" thickBot="1">
      <c r="A6" s="607"/>
      <c r="B6" s="608"/>
      <c r="C6" s="2"/>
      <c r="D6" s="608"/>
      <c r="E6" s="607"/>
    </row>
    <row r="7" spans="1:5" ht="15.75" thickBot="1">
      <c r="A7" s="867" t="s">
        <v>382</v>
      </c>
      <c r="B7" s="868"/>
      <c r="C7" s="868"/>
      <c r="D7" s="868"/>
      <c r="E7" s="869"/>
    </row>
    <row r="8" spans="1:5" ht="15.75" thickBot="1">
      <c r="A8" s="155" t="s">
        <v>447</v>
      </c>
      <c r="B8" s="156" t="s">
        <v>446</v>
      </c>
      <c r="C8" s="611" t="s">
        <v>644</v>
      </c>
      <c r="D8" s="156" t="s">
        <v>493</v>
      </c>
      <c r="E8" s="157" t="s">
        <v>494</v>
      </c>
    </row>
    <row r="9" spans="1:5">
      <c r="A9" s="55" t="s">
        <v>1</v>
      </c>
      <c r="B9" s="257" t="s">
        <v>382</v>
      </c>
      <c r="C9" s="612">
        <f>C10+C68</f>
        <v>0</v>
      </c>
      <c r="D9" s="246" t="s">
        <v>450</v>
      </c>
      <c r="E9" s="56" t="s">
        <v>151</v>
      </c>
    </row>
    <row r="10" spans="1:5">
      <c r="A10" s="43" t="s">
        <v>4</v>
      </c>
      <c r="B10" s="258" t="s">
        <v>383</v>
      </c>
      <c r="C10" s="613">
        <f>C11+C51</f>
        <v>0</v>
      </c>
      <c r="D10" s="246" t="s">
        <v>449</v>
      </c>
      <c r="E10" s="53" t="s">
        <v>152</v>
      </c>
    </row>
    <row r="11" spans="1:5" ht="45">
      <c r="A11" s="43" t="s">
        <v>5</v>
      </c>
      <c r="B11" s="258" t="s">
        <v>384</v>
      </c>
      <c r="C11" s="613">
        <f>C12+C21+C25+C26+C27+C33+C37+C40+C41+C45+C46+C47+C48+C49+C50</f>
        <v>0</v>
      </c>
      <c r="D11" s="246" t="s">
        <v>451</v>
      </c>
      <c r="E11" s="52" t="s">
        <v>165</v>
      </c>
    </row>
    <row r="12" spans="1:5">
      <c r="A12" s="43" t="s">
        <v>6</v>
      </c>
      <c r="B12" s="258" t="s">
        <v>385</v>
      </c>
      <c r="C12" s="614">
        <f>C13+C15+C16+C20</f>
        <v>0</v>
      </c>
      <c r="D12" s="246" t="s">
        <v>452</v>
      </c>
      <c r="E12" s="52" t="s">
        <v>176</v>
      </c>
    </row>
    <row r="13" spans="1:5" ht="22.5">
      <c r="A13" s="44" t="s">
        <v>7</v>
      </c>
      <c r="B13" s="259" t="s">
        <v>386</v>
      </c>
      <c r="C13" s="615"/>
      <c r="D13" s="246" t="s">
        <v>453</v>
      </c>
      <c r="E13" s="54"/>
    </row>
    <row r="14" spans="1:5">
      <c r="A14" s="44"/>
      <c r="B14" s="259" t="s">
        <v>387</v>
      </c>
      <c r="C14" s="615"/>
      <c r="D14" s="246"/>
      <c r="E14" s="249"/>
    </row>
    <row r="15" spans="1:5">
      <c r="A15" s="44" t="s">
        <v>142</v>
      </c>
      <c r="B15" s="259" t="s">
        <v>388</v>
      </c>
      <c r="C15" s="615"/>
      <c r="D15" s="246" t="s">
        <v>454</v>
      </c>
      <c r="E15" s="54"/>
    </row>
    <row r="16" spans="1:5">
      <c r="A16" s="44" t="s">
        <v>8</v>
      </c>
      <c r="B16" s="259" t="s">
        <v>389</v>
      </c>
      <c r="C16" s="614">
        <f>C17+C18+C19</f>
        <v>0</v>
      </c>
      <c r="D16" s="246" t="s">
        <v>455</v>
      </c>
      <c r="E16" s="52" t="s">
        <v>177</v>
      </c>
    </row>
    <row r="17" spans="1:7">
      <c r="A17" s="39" t="s">
        <v>144</v>
      </c>
      <c r="B17" s="260" t="s">
        <v>390</v>
      </c>
      <c r="C17" s="615"/>
      <c r="D17" s="246" t="s">
        <v>456</v>
      </c>
      <c r="E17" s="54"/>
    </row>
    <row r="18" spans="1:7">
      <c r="A18" s="39" t="s">
        <v>145</v>
      </c>
      <c r="B18" s="260" t="s">
        <v>391</v>
      </c>
      <c r="C18" s="615"/>
      <c r="D18" s="246" t="s">
        <v>457</v>
      </c>
      <c r="E18" s="54"/>
    </row>
    <row r="19" spans="1:7">
      <c r="A19" s="39" t="s">
        <v>146</v>
      </c>
      <c r="B19" s="260" t="s">
        <v>392</v>
      </c>
      <c r="C19" s="615"/>
      <c r="D19" s="246" t="s">
        <v>457</v>
      </c>
      <c r="E19" s="54"/>
    </row>
    <row r="20" spans="1:7">
      <c r="A20" s="44" t="s">
        <v>143</v>
      </c>
      <c r="B20" s="259" t="s">
        <v>393</v>
      </c>
      <c r="C20" s="615"/>
      <c r="D20" s="246" t="s">
        <v>457</v>
      </c>
      <c r="E20" s="54"/>
    </row>
    <row r="21" spans="1:7">
      <c r="A21" s="43" t="s">
        <v>9</v>
      </c>
      <c r="B21" s="258" t="s">
        <v>279</v>
      </c>
      <c r="C21" s="614">
        <f>C22+C23+C24</f>
        <v>0</v>
      </c>
      <c r="D21" s="246" t="s">
        <v>1023</v>
      </c>
      <c r="E21" s="52" t="s">
        <v>153</v>
      </c>
    </row>
    <row r="22" spans="1:7">
      <c r="A22" s="44" t="s">
        <v>10</v>
      </c>
      <c r="B22" s="261" t="s">
        <v>394</v>
      </c>
      <c r="C22" s="615"/>
      <c r="D22" s="246" t="s">
        <v>1024</v>
      </c>
      <c r="E22" s="54"/>
    </row>
    <row r="23" spans="1:7">
      <c r="A23" s="44" t="s">
        <v>11</v>
      </c>
      <c r="B23" s="261" t="s">
        <v>395</v>
      </c>
      <c r="C23" s="615"/>
      <c r="D23" s="246" t="s">
        <v>1025</v>
      </c>
      <c r="E23" s="54"/>
    </row>
    <row r="24" spans="1:7">
      <c r="A24" s="44" t="s">
        <v>12</v>
      </c>
      <c r="B24" s="262" t="s">
        <v>396</v>
      </c>
      <c r="C24" s="615"/>
      <c r="D24" s="246" t="s">
        <v>1026</v>
      </c>
      <c r="E24" s="54"/>
    </row>
    <row r="25" spans="1:7">
      <c r="A25" s="43" t="s">
        <v>147</v>
      </c>
      <c r="B25" s="258" t="s">
        <v>397</v>
      </c>
      <c r="C25" s="615"/>
      <c r="D25" s="246" t="s">
        <v>1027</v>
      </c>
      <c r="E25" s="54"/>
    </row>
    <row r="26" spans="1:7">
      <c r="A26" s="43" t="s">
        <v>148</v>
      </c>
      <c r="B26" s="263" t="s">
        <v>803</v>
      </c>
      <c r="C26" s="615"/>
      <c r="D26" s="246" t="s">
        <v>1028</v>
      </c>
      <c r="E26" s="54"/>
    </row>
    <row r="27" spans="1:7" ht="22.5">
      <c r="A27" s="43" t="s">
        <v>13</v>
      </c>
      <c r="B27" s="258" t="s">
        <v>804</v>
      </c>
      <c r="C27" s="614">
        <f>C28+C29+C30+C31+C32</f>
        <v>0</v>
      </c>
      <c r="D27" s="246" t="s">
        <v>479</v>
      </c>
      <c r="E27" s="248" t="s">
        <v>154</v>
      </c>
    </row>
    <row r="28" spans="1:7" ht="56.25">
      <c r="A28" s="44" t="s">
        <v>14</v>
      </c>
      <c r="B28" s="260" t="s">
        <v>398</v>
      </c>
      <c r="C28" s="615"/>
      <c r="D28" s="246" t="s">
        <v>480</v>
      </c>
      <c r="E28" s="54"/>
    </row>
    <row r="29" spans="1:7" ht="45">
      <c r="A29" s="44" t="s">
        <v>15</v>
      </c>
      <c r="B29" s="260" t="s">
        <v>399</v>
      </c>
      <c r="C29" s="615"/>
      <c r="D29" s="246" t="s">
        <v>866</v>
      </c>
      <c r="E29" s="249"/>
    </row>
    <row r="30" spans="1:7" s="10" customFormat="1" ht="56.25">
      <c r="A30" s="45" t="s">
        <v>16</v>
      </c>
      <c r="B30" s="264" t="s">
        <v>1017</v>
      </c>
      <c r="C30" s="616"/>
      <c r="D30" s="246" t="s">
        <v>867</v>
      </c>
      <c r="E30" s="341"/>
      <c r="F30"/>
      <c r="G30"/>
    </row>
    <row r="31" spans="1:7" s="10" customFormat="1" ht="45">
      <c r="A31" s="45" t="s">
        <v>17</v>
      </c>
      <c r="B31" s="264" t="s">
        <v>1018</v>
      </c>
      <c r="C31" s="616"/>
      <c r="D31" s="246" t="s">
        <v>865</v>
      </c>
      <c r="E31" s="249"/>
      <c r="F31"/>
      <c r="G31"/>
    </row>
    <row r="32" spans="1:7">
      <c r="A32" s="44" t="s">
        <v>18</v>
      </c>
      <c r="B32" s="260" t="s">
        <v>400</v>
      </c>
      <c r="C32" s="615"/>
      <c r="D32" s="246" t="s">
        <v>486</v>
      </c>
      <c r="E32" s="249"/>
    </row>
    <row r="33" spans="1:7">
      <c r="A33" s="43" t="s">
        <v>19</v>
      </c>
      <c r="B33" s="258" t="s">
        <v>401</v>
      </c>
      <c r="C33" s="614">
        <f>C34+C35+C36</f>
        <v>0</v>
      </c>
      <c r="D33" s="246" t="s">
        <v>458</v>
      </c>
      <c r="E33" s="248" t="s">
        <v>155</v>
      </c>
    </row>
    <row r="34" spans="1:7" ht="22.5">
      <c r="A34" s="44" t="s">
        <v>20</v>
      </c>
      <c r="B34" s="260" t="s">
        <v>402</v>
      </c>
      <c r="C34" s="615"/>
      <c r="D34" s="246" t="s">
        <v>459</v>
      </c>
      <c r="E34" s="249"/>
    </row>
    <row r="35" spans="1:7">
      <c r="A35" s="44" t="s">
        <v>21</v>
      </c>
      <c r="B35" s="260" t="s">
        <v>403</v>
      </c>
      <c r="C35" s="615"/>
      <c r="D35" s="246" t="s">
        <v>1029</v>
      </c>
      <c r="E35" s="54"/>
    </row>
    <row r="36" spans="1:7" s="10" customFormat="1" ht="22.5">
      <c r="A36" s="45" t="s">
        <v>22</v>
      </c>
      <c r="B36" s="260" t="s">
        <v>404</v>
      </c>
      <c r="C36" s="616"/>
      <c r="D36" s="246" t="s">
        <v>1030</v>
      </c>
      <c r="E36" s="54"/>
      <c r="F36"/>
      <c r="G36"/>
    </row>
    <row r="37" spans="1:7" ht="22.5">
      <c r="A37" s="43" t="s">
        <v>23</v>
      </c>
      <c r="B37" s="258" t="s">
        <v>405</v>
      </c>
      <c r="C37" s="614">
        <f>C38+C39</f>
        <v>0</v>
      </c>
      <c r="D37" s="246" t="s">
        <v>1031</v>
      </c>
      <c r="E37" s="52" t="s">
        <v>156</v>
      </c>
    </row>
    <row r="38" spans="1:7" ht="33.75">
      <c r="A38" s="44" t="s">
        <v>24</v>
      </c>
      <c r="B38" s="260" t="s">
        <v>406</v>
      </c>
      <c r="C38" s="615"/>
      <c r="D38" s="246" t="s">
        <v>460</v>
      </c>
      <c r="E38" s="54"/>
    </row>
    <row r="39" spans="1:7" s="10" customFormat="1" ht="22.5">
      <c r="A39" s="45" t="s">
        <v>25</v>
      </c>
      <c r="B39" s="260" t="s">
        <v>407</v>
      </c>
      <c r="C39" s="616"/>
      <c r="D39" s="246" t="s">
        <v>1032</v>
      </c>
      <c r="E39" s="54"/>
      <c r="F39"/>
      <c r="G39"/>
    </row>
    <row r="40" spans="1:7" s="26" customFormat="1" ht="24.75">
      <c r="A40" s="46" t="s">
        <v>26</v>
      </c>
      <c r="B40" s="258" t="s">
        <v>408</v>
      </c>
      <c r="C40" s="616"/>
      <c r="D40" s="246" t="s">
        <v>461</v>
      </c>
      <c r="E40" s="54"/>
      <c r="F40"/>
      <c r="G40"/>
    </row>
    <row r="41" spans="1:7" s="10" customFormat="1">
      <c r="A41" s="47" t="s">
        <v>27</v>
      </c>
      <c r="B41" s="258" t="s">
        <v>409</v>
      </c>
      <c r="C41" s="614">
        <f>C42+C43+C44</f>
        <v>0</v>
      </c>
      <c r="D41" s="246" t="s">
        <v>462</v>
      </c>
      <c r="E41" s="52" t="s">
        <v>157</v>
      </c>
      <c r="F41"/>
      <c r="G41"/>
    </row>
    <row r="42" spans="1:7" s="10" customFormat="1" ht="49.5" customHeight="1">
      <c r="A42" s="45" t="s">
        <v>28</v>
      </c>
      <c r="B42" s="260" t="s">
        <v>410</v>
      </c>
      <c r="C42" s="616"/>
      <c r="D42" s="246" t="s">
        <v>1033</v>
      </c>
      <c r="E42" s="54"/>
      <c r="F42"/>
      <c r="G42"/>
    </row>
    <row r="43" spans="1:7" s="10" customFormat="1" ht="22.5">
      <c r="A43" s="45" t="s">
        <v>29</v>
      </c>
      <c r="B43" s="260" t="s">
        <v>411</v>
      </c>
      <c r="C43" s="616"/>
      <c r="D43" s="246" t="s">
        <v>1034</v>
      </c>
      <c r="E43" s="54"/>
      <c r="F43"/>
      <c r="G43"/>
    </row>
    <row r="44" spans="1:7" s="10" customFormat="1" ht="24.75">
      <c r="A44" s="45" t="s">
        <v>30</v>
      </c>
      <c r="B44" s="260" t="s">
        <v>412</v>
      </c>
      <c r="C44" s="616"/>
      <c r="D44" s="246" t="s">
        <v>1035</v>
      </c>
      <c r="E44" s="54"/>
      <c r="F44"/>
      <c r="G44"/>
    </row>
    <row r="45" spans="1:7" ht="72.75" customHeight="1">
      <c r="A45" s="43" t="s">
        <v>31</v>
      </c>
      <c r="B45" s="258" t="s">
        <v>413</v>
      </c>
      <c r="C45" s="615"/>
      <c r="D45" s="246" t="s">
        <v>1037</v>
      </c>
      <c r="E45" s="54"/>
    </row>
    <row r="46" spans="1:7" ht="22.5">
      <c r="A46" s="43" t="s">
        <v>32</v>
      </c>
      <c r="B46" s="258" t="s">
        <v>414</v>
      </c>
      <c r="C46" s="615"/>
      <c r="D46" s="246" t="s">
        <v>1036</v>
      </c>
      <c r="E46" s="52" t="s">
        <v>158</v>
      </c>
    </row>
    <row r="47" spans="1:7" ht="33.75">
      <c r="A47" s="43" t="s">
        <v>33</v>
      </c>
      <c r="B47" s="263" t="s">
        <v>1019</v>
      </c>
      <c r="C47" s="615"/>
      <c r="D47" s="246" t="s">
        <v>1038</v>
      </c>
      <c r="E47" s="54"/>
    </row>
    <row r="48" spans="1:7" s="27" customFormat="1" ht="45.75" customHeight="1">
      <c r="A48" s="48" t="s">
        <v>34</v>
      </c>
      <c r="B48" s="258" t="s">
        <v>415</v>
      </c>
      <c r="C48" s="617"/>
      <c r="D48" s="246" t="s">
        <v>1039</v>
      </c>
      <c r="E48" s="54"/>
      <c r="F48"/>
      <c r="G48"/>
    </row>
    <row r="49" spans="1:7" ht="33.75">
      <c r="A49" s="43" t="s">
        <v>35</v>
      </c>
      <c r="B49" s="263" t="s">
        <v>1020</v>
      </c>
      <c r="C49" s="615"/>
      <c r="D49" s="246" t="s">
        <v>487</v>
      </c>
      <c r="E49" s="54"/>
    </row>
    <row r="50" spans="1:7" ht="45">
      <c r="A50" s="43" t="s">
        <v>36</v>
      </c>
      <c r="B50" s="258" t="s">
        <v>416</v>
      </c>
      <c r="C50" s="615"/>
      <c r="D50" s="246" t="s">
        <v>488</v>
      </c>
      <c r="E50" s="54"/>
    </row>
    <row r="51" spans="1:7" ht="22.5">
      <c r="A51" s="43" t="s">
        <v>37</v>
      </c>
      <c r="B51" s="258" t="s">
        <v>417</v>
      </c>
      <c r="C51" s="614">
        <f>C52+C61+C62+C63+C64+C65+C66+C67</f>
        <v>0</v>
      </c>
      <c r="D51" s="246" t="s">
        <v>463</v>
      </c>
      <c r="E51" s="52" t="s">
        <v>159</v>
      </c>
    </row>
    <row r="52" spans="1:7">
      <c r="A52" s="49" t="s">
        <v>38</v>
      </c>
      <c r="B52" s="258" t="s">
        <v>418</v>
      </c>
      <c r="C52" s="614">
        <f>C53+C54+C55+C56+C60</f>
        <v>0</v>
      </c>
      <c r="D52" s="246" t="s">
        <v>1040</v>
      </c>
      <c r="E52" s="52" t="s">
        <v>160</v>
      </c>
    </row>
    <row r="53" spans="1:7" ht="22.5">
      <c r="A53" s="44" t="s">
        <v>39</v>
      </c>
      <c r="B53" s="259" t="s">
        <v>419</v>
      </c>
      <c r="C53" s="615"/>
      <c r="D53" s="246" t="s">
        <v>464</v>
      </c>
      <c r="E53" s="54"/>
    </row>
    <row r="54" spans="1:7" s="10" customFormat="1" ht="33.75">
      <c r="A54" s="45" t="s">
        <v>40</v>
      </c>
      <c r="B54" s="259" t="s">
        <v>420</v>
      </c>
      <c r="C54" s="616"/>
      <c r="D54" s="246" t="s">
        <v>1041</v>
      </c>
      <c r="E54" s="54"/>
      <c r="F54"/>
      <c r="G54"/>
    </row>
    <row r="55" spans="1:7" ht="29.25" customHeight="1">
      <c r="A55" s="44" t="s">
        <v>41</v>
      </c>
      <c r="B55" s="259" t="s">
        <v>421</v>
      </c>
      <c r="C55" s="616"/>
      <c r="D55" s="246" t="s">
        <v>1042</v>
      </c>
      <c r="E55" s="54"/>
    </row>
    <row r="56" spans="1:7" ht="22.5">
      <c r="A56" s="44" t="s">
        <v>42</v>
      </c>
      <c r="B56" s="259" t="s">
        <v>422</v>
      </c>
      <c r="C56" s="614">
        <f>C57+C58+C59</f>
        <v>0</v>
      </c>
      <c r="D56" s="246" t="s">
        <v>489</v>
      </c>
      <c r="E56" s="52" t="s">
        <v>161</v>
      </c>
    </row>
    <row r="57" spans="1:7">
      <c r="A57" s="44" t="s">
        <v>43</v>
      </c>
      <c r="B57" s="260" t="s">
        <v>423</v>
      </c>
      <c r="C57" s="615"/>
      <c r="D57" s="246" t="s">
        <v>465</v>
      </c>
      <c r="E57" s="54"/>
    </row>
    <row r="58" spans="1:7">
      <c r="A58" s="44" t="s">
        <v>44</v>
      </c>
      <c r="B58" s="260" t="s">
        <v>424</v>
      </c>
      <c r="C58" s="616"/>
      <c r="D58" s="246" t="s">
        <v>466</v>
      </c>
      <c r="E58" s="54"/>
    </row>
    <row r="59" spans="1:7">
      <c r="A59" s="44" t="s">
        <v>45</v>
      </c>
      <c r="B59" s="260" t="s">
        <v>425</v>
      </c>
      <c r="C59" s="616"/>
      <c r="D59" s="246" t="s">
        <v>467</v>
      </c>
      <c r="E59" s="54"/>
    </row>
    <row r="60" spans="1:7" ht="24.75">
      <c r="A60" s="44" t="s">
        <v>46</v>
      </c>
      <c r="B60" s="260" t="s">
        <v>426</v>
      </c>
      <c r="C60" s="616"/>
      <c r="D60" s="246" t="s">
        <v>490</v>
      </c>
      <c r="E60" s="54"/>
    </row>
    <row r="61" spans="1:7" ht="33.75">
      <c r="A61" s="49" t="s">
        <v>47</v>
      </c>
      <c r="B61" s="263" t="s">
        <v>427</v>
      </c>
      <c r="C61" s="616"/>
      <c r="D61" s="246" t="s">
        <v>481</v>
      </c>
      <c r="E61" s="54"/>
    </row>
    <row r="62" spans="1:7" ht="24.75">
      <c r="A62" s="49" t="s">
        <v>48</v>
      </c>
      <c r="B62" s="263" t="s">
        <v>428</v>
      </c>
      <c r="C62" s="616"/>
      <c r="D62" s="246" t="s">
        <v>468</v>
      </c>
      <c r="E62" s="54"/>
    </row>
    <row r="63" spans="1:7" ht="24.75">
      <c r="A63" s="49" t="s">
        <v>49</v>
      </c>
      <c r="B63" s="263" t="s">
        <v>429</v>
      </c>
      <c r="C63" s="616"/>
      <c r="D63" s="246" t="s">
        <v>469</v>
      </c>
      <c r="E63" s="54"/>
    </row>
    <row r="64" spans="1:7" ht="22.5">
      <c r="A64" s="49" t="s">
        <v>50</v>
      </c>
      <c r="B64" s="263" t="s">
        <v>485</v>
      </c>
      <c r="C64" s="616"/>
      <c r="D64" s="246" t="s">
        <v>1044</v>
      </c>
      <c r="E64" s="52" t="s">
        <v>162</v>
      </c>
    </row>
    <row r="65" spans="1:7" ht="33.75">
      <c r="A65" s="49" t="s">
        <v>51</v>
      </c>
      <c r="B65" s="263" t="s">
        <v>430</v>
      </c>
      <c r="C65" s="616"/>
      <c r="D65" s="246" t="s">
        <v>1043</v>
      </c>
      <c r="E65" s="54"/>
    </row>
    <row r="66" spans="1:7" ht="22.5">
      <c r="A66" s="49" t="s">
        <v>52</v>
      </c>
      <c r="B66" s="263" t="s">
        <v>431</v>
      </c>
      <c r="C66" s="616"/>
      <c r="D66" s="246" t="s">
        <v>482</v>
      </c>
      <c r="E66" s="54"/>
    </row>
    <row r="67" spans="1:7" ht="33.75">
      <c r="A67" s="49" t="s">
        <v>53</v>
      </c>
      <c r="B67" s="263" t="s">
        <v>432</v>
      </c>
      <c r="C67" s="616"/>
      <c r="D67" s="246" t="s">
        <v>1045</v>
      </c>
      <c r="E67" s="54"/>
    </row>
    <row r="68" spans="1:7" ht="22.5">
      <c r="A68" s="43" t="s">
        <v>54</v>
      </c>
      <c r="B68" s="258" t="s">
        <v>433</v>
      </c>
      <c r="C68" s="613">
        <f>C69+C78+C79+C80+C81+C82+C83</f>
        <v>0</v>
      </c>
      <c r="D68" s="246" t="s">
        <v>470</v>
      </c>
      <c r="E68" s="52" t="s">
        <v>166</v>
      </c>
    </row>
    <row r="69" spans="1:7">
      <c r="A69" s="43" t="s">
        <v>55</v>
      </c>
      <c r="B69" s="258" t="s">
        <v>434</v>
      </c>
      <c r="C69" s="614">
        <f>C70+C71+C72+C73+C77</f>
        <v>0</v>
      </c>
      <c r="D69" s="246" t="s">
        <v>491</v>
      </c>
      <c r="E69" s="52" t="s">
        <v>163</v>
      </c>
    </row>
    <row r="70" spans="1:7" ht="22.5">
      <c r="A70" s="44" t="s">
        <v>56</v>
      </c>
      <c r="B70" s="265" t="s">
        <v>435</v>
      </c>
      <c r="C70" s="615"/>
      <c r="D70" s="246" t="s">
        <v>471</v>
      </c>
      <c r="E70" s="54"/>
    </row>
    <row r="71" spans="1:7" s="28" customFormat="1" ht="33.75">
      <c r="A71" s="44" t="s">
        <v>57</v>
      </c>
      <c r="B71" s="265" t="s">
        <v>436</v>
      </c>
      <c r="C71" s="616"/>
      <c r="D71" s="246" t="s">
        <v>472</v>
      </c>
      <c r="E71" s="54"/>
      <c r="F71"/>
      <c r="G71"/>
    </row>
    <row r="72" spans="1:7" ht="22.5">
      <c r="A72" s="44" t="s">
        <v>58</v>
      </c>
      <c r="B72" s="265" t="s">
        <v>421</v>
      </c>
      <c r="C72" s="616"/>
      <c r="D72" s="246" t="s">
        <v>1046</v>
      </c>
      <c r="E72" s="54"/>
    </row>
    <row r="73" spans="1:7" ht="22.5">
      <c r="A73" s="44" t="s">
        <v>59</v>
      </c>
      <c r="B73" s="265" t="s">
        <v>437</v>
      </c>
      <c r="C73" s="614">
        <f>C74+C75+C76</f>
        <v>0</v>
      </c>
      <c r="D73" s="246" t="s">
        <v>473</v>
      </c>
      <c r="E73" s="52" t="s">
        <v>164</v>
      </c>
    </row>
    <row r="74" spans="1:7">
      <c r="A74" s="44" t="s">
        <v>60</v>
      </c>
      <c r="B74" s="266" t="s">
        <v>438</v>
      </c>
      <c r="C74" s="615"/>
      <c r="D74" s="246" t="s">
        <v>474</v>
      </c>
      <c r="E74" s="54"/>
    </row>
    <row r="75" spans="1:7">
      <c r="A75" s="44" t="s">
        <v>61</v>
      </c>
      <c r="B75" s="266" t="s">
        <v>439</v>
      </c>
      <c r="C75" s="615"/>
      <c r="D75" s="246" t="s">
        <v>474</v>
      </c>
      <c r="E75" s="54"/>
    </row>
    <row r="76" spans="1:7">
      <c r="A76" s="44" t="s">
        <v>62</v>
      </c>
      <c r="B76" s="266" t="s">
        <v>440</v>
      </c>
      <c r="C76" s="615"/>
      <c r="D76" s="246" t="s">
        <v>474</v>
      </c>
      <c r="E76" s="54"/>
    </row>
    <row r="77" spans="1:7" ht="24.75">
      <c r="A77" s="44" t="s">
        <v>63</v>
      </c>
      <c r="B77" s="266" t="s">
        <v>441</v>
      </c>
      <c r="C77" s="615"/>
      <c r="D77" s="246" t="s">
        <v>475</v>
      </c>
      <c r="E77" s="54"/>
    </row>
    <row r="78" spans="1:7">
      <c r="A78" s="43" t="s">
        <v>64</v>
      </c>
      <c r="B78" s="263" t="s">
        <v>442</v>
      </c>
      <c r="C78" s="615"/>
      <c r="D78" s="246" t="s">
        <v>476</v>
      </c>
      <c r="E78" s="54"/>
    </row>
    <row r="79" spans="1:7" ht="24.75">
      <c r="A79" s="43" t="s">
        <v>65</v>
      </c>
      <c r="B79" s="263" t="s">
        <v>483</v>
      </c>
      <c r="C79" s="615"/>
      <c r="D79" s="246" t="s">
        <v>477</v>
      </c>
      <c r="E79" s="54"/>
    </row>
    <row r="80" spans="1:7" ht="24.75">
      <c r="A80" s="43" t="s">
        <v>66</v>
      </c>
      <c r="B80" s="263" t="s">
        <v>484</v>
      </c>
      <c r="C80" s="615"/>
      <c r="D80" s="246" t="s">
        <v>478</v>
      </c>
      <c r="E80" s="54"/>
    </row>
    <row r="81" spans="1:7" ht="33.75">
      <c r="A81" s="43" t="s">
        <v>67</v>
      </c>
      <c r="B81" s="263" t="s">
        <v>443</v>
      </c>
      <c r="C81" s="615"/>
      <c r="D81" s="246" t="s">
        <v>1047</v>
      </c>
      <c r="E81" s="54"/>
    </row>
    <row r="82" spans="1:7" ht="22.5">
      <c r="A82" s="43" t="s">
        <v>149</v>
      </c>
      <c r="B82" s="263" t="s">
        <v>444</v>
      </c>
      <c r="C82" s="615"/>
      <c r="D82" s="246" t="s">
        <v>482</v>
      </c>
      <c r="E82" s="54"/>
    </row>
    <row r="83" spans="1:7" ht="45">
      <c r="A83" s="43" t="s">
        <v>150</v>
      </c>
      <c r="B83" s="263" t="s">
        <v>445</v>
      </c>
      <c r="C83" s="615"/>
      <c r="D83" s="246" t="s">
        <v>492</v>
      </c>
      <c r="E83" s="250"/>
    </row>
    <row r="84" spans="1:7" s="10" customFormat="1">
      <c r="A84" s="50">
        <v>2</v>
      </c>
      <c r="B84" s="42" t="s">
        <v>448</v>
      </c>
      <c r="C84" s="615"/>
      <c r="D84" s="254"/>
      <c r="E84" s="251"/>
      <c r="F84"/>
      <c r="G84"/>
    </row>
    <row r="85" spans="1:7" s="10" customFormat="1">
      <c r="A85" s="50">
        <v>2.1</v>
      </c>
      <c r="B85" s="267" t="s">
        <v>805</v>
      </c>
      <c r="C85" s="615"/>
      <c r="D85" s="255"/>
      <c r="E85" s="252"/>
      <c r="F85"/>
      <c r="G85"/>
    </row>
    <row r="86" spans="1:7" s="10" customFormat="1" ht="21">
      <c r="A86" s="50">
        <v>2.2000000000000002</v>
      </c>
      <c r="B86" s="267" t="s">
        <v>1021</v>
      </c>
      <c r="C86" s="615"/>
      <c r="D86" s="255"/>
      <c r="E86" s="252"/>
      <c r="F86"/>
      <c r="G86"/>
    </row>
    <row r="87" spans="1:7" s="10" customFormat="1" ht="15.75" thickBot="1">
      <c r="A87" s="51">
        <v>3</v>
      </c>
      <c r="B87" s="268" t="s">
        <v>1022</v>
      </c>
      <c r="C87" s="618">
        <f>C10+C68</f>
        <v>0</v>
      </c>
      <c r="D87" s="256"/>
      <c r="E87" s="253" t="s">
        <v>167</v>
      </c>
      <c r="F87"/>
      <c r="G87"/>
    </row>
    <row r="88" spans="1:7" ht="25.5" customHeight="1">
      <c r="A88" s="38"/>
      <c r="B88" s="38"/>
      <c r="C88" s="619"/>
    </row>
    <row r="89" spans="1:7">
      <c r="A89" s="38"/>
      <c r="B89" s="38"/>
      <c r="C89" s="619"/>
    </row>
    <row r="90" spans="1:7">
      <c r="A90" s="38"/>
      <c r="B90" s="38"/>
      <c r="C90" s="619"/>
    </row>
    <row r="91" spans="1:7">
      <c r="A91" s="38"/>
      <c r="B91" s="38"/>
      <c r="C91" s="619"/>
    </row>
    <row r="92" spans="1:7">
      <c r="A92" s="38"/>
      <c r="B92" s="38"/>
      <c r="C92" s="619"/>
    </row>
  </sheetData>
  <mergeCells count="1">
    <mergeCell ref="A7:E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41"/>
  <sheetViews>
    <sheetView workbookViewId="0">
      <selection activeCell="A23" sqref="A23"/>
    </sheetView>
  </sheetViews>
  <sheetFormatPr defaultRowHeight="15"/>
  <cols>
    <col min="1" max="1" width="18.85546875" style="6" customWidth="1"/>
    <col min="2" max="2" width="72.5703125" style="6" customWidth="1"/>
    <col min="3" max="3" width="18.42578125" style="6" bestFit="1" customWidth="1"/>
    <col min="4" max="4" width="16" style="6" bestFit="1" customWidth="1"/>
    <col min="5" max="5" width="17" style="6" customWidth="1"/>
    <col min="6" max="10" width="9.140625" style="6"/>
    <col min="11" max="11" width="46.42578125" style="6" customWidth="1"/>
    <col min="12" max="16384" width="9.140625" style="6"/>
  </cols>
  <sheetData>
    <row r="1" spans="1:5">
      <c r="A1" s="26" t="s">
        <v>196</v>
      </c>
      <c r="B1" s="381" t="s">
        <v>880</v>
      </c>
      <c r="C1" s="29"/>
      <c r="D1" s="29"/>
      <c r="E1" s="29"/>
    </row>
    <row r="2" spans="1:5">
      <c r="A2" s="26" t="s">
        <v>197</v>
      </c>
      <c r="B2" s="364" t="s">
        <v>1013</v>
      </c>
      <c r="C2" s="29"/>
      <c r="D2" s="29"/>
      <c r="E2" s="29"/>
    </row>
    <row r="3" spans="1:5">
      <c r="A3" s="26" t="s">
        <v>198</v>
      </c>
      <c r="B3" s="362" t="s">
        <v>1000</v>
      </c>
      <c r="C3" s="29"/>
      <c r="D3" s="29"/>
      <c r="E3" s="29"/>
    </row>
    <row r="4" spans="1:5">
      <c r="A4" s="26" t="s">
        <v>199</v>
      </c>
      <c r="B4" s="362" t="s">
        <v>908</v>
      </c>
      <c r="C4" s="29"/>
      <c r="D4" s="29"/>
      <c r="E4" s="29"/>
    </row>
    <row r="5" spans="1:5">
      <c r="A5" s="26" t="s">
        <v>200</v>
      </c>
      <c r="B5" s="363" t="s">
        <v>202</v>
      </c>
      <c r="C5" s="29"/>
      <c r="D5" s="29"/>
      <c r="E5" s="29"/>
    </row>
    <row r="6" spans="1:5" ht="15.75" thickBot="1"/>
    <row r="7" spans="1:5" ht="24.75" thickBot="1">
      <c r="A7" s="872" t="s">
        <v>496</v>
      </c>
      <c r="B7" s="872" t="s">
        <v>1014</v>
      </c>
      <c r="C7" s="384" t="s">
        <v>806</v>
      </c>
      <c r="D7" s="384" t="s">
        <v>497</v>
      </c>
    </row>
    <row r="8" spans="1:5" ht="15.75" thickBot="1">
      <c r="A8" s="872"/>
      <c r="B8" s="872"/>
      <c r="C8" s="385">
        <v>1</v>
      </c>
      <c r="D8" s="385">
        <v>2</v>
      </c>
    </row>
    <row r="9" spans="1:5" ht="15.75" thickBot="1">
      <c r="A9" s="385" t="s">
        <v>120</v>
      </c>
      <c r="B9" s="386" t="s">
        <v>811</v>
      </c>
      <c r="C9" s="387">
        <f>'F5'!C17</f>
        <v>0</v>
      </c>
      <c r="D9" s="388"/>
    </row>
    <row r="10" spans="1:5" ht="15.75" thickBot="1">
      <c r="A10" s="385">
        <v>2</v>
      </c>
      <c r="B10" s="386" t="s">
        <v>812</v>
      </c>
      <c r="C10" s="387">
        <f>'F5'!C23</f>
        <v>0</v>
      </c>
      <c r="D10" s="388"/>
    </row>
    <row r="11" spans="1:5" ht="15.75" thickBot="1">
      <c r="A11" s="385">
        <v>3</v>
      </c>
      <c r="B11" s="389" t="s">
        <v>501</v>
      </c>
      <c r="C11" s="390"/>
      <c r="D11" s="388"/>
    </row>
    <row r="12" spans="1:5" ht="15.75" thickBot="1">
      <c r="A12" s="385">
        <v>4</v>
      </c>
      <c r="B12" s="389" t="s">
        <v>498</v>
      </c>
      <c r="C12" s="387">
        <f>C9+C10+C11</f>
        <v>0</v>
      </c>
      <c r="D12" s="388"/>
    </row>
    <row r="13" spans="1:5" ht="16.5" customHeight="1" thickBot="1">
      <c r="A13" s="385">
        <v>5</v>
      </c>
      <c r="B13" s="386" t="s">
        <v>1049</v>
      </c>
      <c r="C13" s="390"/>
      <c r="D13" s="388"/>
    </row>
    <row r="14" spans="1:5" ht="15.75" thickBot="1">
      <c r="A14" s="385">
        <v>6</v>
      </c>
      <c r="B14" s="386" t="s">
        <v>815</v>
      </c>
      <c r="C14" s="387">
        <f>MAX(C12,C13)</f>
        <v>0</v>
      </c>
      <c r="D14" s="388"/>
    </row>
    <row r="15" spans="1:5" ht="15.75" thickBot="1">
      <c r="A15" s="385">
        <v>7</v>
      </c>
      <c r="B15" s="386" t="s">
        <v>500</v>
      </c>
      <c r="C15" s="388"/>
      <c r="D15" s="387">
        <f>'F6'!C9</f>
        <v>0</v>
      </c>
    </row>
    <row r="16" spans="1:5" ht="15.75" thickBot="1">
      <c r="A16" s="385">
        <v>8</v>
      </c>
      <c r="B16" s="386" t="s">
        <v>499</v>
      </c>
      <c r="C16" s="388"/>
      <c r="D16" s="387">
        <f>D15-C14</f>
        <v>0</v>
      </c>
    </row>
    <row r="18" spans="1:4">
      <c r="A18" s="36" t="s">
        <v>1048</v>
      </c>
    </row>
    <row r="19" spans="1:4">
      <c r="A19" s="36"/>
    </row>
    <row r="20" spans="1:4">
      <c r="A20" s="36"/>
    </row>
    <row r="21" spans="1:4">
      <c r="A21" s="36"/>
    </row>
    <row r="22" spans="1:4">
      <c r="A22" s="26" t="s">
        <v>196</v>
      </c>
      <c r="B22" s="381" t="s">
        <v>881</v>
      </c>
      <c r="C22" s="29"/>
      <c r="D22" s="29"/>
    </row>
    <row r="23" spans="1:4">
      <c r="A23" s="26" t="s">
        <v>197</v>
      </c>
      <c r="B23" s="364" t="s">
        <v>1015</v>
      </c>
      <c r="C23" s="29"/>
      <c r="D23" s="29"/>
    </row>
    <row r="24" spans="1:4">
      <c r="A24" s="26" t="s">
        <v>198</v>
      </c>
      <c r="B24" s="362" t="s">
        <v>212</v>
      </c>
      <c r="C24" s="29"/>
      <c r="D24" s="29"/>
    </row>
    <row r="25" spans="1:4">
      <c r="A25" s="26" t="s">
        <v>199</v>
      </c>
      <c r="B25" s="362" t="s">
        <v>203</v>
      </c>
      <c r="C25" s="29"/>
      <c r="D25" s="29"/>
    </row>
    <row r="26" spans="1:4">
      <c r="A26" s="26" t="s">
        <v>200</v>
      </c>
      <c r="B26" s="363" t="s">
        <v>202</v>
      </c>
      <c r="C26" s="29"/>
      <c r="D26" s="29"/>
    </row>
    <row r="27" spans="1:4">
      <c r="C27" s="29"/>
      <c r="D27" s="29"/>
    </row>
    <row r="28" spans="1:4" ht="15.75" thickBot="1"/>
    <row r="29" spans="1:4" ht="24.75" thickBot="1">
      <c r="A29" s="870" t="s">
        <v>447</v>
      </c>
      <c r="B29" s="870" t="s">
        <v>1014</v>
      </c>
      <c r="C29" s="12" t="s">
        <v>495</v>
      </c>
      <c r="D29" s="12" t="s">
        <v>497</v>
      </c>
    </row>
    <row r="30" spans="1:4" ht="15.75" thickBot="1">
      <c r="A30" s="871"/>
      <c r="B30" s="871"/>
      <c r="C30" s="342">
        <v>1</v>
      </c>
      <c r="D30" s="342">
        <v>2</v>
      </c>
    </row>
    <row r="31" spans="1:4">
      <c r="A31" s="354" t="s">
        <v>120</v>
      </c>
      <c r="B31" s="355" t="s">
        <v>813</v>
      </c>
      <c r="C31" s="356">
        <f>'F5'!C20</f>
        <v>0</v>
      </c>
      <c r="D31" s="357"/>
    </row>
    <row r="32" spans="1:4" ht="29.25" customHeight="1">
      <c r="A32" s="348">
        <v>2</v>
      </c>
      <c r="B32" s="343" t="s">
        <v>814</v>
      </c>
      <c r="C32" s="344">
        <f>'F5'!C17</f>
        <v>0</v>
      </c>
      <c r="D32" s="358"/>
    </row>
    <row r="33" spans="1:4">
      <c r="A33" s="348">
        <v>3</v>
      </c>
      <c r="B33" s="343" t="s">
        <v>812</v>
      </c>
      <c r="C33" s="344">
        <f>'F5'!C23</f>
        <v>0</v>
      </c>
      <c r="D33" s="358"/>
    </row>
    <row r="34" spans="1:4">
      <c r="A34" s="348">
        <v>4</v>
      </c>
      <c r="B34" s="346" t="s">
        <v>501</v>
      </c>
      <c r="C34" s="347"/>
      <c r="D34" s="358"/>
    </row>
    <row r="35" spans="1:4">
      <c r="A35" s="348">
        <v>5</v>
      </c>
      <c r="B35" s="346" t="s">
        <v>498</v>
      </c>
      <c r="C35" s="344">
        <f>C31+C32+C33+C34</f>
        <v>0</v>
      </c>
      <c r="D35" s="358"/>
    </row>
    <row r="36" spans="1:4">
      <c r="A36" s="348">
        <v>6</v>
      </c>
      <c r="B36" s="343" t="s">
        <v>502</v>
      </c>
      <c r="C36" s="347"/>
      <c r="D36" s="358"/>
    </row>
    <row r="37" spans="1:4">
      <c r="A37" s="348">
        <v>7</v>
      </c>
      <c r="B37" s="343" t="s">
        <v>815</v>
      </c>
      <c r="C37" s="344">
        <f>MAX(C35,C36)</f>
        <v>0</v>
      </c>
      <c r="D37" s="358"/>
    </row>
    <row r="38" spans="1:4">
      <c r="A38" s="348">
        <v>8</v>
      </c>
      <c r="B38" s="343" t="s">
        <v>500</v>
      </c>
      <c r="C38" s="345"/>
      <c r="D38" s="349">
        <f>'F6'!C9</f>
        <v>0</v>
      </c>
    </row>
    <row r="39" spans="1:4" ht="15.75" thickBot="1">
      <c r="A39" s="350">
        <v>9</v>
      </c>
      <c r="B39" s="351" t="s">
        <v>499</v>
      </c>
      <c r="C39" s="352"/>
      <c r="D39" s="353">
        <f>D38-C37</f>
        <v>0</v>
      </c>
    </row>
    <row r="41" spans="1:4">
      <c r="A41" s="36" t="s">
        <v>1050</v>
      </c>
    </row>
  </sheetData>
  <mergeCells count="4">
    <mergeCell ref="A29:A30"/>
    <mergeCell ref="B29:B30"/>
    <mergeCell ref="A7:A8"/>
    <mergeCell ref="B7:B8"/>
  </mergeCells>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41"/>
  <sheetViews>
    <sheetView zoomScaleNormal="100" workbookViewId="0"/>
  </sheetViews>
  <sheetFormatPr defaultRowHeight="15"/>
  <cols>
    <col min="1" max="1" width="14.42578125" style="1" customWidth="1"/>
    <col min="2" max="2" width="57.5703125" style="1" customWidth="1"/>
    <col min="3" max="3" width="28.140625" style="1" customWidth="1"/>
    <col min="4" max="4" width="34.140625" style="1" customWidth="1"/>
    <col min="5" max="5" width="28" style="1" customWidth="1"/>
    <col min="6" max="16384" width="9.140625" style="1"/>
  </cols>
  <sheetData>
    <row r="1" spans="1:5">
      <c r="A1" s="26" t="s">
        <v>196</v>
      </c>
      <c r="B1" s="394">
        <v>8</v>
      </c>
      <c r="C1" s="4"/>
    </row>
    <row r="2" spans="1:5">
      <c r="A2" s="26" t="s">
        <v>197</v>
      </c>
      <c r="B2" s="362" t="s">
        <v>816</v>
      </c>
      <c r="C2" s="4"/>
    </row>
    <row r="3" spans="1:5">
      <c r="A3" s="26" t="s">
        <v>198</v>
      </c>
      <c r="B3" s="362" t="s">
        <v>1000</v>
      </c>
    </row>
    <row r="4" spans="1:5">
      <c r="A4" s="26" t="s">
        <v>199</v>
      </c>
      <c r="B4" s="362" t="s">
        <v>908</v>
      </c>
    </row>
    <row r="5" spans="1:5">
      <c r="A5" s="26" t="s">
        <v>200</v>
      </c>
      <c r="B5" s="363" t="s">
        <v>202</v>
      </c>
    </row>
    <row r="6" spans="1:5" ht="15.75" thickBot="1">
      <c r="A6" s="4"/>
      <c r="B6" s="4"/>
      <c r="C6" s="4"/>
    </row>
    <row r="7" spans="1:5" ht="15" customHeight="1">
      <c r="A7" s="873" t="s">
        <v>193</v>
      </c>
      <c r="B7" s="903" t="s">
        <v>1052</v>
      </c>
      <c r="C7" s="906" t="s">
        <v>817</v>
      </c>
      <c r="D7" s="899" t="s">
        <v>503</v>
      </c>
      <c r="E7" s="896" t="s">
        <v>818</v>
      </c>
    </row>
    <row r="8" spans="1:5">
      <c r="A8" s="874"/>
      <c r="B8" s="904"/>
      <c r="C8" s="907"/>
      <c r="D8" s="900"/>
      <c r="E8" s="897"/>
    </row>
    <row r="9" spans="1:5" ht="24" customHeight="1" thickBot="1">
      <c r="A9" s="874"/>
      <c r="B9" s="904"/>
      <c r="C9" s="908"/>
      <c r="D9" s="901"/>
      <c r="E9" s="898"/>
    </row>
    <row r="10" spans="1:5" ht="22.5" customHeight="1" thickBot="1">
      <c r="A10" s="875"/>
      <c r="B10" s="905"/>
      <c r="C10" s="158" t="s">
        <v>137</v>
      </c>
      <c r="D10" s="159" t="s">
        <v>138</v>
      </c>
      <c r="E10" s="160" t="s">
        <v>139</v>
      </c>
    </row>
    <row r="11" spans="1:5">
      <c r="A11" s="876" t="s">
        <v>1</v>
      </c>
      <c r="B11" s="890" t="s">
        <v>504</v>
      </c>
      <c r="C11" s="104"/>
      <c r="D11" s="104"/>
      <c r="E11" s="98"/>
    </row>
    <row r="12" spans="1:5">
      <c r="A12" s="877"/>
      <c r="B12" s="891"/>
      <c r="C12" s="105"/>
      <c r="D12" s="105"/>
      <c r="E12" s="99"/>
    </row>
    <row r="13" spans="1:5" ht="15.75" thickBot="1">
      <c r="A13" s="878"/>
      <c r="B13" s="892"/>
      <c r="C13" s="105"/>
      <c r="D13" s="105"/>
      <c r="E13" s="100"/>
    </row>
    <row r="14" spans="1:5" ht="15.75" thickBot="1">
      <c r="A14" s="80" t="s">
        <v>2</v>
      </c>
      <c r="B14" s="88" t="s">
        <v>819</v>
      </c>
      <c r="C14" s="105"/>
      <c r="D14" s="105"/>
      <c r="E14" s="101"/>
    </row>
    <row r="15" spans="1:5" ht="30" customHeight="1">
      <c r="A15" s="881" t="s">
        <v>71</v>
      </c>
      <c r="B15" s="884" t="s">
        <v>1053</v>
      </c>
      <c r="C15" s="105"/>
      <c r="D15" s="105"/>
      <c r="E15" s="98"/>
    </row>
    <row r="16" spans="1:5" ht="34.5" customHeight="1">
      <c r="A16" s="882"/>
      <c r="B16" s="885"/>
      <c r="C16" s="105"/>
      <c r="D16" s="105"/>
      <c r="E16" s="99"/>
    </row>
    <row r="17" spans="1:5" ht="30" customHeight="1" thickBot="1">
      <c r="A17" s="883"/>
      <c r="B17" s="886"/>
      <c r="C17" s="105"/>
      <c r="D17" s="105"/>
      <c r="E17" s="102"/>
    </row>
    <row r="18" spans="1:5" ht="36" customHeight="1" thickTop="1">
      <c r="A18" s="881" t="s">
        <v>72</v>
      </c>
      <c r="B18" s="884" t="s">
        <v>1054</v>
      </c>
      <c r="C18" s="105"/>
      <c r="D18" s="105"/>
      <c r="E18" s="98"/>
    </row>
    <row r="19" spans="1:5" ht="36.75" customHeight="1">
      <c r="A19" s="882"/>
      <c r="B19" s="885"/>
      <c r="C19" s="105"/>
      <c r="D19" s="105"/>
      <c r="E19" s="99"/>
    </row>
    <row r="20" spans="1:5" ht="27.75" customHeight="1" thickBot="1">
      <c r="A20" s="883"/>
      <c r="B20" s="886"/>
      <c r="C20" s="105"/>
      <c r="D20" s="105"/>
      <c r="E20" s="102"/>
    </row>
    <row r="21" spans="1:5" ht="39" customHeight="1" thickTop="1">
      <c r="A21" s="881" t="s">
        <v>69</v>
      </c>
      <c r="B21" s="884" t="s">
        <v>1055</v>
      </c>
      <c r="C21" s="105"/>
      <c r="D21" s="105"/>
      <c r="E21" s="98"/>
    </row>
    <row r="22" spans="1:5" ht="28.5" customHeight="1">
      <c r="A22" s="882"/>
      <c r="B22" s="885"/>
      <c r="C22" s="105"/>
      <c r="D22" s="105"/>
      <c r="E22" s="99"/>
    </row>
    <row r="23" spans="1:5" ht="23.25" customHeight="1" thickBot="1">
      <c r="A23" s="883"/>
      <c r="B23" s="886"/>
      <c r="C23" s="105"/>
      <c r="D23" s="105"/>
      <c r="E23" s="102"/>
    </row>
    <row r="24" spans="1:5" ht="41.25" customHeight="1" thickTop="1">
      <c r="A24" s="881" t="s">
        <v>70</v>
      </c>
      <c r="B24" s="884" t="s">
        <v>1056</v>
      </c>
      <c r="C24" s="105"/>
      <c r="D24" s="105"/>
      <c r="E24" s="98"/>
    </row>
    <row r="25" spans="1:5" ht="26.25" customHeight="1">
      <c r="A25" s="882"/>
      <c r="B25" s="885"/>
      <c r="C25" s="105"/>
      <c r="D25" s="105"/>
      <c r="E25" s="99"/>
    </row>
    <row r="26" spans="1:5" ht="15.75" thickBot="1">
      <c r="A26" s="883"/>
      <c r="B26" s="886"/>
      <c r="C26" s="105"/>
      <c r="D26" s="105"/>
      <c r="E26" s="102"/>
    </row>
    <row r="27" spans="1:5" ht="41.25" customHeight="1" thickTop="1">
      <c r="A27" s="887" t="s">
        <v>73</v>
      </c>
      <c r="B27" s="885" t="s">
        <v>1057</v>
      </c>
      <c r="C27" s="105"/>
      <c r="D27" s="105"/>
      <c r="E27" s="98"/>
    </row>
    <row r="28" spans="1:5" ht="30.75" customHeight="1">
      <c r="A28" s="888"/>
      <c r="B28" s="885"/>
      <c r="C28" s="105"/>
      <c r="D28" s="105"/>
      <c r="E28" s="99"/>
    </row>
    <row r="29" spans="1:5" ht="15.75" thickBot="1">
      <c r="A29" s="889"/>
      <c r="B29" s="902"/>
      <c r="C29" s="105"/>
      <c r="D29" s="105"/>
      <c r="E29" s="100"/>
    </row>
    <row r="30" spans="1:5">
      <c r="A30" s="876" t="s">
        <v>3</v>
      </c>
      <c r="B30" s="890" t="s">
        <v>505</v>
      </c>
      <c r="C30" s="105"/>
      <c r="D30" s="105"/>
      <c r="E30" s="98"/>
    </row>
    <row r="31" spans="1:5">
      <c r="A31" s="877"/>
      <c r="B31" s="891"/>
      <c r="C31" s="105"/>
      <c r="D31" s="105"/>
      <c r="E31" s="103"/>
    </row>
    <row r="32" spans="1:5" ht="15.75" thickBot="1">
      <c r="A32" s="878"/>
      <c r="B32" s="892"/>
      <c r="C32" s="105"/>
      <c r="D32" s="105"/>
      <c r="E32" s="100"/>
    </row>
    <row r="33" spans="1:5">
      <c r="A33" s="893" t="s">
        <v>97</v>
      </c>
      <c r="B33" s="890" t="s">
        <v>506</v>
      </c>
      <c r="C33" s="105"/>
      <c r="D33" s="105"/>
      <c r="E33" s="98"/>
    </row>
    <row r="34" spans="1:5">
      <c r="A34" s="894"/>
      <c r="B34" s="891"/>
      <c r="C34" s="105"/>
      <c r="D34" s="105"/>
      <c r="E34" s="103"/>
    </row>
    <row r="35" spans="1:5" ht="15.75" thickBot="1">
      <c r="A35" s="895"/>
      <c r="B35" s="892"/>
      <c r="C35" s="105"/>
      <c r="D35" s="105"/>
      <c r="E35" s="100"/>
    </row>
    <row r="36" spans="1:5">
      <c r="A36" s="893" t="s">
        <v>98</v>
      </c>
      <c r="B36" s="890" t="s">
        <v>507</v>
      </c>
      <c r="C36" s="105"/>
      <c r="D36" s="105"/>
      <c r="E36" s="98"/>
    </row>
    <row r="37" spans="1:5">
      <c r="A37" s="894"/>
      <c r="B37" s="891"/>
      <c r="C37" s="105"/>
      <c r="D37" s="105"/>
      <c r="E37" s="99"/>
    </row>
    <row r="38" spans="1:5" ht="15.75" thickBot="1">
      <c r="A38" s="895"/>
      <c r="B38" s="892"/>
      <c r="C38" s="105"/>
      <c r="D38" s="105"/>
      <c r="E38" s="100"/>
    </row>
    <row r="39" spans="1:5" ht="26.25" customHeight="1">
      <c r="A39" s="879" t="s">
        <v>1058</v>
      </c>
      <c r="B39" s="880"/>
      <c r="C39" s="880"/>
      <c r="D39" s="880"/>
      <c r="E39" s="880"/>
    </row>
    <row r="40" spans="1:5">
      <c r="A40" s="30" t="s">
        <v>508</v>
      </c>
      <c r="B40" s="30"/>
      <c r="C40" s="30"/>
    </row>
    <row r="41" spans="1:5">
      <c r="A41" s="30" t="s">
        <v>509</v>
      </c>
    </row>
  </sheetData>
  <mergeCells count="24">
    <mergeCell ref="E7:E9"/>
    <mergeCell ref="B11:B13"/>
    <mergeCell ref="B30:B32"/>
    <mergeCell ref="B33:B35"/>
    <mergeCell ref="D7:D9"/>
    <mergeCell ref="B27:B29"/>
    <mergeCell ref="B7:B10"/>
    <mergeCell ref="C7:C9"/>
    <mergeCell ref="A7:A10"/>
    <mergeCell ref="A11:A13"/>
    <mergeCell ref="A39:E39"/>
    <mergeCell ref="A15:A17"/>
    <mergeCell ref="B15:B17"/>
    <mergeCell ref="A18:A20"/>
    <mergeCell ref="B18:B20"/>
    <mergeCell ref="A21:A23"/>
    <mergeCell ref="B21:B23"/>
    <mergeCell ref="A24:A26"/>
    <mergeCell ref="B24:B26"/>
    <mergeCell ref="A27:A29"/>
    <mergeCell ref="B36:B38"/>
    <mergeCell ref="A33:A35"/>
    <mergeCell ref="A36:A38"/>
    <mergeCell ref="A30:A32"/>
  </mergeCell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Content</vt:lpstr>
      <vt:lpstr>F1</vt:lpstr>
      <vt:lpstr>F2</vt:lpstr>
      <vt:lpstr>F3</vt:lpstr>
      <vt:lpstr>F4</vt:lpstr>
      <vt:lpstr>F5</vt:lpstr>
      <vt:lpstr>F6</vt:lpstr>
      <vt:lpstr>F7.1, 7.2</vt:lpstr>
      <vt:lpstr>F8</vt:lpstr>
      <vt:lpstr>F9</vt:lpstr>
      <vt:lpstr>F10, 10.1, 10.2, 10.3</vt:lpstr>
      <vt:lpstr>F11</vt:lpstr>
      <vt:lpstr>F11.1</vt:lpstr>
      <vt:lpstr>F12</vt:lpstr>
      <vt:lpstr>F13, 13.1, 13.2</vt:lpstr>
      <vt:lpstr>F14</vt:lpstr>
      <vt:lpstr>F15</vt:lpstr>
      <vt:lpstr>F16</vt:lpstr>
      <vt:lpstr>F17</vt:lpstr>
      <vt:lpstr>F18</vt:lpstr>
      <vt:lpstr>F20</vt:lpstr>
      <vt:lpstr>F23</vt:lpstr>
      <vt:lpstr>F24</vt:lpstr>
      <vt:lpstr>F25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Alma Nako</dc:creator>
  <cp:lastModifiedBy>Aida Guxho</cp:lastModifiedBy>
  <cp:lastPrinted>2023-05-11T13:09:39Z</cp:lastPrinted>
  <dcterms:created xsi:type="dcterms:W3CDTF">2022-02-23T15:04:26Z</dcterms:created>
  <dcterms:modified xsi:type="dcterms:W3CDTF">2025-10-09T13:35:51Z</dcterms:modified>
</cp:coreProperties>
</file>