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uxho\Desktop\Audit_ndryshime\UNION\"/>
    </mc:Choice>
  </mc:AlternateContent>
  <bookViews>
    <workbookView xWindow="195" yWindow="7905" windowWidth="19230" windowHeight="3345" tabRatio="833"/>
  </bookViews>
  <sheets>
    <sheet name="CONTENTS" sheetId="2" r:id="rId1"/>
    <sheet name="F1" sheetId="6" r:id="rId2"/>
    <sheet name="F2" sheetId="7" r:id="rId3"/>
    <sheet name="F3" sheetId="8" r:id="rId4"/>
    <sheet name="F4" sheetId="9" r:id="rId5"/>
    <sheet name="F5" sheetId="10" r:id="rId6"/>
    <sheet name="F6,6.1" sheetId="11" r:id="rId7"/>
    <sheet name="F7" sheetId="12" r:id="rId8"/>
    <sheet name="F8" sheetId="13" r:id="rId9"/>
    <sheet name="F9,9.1,10" sheetId="14" r:id="rId10"/>
    <sheet name="F11" sheetId="15" r:id="rId11"/>
    <sheet name="F12,12.1,12.2" sheetId="16" r:id="rId12"/>
    <sheet name="F13" sheetId="17" r:id="rId13"/>
    <sheet name="F13.1" sheetId="18" r:id="rId14"/>
    <sheet name="F14" sheetId="19" r:id="rId15"/>
    <sheet name="F14.1" sheetId="20" r:id="rId16"/>
    <sheet name="F14.2" sheetId="21" r:id="rId17"/>
    <sheet name="F14.4" sheetId="23" r:id="rId18"/>
    <sheet name="F15" sheetId="24" r:id="rId19"/>
    <sheet name="F16" sheetId="25" r:id="rId20"/>
    <sheet name="F17" sheetId="26" r:id="rId21"/>
    <sheet name="F18" sheetId="27" r:id="rId22"/>
    <sheet name="F19" sheetId="28" r:id="rId23"/>
    <sheet name="F20" sheetId="29" r:id="rId24"/>
    <sheet name="F21" sheetId="30" r:id="rId25"/>
    <sheet name="F22" sheetId="31" r:id="rId26"/>
    <sheet name="F24" sheetId="35" r:id="rId27"/>
    <sheet name="F25" sheetId="36" r:id="rId28"/>
  </sheets>
  <externalReferences>
    <externalReference r:id="rId29"/>
    <externalReference r:id="rId3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3" l="1"/>
  <c r="C40" i="13"/>
  <c r="C41" i="13"/>
  <c r="C42" i="13"/>
  <c r="D53" i="8" l="1"/>
  <c r="C53" i="8"/>
  <c r="J54" i="7"/>
  <c r="I54" i="7"/>
  <c r="H54" i="7"/>
  <c r="G54" i="7"/>
  <c r="F54" i="7"/>
  <c r="E54" i="7"/>
  <c r="D54" i="7"/>
  <c r="C54" i="7"/>
  <c r="K54" i="7" s="1"/>
  <c r="C89" i="6"/>
  <c r="C88" i="6" s="1"/>
  <c r="D17" i="6" l="1"/>
  <c r="E17" i="6"/>
  <c r="F17" i="6"/>
  <c r="G17" i="6"/>
  <c r="H17" i="6"/>
  <c r="I17" i="6"/>
  <c r="J17" i="6"/>
  <c r="K17" i="6"/>
  <c r="C17" i="6"/>
  <c r="L17" i="6" l="1"/>
  <c r="K62" i="7"/>
  <c r="K60" i="7"/>
  <c r="K55" i="7"/>
  <c r="K56" i="7"/>
  <c r="L19" i="6" l="1"/>
  <c r="C18" i="27" l="1"/>
  <c r="C10" i="26"/>
  <c r="B9" i="25"/>
  <c r="D10" i="25" s="1"/>
  <c r="D12" i="19"/>
  <c r="B23" i="16"/>
  <c r="B12" i="16"/>
  <c r="B9" i="16" s="1"/>
  <c r="B21" i="16"/>
  <c r="P36" i="14" l="1"/>
  <c r="P37" i="14"/>
  <c r="P38" i="14"/>
  <c r="P39" i="14"/>
  <c r="P40" i="14"/>
  <c r="P35" i="14"/>
  <c r="P11" i="14"/>
  <c r="P12" i="14"/>
  <c r="P13" i="14"/>
  <c r="P14" i="14"/>
  <c r="P15" i="14"/>
  <c r="P16" i="14"/>
  <c r="P17" i="14"/>
  <c r="P18" i="14"/>
  <c r="P19" i="14"/>
  <c r="P9" i="14"/>
  <c r="C10" i="14"/>
  <c r="C15" i="31" l="1"/>
  <c r="C14" i="31"/>
  <c r="C13" i="31"/>
  <c r="C12" i="31"/>
  <c r="C11" i="31"/>
  <c r="C10" i="31"/>
  <c r="C9" i="31"/>
  <c r="C8" i="31"/>
  <c r="C12" i="29"/>
  <c r="C11" i="28"/>
  <c r="G18" i="27"/>
  <c r="F18" i="27"/>
  <c r="F16" i="27" s="1"/>
  <c r="E18" i="27"/>
  <c r="E16" i="27" s="1"/>
  <c r="D18" i="27"/>
  <c r="D16" i="27" s="1"/>
  <c r="G16" i="27"/>
  <c r="C16" i="27"/>
  <c r="G12" i="27"/>
  <c r="F12" i="27"/>
  <c r="F10" i="27" s="1"/>
  <c r="E12" i="27"/>
  <c r="E10" i="27" s="1"/>
  <c r="D12" i="27"/>
  <c r="D10" i="27" s="1"/>
  <c r="C12" i="27"/>
  <c r="C10" i="27" s="1"/>
  <c r="G10" i="27"/>
  <c r="D10" i="26"/>
  <c r="D34" i="25"/>
  <c r="D31" i="25"/>
  <c r="D30" i="25"/>
  <c r="D27" i="25"/>
  <c r="D26" i="25"/>
  <c r="D23" i="25"/>
  <c r="D22" i="25"/>
  <c r="D19" i="25"/>
  <c r="D18" i="25"/>
  <c r="D15" i="25"/>
  <c r="D14" i="25"/>
  <c r="D11" i="25"/>
  <c r="D33" i="25"/>
  <c r="J22" i="21"/>
  <c r="J21" i="21"/>
  <c r="J20" i="21"/>
  <c r="J19" i="21"/>
  <c r="J18" i="21"/>
  <c r="J17" i="21"/>
  <c r="J16" i="21"/>
  <c r="I15" i="21"/>
  <c r="H15" i="21"/>
  <c r="G15" i="21"/>
  <c r="F15" i="21"/>
  <c r="E15" i="21"/>
  <c r="D15" i="21"/>
  <c r="C15" i="21"/>
  <c r="J14" i="21"/>
  <c r="J13" i="21"/>
  <c r="J12" i="21"/>
  <c r="I11" i="21"/>
  <c r="I10" i="21" s="1"/>
  <c r="I23" i="21" s="1"/>
  <c r="H11" i="21"/>
  <c r="H10" i="21" s="1"/>
  <c r="H23" i="21" s="1"/>
  <c r="G11" i="21"/>
  <c r="F11" i="21"/>
  <c r="F10" i="21" s="1"/>
  <c r="F23" i="21" s="1"/>
  <c r="E11" i="21"/>
  <c r="D11" i="21"/>
  <c r="C11" i="21"/>
  <c r="G10" i="21"/>
  <c r="G23" i="21" s="1"/>
  <c r="E10" i="21"/>
  <c r="E23" i="21" s="1"/>
  <c r="D10" i="21"/>
  <c r="D23" i="21" s="1"/>
  <c r="J24" i="20"/>
  <c r="J23" i="20"/>
  <c r="J22" i="20"/>
  <c r="J21" i="20"/>
  <c r="J20" i="20"/>
  <c r="J19" i="20"/>
  <c r="J18" i="20"/>
  <c r="J17" i="20"/>
  <c r="I16" i="20"/>
  <c r="H16" i="20"/>
  <c r="H25" i="20" s="1"/>
  <c r="G16" i="20"/>
  <c r="F16" i="20"/>
  <c r="E16" i="20"/>
  <c r="D16" i="20"/>
  <c r="C16" i="20"/>
  <c r="J15" i="20"/>
  <c r="J14" i="20"/>
  <c r="J13" i="20"/>
  <c r="J12" i="20"/>
  <c r="J11" i="20"/>
  <c r="I10" i="20"/>
  <c r="H10" i="20"/>
  <c r="G10" i="20"/>
  <c r="F10" i="20"/>
  <c r="F25" i="20" s="1"/>
  <c r="E10" i="20"/>
  <c r="E25" i="20" s="1"/>
  <c r="D10" i="20"/>
  <c r="C10" i="20"/>
  <c r="J10" i="20" s="1"/>
  <c r="D15" i="19"/>
  <c r="D14" i="19"/>
  <c r="C11" i="18"/>
  <c r="C10" i="18" s="1"/>
  <c r="C10" i="17"/>
  <c r="C54" i="16"/>
  <c r="D42" i="16"/>
  <c r="D41" i="16"/>
  <c r="D40" i="16"/>
  <c r="D39" i="16"/>
  <c r="B38" i="16"/>
  <c r="B43" i="16" s="1"/>
  <c r="D26" i="16"/>
  <c r="D25" i="16"/>
  <c r="D24" i="16"/>
  <c r="D22" i="16"/>
  <c r="D21" i="16" s="1"/>
  <c r="D20" i="16"/>
  <c r="D19" i="16" s="1"/>
  <c r="B19" i="16"/>
  <c r="B27" i="16" s="1"/>
  <c r="D18" i="16"/>
  <c r="D17" i="16"/>
  <c r="D16" i="16"/>
  <c r="D15" i="16"/>
  <c r="D14" i="16"/>
  <c r="D13" i="16"/>
  <c r="D11" i="16"/>
  <c r="D10" i="16"/>
  <c r="D59" i="14"/>
  <c r="C41" i="14"/>
  <c r="D41" i="14"/>
  <c r="D42" i="14" s="1"/>
  <c r="E41" i="14"/>
  <c r="E42" i="14" s="1"/>
  <c r="F41" i="14"/>
  <c r="F42" i="14" s="1"/>
  <c r="G41" i="14"/>
  <c r="G42" i="14" s="1"/>
  <c r="H41" i="14"/>
  <c r="H42" i="14" s="1"/>
  <c r="I41" i="14"/>
  <c r="I42" i="14" s="1"/>
  <c r="J41" i="14"/>
  <c r="J42" i="14" s="1"/>
  <c r="K41" i="14"/>
  <c r="D63" i="14" s="1"/>
  <c r="L41" i="14"/>
  <c r="L42" i="14" s="1"/>
  <c r="M41" i="14"/>
  <c r="N41" i="14"/>
  <c r="N42" i="14" s="1"/>
  <c r="O41" i="14"/>
  <c r="O42" i="14" s="1"/>
  <c r="C20" i="14"/>
  <c r="O10" i="14"/>
  <c r="O20" i="14" s="1"/>
  <c r="N10" i="14"/>
  <c r="N20" i="14" s="1"/>
  <c r="M10" i="14"/>
  <c r="M20" i="14" s="1"/>
  <c r="L10" i="14"/>
  <c r="L20" i="14" s="1"/>
  <c r="K10" i="14"/>
  <c r="K20" i="14" s="1"/>
  <c r="J10" i="14"/>
  <c r="J20" i="14" s="1"/>
  <c r="I10" i="14"/>
  <c r="I20" i="14" s="1"/>
  <c r="H10" i="14"/>
  <c r="H20" i="14" s="1"/>
  <c r="G10" i="14"/>
  <c r="G20" i="14" s="1"/>
  <c r="F10" i="14"/>
  <c r="F20" i="14" s="1"/>
  <c r="E10" i="14"/>
  <c r="E20" i="14" s="1"/>
  <c r="D10" i="14"/>
  <c r="D20" i="14" s="1"/>
  <c r="K43" i="13"/>
  <c r="J43" i="13"/>
  <c r="I43" i="13"/>
  <c r="H43" i="13"/>
  <c r="G43" i="13"/>
  <c r="F43" i="13"/>
  <c r="E43" i="13"/>
  <c r="D43" i="13"/>
  <c r="C38" i="13"/>
  <c r="C43" i="13" s="1"/>
  <c r="K37" i="13"/>
  <c r="J37" i="13"/>
  <c r="I37" i="13"/>
  <c r="H37" i="13"/>
  <c r="G37" i="13"/>
  <c r="F37" i="13"/>
  <c r="E37" i="13"/>
  <c r="D37" i="13"/>
  <c r="C36" i="13"/>
  <c r="C35" i="13"/>
  <c r="C34" i="13"/>
  <c r="C33" i="13"/>
  <c r="C37" i="13" s="1"/>
  <c r="C32" i="13"/>
  <c r="K31" i="13"/>
  <c r="J31" i="13"/>
  <c r="I31" i="13"/>
  <c r="H31" i="13"/>
  <c r="G31" i="13"/>
  <c r="F31" i="13"/>
  <c r="E31" i="13"/>
  <c r="D31" i="13"/>
  <c r="C30" i="13"/>
  <c r="C29" i="13"/>
  <c r="C28" i="13"/>
  <c r="C27" i="13"/>
  <c r="C26" i="13"/>
  <c r="K25" i="13"/>
  <c r="J25" i="13"/>
  <c r="I25" i="13"/>
  <c r="H25" i="13"/>
  <c r="G25" i="13"/>
  <c r="F25" i="13"/>
  <c r="E25" i="13"/>
  <c r="D25" i="13"/>
  <c r="C24" i="13"/>
  <c r="C23" i="13"/>
  <c r="C22" i="13"/>
  <c r="C21" i="13"/>
  <c r="C20" i="13"/>
  <c r="K19" i="13"/>
  <c r="J19" i="13"/>
  <c r="I19" i="13"/>
  <c r="H19" i="13"/>
  <c r="G19" i="13"/>
  <c r="F19" i="13"/>
  <c r="E19" i="13"/>
  <c r="D19" i="13"/>
  <c r="C18" i="13"/>
  <c r="C17" i="13"/>
  <c r="C16" i="13"/>
  <c r="C15" i="13"/>
  <c r="C14" i="13"/>
  <c r="K13" i="13"/>
  <c r="J13" i="13"/>
  <c r="J44" i="13" s="1"/>
  <c r="I13" i="13"/>
  <c r="H13" i="13"/>
  <c r="H44" i="13" s="1"/>
  <c r="G13" i="13"/>
  <c r="G44" i="13" s="1"/>
  <c r="F13" i="13"/>
  <c r="E13" i="13"/>
  <c r="D13" i="13"/>
  <c r="C12" i="13"/>
  <c r="C11" i="13"/>
  <c r="C10" i="13"/>
  <c r="C9" i="13"/>
  <c r="C13" i="13" s="1"/>
  <c r="C8" i="13"/>
  <c r="I17" i="11"/>
  <c r="G17" i="11"/>
  <c r="E17" i="11"/>
  <c r="D17" i="11"/>
  <c r="D10" i="12" s="1"/>
  <c r="I16" i="11"/>
  <c r="G16" i="11"/>
  <c r="E16" i="11"/>
  <c r="D16" i="11"/>
  <c r="H15" i="11"/>
  <c r="H14" i="11"/>
  <c r="H13" i="11"/>
  <c r="G13" i="10"/>
  <c r="F13" i="10"/>
  <c r="E13" i="10"/>
  <c r="D13" i="10"/>
  <c r="C13" i="10"/>
  <c r="H12" i="10"/>
  <c r="H11" i="10"/>
  <c r="H10" i="10"/>
  <c r="H9" i="10"/>
  <c r="G28" i="9"/>
  <c r="G27" i="9"/>
  <c r="G26" i="9"/>
  <c r="G25" i="9"/>
  <c r="F24" i="9"/>
  <c r="E24" i="9"/>
  <c r="D24" i="9"/>
  <c r="C24" i="9"/>
  <c r="G23" i="9"/>
  <c r="G22" i="9"/>
  <c r="F21" i="9"/>
  <c r="E21" i="9"/>
  <c r="D21" i="9"/>
  <c r="C21" i="9"/>
  <c r="G20" i="9"/>
  <c r="G19" i="9"/>
  <c r="F18" i="9"/>
  <c r="F17" i="9" s="1"/>
  <c r="E18" i="9"/>
  <c r="D18" i="9"/>
  <c r="C18" i="9"/>
  <c r="C17" i="9" s="1"/>
  <c r="G16" i="9"/>
  <c r="G15" i="9"/>
  <c r="F14" i="9"/>
  <c r="F10" i="9" s="1"/>
  <c r="E14" i="9"/>
  <c r="E10" i="9" s="1"/>
  <c r="D14" i="9"/>
  <c r="D10" i="9" s="1"/>
  <c r="C14" i="9"/>
  <c r="G13" i="9"/>
  <c r="G12" i="9"/>
  <c r="G11" i="9"/>
  <c r="E69" i="8"/>
  <c r="E68" i="8"/>
  <c r="E67" i="8"/>
  <c r="E66" i="8"/>
  <c r="E65" i="8"/>
  <c r="E64" i="8"/>
  <c r="E63" i="8"/>
  <c r="D62" i="8"/>
  <c r="C62" i="8"/>
  <c r="E61" i="8"/>
  <c r="E60" i="8"/>
  <c r="E59" i="8"/>
  <c r="E58" i="8"/>
  <c r="E57" i="8"/>
  <c r="D56" i="8"/>
  <c r="D55" i="8" s="1"/>
  <c r="C56" i="8"/>
  <c r="E54" i="8"/>
  <c r="E53" i="8"/>
  <c r="E52" i="8"/>
  <c r="E51" i="8"/>
  <c r="E50" i="8"/>
  <c r="D49" i="8"/>
  <c r="C49" i="8"/>
  <c r="E48" i="8"/>
  <c r="E47" i="8"/>
  <c r="E46" i="8"/>
  <c r="E45" i="8"/>
  <c r="D44" i="8"/>
  <c r="C44" i="8"/>
  <c r="E43" i="8"/>
  <c r="E42" i="8"/>
  <c r="E41" i="8"/>
  <c r="E40" i="8"/>
  <c r="D39" i="8"/>
  <c r="D38" i="8" s="1"/>
  <c r="D70" i="8" s="1"/>
  <c r="C39" i="8"/>
  <c r="E36" i="8"/>
  <c r="E35" i="8"/>
  <c r="E34" i="8"/>
  <c r="E33" i="8"/>
  <c r="E32" i="8"/>
  <c r="D31" i="8"/>
  <c r="C31" i="8"/>
  <c r="E30" i="8"/>
  <c r="E29" i="8"/>
  <c r="E28" i="8"/>
  <c r="E27" i="8"/>
  <c r="D26" i="8"/>
  <c r="C26" i="8"/>
  <c r="E25" i="8"/>
  <c r="E24" i="8"/>
  <c r="E23" i="8"/>
  <c r="E22" i="8"/>
  <c r="E21" i="8"/>
  <c r="D20" i="8"/>
  <c r="C20" i="8"/>
  <c r="E18" i="8"/>
  <c r="E17" i="8"/>
  <c r="E16" i="8"/>
  <c r="E15" i="8"/>
  <c r="D14" i="8"/>
  <c r="C14" i="8"/>
  <c r="E13" i="8"/>
  <c r="E12" i="8"/>
  <c r="E11" i="8"/>
  <c r="E10" i="8"/>
  <c r="D9" i="8"/>
  <c r="C9" i="8"/>
  <c r="K76" i="7"/>
  <c r="K75" i="7"/>
  <c r="K74" i="7"/>
  <c r="K73" i="7"/>
  <c r="K72" i="7"/>
  <c r="K71" i="7"/>
  <c r="K70" i="7"/>
  <c r="K69" i="7"/>
  <c r="J68" i="7"/>
  <c r="I68" i="7"/>
  <c r="H68" i="7"/>
  <c r="G68" i="7"/>
  <c r="F68" i="7"/>
  <c r="E68" i="7"/>
  <c r="D68" i="7"/>
  <c r="C68" i="7"/>
  <c r="K67" i="7"/>
  <c r="K66" i="7"/>
  <c r="K65" i="7"/>
  <c r="K64" i="7"/>
  <c r="J63" i="7"/>
  <c r="I63" i="7"/>
  <c r="H63" i="7"/>
  <c r="G63" i="7"/>
  <c r="F63" i="7"/>
  <c r="E63" i="7"/>
  <c r="D63" i="7"/>
  <c r="C63" i="7"/>
  <c r="K61" i="7"/>
  <c r="K59" i="7"/>
  <c r="J58" i="7"/>
  <c r="J57" i="7" s="1"/>
  <c r="J52" i="7" s="1"/>
  <c r="I58" i="7"/>
  <c r="I57" i="7" s="1"/>
  <c r="I52" i="7" s="1"/>
  <c r="H58" i="7"/>
  <c r="G58" i="7"/>
  <c r="F58" i="7"/>
  <c r="E58" i="7"/>
  <c r="E57" i="7" s="1"/>
  <c r="E52" i="7" s="1"/>
  <c r="D58" i="7"/>
  <c r="C58" i="7"/>
  <c r="G57" i="7"/>
  <c r="G52" i="7" s="1"/>
  <c r="C57" i="7"/>
  <c r="K53" i="7"/>
  <c r="K51" i="7"/>
  <c r="K50" i="7"/>
  <c r="K49" i="7"/>
  <c r="K48" i="7"/>
  <c r="K47" i="7"/>
  <c r="J46" i="7"/>
  <c r="J45" i="7" s="1"/>
  <c r="J44" i="7" s="1"/>
  <c r="I46" i="7"/>
  <c r="H46" i="7"/>
  <c r="H45" i="7" s="1"/>
  <c r="H44" i="7" s="1"/>
  <c r="G46" i="7"/>
  <c r="G45" i="7" s="1"/>
  <c r="G44" i="7" s="1"/>
  <c r="F46" i="7"/>
  <c r="F45" i="7" s="1"/>
  <c r="F44" i="7" s="1"/>
  <c r="E46" i="7"/>
  <c r="D46" i="7"/>
  <c r="D45" i="7" s="1"/>
  <c r="D44" i="7" s="1"/>
  <c r="C46" i="7"/>
  <c r="I45" i="7"/>
  <c r="I44" i="7" s="1"/>
  <c r="E45" i="7"/>
  <c r="E44" i="7" s="1"/>
  <c r="K43" i="7"/>
  <c r="K42" i="7"/>
  <c r="J41" i="7"/>
  <c r="I41" i="7"/>
  <c r="H41" i="7"/>
  <c r="G41" i="7"/>
  <c r="G34" i="7" s="1"/>
  <c r="F41" i="7"/>
  <c r="F34" i="7" s="1"/>
  <c r="E41" i="7"/>
  <c r="D41" i="7"/>
  <c r="C41" i="7"/>
  <c r="K40" i="7"/>
  <c r="K39" i="7"/>
  <c r="J38" i="7"/>
  <c r="I38" i="7"/>
  <c r="H38" i="7"/>
  <c r="H34" i="7" s="1"/>
  <c r="G38" i="7"/>
  <c r="F38" i="7"/>
  <c r="E38" i="7"/>
  <c r="D38" i="7"/>
  <c r="D34" i="7" s="1"/>
  <c r="C38" i="7"/>
  <c r="K37" i="7"/>
  <c r="K36" i="7"/>
  <c r="K35" i="7"/>
  <c r="C34" i="7"/>
  <c r="K33" i="7"/>
  <c r="K32" i="7"/>
  <c r="J31" i="7"/>
  <c r="I31" i="7"/>
  <c r="H31" i="7"/>
  <c r="G31" i="7"/>
  <c r="F31" i="7"/>
  <c r="E31" i="7"/>
  <c r="D31" i="7"/>
  <c r="C31" i="7"/>
  <c r="K30" i="7"/>
  <c r="K29" i="7"/>
  <c r="J28" i="7"/>
  <c r="I28" i="7"/>
  <c r="H28" i="7"/>
  <c r="H27" i="7" s="1"/>
  <c r="G28" i="7"/>
  <c r="F28" i="7"/>
  <c r="E28" i="7"/>
  <c r="D28" i="7"/>
  <c r="D27" i="7" s="1"/>
  <c r="C28" i="7"/>
  <c r="K26" i="7"/>
  <c r="K25" i="7"/>
  <c r="J24" i="7"/>
  <c r="J20" i="7" s="1"/>
  <c r="I24" i="7"/>
  <c r="H24" i="7"/>
  <c r="G24" i="7"/>
  <c r="F24" i="7"/>
  <c r="E24" i="7"/>
  <c r="D24" i="7"/>
  <c r="C24" i="7"/>
  <c r="K23" i="7"/>
  <c r="K22" i="7"/>
  <c r="J21" i="7"/>
  <c r="I21" i="7"/>
  <c r="H21" i="7"/>
  <c r="H20" i="7" s="1"/>
  <c r="G21" i="7"/>
  <c r="G20" i="7" s="1"/>
  <c r="F21" i="7"/>
  <c r="F20" i="7" s="1"/>
  <c r="E21" i="7"/>
  <c r="D21" i="7"/>
  <c r="C21" i="7"/>
  <c r="K19" i="7"/>
  <c r="K18" i="7"/>
  <c r="E17" i="7"/>
  <c r="D17" i="7"/>
  <c r="D13" i="7" s="1"/>
  <c r="C17" i="7"/>
  <c r="K16" i="7"/>
  <c r="K15" i="7"/>
  <c r="J14" i="7"/>
  <c r="J13" i="7" s="1"/>
  <c r="I14" i="7"/>
  <c r="H14" i="7"/>
  <c r="G14" i="7"/>
  <c r="G13" i="7" s="1"/>
  <c r="F14" i="7"/>
  <c r="F13" i="7" s="1"/>
  <c r="E14" i="7"/>
  <c r="E13" i="7" s="1"/>
  <c r="D14" i="7"/>
  <c r="C14" i="7"/>
  <c r="I13" i="7"/>
  <c r="H13" i="7"/>
  <c r="H12" i="7" s="1"/>
  <c r="K10" i="7"/>
  <c r="L107" i="6"/>
  <c r="L106" i="6"/>
  <c r="L105" i="6"/>
  <c r="K104" i="6"/>
  <c r="J104" i="6"/>
  <c r="I104" i="6"/>
  <c r="H104" i="6"/>
  <c r="G104" i="6"/>
  <c r="G99" i="6" s="1"/>
  <c r="F104" i="6"/>
  <c r="E104" i="6"/>
  <c r="E99" i="6" s="1"/>
  <c r="D104" i="6"/>
  <c r="C104" i="6"/>
  <c r="L103" i="6"/>
  <c r="L102" i="6"/>
  <c r="K101" i="6"/>
  <c r="J101" i="6"/>
  <c r="J99" i="6" s="1"/>
  <c r="I101" i="6"/>
  <c r="I99" i="6" s="1"/>
  <c r="H101" i="6"/>
  <c r="G101" i="6"/>
  <c r="F101" i="6"/>
  <c r="E101" i="6"/>
  <c r="D101" i="6"/>
  <c r="C101" i="6"/>
  <c r="L100" i="6"/>
  <c r="L98" i="6"/>
  <c r="L97" i="6"/>
  <c r="L96" i="6"/>
  <c r="L95" i="6"/>
  <c r="L94" i="6"/>
  <c r="K93" i="6"/>
  <c r="J93" i="6"/>
  <c r="J89" i="6" s="1"/>
  <c r="J88" i="6" s="1"/>
  <c r="I93" i="6"/>
  <c r="H93" i="6"/>
  <c r="G93" i="6"/>
  <c r="F93" i="6"/>
  <c r="E93" i="6"/>
  <c r="D93" i="6"/>
  <c r="L92" i="6"/>
  <c r="L91" i="6"/>
  <c r="K90" i="6"/>
  <c r="J90" i="6"/>
  <c r="I90" i="6"/>
  <c r="H90" i="6"/>
  <c r="G90" i="6"/>
  <c r="F90" i="6"/>
  <c r="E90" i="6"/>
  <c r="E89" i="6" s="1"/>
  <c r="E88" i="6" s="1"/>
  <c r="D90" i="6"/>
  <c r="L90" i="6" s="1"/>
  <c r="L87" i="6"/>
  <c r="L86" i="6"/>
  <c r="K85" i="6"/>
  <c r="J85" i="6"/>
  <c r="I85" i="6"/>
  <c r="H85" i="6"/>
  <c r="G85" i="6"/>
  <c r="F85" i="6"/>
  <c r="E85" i="6"/>
  <c r="D85" i="6"/>
  <c r="C85" i="6"/>
  <c r="L84" i="6"/>
  <c r="L83" i="6"/>
  <c r="K82" i="6"/>
  <c r="J82" i="6"/>
  <c r="I82" i="6"/>
  <c r="H82" i="6"/>
  <c r="G82" i="6"/>
  <c r="F82" i="6"/>
  <c r="E82" i="6"/>
  <c r="D82" i="6"/>
  <c r="C82" i="6"/>
  <c r="L81" i="6"/>
  <c r="L80" i="6"/>
  <c r="K79" i="6"/>
  <c r="J79" i="6"/>
  <c r="I79" i="6"/>
  <c r="H79" i="6"/>
  <c r="G79" i="6"/>
  <c r="F79" i="6"/>
  <c r="E79" i="6"/>
  <c r="D79" i="6"/>
  <c r="C79" i="6"/>
  <c r="L78" i="6"/>
  <c r="L77" i="6"/>
  <c r="K76" i="6"/>
  <c r="J76" i="6"/>
  <c r="I76" i="6"/>
  <c r="H76" i="6"/>
  <c r="H75" i="6" s="1"/>
  <c r="G76" i="6"/>
  <c r="G75" i="6" s="1"/>
  <c r="F76" i="6"/>
  <c r="F75" i="6" s="1"/>
  <c r="E76" i="6"/>
  <c r="D76" i="6"/>
  <c r="D75" i="6" s="1"/>
  <c r="C76" i="6"/>
  <c r="L74" i="6"/>
  <c r="L73" i="6"/>
  <c r="K72" i="6"/>
  <c r="J72" i="6"/>
  <c r="I72" i="6"/>
  <c r="H72" i="6"/>
  <c r="G72" i="6"/>
  <c r="F72" i="6"/>
  <c r="E72" i="6"/>
  <c r="D72" i="6"/>
  <c r="C72" i="6"/>
  <c r="L71" i="6"/>
  <c r="L70" i="6"/>
  <c r="K69" i="6"/>
  <c r="J69" i="6"/>
  <c r="I69" i="6"/>
  <c r="H69" i="6"/>
  <c r="G69" i="6"/>
  <c r="G65" i="6" s="1"/>
  <c r="F69" i="6"/>
  <c r="E69" i="6"/>
  <c r="D69" i="6"/>
  <c r="C69" i="6"/>
  <c r="L68" i="6"/>
  <c r="L67" i="6"/>
  <c r="K66" i="6"/>
  <c r="J66" i="6"/>
  <c r="I66" i="6"/>
  <c r="I65" i="6" s="1"/>
  <c r="H66" i="6"/>
  <c r="G66" i="6"/>
  <c r="F66" i="6"/>
  <c r="E66" i="6"/>
  <c r="D66" i="6"/>
  <c r="C66" i="6"/>
  <c r="D65" i="6"/>
  <c r="L64" i="6"/>
  <c r="L63" i="6"/>
  <c r="K62" i="6"/>
  <c r="J62" i="6"/>
  <c r="I62" i="6"/>
  <c r="H62" i="6"/>
  <c r="G62" i="6"/>
  <c r="F62" i="6"/>
  <c r="E62" i="6"/>
  <c r="D62" i="6"/>
  <c r="C62" i="6"/>
  <c r="L61" i="6"/>
  <c r="L60" i="6"/>
  <c r="K59" i="6"/>
  <c r="J59" i="6"/>
  <c r="I59" i="6"/>
  <c r="H59" i="6"/>
  <c r="G59" i="6"/>
  <c r="F59" i="6"/>
  <c r="E59" i="6"/>
  <c r="D59" i="6"/>
  <c r="C59" i="6"/>
  <c r="C55" i="6" s="1"/>
  <c r="L58" i="6"/>
  <c r="L57" i="6"/>
  <c r="K56" i="6"/>
  <c r="J56" i="6"/>
  <c r="I56" i="6"/>
  <c r="H56" i="6"/>
  <c r="G56" i="6"/>
  <c r="F56" i="6"/>
  <c r="E56" i="6"/>
  <c r="E55" i="6" s="1"/>
  <c r="D56" i="6"/>
  <c r="C56" i="6"/>
  <c r="J55" i="6"/>
  <c r="L54" i="6"/>
  <c r="L53" i="6"/>
  <c r="K52" i="6"/>
  <c r="J52" i="6"/>
  <c r="I52" i="6"/>
  <c r="H52" i="6"/>
  <c r="G52" i="6"/>
  <c r="F52" i="6"/>
  <c r="E52" i="6"/>
  <c r="D52" i="6"/>
  <c r="L51" i="6"/>
  <c r="L50" i="6"/>
  <c r="K49" i="6"/>
  <c r="K45" i="6" s="1"/>
  <c r="J49" i="6"/>
  <c r="I49" i="6"/>
  <c r="H49" i="6"/>
  <c r="G49" i="6"/>
  <c r="F49" i="6"/>
  <c r="E49" i="6"/>
  <c r="E45" i="6" s="1"/>
  <c r="D49" i="6"/>
  <c r="L48" i="6"/>
  <c r="L47" i="6"/>
  <c r="K46" i="6"/>
  <c r="J46" i="6"/>
  <c r="I46" i="6"/>
  <c r="H46" i="6"/>
  <c r="H45" i="6" s="1"/>
  <c r="G46" i="6"/>
  <c r="G45" i="6" s="1"/>
  <c r="F46" i="6"/>
  <c r="E46" i="6"/>
  <c r="D46" i="6"/>
  <c r="L44" i="6"/>
  <c r="L43" i="6"/>
  <c r="K42" i="6"/>
  <c r="J42" i="6"/>
  <c r="I42" i="6"/>
  <c r="H42" i="6"/>
  <c r="G42" i="6"/>
  <c r="F42" i="6"/>
  <c r="E42" i="6"/>
  <c r="D42" i="6"/>
  <c r="L41" i="6"/>
  <c r="L40" i="6"/>
  <c r="K39" i="6"/>
  <c r="K35" i="6" s="1"/>
  <c r="J39" i="6"/>
  <c r="I39" i="6"/>
  <c r="H39" i="6"/>
  <c r="G39" i="6"/>
  <c r="F39" i="6"/>
  <c r="E39" i="6"/>
  <c r="D39" i="6"/>
  <c r="L39" i="6" s="1"/>
  <c r="L38" i="6"/>
  <c r="L37" i="6"/>
  <c r="K36" i="6"/>
  <c r="J36" i="6"/>
  <c r="I36" i="6"/>
  <c r="I35" i="6" s="1"/>
  <c r="H36" i="6"/>
  <c r="G36" i="6"/>
  <c r="G35" i="6" s="1"/>
  <c r="F36" i="6"/>
  <c r="F35" i="6" s="1"/>
  <c r="E36" i="6"/>
  <c r="E35" i="6" s="1"/>
  <c r="D36" i="6"/>
  <c r="L33" i="6"/>
  <c r="L32" i="6"/>
  <c r="K31" i="6"/>
  <c r="J31" i="6"/>
  <c r="I31" i="6"/>
  <c r="I24" i="6" s="1"/>
  <c r="H31" i="6"/>
  <c r="G31" i="6"/>
  <c r="F31" i="6"/>
  <c r="E31" i="6"/>
  <c r="D31" i="6"/>
  <c r="C31" i="6"/>
  <c r="L30" i="6"/>
  <c r="L29" i="6"/>
  <c r="K28" i="6"/>
  <c r="J28" i="6"/>
  <c r="I28" i="6"/>
  <c r="H28" i="6"/>
  <c r="G28" i="6"/>
  <c r="F28" i="6"/>
  <c r="E28" i="6"/>
  <c r="D28" i="6"/>
  <c r="C28" i="6"/>
  <c r="L27" i="6"/>
  <c r="L26" i="6"/>
  <c r="K25" i="6"/>
  <c r="J25" i="6"/>
  <c r="I25" i="6"/>
  <c r="H25" i="6"/>
  <c r="G25" i="6"/>
  <c r="G24" i="6" s="1"/>
  <c r="F25" i="6"/>
  <c r="F24" i="6" s="1"/>
  <c r="E25" i="6"/>
  <c r="D25" i="6"/>
  <c r="C25" i="6"/>
  <c r="C24" i="6" s="1"/>
  <c r="K24" i="6"/>
  <c r="L23" i="6"/>
  <c r="L22" i="6"/>
  <c r="K21" i="6"/>
  <c r="J21" i="6"/>
  <c r="I21" i="6"/>
  <c r="H21" i="6"/>
  <c r="G21" i="6"/>
  <c r="F21" i="6"/>
  <c r="E21" i="6"/>
  <c r="D21" i="6"/>
  <c r="C21" i="6"/>
  <c r="L20" i="6"/>
  <c r="L18" i="6"/>
  <c r="L16" i="6"/>
  <c r="L15" i="6"/>
  <c r="L14" i="6"/>
  <c r="K13" i="6"/>
  <c r="K12" i="6" s="1"/>
  <c r="K10" i="6" s="1"/>
  <c r="J13" i="6"/>
  <c r="J12" i="6" s="1"/>
  <c r="I13" i="6"/>
  <c r="I12" i="6" s="1"/>
  <c r="H13" i="6"/>
  <c r="G13" i="6"/>
  <c r="G12" i="6" s="1"/>
  <c r="F13" i="6"/>
  <c r="F12" i="6" s="1"/>
  <c r="F10" i="6" s="1"/>
  <c r="E13" i="6"/>
  <c r="E12" i="6" s="1"/>
  <c r="D13" i="6"/>
  <c r="C13" i="6"/>
  <c r="C12" i="6" s="1"/>
  <c r="L52" i="6" l="1"/>
  <c r="K46" i="7"/>
  <c r="K58" i="7"/>
  <c r="F29" i="9"/>
  <c r="I44" i="13"/>
  <c r="D21" i="14"/>
  <c r="C56" i="14"/>
  <c r="L21" i="14"/>
  <c r="C64" i="14"/>
  <c r="K21" i="14"/>
  <c r="C63" i="14"/>
  <c r="E65" i="6"/>
  <c r="J75" i="6"/>
  <c r="K28" i="7"/>
  <c r="C25" i="13"/>
  <c r="E21" i="14"/>
  <c r="C57" i="14"/>
  <c r="M21" i="14"/>
  <c r="C65" i="14"/>
  <c r="P41" i="14"/>
  <c r="D55" i="14"/>
  <c r="J24" i="6"/>
  <c r="L31" i="6"/>
  <c r="I55" i="6"/>
  <c r="F55" i="6"/>
  <c r="F34" i="6" s="1"/>
  <c r="F108" i="6" s="1"/>
  <c r="K55" i="6"/>
  <c r="C65" i="6"/>
  <c r="C34" i="6" s="1"/>
  <c r="H65" i="6"/>
  <c r="C75" i="6"/>
  <c r="K75" i="6"/>
  <c r="E75" i="6"/>
  <c r="J12" i="7"/>
  <c r="J34" i="7"/>
  <c r="E20" i="8"/>
  <c r="E49" i="8"/>
  <c r="E56" i="8"/>
  <c r="C55" i="8"/>
  <c r="E55" i="8" s="1"/>
  <c r="H17" i="11"/>
  <c r="K44" i="13"/>
  <c r="F21" i="14"/>
  <c r="C58" i="14"/>
  <c r="E58" i="14" s="1"/>
  <c r="H58" i="14" s="1"/>
  <c r="N21" i="14"/>
  <c r="C66" i="14"/>
  <c r="D57" i="14"/>
  <c r="E57" i="14" s="1"/>
  <c r="H57" i="14" s="1"/>
  <c r="D23" i="16"/>
  <c r="J11" i="21"/>
  <c r="M42" i="14"/>
  <c r="D65" i="14"/>
  <c r="G10" i="6"/>
  <c r="E24" i="6"/>
  <c r="E10" i="6" s="1"/>
  <c r="J35" i="6"/>
  <c r="I45" i="6"/>
  <c r="I34" i="6" s="1"/>
  <c r="G55" i="6"/>
  <c r="H89" i="6"/>
  <c r="H88" i="6" s="1"/>
  <c r="F89" i="6"/>
  <c r="F88" i="6" s="1"/>
  <c r="F99" i="6"/>
  <c r="C13" i="7"/>
  <c r="C12" i="7" s="1"/>
  <c r="K41" i="7"/>
  <c r="F57" i="7"/>
  <c r="F52" i="7" s="1"/>
  <c r="D44" i="13"/>
  <c r="C19" i="13"/>
  <c r="C44" i="13" s="1"/>
  <c r="G21" i="14"/>
  <c r="C59" i="14"/>
  <c r="E59" i="14" s="1"/>
  <c r="H59" i="14" s="1"/>
  <c r="O21" i="14"/>
  <c r="C67" i="14"/>
  <c r="G25" i="20"/>
  <c r="C10" i="21"/>
  <c r="J10" i="21" s="1"/>
  <c r="D45" i="6"/>
  <c r="L45" i="6" s="1"/>
  <c r="I89" i="6"/>
  <c r="I88" i="6" s="1"/>
  <c r="K21" i="7"/>
  <c r="D17" i="9"/>
  <c r="D29" i="9" s="1"/>
  <c r="E44" i="13"/>
  <c r="H21" i="14"/>
  <c r="C60" i="14"/>
  <c r="C21" i="14"/>
  <c r="C55" i="14"/>
  <c r="E55" i="14" s="1"/>
  <c r="H55" i="14" s="1"/>
  <c r="P20" i="14"/>
  <c r="D25" i="20"/>
  <c r="I10" i="6"/>
  <c r="K65" i="6"/>
  <c r="D20" i="7"/>
  <c r="D12" i="7" s="1"/>
  <c r="D11" i="7" s="1"/>
  <c r="G27" i="7"/>
  <c r="D11" i="23"/>
  <c r="E12" i="23" s="1"/>
  <c r="D11" i="12"/>
  <c r="E12" i="12" s="1"/>
  <c r="F44" i="13"/>
  <c r="C31" i="13"/>
  <c r="I21" i="14"/>
  <c r="C61" i="14"/>
  <c r="D60" i="14"/>
  <c r="E60" i="14" s="1"/>
  <c r="H60" i="14" s="1"/>
  <c r="I25" i="20"/>
  <c r="J15" i="21"/>
  <c r="J10" i="6"/>
  <c r="H24" i="6"/>
  <c r="K34" i="6"/>
  <c r="L79" i="6"/>
  <c r="I75" i="6"/>
  <c r="D89" i="6"/>
  <c r="D88" i="6" s="1"/>
  <c r="L88" i="6" s="1"/>
  <c r="F12" i="7"/>
  <c r="E39" i="8"/>
  <c r="H13" i="10"/>
  <c r="J21" i="14"/>
  <c r="C62" i="14"/>
  <c r="D64" i="14"/>
  <c r="E64" i="14" s="1"/>
  <c r="H64" i="14" s="1"/>
  <c r="J16" i="20"/>
  <c r="C16" i="31"/>
  <c r="P10" i="14"/>
  <c r="C99" i="6"/>
  <c r="K99" i="6"/>
  <c r="D38" i="16"/>
  <c r="D43" i="16" s="1"/>
  <c r="C55" i="16" s="1"/>
  <c r="C56" i="16" s="1"/>
  <c r="D12" i="16"/>
  <c r="D9" i="16" s="1"/>
  <c r="E63" i="14"/>
  <c r="H63" i="14" s="1"/>
  <c r="K42" i="14"/>
  <c r="D61" i="14"/>
  <c r="E61" i="14" s="1"/>
  <c r="H61" i="14" s="1"/>
  <c r="D66" i="14"/>
  <c r="C42" i="14"/>
  <c r="D56" i="14"/>
  <c r="D58" i="14"/>
  <c r="E65" i="14"/>
  <c r="H65" i="14" s="1"/>
  <c r="D67" i="14"/>
  <c r="D62" i="14"/>
  <c r="E62" i="14" s="1"/>
  <c r="H62" i="14" s="1"/>
  <c r="E66" i="14"/>
  <c r="H66" i="14" s="1"/>
  <c r="G14" i="9"/>
  <c r="G24" i="9"/>
  <c r="C10" i="9"/>
  <c r="E29" i="9"/>
  <c r="E17" i="9"/>
  <c r="G17" i="9" s="1"/>
  <c r="G21" i="9"/>
  <c r="E14" i="8"/>
  <c r="D19" i="8"/>
  <c r="C20" i="7"/>
  <c r="C27" i="7"/>
  <c r="G12" i="7"/>
  <c r="E20" i="7"/>
  <c r="E12" i="7" s="1"/>
  <c r="I20" i="7"/>
  <c r="I12" i="7" s="1"/>
  <c r="K24" i="7"/>
  <c r="E27" i="7"/>
  <c r="K27" i="7" s="1"/>
  <c r="I27" i="7"/>
  <c r="K31" i="7"/>
  <c r="K63" i="7"/>
  <c r="K68" i="7"/>
  <c r="D9" i="15" s="1"/>
  <c r="H11" i="7"/>
  <c r="H77" i="7" s="1"/>
  <c r="K17" i="7"/>
  <c r="F27" i="7"/>
  <c r="J27" i="7"/>
  <c r="J11" i="7" s="1"/>
  <c r="J77" i="7" s="1"/>
  <c r="K38" i="7"/>
  <c r="D16" i="19" s="1"/>
  <c r="E34" i="7"/>
  <c r="I34" i="7"/>
  <c r="D57" i="7"/>
  <c r="D52" i="7" s="1"/>
  <c r="H57" i="7"/>
  <c r="H52" i="7" s="1"/>
  <c r="E34" i="6"/>
  <c r="L75" i="6"/>
  <c r="L62" i="6"/>
  <c r="J65" i="6"/>
  <c r="L76" i="6"/>
  <c r="L21" i="6"/>
  <c r="L25" i="6"/>
  <c r="L59" i="6"/>
  <c r="L69" i="6"/>
  <c r="L85" i="6"/>
  <c r="L93" i="6"/>
  <c r="D99" i="6"/>
  <c r="L99" i="6" s="1"/>
  <c r="H99" i="6"/>
  <c r="G34" i="6"/>
  <c r="L65" i="6"/>
  <c r="D24" i="6"/>
  <c r="L24" i="6" s="1"/>
  <c r="L28" i="6"/>
  <c r="F65" i="6"/>
  <c r="L72" i="6"/>
  <c r="L104" i="6"/>
  <c r="D12" i="6"/>
  <c r="H12" i="6"/>
  <c r="H10" i="6" s="1"/>
  <c r="L36" i="6"/>
  <c r="H35" i="6"/>
  <c r="L42" i="6"/>
  <c r="F45" i="6"/>
  <c r="J45" i="6"/>
  <c r="J34" i="6" s="1"/>
  <c r="L49" i="6"/>
  <c r="D55" i="6"/>
  <c r="H55" i="6"/>
  <c r="H34" i="6" s="1"/>
  <c r="H108" i="6" s="1"/>
  <c r="L66" i="6"/>
  <c r="L82" i="6"/>
  <c r="G89" i="6"/>
  <c r="G88" i="6" s="1"/>
  <c r="K89" i="6"/>
  <c r="K88" i="6" s="1"/>
  <c r="C19" i="31"/>
  <c r="D12" i="25"/>
  <c r="D16" i="25"/>
  <c r="D20" i="25"/>
  <c r="D24" i="25"/>
  <c r="D28" i="25"/>
  <c r="D32" i="25"/>
  <c r="D13" i="25"/>
  <c r="D17" i="25"/>
  <c r="D21" i="25"/>
  <c r="D25" i="25"/>
  <c r="D29" i="25"/>
  <c r="C23" i="21"/>
  <c r="J23" i="21" s="1"/>
  <c r="C25" i="20"/>
  <c r="J25" i="20" s="1"/>
  <c r="D27" i="16"/>
  <c r="H16" i="11"/>
  <c r="C29" i="9"/>
  <c r="G10" i="9"/>
  <c r="G18" i="9"/>
  <c r="E9" i="8"/>
  <c r="E26" i="8"/>
  <c r="D8" i="8"/>
  <c r="D37" i="8" s="1"/>
  <c r="E44" i="8"/>
  <c r="E31" i="8"/>
  <c r="E62" i="8"/>
  <c r="C8" i="8"/>
  <c r="C19" i="8"/>
  <c r="C38" i="8"/>
  <c r="F11" i="7"/>
  <c r="F77" i="7" s="1"/>
  <c r="K34" i="7"/>
  <c r="K13" i="7"/>
  <c r="K14" i="7"/>
  <c r="C52" i="7"/>
  <c r="C45" i="7"/>
  <c r="C10" i="6"/>
  <c r="L46" i="6"/>
  <c r="L56" i="6"/>
  <c r="L89" i="6"/>
  <c r="L13" i="6"/>
  <c r="D35" i="6"/>
  <c r="L101" i="6"/>
  <c r="J108" i="6" l="1"/>
  <c r="L55" i="6"/>
  <c r="D10" i="6"/>
  <c r="P21" i="14"/>
  <c r="K57" i="7"/>
  <c r="C17" i="31" s="1"/>
  <c r="E67" i="14"/>
  <c r="H67" i="14" s="1"/>
  <c r="I69" i="14" s="1"/>
  <c r="D77" i="7"/>
  <c r="G11" i="7"/>
  <c r="G77" i="7" s="1"/>
  <c r="E11" i="7"/>
  <c r="E77" i="7" s="1"/>
  <c r="E56" i="14"/>
  <c r="H56" i="14" s="1"/>
  <c r="P42" i="14"/>
  <c r="K108" i="6"/>
  <c r="G108" i="6"/>
  <c r="D24" i="19"/>
  <c r="I71" i="14"/>
  <c r="C57" i="16"/>
  <c r="C58" i="16" s="1"/>
  <c r="D21" i="19"/>
  <c r="D23" i="19" s="1"/>
  <c r="C61" i="16"/>
  <c r="G29" i="9"/>
  <c r="E19" i="8"/>
  <c r="K52" i="7"/>
  <c r="K20" i="7"/>
  <c r="I11" i="7"/>
  <c r="I77" i="7" s="1"/>
  <c r="E108" i="6"/>
  <c r="L12" i="6"/>
  <c r="I108" i="6"/>
  <c r="C70" i="8"/>
  <c r="E70" i="8" s="1"/>
  <c r="E38" i="8"/>
  <c r="E8" i="8"/>
  <c r="C37" i="8"/>
  <c r="E37" i="8" s="1"/>
  <c r="K12" i="7"/>
  <c r="C11" i="7"/>
  <c r="K45" i="7"/>
  <c r="C44" i="7"/>
  <c r="K44" i="7" s="1"/>
  <c r="C108" i="6"/>
  <c r="L10" i="6"/>
  <c r="L35" i="6"/>
  <c r="D34" i="6"/>
  <c r="I68" i="14" l="1"/>
  <c r="I70" i="14" s="1"/>
  <c r="I72" i="14" s="1"/>
  <c r="I67" i="14"/>
  <c r="I60" i="14"/>
  <c r="I55" i="14"/>
  <c r="I62" i="14"/>
  <c r="I64" i="14"/>
  <c r="I58" i="14"/>
  <c r="I61" i="14"/>
  <c r="I57" i="14"/>
  <c r="I56" i="14"/>
  <c r="I66" i="14"/>
  <c r="I59" i="14"/>
  <c r="I65" i="14"/>
  <c r="I63" i="14"/>
  <c r="C77" i="7"/>
  <c r="K77" i="7" s="1"/>
  <c r="K11" i="7"/>
  <c r="L34" i="6"/>
  <c r="D108" i="6"/>
  <c r="L108" i="6" s="1"/>
  <c r="D11" i="24" s="1"/>
  <c r="D12" i="24" l="1"/>
  <c r="D17" i="19"/>
  <c r="D18" i="19" s="1"/>
  <c r="D19" i="19" s="1"/>
</calcChain>
</file>

<file path=xl/sharedStrings.xml><?xml version="1.0" encoding="utf-8"?>
<sst xmlns="http://schemas.openxmlformats.org/spreadsheetml/2006/main" count="1593" uniqueCount="860">
  <si>
    <t xml:space="preserve">Serial number </t>
  </si>
  <si>
    <t>No. of the form</t>
  </si>
  <si>
    <t>Name</t>
  </si>
  <si>
    <t>Periodicity</t>
  </si>
  <si>
    <r>
      <rPr>
        <sz val="11"/>
        <color rgb="FF000000"/>
        <rFont val="Calibri"/>
        <family val="2"/>
        <charset val="238"/>
        <scheme val="minor"/>
      </rPr>
      <t>Assets</t>
    </r>
  </si>
  <si>
    <t>Quarterly</t>
  </si>
  <si>
    <r>
      <rPr>
        <sz val="11"/>
        <color rgb="FF000000"/>
        <rFont val="Calibri"/>
        <family val="2"/>
        <charset val="238"/>
        <scheme val="minor"/>
      </rPr>
      <t>Liabilities</t>
    </r>
  </si>
  <si>
    <r>
      <rPr>
        <sz val="11"/>
        <color rgb="FF000000"/>
        <rFont val="Calibri"/>
        <family val="2"/>
        <charset val="238"/>
        <scheme val="minor"/>
      </rPr>
      <t>Profit-Loss account</t>
    </r>
  </si>
  <si>
    <r>
      <rPr>
        <sz val="11"/>
        <color rgb="FF000000"/>
        <rFont val="Calibri"/>
        <family val="2"/>
        <charset val="238"/>
        <scheme val="minor"/>
      </rPr>
      <t>Off-balance sheet items</t>
    </r>
  </si>
  <si>
    <t>Loans classified by past due date</t>
  </si>
  <si>
    <t>Classification of loans and calculation of provisions</t>
  </si>
  <si>
    <t>6/1</t>
  </si>
  <si>
    <t>Loan-portfolio quality</t>
  </si>
  <si>
    <t>Position in foreign currency- Asset</t>
  </si>
  <si>
    <t>Position in foreign currency - Liabilities</t>
  </si>
  <si>
    <r>
      <rPr>
        <sz val="11"/>
        <color rgb="FF000000"/>
        <rFont val="Calibri"/>
        <family val="2"/>
        <charset val="238"/>
        <scheme val="minor"/>
      </rPr>
      <t>Open foreign currency positions</t>
    </r>
  </si>
  <si>
    <r>
      <rPr>
        <sz val="11"/>
        <color rgb="FF000000"/>
        <rFont val="Calibri"/>
        <family val="2"/>
        <charset val="238"/>
        <scheme val="minor"/>
      </rPr>
      <t>Capital</t>
    </r>
  </si>
  <si>
    <t>Risk-weighted balance sheet assets</t>
  </si>
  <si>
    <t>12/1</t>
  </si>
  <si>
    <t>Risk weighted off-balance sheet assets</t>
  </si>
  <si>
    <t>12/2</t>
  </si>
  <si>
    <r>
      <rPr>
        <sz val="11"/>
        <color rgb="FF000000"/>
        <rFont val="Calibri"/>
        <family val="2"/>
        <charset val="238"/>
        <scheme val="minor"/>
      </rPr>
      <t>Capital adequacy ratio</t>
    </r>
  </si>
  <si>
    <t>Large exposures</t>
  </si>
  <si>
    <r>
      <rPr>
        <sz val="11"/>
        <color rgb="FF000000"/>
        <rFont val="Calibri"/>
        <family val="2"/>
        <charset val="238"/>
        <scheme val="minor"/>
      </rPr>
      <t>Liquidity risk</t>
    </r>
  </si>
  <si>
    <t>14/1</t>
  </si>
  <si>
    <r>
      <rPr>
        <sz val="11"/>
        <color rgb="FF000000"/>
        <rFont val="Calibri"/>
        <family val="2"/>
        <charset val="238"/>
        <scheme val="minor"/>
      </rPr>
      <t>Assets by remaining maturity</t>
    </r>
  </si>
  <si>
    <t>14/2</t>
  </si>
  <si>
    <r>
      <rPr>
        <sz val="11"/>
        <color rgb="FF000000"/>
        <rFont val="Calibri"/>
        <family val="2"/>
        <charset val="238"/>
        <scheme val="minor"/>
      </rPr>
      <t>Liabilities by remaining maturity</t>
    </r>
  </si>
  <si>
    <t>14/4</t>
  </si>
  <si>
    <t>Loans with over 10 years maturity</t>
  </si>
  <si>
    <r>
      <rPr>
        <sz val="11"/>
        <color rgb="FF000000"/>
        <rFont val="Calibri"/>
        <family val="2"/>
        <charset val="238"/>
        <scheme val="minor"/>
      </rPr>
      <t>Other indicators</t>
    </r>
  </si>
  <si>
    <t>Investment of funds</t>
  </si>
  <si>
    <t xml:space="preserve">Evidence of loan by maturity </t>
  </si>
  <si>
    <t>Loans by currency and maturity</t>
  </si>
  <si>
    <t>Number of branches</t>
  </si>
  <si>
    <t>Number of members</t>
  </si>
  <si>
    <t>Data on capital and subordinated debt</t>
  </si>
  <si>
    <t>FORM NUMBER:</t>
  </si>
  <si>
    <r>
      <rPr>
        <sz val="11"/>
        <rFont val="Calibri"/>
        <family val="2"/>
      </rPr>
      <t>FORM NAME:</t>
    </r>
  </si>
  <si>
    <r>
      <rPr>
        <sz val="11"/>
        <color rgb="FF000000"/>
        <rFont val="Calibri"/>
        <family val="2"/>
      </rPr>
      <t>Assets</t>
    </r>
  </si>
  <si>
    <r>
      <rPr>
        <sz val="11"/>
        <rFont val="Calibri"/>
        <family val="2"/>
      </rPr>
      <t>PERIODICITY:</t>
    </r>
  </si>
  <si>
    <r>
      <rPr>
        <sz val="11"/>
        <rFont val="Calibri"/>
        <family val="2"/>
      </rPr>
      <t>REPORTING CURRENCY:</t>
    </r>
  </si>
  <si>
    <r>
      <rPr>
        <sz val="11"/>
        <color rgb="FF000000"/>
        <rFont val="Calibri"/>
        <family val="2"/>
      </rPr>
      <t>ALL</t>
    </r>
  </si>
  <si>
    <r>
      <rPr>
        <sz val="11"/>
        <rFont val="Calibri"/>
        <family val="2"/>
      </rPr>
      <t>UNIT:</t>
    </r>
  </si>
  <si>
    <t>Monetary units</t>
  </si>
  <si>
    <r>
      <rPr>
        <sz val="11"/>
        <rFont val="Calibri"/>
        <family val="2"/>
      </rPr>
      <t>Code</t>
    </r>
  </si>
  <si>
    <r>
      <rPr>
        <b/>
        <sz val="11"/>
        <rFont val="Calibri"/>
        <family val="2"/>
      </rPr>
      <t>ASSETS</t>
    </r>
  </si>
  <si>
    <r>
      <rPr>
        <sz val="11"/>
        <rFont val="Calibri"/>
        <family val="2"/>
      </rPr>
      <t xml:space="preserve"> TREASURY OPERATIONS</t>
    </r>
  </si>
  <si>
    <t>Cash</t>
  </si>
  <si>
    <t>Treasury bills and Albanian government’s securities with a maturity over 1 (one) year</t>
  </si>
  <si>
    <t>1.2.1</t>
  </si>
  <si>
    <t>Treasury bills</t>
  </si>
  <si>
    <t>1.2.1.1</t>
  </si>
  <si>
    <r>
      <rPr>
        <sz val="11"/>
        <rFont val="Calibri"/>
        <family val="2"/>
      </rPr>
      <t xml:space="preserve">            Treasury bills</t>
    </r>
  </si>
  <si>
    <t>1.2.1.2</t>
  </si>
  <si>
    <r>
      <rPr>
        <sz val="11"/>
        <rFont val="Calibri"/>
        <family val="2"/>
      </rPr>
      <t xml:space="preserve">            Discount/premium**</t>
    </r>
  </si>
  <si>
    <t>1.2.1.3</t>
  </si>
  <si>
    <r>
      <rPr>
        <sz val="11"/>
        <rFont val="Calibri"/>
        <family val="2"/>
      </rPr>
      <t xml:space="preserve">            Accrued interest</t>
    </r>
  </si>
  <si>
    <t>1.2.2</t>
  </si>
  <si>
    <t>Albanian government’s securities with a maturity over 1 (one) year</t>
  </si>
  <si>
    <t>1.2.2.1</t>
  </si>
  <si>
    <t>1.2.2.2</t>
  </si>
  <si>
    <t>1.3.1</t>
  </si>
  <si>
    <t>1.3.2</t>
  </si>
  <si>
    <t>1.4.1</t>
  </si>
  <si>
    <r>
      <rPr>
        <b/>
        <i/>
        <sz val="11"/>
        <color rgb="FF000080"/>
        <rFont val="Calibri"/>
        <family val="2"/>
      </rPr>
      <t>Demand deposits in banks</t>
    </r>
  </si>
  <si>
    <t>1.4.1.1</t>
  </si>
  <si>
    <t>1.4.1.2</t>
  </si>
  <si>
    <t>1.4.2</t>
  </si>
  <si>
    <t>1.4.2.1</t>
  </si>
  <si>
    <t>1.4.2.2</t>
  </si>
  <si>
    <t>1.4.3</t>
  </si>
  <si>
    <t>1.4.3.1</t>
  </si>
  <si>
    <t>1.4.3.2</t>
  </si>
  <si>
    <r>
      <rPr>
        <b/>
        <i/>
        <sz val="11"/>
        <color rgb="FF000080"/>
        <rFont val="Calibri"/>
        <family val="2"/>
      </rPr>
      <t>Certificates of deposits</t>
    </r>
  </si>
  <si>
    <r>
      <rPr>
        <sz val="11"/>
        <rFont val="Calibri"/>
        <family val="2"/>
      </rPr>
      <t>Certificates of deposits</t>
    </r>
  </si>
  <si>
    <t>OPERATIONS WITH MEMBERS</t>
  </si>
  <si>
    <t>Standard loans and advances to members</t>
  </si>
  <si>
    <t>2.1.1</t>
  </si>
  <si>
    <r>
      <rPr>
        <b/>
        <i/>
        <sz val="11"/>
        <color rgb="FF000080"/>
        <rFont val="Calibri"/>
        <family val="2"/>
      </rPr>
      <t xml:space="preserve">Short term loans </t>
    </r>
  </si>
  <si>
    <t>2.1.1.1</t>
  </si>
  <si>
    <r>
      <rPr>
        <sz val="11"/>
        <rFont val="Calibri"/>
        <family val="2"/>
      </rPr>
      <t xml:space="preserve">            Short term loans </t>
    </r>
  </si>
  <si>
    <t>2.1.1.2</t>
  </si>
  <si>
    <t>2.1.2</t>
  </si>
  <si>
    <r>
      <rPr>
        <b/>
        <i/>
        <sz val="11"/>
        <color rgb="FF000080"/>
        <rFont val="Calibri"/>
        <family val="2"/>
      </rPr>
      <t>Medium term loans</t>
    </r>
  </si>
  <si>
    <t>2.1.2.1</t>
  </si>
  <si>
    <r>
      <rPr>
        <sz val="11"/>
        <rFont val="Calibri"/>
        <family val="2"/>
      </rPr>
      <t xml:space="preserve">            Medium term loans</t>
    </r>
  </si>
  <si>
    <t>2.1.2.2</t>
  </si>
  <si>
    <t>2.1.3</t>
  </si>
  <si>
    <r>
      <rPr>
        <b/>
        <i/>
        <sz val="11"/>
        <color rgb="FF000080"/>
        <rFont val="Calibri"/>
        <family val="2"/>
      </rPr>
      <t xml:space="preserve">Long term loans </t>
    </r>
  </si>
  <si>
    <t>2.1.3.1</t>
  </si>
  <si>
    <r>
      <rPr>
        <sz val="11"/>
        <rFont val="Calibri"/>
        <family val="2"/>
      </rPr>
      <t xml:space="preserve">            Long term loans </t>
    </r>
  </si>
  <si>
    <t>2.1.3.2</t>
  </si>
  <si>
    <t>2.2.1</t>
  </si>
  <si>
    <t>2.2.1.1</t>
  </si>
  <si>
    <t>2.2.1.2</t>
  </si>
  <si>
    <t>2.2.2</t>
  </si>
  <si>
    <t>2.2.2.1</t>
  </si>
  <si>
    <t>2.2.2.2</t>
  </si>
  <si>
    <t>2.2.3</t>
  </si>
  <si>
    <t>2.3.1</t>
  </si>
  <si>
    <t>2.3.1.1</t>
  </si>
  <si>
    <t>2.3.1.2</t>
  </si>
  <si>
    <t>2.3.2</t>
  </si>
  <si>
    <t>2.3.2.1</t>
  </si>
  <si>
    <t>2.3.2.2</t>
  </si>
  <si>
    <t>2.3.3</t>
  </si>
  <si>
    <t>2.3.3.1</t>
  </si>
  <si>
    <t>2.3.3.2</t>
  </si>
  <si>
    <r>
      <rPr>
        <b/>
        <sz val="11"/>
        <rFont val="Calibri"/>
        <family val="2"/>
      </rPr>
      <t xml:space="preserve"> Doubtful loans  </t>
    </r>
  </si>
  <si>
    <t>2.4.1</t>
  </si>
  <si>
    <t>2.4.1.1</t>
  </si>
  <si>
    <t>2.4.1.2</t>
  </si>
  <si>
    <t>2.4.2</t>
  </si>
  <si>
    <t>2.4.2.1</t>
  </si>
  <si>
    <t>2.4.2.2</t>
  </si>
  <si>
    <t>2.4.3</t>
  </si>
  <si>
    <t>2.4.3.1</t>
  </si>
  <si>
    <t>2.4.3.2</t>
  </si>
  <si>
    <t>Lost loans</t>
  </si>
  <si>
    <t>2.5.1</t>
  </si>
  <si>
    <t>2.5.1.1</t>
  </si>
  <si>
    <t>2.5.1.2</t>
  </si>
  <si>
    <t>2.5.2</t>
  </si>
  <si>
    <t>2.5.2.1</t>
  </si>
  <si>
    <t>2.5.2.2</t>
  </si>
  <si>
    <t>2.5.3</t>
  </si>
  <si>
    <t>2.5.3.1</t>
  </si>
  <si>
    <t>2.5.3.2</t>
  </si>
  <si>
    <r>
      <rPr>
        <b/>
        <sz val="11"/>
        <rFont val="Calibri"/>
        <family val="2"/>
      </rPr>
      <t>ASSETS AND OTHER LIABILITIES</t>
    </r>
  </si>
  <si>
    <r>
      <rPr>
        <b/>
        <sz val="11"/>
        <rFont val="Calibri"/>
        <family val="2"/>
      </rPr>
      <t>Other assets</t>
    </r>
  </si>
  <si>
    <t>3.1.1</t>
  </si>
  <si>
    <r>
      <rPr>
        <b/>
        <i/>
        <sz val="11"/>
        <color rgb="FF000080"/>
        <rFont val="Calibri"/>
        <family val="2"/>
      </rPr>
      <t xml:space="preserve">Sundry debtors </t>
    </r>
  </si>
  <si>
    <t>3.1.1.1</t>
  </si>
  <si>
    <r>
      <rPr>
        <sz val="11"/>
        <rFont val="Calibri"/>
        <family val="2"/>
      </rPr>
      <t xml:space="preserve">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</si>
  <si>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t>3.1.1.2</t>
  </si>
  <si>
    <r>
      <rPr>
        <sz val="11"/>
        <rFont val="Calibri"/>
        <family val="2"/>
      </rPr>
      <t xml:space="preserve">            Others </t>
    </r>
  </si>
  <si>
    <t>3.1.2</t>
  </si>
  <si>
    <t>Inventories</t>
  </si>
  <si>
    <t>3.1.2.1</t>
  </si>
  <si>
    <t xml:space="preserve">            Land, buildings and other assets acquired through a legal process</t>
  </si>
  <si>
    <t>3.1.2.2</t>
  </si>
  <si>
    <t>3.1.3</t>
  </si>
  <si>
    <t>Provisions for depreciation of other assets</t>
  </si>
  <si>
    <t>3.1.4</t>
  </si>
  <si>
    <r>
      <rPr>
        <b/>
        <i/>
        <sz val="11"/>
        <color rgb="FF000080"/>
        <rFont val="Calibri"/>
        <family val="2"/>
      </rPr>
      <t>Accrued income and deferred expenses</t>
    </r>
  </si>
  <si>
    <r>
      <rPr>
        <b/>
        <sz val="11"/>
        <rFont val="Calibri"/>
        <family val="2"/>
      </rPr>
      <t xml:space="preserve"> Inter-office accounts</t>
    </r>
  </si>
  <si>
    <r>
      <rPr>
        <b/>
        <sz val="11"/>
        <rFont val="Calibri"/>
        <family val="2"/>
      </rPr>
      <t>FIXED ASSETS AND PERMANENT RESOURCES</t>
    </r>
  </si>
  <si>
    <r>
      <rPr>
        <b/>
        <sz val="11"/>
        <rFont val="Calibri"/>
        <family val="2"/>
      </rPr>
      <t>Participating interests</t>
    </r>
  </si>
  <si>
    <r>
      <rPr>
        <b/>
        <sz val="11"/>
        <rFont val="Calibri"/>
        <family val="2"/>
      </rPr>
      <t>Fixed tangible assets (net)</t>
    </r>
  </si>
  <si>
    <t>4.2.1</t>
  </si>
  <si>
    <r>
      <rPr>
        <sz val="11"/>
        <rFont val="Calibri"/>
        <family val="2"/>
      </rPr>
      <t xml:space="preserve">Fixed tangible assets </t>
    </r>
  </si>
  <si>
    <t>4.2.2</t>
  </si>
  <si>
    <r>
      <rPr>
        <sz val="11"/>
        <rFont val="Calibri"/>
        <family val="2"/>
      </rPr>
      <t>(-) Accumulated depreciation of fixed tangible assets</t>
    </r>
  </si>
  <si>
    <t>Fixed Intangible assets (net)</t>
  </si>
  <si>
    <t>4.3.1</t>
  </si>
  <si>
    <t xml:space="preserve">Fixed Intangible assets </t>
  </si>
  <si>
    <t>4.3.2</t>
  </si>
  <si>
    <r>
      <t xml:space="preserve">(-) Accumulated depreciation of fixed </t>
    </r>
    <r>
      <rPr>
        <sz val="11"/>
        <rFont val="Calibri"/>
        <family val="2"/>
        <charset val="238"/>
      </rPr>
      <t>intangible</t>
    </r>
    <r>
      <rPr>
        <sz val="11"/>
        <rFont val="Calibri"/>
        <family val="2"/>
      </rPr>
      <t xml:space="preserve"> assets</t>
    </r>
  </si>
  <si>
    <r>
      <rPr>
        <b/>
        <sz val="11"/>
        <rFont val="Calibri"/>
        <family val="2"/>
      </rPr>
      <t>Other non-financial assets</t>
    </r>
  </si>
  <si>
    <t>TOTAL</t>
  </si>
  <si>
    <r>
      <rPr>
        <i/>
        <sz val="10"/>
        <color rgb="FF1E03BD"/>
        <rFont val="Calibri"/>
        <family val="2"/>
      </rPr>
      <t xml:space="preserve">1) See the sectors' definition in the reporting guidelines. </t>
    </r>
  </si>
  <si>
    <r>
      <rPr>
        <sz val="11"/>
        <rFont val="Calibri"/>
        <family val="2"/>
      </rPr>
      <t>Fund of</t>
    </r>
  </si>
  <si>
    <r>
      <t xml:space="preserve">Albanian </t>
    </r>
    <r>
      <rPr>
        <sz val="11"/>
        <rFont val="Calibri"/>
        <family val="2"/>
      </rPr>
      <t>LEK</t>
    </r>
  </si>
  <si>
    <r>
      <rPr>
        <sz val="11"/>
        <rFont val="Calibri"/>
        <family val="2"/>
      </rPr>
      <t>FOREIGN CURRENCY</t>
    </r>
  </si>
  <si>
    <r>
      <rPr>
        <sz val="11"/>
        <rFont val="Calibri"/>
        <family val="2"/>
      </rPr>
      <t>TOTAL</t>
    </r>
  </si>
  <si>
    <r>
      <rPr>
        <sz val="11"/>
        <rFont val="Calibri"/>
        <family val="2"/>
      </rPr>
      <t>Amortisation and</t>
    </r>
  </si>
  <si>
    <r>
      <rPr>
        <sz val="11"/>
        <rFont val="Calibri"/>
        <family val="2"/>
      </rPr>
      <t>Resident</t>
    </r>
  </si>
  <si>
    <r>
      <rPr>
        <sz val="11"/>
        <rFont val="Calibri"/>
        <family val="2"/>
      </rPr>
      <t>Non-resident</t>
    </r>
    <r>
      <rPr>
        <vertAlign val="superscript"/>
        <sz val="11"/>
        <color theme="1"/>
        <rFont val="Calibri"/>
        <family val="2"/>
        <charset val="238"/>
      </rPr>
      <t>1)</t>
    </r>
  </si>
  <si>
    <r>
      <rPr>
        <sz val="11"/>
        <rFont val="Calibri"/>
        <family val="2"/>
      </rPr>
      <t>Provisions (-A)</t>
    </r>
  </si>
  <si>
    <r>
      <rPr>
        <sz val="11"/>
        <rFont val="Calibri"/>
        <family val="2"/>
      </rPr>
      <t>Non-resident</t>
    </r>
  </si>
  <si>
    <r>
      <rPr>
        <sz val="11"/>
        <rFont val="Calibri"/>
        <family val="2"/>
      </rPr>
      <t>Total</t>
    </r>
  </si>
  <si>
    <r>
      <rPr>
        <sz val="11"/>
        <rFont val="Calibri"/>
        <family val="2"/>
      </rPr>
      <t>In EUR:</t>
    </r>
  </si>
  <si>
    <r>
      <rPr>
        <sz val="11"/>
        <rFont val="Calibri"/>
        <family val="2"/>
      </rPr>
      <t>In USD:</t>
    </r>
  </si>
  <si>
    <t>1</t>
  </si>
  <si>
    <t>1.1</t>
  </si>
  <si>
    <t>1.2</t>
  </si>
  <si>
    <t>1.3</t>
  </si>
  <si>
    <t>1.4</t>
  </si>
  <si>
    <t>2</t>
  </si>
  <si>
    <t>2.1</t>
  </si>
  <si>
    <t>2.2</t>
  </si>
  <si>
    <t>2.2.3.1</t>
  </si>
  <si>
    <t>2.2.3.2</t>
  </si>
  <si>
    <t>2.3</t>
  </si>
  <si>
    <t>2.4</t>
  </si>
  <si>
    <t>2.5</t>
  </si>
  <si>
    <t>2.6</t>
  </si>
  <si>
    <t>2.6.1</t>
  </si>
  <si>
    <t>2.6.2</t>
  </si>
  <si>
    <t>3</t>
  </si>
  <si>
    <t>3.1</t>
  </si>
  <si>
    <t>3.2</t>
  </si>
  <si>
    <t>4</t>
  </si>
  <si>
    <t>4.1</t>
  </si>
  <si>
    <t>4.2</t>
  </si>
  <si>
    <t>4.3</t>
  </si>
  <si>
    <t>4.4</t>
  </si>
  <si>
    <t>Current account in Banks</t>
  </si>
  <si>
    <t>Current accounts in banks</t>
  </si>
  <si>
    <t xml:space="preserve">            Current accounts in banks</t>
  </si>
  <si>
    <t>Deposits in Banks</t>
  </si>
  <si>
    <t xml:space="preserve">            Demand deposits in banks</t>
  </si>
  <si>
    <t xml:space="preserve">            Certificates of deposits</t>
  </si>
  <si>
    <r>
      <rPr>
        <sz val="11"/>
        <color rgb="FF000000"/>
        <rFont val="Calibri"/>
        <family val="2"/>
      </rPr>
      <t>Liabilities</t>
    </r>
  </si>
  <si>
    <r>
      <rPr>
        <b/>
        <sz val="11"/>
        <rFont val="Calibri"/>
        <family val="2"/>
      </rPr>
      <t>LIABILITIES</t>
    </r>
  </si>
  <si>
    <t>2.1.1.1.1</t>
  </si>
  <si>
    <t>2.1.1.1.2</t>
  </si>
  <si>
    <t>2.1.1.2.1</t>
  </si>
  <si>
    <t>2.1.1.2.2</t>
  </si>
  <si>
    <t>2.1.2.1.1</t>
  </si>
  <si>
    <t>2.1.2.1.2</t>
  </si>
  <si>
    <t>2.1.2.2.1</t>
  </si>
  <si>
    <t>2.1.2.2.2</t>
  </si>
  <si>
    <t>3.3</t>
  </si>
  <si>
    <t>3.4</t>
  </si>
  <si>
    <t>3.4.1</t>
  </si>
  <si>
    <t>3.4.2</t>
  </si>
  <si>
    <t>3.5</t>
  </si>
  <si>
    <t>3.5.1</t>
  </si>
  <si>
    <t>3.5.2</t>
  </si>
  <si>
    <t>4.1.1</t>
  </si>
  <si>
    <t>4.1.1.1</t>
  </si>
  <si>
    <t>4.1.1.2</t>
  </si>
  <si>
    <t>4.1.2</t>
  </si>
  <si>
    <t>5</t>
  </si>
  <si>
    <t>5.1</t>
  </si>
  <si>
    <t>5.2</t>
  </si>
  <si>
    <t>5.3.1</t>
  </si>
  <si>
    <t>5.3.1.1</t>
  </si>
  <si>
    <t>5.3.1.2</t>
  </si>
  <si>
    <t>5.3.1.3</t>
  </si>
  <si>
    <t>5.3.1.4</t>
  </si>
  <si>
    <t>5.3.2</t>
  </si>
  <si>
    <t>5.3.2.1</t>
  </si>
  <si>
    <t>5.3.2.2</t>
  </si>
  <si>
    <t>5.3.2.3</t>
  </si>
  <si>
    <t>5.3.2.4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</si>
  <si>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</si>
  <si>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</si>
  <si>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</si>
  <si>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</si>
  <si>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</si>
  <si>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</si>
  <si>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</si>
  <si>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</si>
  <si>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r>
      <rPr>
        <b/>
        <sz val="11"/>
        <rFont val="Calibri"/>
        <family val="2"/>
      </rPr>
      <t>Current accounts and escrow accounts</t>
    </r>
  </si>
  <si>
    <r>
      <rPr>
        <b/>
        <sz val="11"/>
        <rFont val="Calibri"/>
        <family val="2"/>
      </rPr>
      <t>Borrowing</t>
    </r>
  </si>
  <si>
    <r>
      <rPr>
        <b/>
        <sz val="11"/>
        <rFont val="Calibri"/>
        <family val="2"/>
      </rPr>
      <t xml:space="preserve"> Borrowing from banks, credit institutions and other financial institutions </t>
    </r>
  </si>
  <si>
    <r>
      <rPr>
        <b/>
        <i/>
        <sz val="11"/>
        <color rgb="FF000080"/>
        <rFont val="Calibri"/>
        <family val="2"/>
      </rPr>
      <t xml:space="preserve">Demand borrowing from banks, credit institutions and other financial institutions </t>
    </r>
  </si>
  <si>
    <r>
      <rPr>
        <sz val="11"/>
        <rFont val="Calibri"/>
        <family val="2"/>
      </rPr>
      <t xml:space="preserve">    Demand borrowing from banks</t>
    </r>
  </si>
  <si>
    <r>
      <rPr>
        <sz val="11"/>
        <rFont val="Calibri"/>
        <family val="2"/>
      </rPr>
      <t xml:space="preserve">              Demand borrowing from banks</t>
    </r>
  </si>
  <si>
    <r>
      <rPr>
        <sz val="11"/>
        <rFont val="Calibri"/>
        <family val="2"/>
      </rPr>
      <t xml:space="preserve">              Accrued interest for demand borrowing from banks </t>
    </r>
  </si>
  <si>
    <r>
      <rPr>
        <sz val="11"/>
        <rFont val="Calibri"/>
        <family val="2"/>
      </rPr>
      <t xml:space="preserve">    Demand borrowing from credit institutions and other financial institutions </t>
    </r>
  </si>
  <si>
    <r>
      <rPr>
        <sz val="11"/>
        <rFont val="Calibri"/>
        <family val="2"/>
      </rPr>
      <t xml:space="preserve">              Demand borrowing from credit institutions and other financial institutions </t>
    </r>
  </si>
  <si>
    <r>
      <rPr>
        <sz val="11"/>
        <rFont val="Calibri"/>
        <family val="2"/>
      </rPr>
      <t xml:space="preserve">              Accrued interest for demand borrowing in credit institutions and other financial institutions </t>
    </r>
  </si>
  <si>
    <t xml:space="preserve">Term borrowing from banks, credit institutions and other financial institutions </t>
  </si>
  <si>
    <r>
      <rPr>
        <sz val="11"/>
        <rFont val="Calibri"/>
        <family val="2"/>
      </rPr>
      <t xml:space="preserve">    Term borrowing from banks</t>
    </r>
  </si>
  <si>
    <r>
      <rPr>
        <sz val="11"/>
        <rFont val="Calibri"/>
        <family val="2"/>
      </rPr>
      <t xml:space="preserve">              Term borrowing from banks</t>
    </r>
  </si>
  <si>
    <r>
      <rPr>
        <sz val="11"/>
        <rFont val="Calibri"/>
        <family val="2"/>
      </rPr>
      <t xml:space="preserve">              Accrued interest for term borrowing from banks </t>
    </r>
  </si>
  <si>
    <r>
      <rPr>
        <sz val="11"/>
        <rFont val="Calibri"/>
        <family val="2"/>
      </rPr>
      <t xml:space="preserve">    Term borrowing from credit institutions and other financial institutions </t>
    </r>
  </si>
  <si>
    <r>
      <rPr>
        <sz val="11"/>
        <rFont val="Calibri"/>
        <family val="2"/>
      </rPr>
      <t xml:space="preserve">              Term borrowing from credit institutions and other financial institutions </t>
    </r>
  </si>
  <si>
    <r>
      <rPr>
        <sz val="11"/>
        <rFont val="Calibri"/>
        <family val="2"/>
      </rPr>
      <t xml:space="preserve">              Accrued interest for term borrowing from credit institutions and other financial institutions </t>
    </r>
  </si>
  <si>
    <t>Term deposits in banks</t>
  </si>
  <si>
    <t xml:space="preserve">            Term deposits in banks</t>
  </si>
  <si>
    <t xml:space="preserve">Borrowings from Albanian Government and public administration </t>
  </si>
  <si>
    <r>
      <rPr>
        <b/>
        <i/>
        <sz val="11"/>
        <color rgb="FF000080"/>
        <rFont val="Calibri"/>
        <family val="2"/>
      </rPr>
      <t xml:space="preserve">Central government </t>
    </r>
  </si>
  <si>
    <r>
      <rPr>
        <sz val="11"/>
        <rFont val="Calibri"/>
        <family val="2"/>
      </rPr>
      <t xml:space="preserve">              Borrowing from central government</t>
    </r>
  </si>
  <si>
    <r>
      <rPr>
        <sz val="11"/>
        <rFont val="Calibri"/>
        <family val="2"/>
      </rPr>
      <t xml:space="preserve">              Accrued interest for borrowings from central government</t>
    </r>
  </si>
  <si>
    <r>
      <rPr>
        <b/>
        <i/>
        <sz val="11"/>
        <color rgb="FF000080"/>
        <rFont val="Calibri"/>
        <family val="2"/>
      </rPr>
      <t>Local government</t>
    </r>
  </si>
  <si>
    <r>
      <rPr>
        <sz val="11"/>
        <rFont val="Calibri"/>
        <family val="2"/>
      </rPr>
      <t xml:space="preserve">              Borrowing from local government</t>
    </r>
  </si>
  <si>
    <r>
      <rPr>
        <sz val="11"/>
        <rFont val="Calibri"/>
        <family val="2"/>
      </rPr>
      <t xml:space="preserve">              Accrued interest for borrowing from local government  </t>
    </r>
  </si>
  <si>
    <t>Operations with members</t>
  </si>
  <si>
    <r>
      <rPr>
        <b/>
        <sz val="11"/>
        <rFont val="Calibri"/>
        <family val="2"/>
      </rPr>
      <t>Current accounts</t>
    </r>
  </si>
  <si>
    <r>
      <rPr>
        <b/>
        <sz val="11"/>
        <rFont val="Calibri"/>
        <family val="2"/>
      </rPr>
      <t>Demand deposits</t>
    </r>
  </si>
  <si>
    <r>
      <rPr>
        <b/>
        <sz val="11"/>
        <rFont val="Calibri"/>
        <family val="2"/>
      </rPr>
      <t>Interest-free term deposits</t>
    </r>
  </si>
  <si>
    <r>
      <rPr>
        <b/>
        <sz val="11"/>
        <rFont val="Calibri"/>
        <family val="2"/>
      </rPr>
      <t>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</si>
  <si>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 xml:space="preserve">              Accrued interest</t>
    </r>
  </si>
  <si>
    <t xml:space="preserve">Guarantee deposits for loans </t>
  </si>
  <si>
    <t>Guarantee deposits for loans</t>
  </si>
  <si>
    <r>
      <rPr>
        <b/>
        <sz val="11"/>
        <rFont val="Calibri"/>
        <family val="2"/>
      </rPr>
      <t xml:space="preserve">Other liabilities </t>
    </r>
  </si>
  <si>
    <r>
      <rPr>
        <b/>
        <i/>
        <sz val="11"/>
        <color rgb="FF000080"/>
        <rFont val="Calibri"/>
        <family val="2"/>
      </rPr>
      <t>Sundry creditors</t>
    </r>
  </si>
  <si>
    <r>
      <rPr>
        <sz val="11"/>
        <rFont val="Calibri"/>
        <family val="2"/>
      </rPr>
      <t xml:space="preserve">    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</si>
  <si>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r>
      <rPr>
        <sz val="11"/>
        <rFont val="Calibri"/>
        <family val="2"/>
      </rPr>
      <t xml:space="preserve">                Others </t>
    </r>
  </si>
  <si>
    <r>
      <rPr>
        <b/>
        <sz val="11"/>
        <color rgb="FF002060"/>
        <rFont val="Calibri"/>
        <family val="2"/>
        <charset val="238"/>
      </rPr>
      <t>Accrued expenses and</t>
    </r>
    <r>
      <rPr>
        <sz val="11"/>
        <rFont val="Calibri"/>
        <family val="2"/>
        <charset val="238"/>
      </rPr>
      <t xml:space="preserve"> </t>
    </r>
    <r>
      <rPr>
        <b/>
        <sz val="11"/>
        <color rgb="FF002060"/>
        <rFont val="Calibri"/>
        <family val="2"/>
        <charset val="238"/>
      </rPr>
      <t xml:space="preserve">deferred incomes </t>
    </r>
  </si>
  <si>
    <r>
      <rPr>
        <b/>
        <sz val="11"/>
        <rFont val="Calibri"/>
        <family val="2"/>
      </rPr>
      <t xml:space="preserve">Inter-office accounts </t>
    </r>
  </si>
  <si>
    <r>
      <rPr>
        <b/>
        <sz val="11"/>
        <rFont val="Calibri"/>
        <family val="2"/>
      </rPr>
      <t xml:space="preserve">Other accounts </t>
    </r>
  </si>
  <si>
    <r>
      <rPr>
        <b/>
        <sz val="11"/>
        <rFont val="Calibri"/>
        <family val="2"/>
      </rPr>
      <t>Grants and public funding</t>
    </r>
  </si>
  <si>
    <t>Subordinated debt</t>
  </si>
  <si>
    <t>Accrued interest</t>
  </si>
  <si>
    <t>Members' contribution</t>
  </si>
  <si>
    <r>
      <rPr>
        <b/>
        <i/>
        <sz val="11"/>
        <color rgb="FF000080"/>
        <rFont val="Calibri"/>
        <family val="2"/>
      </rPr>
      <t>Donor funds</t>
    </r>
  </si>
  <si>
    <r>
      <rPr>
        <b/>
        <i/>
        <sz val="11"/>
        <color rgb="FF000080"/>
        <rFont val="Calibri"/>
        <family val="2"/>
      </rPr>
      <t>Statutory reserves</t>
    </r>
  </si>
  <si>
    <r>
      <rPr>
        <b/>
        <i/>
        <sz val="11"/>
        <color rgb="FF000080"/>
        <rFont val="Calibri"/>
        <family val="2"/>
      </rPr>
      <t>Other reserves</t>
    </r>
  </si>
  <si>
    <t>Retained profits (losses)</t>
  </si>
  <si>
    <t>Reserve of the fixed assets revaluation</t>
  </si>
  <si>
    <t>Current year profit (loss)</t>
  </si>
  <si>
    <r>
      <rPr>
        <b/>
        <sz val="11"/>
        <rFont val="Calibri"/>
        <family val="2"/>
      </rPr>
      <t>TOTAL</t>
    </r>
  </si>
  <si>
    <r>
      <t xml:space="preserve">2) </t>
    </r>
    <r>
      <rPr>
        <i/>
        <sz val="10"/>
        <color rgb="FF1E03BD"/>
        <rFont val="Calibri"/>
        <family val="2"/>
        <charset val="238"/>
      </rPr>
      <t>(Commercial Loan) is a direct loan that the supplier of goods and services provides for its customers.</t>
    </r>
  </si>
  <si>
    <t>NR. I FORMULARIT:</t>
  </si>
  <si>
    <t>EMRI I FORMULARIT:</t>
  </si>
  <si>
    <t>Llogaria fitim-humbje</t>
  </si>
  <si>
    <t>PERIODICITETI:</t>
  </si>
  <si>
    <t>Tremujor</t>
  </si>
  <si>
    <t>MONEDHA E RAPORTIMIT:</t>
  </si>
  <si>
    <t>ALL</t>
  </si>
  <si>
    <t>NJËSIA:</t>
  </si>
  <si>
    <t>Njësi monetare</t>
  </si>
  <si>
    <r>
      <rPr>
        <sz val="11"/>
        <rFont val="Calibri"/>
        <family val="2"/>
        <charset val="238"/>
      </rPr>
      <t>Code</t>
    </r>
  </si>
  <si>
    <r>
      <rPr>
        <b/>
        <sz val="11"/>
        <rFont val="Calibri"/>
        <family val="2"/>
      </rPr>
      <t>Profit-Loss account</t>
    </r>
  </si>
  <si>
    <r>
      <t xml:space="preserve">Albanian </t>
    </r>
    <r>
      <rPr>
        <b/>
        <sz val="11"/>
        <rFont val="Calibri"/>
        <family val="2"/>
      </rPr>
      <t>LEK</t>
    </r>
  </si>
  <si>
    <r>
      <rPr>
        <b/>
        <sz val="11"/>
        <rFont val="Calibri"/>
        <family val="2"/>
      </rPr>
      <t>FOREIGN CURRENCY</t>
    </r>
  </si>
  <si>
    <t>1.1.1</t>
  </si>
  <si>
    <t>1.1.2</t>
  </si>
  <si>
    <t>1.1.3</t>
  </si>
  <si>
    <t>3.1.5</t>
  </si>
  <si>
    <t>3.2.1</t>
  </si>
  <si>
    <t>3.2.2</t>
  </si>
  <si>
    <t>6</t>
  </si>
  <si>
    <t>1.1.4</t>
  </si>
  <si>
    <t>1.2.3</t>
  </si>
  <si>
    <t>Operating income</t>
  </si>
  <si>
    <r>
      <rPr>
        <b/>
        <i/>
        <sz val="11"/>
        <color rgb="FF000080"/>
        <rFont val="Calibri"/>
        <family val="2"/>
      </rPr>
      <t>Interest income</t>
    </r>
  </si>
  <si>
    <t xml:space="preserve">         From members operations</t>
  </si>
  <si>
    <r>
      <rPr>
        <sz val="11"/>
        <rFont val="Calibri"/>
        <family val="2"/>
      </rPr>
      <t xml:space="preserve">          Others</t>
    </r>
  </si>
  <si>
    <r>
      <rPr>
        <b/>
        <i/>
        <sz val="11"/>
        <color rgb="FF000080"/>
        <rFont val="Calibri"/>
        <family val="2"/>
      </rPr>
      <t>Income from operations with securities and other financial operations</t>
    </r>
  </si>
  <si>
    <r>
      <rPr>
        <b/>
        <i/>
        <sz val="11"/>
        <color rgb="FF000080"/>
        <rFont val="Calibri"/>
        <family val="2"/>
      </rPr>
      <t>Income from commissions</t>
    </r>
  </si>
  <si>
    <r>
      <t xml:space="preserve">          From </t>
    </r>
    <r>
      <rPr>
        <sz val="11"/>
        <rFont val="Calibri"/>
        <family val="2"/>
      </rPr>
      <t xml:space="preserve">members operations </t>
    </r>
  </si>
  <si>
    <r>
      <rPr>
        <sz val="11"/>
        <rFont val="Calibri"/>
        <family val="2"/>
      </rPr>
      <t xml:space="preserve">          Other commissions </t>
    </r>
  </si>
  <si>
    <t>Other operating income</t>
  </si>
  <si>
    <t>Reversals of provisions for depreciation of fixed assets</t>
  </si>
  <si>
    <t xml:space="preserve">Reversals of provisions for depreciation of receivables </t>
  </si>
  <si>
    <t>Provisions on loans</t>
  </si>
  <si>
    <r>
      <rPr>
        <sz val="11"/>
        <rFont val="Calibri"/>
        <family val="2"/>
      </rPr>
      <t xml:space="preserve">            Standard</t>
    </r>
  </si>
  <si>
    <r>
      <rPr>
        <sz val="11"/>
        <rFont val="Calibri"/>
        <family val="2"/>
      </rPr>
      <t xml:space="preserve">            Special mention</t>
    </r>
  </si>
  <si>
    <r>
      <rPr>
        <sz val="11"/>
        <rFont val="Calibri"/>
        <family val="2"/>
      </rPr>
      <t xml:space="preserve">            Sub-standard </t>
    </r>
  </si>
  <si>
    <r>
      <rPr>
        <sz val="11"/>
        <rFont val="Calibri"/>
        <family val="2"/>
      </rPr>
      <t xml:space="preserve">            Doubtful</t>
    </r>
  </si>
  <si>
    <r>
      <rPr>
        <sz val="11"/>
        <rFont val="Calibri"/>
        <family val="2"/>
      </rPr>
      <t xml:space="preserve">            Lost</t>
    </r>
  </si>
  <si>
    <t>Reversals of provisions for securities</t>
  </si>
  <si>
    <t xml:space="preserve">            Provisions of 2%</t>
  </si>
  <si>
    <t xml:space="preserve">            Provisions at least 30%</t>
  </si>
  <si>
    <t>Other reversals of provisions</t>
  </si>
  <si>
    <r>
      <rPr>
        <b/>
        <sz val="11"/>
        <rFont val="Calibri"/>
        <family val="2"/>
      </rPr>
      <t xml:space="preserve">Extraordinary income </t>
    </r>
  </si>
  <si>
    <r>
      <t xml:space="preserve">Repayment of loans recorded as </t>
    </r>
    <r>
      <rPr>
        <b/>
        <i/>
        <sz val="11"/>
        <color rgb="FF000080"/>
        <rFont val="Calibri"/>
        <family val="2"/>
      </rPr>
      <t xml:space="preserve">lost loans </t>
    </r>
  </si>
  <si>
    <r>
      <t xml:space="preserve">Repayments of </t>
    </r>
    <r>
      <rPr>
        <b/>
        <i/>
        <sz val="11"/>
        <color indexed="18"/>
        <rFont val="Calibri"/>
        <family val="2"/>
        <scheme val="minor"/>
      </rPr>
      <t>lost loans from third parties</t>
    </r>
  </si>
  <si>
    <r>
      <rPr>
        <b/>
        <i/>
        <sz val="11"/>
        <color rgb="FF000080"/>
        <rFont val="Calibri"/>
        <family val="2"/>
      </rPr>
      <t>Other extraordinary income</t>
    </r>
  </si>
  <si>
    <r>
      <rPr>
        <b/>
        <sz val="11"/>
        <rFont val="Calibri"/>
        <family val="2"/>
      </rPr>
      <t>Income from donations (gifts received)</t>
    </r>
  </si>
  <si>
    <r>
      <rPr>
        <b/>
        <sz val="11"/>
        <rFont val="Calibri"/>
        <family val="2"/>
      </rPr>
      <t>Current year loss</t>
    </r>
  </si>
  <si>
    <t>TOTAL INCOME</t>
  </si>
  <si>
    <r>
      <rPr>
        <b/>
        <sz val="11"/>
        <rFont val="Calibri"/>
        <family val="2"/>
      </rPr>
      <t>Operating expenses</t>
    </r>
  </si>
  <si>
    <t>Interest expenses</t>
  </si>
  <si>
    <r>
      <rPr>
        <sz val="11"/>
        <rFont val="Calibri"/>
        <family val="2"/>
      </rPr>
      <t xml:space="preserve">          For operations with members</t>
    </r>
  </si>
  <si>
    <t xml:space="preserve">          For subordinated debt</t>
  </si>
  <si>
    <t>Commission expenses</t>
  </si>
  <si>
    <r>
      <rPr>
        <sz val="11"/>
        <rFont val="Calibri"/>
        <family val="2"/>
      </rPr>
      <t xml:space="preserve">          For operations with members </t>
    </r>
  </si>
  <si>
    <r>
      <rPr>
        <sz val="11"/>
        <rFont val="Calibri"/>
        <family val="2"/>
      </rPr>
      <t xml:space="preserve">          Commissions for financial services</t>
    </r>
  </si>
  <si>
    <t>Leasing operations expenses</t>
  </si>
  <si>
    <t xml:space="preserve">          Staff expenses</t>
  </si>
  <si>
    <t xml:space="preserve">          Other taxes rather than income tax</t>
  </si>
  <si>
    <t xml:space="preserve">          Other administrative expenses</t>
  </si>
  <si>
    <t>Amortization and provisions for depreciation of fixed assets</t>
  </si>
  <si>
    <t>Amortization charges</t>
  </si>
  <si>
    <t>Losses on unrecoverable receivables and charges for provisions</t>
  </si>
  <si>
    <t>Charges for provisions on loans</t>
  </si>
  <si>
    <r>
      <rPr>
        <sz val="11"/>
        <rFont val="Calibri"/>
        <family val="2"/>
      </rPr>
      <t xml:space="preserve">          Standard</t>
    </r>
  </si>
  <si>
    <r>
      <rPr>
        <sz val="11"/>
        <rFont val="Calibri"/>
        <family val="2"/>
      </rPr>
      <t xml:space="preserve">          Special mention</t>
    </r>
  </si>
  <si>
    <r>
      <rPr>
        <sz val="11"/>
        <rFont val="Calibri"/>
        <family val="2"/>
      </rPr>
      <t xml:space="preserve">          Substandard </t>
    </r>
  </si>
  <si>
    <r>
      <rPr>
        <sz val="11"/>
        <rFont val="Calibri"/>
        <family val="2"/>
      </rPr>
      <t xml:space="preserve">          Doubtful</t>
    </r>
  </si>
  <si>
    <r>
      <rPr>
        <sz val="11"/>
        <rFont val="Calibri"/>
        <family val="2"/>
      </rPr>
      <t xml:space="preserve">          Lost</t>
    </r>
  </si>
  <si>
    <t>Charges for provisions created for securities</t>
  </si>
  <si>
    <t>Losses on unrecoverable receivables</t>
  </si>
  <si>
    <t>Other charges for provisions</t>
  </si>
  <si>
    <t>Charges for provisions for credit lines</t>
  </si>
  <si>
    <t xml:space="preserve">          Provisions of 2%</t>
  </si>
  <si>
    <t xml:space="preserve">          Provisions of at least 30%</t>
  </si>
  <si>
    <r>
      <rPr>
        <b/>
        <sz val="11"/>
        <rFont val="Calibri"/>
        <family val="2"/>
      </rPr>
      <t xml:space="preserve">Extraordinary expenses </t>
    </r>
  </si>
  <si>
    <r>
      <rPr>
        <b/>
        <sz val="11"/>
        <rFont val="Calibri"/>
        <family val="2"/>
      </rPr>
      <t>Current year profit</t>
    </r>
  </si>
  <si>
    <r>
      <t xml:space="preserve">TOTAL </t>
    </r>
    <r>
      <rPr>
        <b/>
        <sz val="11"/>
        <rFont val="Calibri"/>
        <family val="2"/>
      </rPr>
      <t>EXPENSES</t>
    </r>
  </si>
  <si>
    <r>
      <rPr>
        <sz val="11"/>
        <color rgb="FF000000"/>
        <rFont val="Calibri"/>
        <family val="2"/>
      </rPr>
      <t>Off-balance sheet items</t>
    </r>
  </si>
  <si>
    <r>
      <rPr>
        <sz val="11"/>
        <color rgb="FF000000"/>
        <rFont val="Calibri"/>
        <family val="2"/>
      </rPr>
      <t>Quarterly</t>
    </r>
  </si>
  <si>
    <r>
      <rPr>
        <b/>
        <sz val="11"/>
        <rFont val="Calibri"/>
        <family val="2"/>
      </rPr>
      <t>OFF-BALANCE SHEET ITEMS</t>
    </r>
  </si>
  <si>
    <t>FINANCING COMMITMENTS</t>
  </si>
  <si>
    <t>Commitments given</t>
  </si>
  <si>
    <t>Commitments received</t>
  </si>
  <si>
    <r>
      <rPr>
        <sz val="11"/>
        <rFont val="Calibri"/>
        <family val="2"/>
      </rPr>
      <t xml:space="preserve">          From credit institutions</t>
    </r>
  </si>
  <si>
    <r>
      <rPr>
        <sz val="11"/>
        <rFont val="Calibri"/>
        <family val="2"/>
      </rPr>
      <t xml:space="preserve">          From members</t>
    </r>
  </si>
  <si>
    <r>
      <rPr>
        <b/>
        <sz val="11"/>
        <rFont val="Calibri"/>
        <family val="2"/>
      </rPr>
      <t>GUARANTEES</t>
    </r>
  </si>
  <si>
    <r>
      <rPr>
        <sz val="11"/>
        <rFont val="Calibri"/>
        <family val="2"/>
      </rPr>
      <t xml:space="preserve">     Guarantees given</t>
    </r>
  </si>
  <si>
    <r>
      <rPr>
        <b/>
        <sz val="11"/>
        <rFont val="Calibri"/>
        <family val="2"/>
      </rPr>
      <t>COMMITMENTS ON SECURITIES</t>
    </r>
  </si>
  <si>
    <t>Securities received as a guarantee for credit or a refinancing</t>
  </si>
  <si>
    <t>Securities given as a guarantee for credit or refinancing</t>
  </si>
  <si>
    <t>FOREIGN CURRENCY TRANSACTIONS</t>
  </si>
  <si>
    <r>
      <rPr>
        <b/>
        <sz val="11"/>
        <rFont val="Calibri"/>
        <family val="2"/>
      </rPr>
      <t>OTHER COMMITMENTS</t>
    </r>
  </si>
  <si>
    <t>LOANS CLASSIFIED BY PAST DUE DATE</t>
  </si>
  <si>
    <r>
      <rPr>
        <b/>
        <sz val="11"/>
        <rFont val="Calibri"/>
        <family val="2"/>
      </rPr>
      <t>Due return date</t>
    </r>
  </si>
  <si>
    <r>
      <rPr>
        <b/>
        <sz val="11"/>
        <rFont val="Calibri"/>
        <family val="2"/>
      </rPr>
      <t>1-30 days</t>
    </r>
  </si>
  <si>
    <r>
      <rPr>
        <b/>
        <sz val="11"/>
        <rFont val="Calibri"/>
        <family val="2"/>
      </rPr>
      <t>31-90 days</t>
    </r>
  </si>
  <si>
    <r>
      <rPr>
        <b/>
        <sz val="11"/>
        <rFont val="Calibri"/>
        <family val="2"/>
      </rPr>
      <t>91-180 days</t>
    </r>
  </si>
  <si>
    <r>
      <rPr>
        <b/>
        <sz val="11"/>
        <rFont val="Calibri"/>
        <family val="2"/>
      </rPr>
      <t>181-365 days</t>
    </r>
  </si>
  <si>
    <r>
      <rPr>
        <b/>
        <sz val="11"/>
        <rFont val="Calibri"/>
        <family val="2"/>
      </rPr>
      <t>Over 365 days</t>
    </r>
  </si>
  <si>
    <r>
      <rPr>
        <sz val="11"/>
        <rFont val="Calibri"/>
        <family val="2"/>
      </rPr>
      <t>Short-term loans</t>
    </r>
  </si>
  <si>
    <r>
      <rPr>
        <sz val="11"/>
        <rFont val="Calibri"/>
        <family val="2"/>
      </rPr>
      <t>Medium term loans</t>
    </r>
  </si>
  <si>
    <r>
      <rPr>
        <sz val="11"/>
        <rFont val="Calibri"/>
        <family val="2"/>
      </rPr>
      <t>Long-term loans</t>
    </r>
  </si>
  <si>
    <t>Credit lines for members</t>
  </si>
  <si>
    <t>not less than 1%</t>
  </si>
  <si>
    <t>not less than 10%</t>
  </si>
  <si>
    <t>not less than 30%</t>
  </si>
  <si>
    <t>100 %</t>
  </si>
  <si>
    <t>not less than 60%</t>
  </si>
  <si>
    <r>
      <rPr>
        <sz val="11"/>
        <rFont val="Calibri"/>
        <family val="2"/>
      </rPr>
      <t>not less than 100%</t>
    </r>
  </si>
  <si>
    <t xml:space="preserve">CLASSIFICATION OF LOANS AND CALCULATION OF PROVISIONS </t>
  </si>
  <si>
    <r>
      <rPr>
        <sz val="11"/>
        <rFont val="Calibri"/>
        <family val="2"/>
      </rPr>
      <t>Provision rate</t>
    </r>
  </si>
  <si>
    <r>
      <rPr>
        <sz val="11"/>
        <rFont val="Calibri"/>
        <family val="2"/>
      </rPr>
      <t>Principal</t>
    </r>
  </si>
  <si>
    <r>
      <rPr>
        <sz val="11"/>
        <rFont val="Calibri"/>
        <family val="2"/>
      </rPr>
      <t>Accrued interest</t>
    </r>
  </si>
  <si>
    <r>
      <rPr>
        <sz val="11"/>
        <rFont val="Calibri"/>
        <family val="2"/>
      </rPr>
      <t>Number of borrowers</t>
    </r>
  </si>
  <si>
    <r>
      <rPr>
        <sz val="11"/>
        <color theme="1"/>
        <rFont val="Calibri"/>
        <family val="2"/>
      </rPr>
      <t>Loan amount</t>
    </r>
  </si>
  <si>
    <t>Provisions amount</t>
  </si>
  <si>
    <t>Interest amount</t>
  </si>
  <si>
    <r>
      <rPr>
        <sz val="11"/>
        <rFont val="Calibri"/>
        <family val="2"/>
      </rPr>
      <t xml:space="preserve">Rate of </t>
    </r>
  </si>
  <si>
    <r>
      <rPr>
        <sz val="11"/>
        <rFont val="Calibri"/>
        <family val="2"/>
      </rPr>
      <t>provisioning</t>
    </r>
  </si>
  <si>
    <r>
      <rPr>
        <sz val="11"/>
        <rFont val="Calibri"/>
        <family val="2"/>
      </rPr>
      <t>Standard loans</t>
    </r>
  </si>
  <si>
    <r>
      <rPr>
        <sz val="11"/>
        <rFont val="Calibri"/>
        <family val="2"/>
      </rPr>
      <t>Special mention loans</t>
    </r>
  </si>
  <si>
    <r>
      <rPr>
        <sz val="11"/>
        <rFont val="Calibri"/>
        <family val="2"/>
      </rPr>
      <t>Substandard loans</t>
    </r>
  </si>
  <si>
    <r>
      <rPr>
        <sz val="11"/>
        <rFont val="Calibri"/>
        <family val="2"/>
      </rPr>
      <t>Doubtful loans</t>
    </r>
  </si>
  <si>
    <r>
      <rPr>
        <sz val="11"/>
        <rFont val="Calibri"/>
        <family val="2"/>
      </rPr>
      <t>Non-performing loans (3+4+5)</t>
    </r>
  </si>
  <si>
    <t>Classification of credit lines for members</t>
  </si>
  <si>
    <t xml:space="preserve">2%
</t>
  </si>
  <si>
    <t xml:space="preserve">2% 
</t>
  </si>
  <si>
    <t xml:space="preserve">30%
</t>
  </si>
  <si>
    <t>at least 30%</t>
  </si>
  <si>
    <t>4* As defined under Article 13, point 6 of the regulation "Risk management of SLA-s and their Unions".</t>
  </si>
  <si>
    <t>jo më i madh se 10%</t>
  </si>
  <si>
    <t>not more than 10%</t>
  </si>
  <si>
    <t>LOAN-PORTFOLIO QUALITY</t>
  </si>
  <si>
    <r>
      <rPr>
        <sz val="11"/>
        <color theme="1"/>
        <rFont val="Calibri"/>
        <family val="2"/>
      </rPr>
      <t>The loan amount</t>
    </r>
  </si>
  <si>
    <r>
      <rPr>
        <sz val="11"/>
        <rFont val="Calibri"/>
        <family val="2"/>
      </rPr>
      <t>In %</t>
    </r>
  </si>
  <si>
    <r>
      <rPr>
        <sz val="11"/>
        <color theme="1"/>
        <rFont val="Calibri"/>
        <family val="2"/>
      </rPr>
      <t>Estimated indicator</t>
    </r>
  </si>
  <si>
    <t>Non-performing loans</t>
  </si>
  <si>
    <r>
      <rPr>
        <sz val="11"/>
        <color theme="1"/>
        <rFont val="Calibri"/>
        <family val="2"/>
      </rPr>
      <t>Total of loan portfolio</t>
    </r>
  </si>
  <si>
    <r>
      <rPr>
        <b/>
        <sz val="11"/>
        <rFont val="Calibri"/>
        <family val="2"/>
      </rPr>
      <t>1/2 * 100  ratio</t>
    </r>
  </si>
  <si>
    <t xml:space="preserve">LEK
</t>
  </si>
  <si>
    <t xml:space="preserve">LEKU
</t>
  </si>
  <si>
    <t>USD</t>
  </si>
  <si>
    <t>EUR</t>
  </si>
  <si>
    <t>SFR</t>
  </si>
  <si>
    <t xml:space="preserve">GBP
</t>
  </si>
  <si>
    <t xml:space="preserve">Të tjera
</t>
  </si>
  <si>
    <t>Currency</t>
  </si>
  <si>
    <t xml:space="preserve">Deposits
</t>
  </si>
  <si>
    <t>Total</t>
  </si>
  <si>
    <t xml:space="preserve">1 month
</t>
  </si>
  <si>
    <t xml:space="preserve">3 months
</t>
  </si>
  <si>
    <t xml:space="preserve">6 months
</t>
  </si>
  <si>
    <t xml:space="preserve">12 months
</t>
  </si>
  <si>
    <t xml:space="preserve">24 months
</t>
  </si>
  <si>
    <t xml:space="preserve">36 months
</t>
  </si>
  <si>
    <t xml:space="preserve">48 months
</t>
  </si>
  <si>
    <t xml:space="preserve">60 months
</t>
  </si>
  <si>
    <t>Current account</t>
  </si>
  <si>
    <t>Demand deposits from members</t>
  </si>
  <si>
    <t>Term deposits with interest from members</t>
  </si>
  <si>
    <t xml:space="preserve">Total in LEK
</t>
  </si>
  <si>
    <t xml:space="preserve">Total in USD
</t>
  </si>
  <si>
    <t xml:space="preserve">Total in EUR
</t>
  </si>
  <si>
    <t xml:space="preserve">Total in SFR
</t>
  </si>
  <si>
    <t xml:space="preserve">Total in GBP
</t>
  </si>
  <si>
    <t xml:space="preserve">Total in other currencies
</t>
  </si>
  <si>
    <t>Other currencies</t>
  </si>
  <si>
    <t xml:space="preserve"> TOTAL
</t>
  </si>
  <si>
    <t>Deposits by term and currency</t>
  </si>
  <si>
    <r>
      <rPr>
        <sz val="11"/>
        <rFont val="Calibri"/>
        <family val="2"/>
      </rPr>
      <t xml:space="preserve"> ALL</t>
    </r>
  </si>
  <si>
    <t>Code</t>
  </si>
  <si>
    <r>
      <rPr>
        <b/>
        <sz val="11"/>
        <rFont val="Calibri"/>
        <family val="2"/>
      </rPr>
      <t>Position in foreign currency</t>
    </r>
  </si>
  <si>
    <r>
      <rPr>
        <b/>
        <sz val="11"/>
        <rFont val="Calibri"/>
        <family val="2"/>
      </rPr>
      <t>A.  Asset</t>
    </r>
  </si>
  <si>
    <t>GBP</t>
  </si>
  <si>
    <t>CHF</t>
  </si>
  <si>
    <t>CAD</t>
  </si>
  <si>
    <t>SEK</t>
  </si>
  <si>
    <t>AUD</t>
  </si>
  <si>
    <t>YPY</t>
  </si>
  <si>
    <t>DKK</t>
  </si>
  <si>
    <t>NOK</t>
  </si>
  <si>
    <t>TRY</t>
  </si>
  <si>
    <t>XAU</t>
  </si>
  <si>
    <t>CNY</t>
  </si>
  <si>
    <t>A</t>
  </si>
  <si>
    <t>B</t>
  </si>
  <si>
    <t>Cash, deposits and accounts, securities</t>
  </si>
  <si>
    <r>
      <rPr>
        <sz val="11"/>
        <rFont val="Calibri"/>
        <family val="2"/>
      </rPr>
      <t>Transactions with members</t>
    </r>
  </si>
  <si>
    <r>
      <rPr>
        <sz val="11"/>
        <rFont val="Calibri"/>
        <family val="2"/>
      </rPr>
      <t xml:space="preserve">Standard loans </t>
    </r>
  </si>
  <si>
    <r>
      <rPr>
        <sz val="11"/>
        <rFont val="Calibri"/>
        <family val="2"/>
      </rPr>
      <t>Special mention Loans</t>
    </r>
  </si>
  <si>
    <r>
      <rPr>
        <sz val="11"/>
        <rFont val="Calibri"/>
        <family val="2"/>
      </rPr>
      <t>Other receivables</t>
    </r>
  </si>
  <si>
    <r>
      <rPr>
        <sz val="11"/>
        <rFont val="Calibri"/>
        <family val="2"/>
      </rPr>
      <t>Fixed assets</t>
    </r>
    <r>
      <rPr>
        <vertAlign val="superscript"/>
        <sz val="11"/>
        <color theme="1"/>
        <rFont val="Calibri"/>
        <family val="2"/>
        <charset val="238"/>
      </rPr>
      <t>8)</t>
    </r>
  </si>
  <si>
    <r>
      <rPr>
        <b/>
        <sz val="11"/>
        <rFont val="Calibri"/>
        <family val="2"/>
      </rPr>
      <t>Total assets</t>
    </r>
  </si>
  <si>
    <t>Spot position in asset (counter value in Lek)</t>
  </si>
  <si>
    <t xml:space="preserve">minus provisions </t>
  </si>
  <si>
    <t>5) The union offers explanatory notes in case of a stractuory currency position, which is excluded from the position in foreign currency estimation, as defined under Article 11, point 3 of the regulation "Risk management of the SLA-s and their Unions".</t>
  </si>
  <si>
    <r>
      <rPr>
        <b/>
        <sz val="11"/>
        <rFont val="Calibri"/>
        <family val="2"/>
      </rPr>
      <t>B. Liability</t>
    </r>
  </si>
  <si>
    <r>
      <rPr>
        <sz val="11"/>
        <rFont val="Calibri"/>
        <family val="2"/>
      </rPr>
      <t xml:space="preserve">Loans received </t>
    </r>
  </si>
  <si>
    <r>
      <rPr>
        <sz val="11"/>
        <rFont val="Calibri"/>
        <family val="2"/>
      </rPr>
      <t>Transactions with members (deposits)</t>
    </r>
  </si>
  <si>
    <r>
      <rPr>
        <sz val="11"/>
        <rFont val="Calibri"/>
        <family val="2"/>
      </rPr>
      <t>Grants and public funding</t>
    </r>
  </si>
  <si>
    <t>Other Payables</t>
  </si>
  <si>
    <r>
      <rPr>
        <sz val="11"/>
        <rFont val="Calibri"/>
        <family val="2"/>
      </rPr>
      <t>Capital account</t>
    </r>
  </si>
  <si>
    <r>
      <rPr>
        <b/>
        <sz val="11"/>
        <rFont val="Calibri"/>
        <family val="2"/>
      </rPr>
      <t>Liabilities Total</t>
    </r>
  </si>
  <si>
    <r>
      <rPr>
        <b/>
        <sz val="11"/>
        <rFont val="Calibri"/>
        <family val="2"/>
      </rPr>
      <t>Spot position in liability (Total of liabilities and foreign currency  transactions- spot foreign currency sale)</t>
    </r>
  </si>
  <si>
    <t>FORM NAME:</t>
  </si>
  <si>
    <t>PERIODICITY:</t>
  </si>
  <si>
    <t>REPORTING CURRENCY:</t>
  </si>
  <si>
    <t xml:space="preserve"> ALL</t>
  </si>
  <si>
    <t>UNIT:</t>
  </si>
  <si>
    <t>Open foreign currency positions</t>
  </si>
  <si>
    <r>
      <rPr>
        <sz val="11"/>
        <color rgb="FF000000"/>
        <rFont val="Calibri"/>
        <family val="2"/>
      </rPr>
      <t>Open foreign currency positions</t>
    </r>
  </si>
  <si>
    <t>(2)</t>
  </si>
  <si>
    <t>(3)</t>
  </si>
  <si>
    <t>(4)= (2)-(3)</t>
  </si>
  <si>
    <t>(5)</t>
  </si>
  <si>
    <t>(6)</t>
  </si>
  <si>
    <t>(7)</t>
  </si>
  <si>
    <t>(8)=(7)/(11)*100</t>
  </si>
  <si>
    <t>Elements of structural positon</t>
  </si>
  <si>
    <t>Lek equivalent of net open foreign currency position (in thounsand of LEK)</t>
  </si>
  <si>
    <t xml:space="preserve">Net open position in thousand of Lek / Capital </t>
  </si>
  <si>
    <r>
      <rPr>
        <b/>
        <sz val="11"/>
        <rFont val="Calibri"/>
        <family val="2"/>
      </rPr>
      <t xml:space="preserve">  Position </t>
    </r>
    <r>
      <rPr>
        <b/>
        <i/>
        <sz val="11"/>
        <color theme="1"/>
        <rFont val="Calibri"/>
        <family val="2"/>
        <charset val="238"/>
      </rPr>
      <t>SPOT</t>
    </r>
  </si>
  <si>
    <r>
      <rPr>
        <b/>
        <sz val="11"/>
        <rFont val="Calibri"/>
        <family val="2"/>
      </rPr>
      <t xml:space="preserve">Net open foreign currency position </t>
    </r>
  </si>
  <si>
    <r>
      <rPr>
        <b/>
        <sz val="11"/>
        <rFont val="Calibri"/>
        <family val="2"/>
      </rPr>
      <t>Exchange rate</t>
    </r>
  </si>
  <si>
    <r>
      <rPr>
        <b/>
        <sz val="11"/>
        <rFont val="Calibri"/>
        <family val="2"/>
      </rPr>
      <t>Currency</t>
    </r>
  </si>
  <si>
    <r>
      <rPr>
        <b/>
        <sz val="11"/>
        <rFont val="Calibri"/>
        <family val="2"/>
      </rPr>
      <t>Assets</t>
    </r>
  </si>
  <si>
    <r>
      <rPr>
        <b/>
        <sz val="11"/>
        <rFont val="Calibri"/>
        <family val="2"/>
      </rPr>
      <t>Liabilities</t>
    </r>
  </si>
  <si>
    <t>(1)</t>
  </si>
  <si>
    <t>JPY</t>
  </si>
  <si>
    <t>8</t>
  </si>
  <si>
    <t>9</t>
  </si>
  <si>
    <t>10</t>
  </si>
  <si>
    <t>11</t>
  </si>
  <si>
    <t>12</t>
  </si>
  <si>
    <t>13</t>
  </si>
  <si>
    <t>14</t>
  </si>
  <si>
    <r>
      <rPr>
        <b/>
        <i/>
        <u/>
        <sz val="11"/>
        <rFont val="Calibri"/>
        <family val="2"/>
      </rPr>
      <t xml:space="preserve">Net total open currency position in foreign exchange purchases </t>
    </r>
  </si>
  <si>
    <r>
      <rPr>
        <b/>
        <i/>
        <u/>
        <sz val="11"/>
        <rFont val="Calibri"/>
        <family val="2"/>
      </rPr>
      <t>Net total open currency position in foreign exchange sale</t>
    </r>
    <r>
      <rPr>
        <sz val="11"/>
        <rFont val="Calibri"/>
        <family val="2"/>
      </rPr>
      <t xml:space="preserve"> </t>
    </r>
  </si>
  <si>
    <r>
      <rPr>
        <sz val="11"/>
        <rFont val="Calibri"/>
        <family val="2"/>
      </rPr>
      <t>The approved rate for one currency</t>
    </r>
  </si>
  <si>
    <r>
      <rPr>
        <sz val="11"/>
        <rFont val="Calibri"/>
        <family val="2"/>
      </rPr>
      <t>The approved rate for all the currencies</t>
    </r>
  </si>
  <si>
    <r>
      <rPr>
        <b/>
        <i/>
        <u/>
        <sz val="11"/>
        <rFont val="Calibri"/>
        <family val="2"/>
      </rPr>
      <t>Net total open foreign position of  the Union</t>
    </r>
    <r>
      <rPr>
        <sz val="11"/>
        <rFont val="Calibri"/>
        <family val="2"/>
      </rPr>
      <t>= (8) if (8)&gt; (9); or (9) if (9)&gt; (8)</t>
    </r>
  </si>
  <si>
    <t>Union's Capital (in thousand of Lek)</t>
  </si>
  <si>
    <r>
      <rPr>
        <b/>
        <i/>
        <u/>
        <sz val="11"/>
        <rFont val="Calibri"/>
        <family val="2"/>
      </rPr>
      <t>Net total open foreign position of the Union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</rPr>
      <t>(10) / (11)*100=&lt;(30%)</t>
    </r>
  </si>
  <si>
    <r>
      <rPr>
        <sz val="11"/>
        <color rgb="FF000000"/>
        <rFont val="Calibri"/>
        <family val="2"/>
      </rPr>
      <t>Capital</t>
    </r>
  </si>
  <si>
    <r>
      <rPr>
        <b/>
        <sz val="11"/>
        <rFont val="Calibri"/>
        <family val="2"/>
      </rPr>
      <t>Capital</t>
    </r>
  </si>
  <si>
    <r>
      <rPr>
        <b/>
        <sz val="11"/>
        <color theme="1"/>
        <rFont val="Calibri"/>
        <family val="2"/>
      </rPr>
      <t>Amount/</t>
    </r>
    <r>
      <rPr>
        <b/>
        <i/>
        <u/>
        <sz val="11"/>
        <color theme="1"/>
        <rFont val="Calibri"/>
        <family val="2"/>
        <charset val="238"/>
      </rPr>
      <t>Sum</t>
    </r>
  </si>
  <si>
    <t>0%</t>
  </si>
  <si>
    <t>20%</t>
  </si>
  <si>
    <t>50%</t>
  </si>
  <si>
    <t>100%</t>
  </si>
  <si>
    <t>RISK-WEIGHTED BALANCE SHEET ASSETS</t>
  </si>
  <si>
    <r>
      <rPr>
        <b/>
        <sz val="11"/>
        <rFont val="Calibri"/>
        <family val="2"/>
      </rPr>
      <t>Book value</t>
    </r>
  </si>
  <si>
    <t>Risk weight</t>
  </si>
  <si>
    <r>
      <rPr>
        <b/>
        <sz val="11"/>
        <rFont val="Calibri"/>
        <family val="2"/>
      </rPr>
      <t xml:space="preserve">Weighted value </t>
    </r>
  </si>
  <si>
    <t>1.1 Cash in hand and similar items with it</t>
  </si>
  <si>
    <t>1.2 Albanian Government securities issued in national currency</t>
  </si>
  <si>
    <t>1.3 Assets guaranteed by collateral or similar guarantees, up to the amount that guaranties the exposure, as follows:</t>
  </si>
  <si>
    <t>2. Low-risk assets, weighted at 20%:</t>
  </si>
  <si>
    <t>2.1 Rights to banks operating in the Republic of Albania</t>
  </si>
  <si>
    <t>3. Medium risk assets, weighted at 50%:</t>
  </si>
  <si>
    <t>4. High-risk assets, weighted at 100%:</t>
  </si>
  <si>
    <t>4.1 Other loans to members except those classified in items 1 and 3</t>
  </si>
  <si>
    <t>4.2 Tangible assets and intangible assets</t>
  </si>
  <si>
    <t xml:space="preserve">4.3 Other assets unclassified in items 1, 2 and 3  </t>
  </si>
  <si>
    <r>
      <rPr>
        <b/>
        <sz val="11"/>
        <rFont val="Calibri"/>
        <family val="2"/>
      </rPr>
      <t>Total Risk Weighted Assets</t>
    </r>
  </si>
  <si>
    <t>RISK WEIGHTED OFF-BALANCE SHEET ASSETS</t>
  </si>
  <si>
    <t>1.1 Funding commitments</t>
  </si>
  <si>
    <t>1.2 Guarantees given</t>
  </si>
  <si>
    <t>1.3 Securities given as collateral for loans or refunding</t>
  </si>
  <si>
    <t xml:space="preserve">Total of risk-weighted off- balance sheet items </t>
  </si>
  <si>
    <t>1.4 Other commitments</t>
  </si>
  <si>
    <t>jo më pak se 10%</t>
  </si>
  <si>
    <t>jo më pak se 12%</t>
  </si>
  <si>
    <t>jo më pak se 100%</t>
  </si>
  <si>
    <t>Raporti i mjaftueshmërisë së kapitalit</t>
  </si>
  <si>
    <t>Norma e lejuar</t>
  </si>
  <si>
    <t>Treguesi i llogaritur</t>
  </si>
  <si>
    <t xml:space="preserve">1. Total risk-weighted balance sheet assets  </t>
  </si>
  <si>
    <t>2. Total risk-weighted off-balance sheet items</t>
  </si>
  <si>
    <t>3. Total assets and off-balance sheet risk-weighted items</t>
  </si>
  <si>
    <t>5. Capital adequacy ratio (4/3)*100</t>
  </si>
  <si>
    <r>
      <rPr>
        <sz val="11"/>
        <rFont val="Calibri"/>
        <family val="2"/>
      </rPr>
      <t xml:space="preserve">    In the first two years of activity</t>
    </r>
  </si>
  <si>
    <r>
      <rPr>
        <sz val="11"/>
        <rFont val="Calibri"/>
        <family val="2"/>
      </rPr>
      <t xml:space="preserve">    In the coming years</t>
    </r>
  </si>
  <si>
    <t>6. Capital / Total net tangible assets and intangible assets</t>
  </si>
  <si>
    <r>
      <t xml:space="preserve">7. Capital / Total of non-performing loans not guaranteed in </t>
    </r>
    <r>
      <rPr>
        <i/>
        <sz val="11"/>
        <rFont val="Calibri"/>
        <family val="2"/>
      </rPr>
      <t>cash</t>
    </r>
  </si>
  <si>
    <t xml:space="preserve">Large exposures </t>
  </si>
  <si>
    <r>
      <rPr>
        <b/>
        <sz val="11"/>
        <rFont val="Calibri"/>
        <family val="2"/>
      </rPr>
      <t>Allowed value</t>
    </r>
  </si>
  <si>
    <r>
      <rPr>
        <b/>
        <sz val="11"/>
        <rFont val="Calibri"/>
        <family val="2"/>
      </rPr>
      <t>Estimated indicator</t>
    </r>
  </si>
  <si>
    <t>-</t>
  </si>
  <si>
    <t xml:space="preserve">-  </t>
  </si>
  <si>
    <t xml:space="preserve">1. Union's exposure to a person or related group </t>
  </si>
  <si>
    <t>jo më shumë se 10%</t>
  </si>
  <si>
    <t>3. Total of large exposures / Union's capital</t>
  </si>
  <si>
    <t>2. Union's exposure to a member</t>
  </si>
  <si>
    <t>jo më pak se 7%</t>
  </si>
  <si>
    <t>jo më shumë se 100%</t>
  </si>
  <si>
    <r>
      <rPr>
        <b/>
        <sz val="11"/>
        <rFont val="Calibri"/>
        <family val="2"/>
      </rPr>
      <t>LIQUIDITY RISK</t>
    </r>
  </si>
  <si>
    <t>7</t>
  </si>
  <si>
    <r>
      <rPr>
        <sz val="11"/>
        <rFont val="Calibri"/>
        <family val="2"/>
      </rPr>
      <t>Liquid assets</t>
    </r>
  </si>
  <si>
    <r>
      <rPr>
        <sz val="11"/>
        <rFont val="Calibri"/>
        <family val="2"/>
      </rPr>
      <t>Short-term liabilities</t>
    </r>
  </si>
  <si>
    <t>Difference (3)=(1) - (2)</t>
  </si>
  <si>
    <r>
      <rPr>
        <sz val="11"/>
        <rFont val="Calibri"/>
        <family val="2"/>
      </rPr>
      <t>Average deposits of the last three months</t>
    </r>
  </si>
  <si>
    <r>
      <rPr>
        <b/>
        <sz val="11"/>
        <rFont val="Calibri"/>
        <family val="2"/>
      </rPr>
      <t>3/4 * 100  ratio</t>
    </r>
  </si>
  <si>
    <r>
      <rPr>
        <sz val="11"/>
        <rFont val="Calibri"/>
        <family val="2"/>
      </rPr>
      <t>Total deposits</t>
    </r>
  </si>
  <si>
    <r>
      <rPr>
        <sz val="11"/>
        <rFont val="Calibri"/>
        <family val="2"/>
      </rPr>
      <t>Total borrowings</t>
    </r>
  </si>
  <si>
    <r>
      <rPr>
        <sz val="11"/>
        <rFont val="Calibri"/>
        <family val="2"/>
      </rPr>
      <t>Total (7)= (5) + (6)</t>
    </r>
  </si>
  <si>
    <r>
      <rPr>
        <b/>
        <sz val="11"/>
        <rFont val="Calibri"/>
        <family val="2"/>
      </rPr>
      <t>1/7 * 100  ratio</t>
    </r>
  </si>
  <si>
    <t xml:space="preserve">Total outstanding loans with remaining maturity over 7 years </t>
  </si>
  <si>
    <t xml:space="preserve">Capital (after deductions of fixed assets) </t>
  </si>
  <si>
    <t>Liabilities with remaining maturity over 7 years</t>
  </si>
  <si>
    <t>Ratio 9/(10+11)*100</t>
  </si>
  <si>
    <t>Ratio 9/5*100</t>
  </si>
  <si>
    <r>
      <rPr>
        <sz val="11"/>
        <color rgb="FF000000"/>
        <rFont val="Calibri"/>
        <family val="2"/>
      </rPr>
      <t>Assets by remaining maturity</t>
    </r>
  </si>
  <si>
    <r>
      <rPr>
        <b/>
        <sz val="11"/>
        <rFont val="Calibri"/>
        <family val="2"/>
      </rPr>
      <t>ASSETS BY REMAINING MATURITY</t>
    </r>
  </si>
  <si>
    <r>
      <rPr>
        <sz val="11"/>
        <color theme="1"/>
        <rFont val="Calibri"/>
        <family val="2"/>
      </rPr>
      <t>Days</t>
    </r>
  </si>
  <si>
    <r>
      <rPr>
        <sz val="11"/>
        <rFont val="Calibri"/>
        <family val="2"/>
      </rPr>
      <t>Months</t>
    </r>
  </si>
  <si>
    <r>
      <rPr>
        <sz val="11"/>
        <rFont val="Calibri"/>
        <family val="2"/>
      </rPr>
      <t xml:space="preserve"> Years</t>
    </r>
  </si>
  <si>
    <r>
      <rPr>
        <sz val="11"/>
        <rFont val="Calibri"/>
        <family val="2"/>
      </rPr>
      <t xml:space="preserve">Up to 7 </t>
    </r>
  </si>
  <si>
    <t>7 days - 1</t>
  </si>
  <si>
    <r>
      <rPr>
        <sz val="11"/>
        <rFont val="Calibri"/>
        <family val="2"/>
      </rPr>
      <t>1 - 3</t>
    </r>
  </si>
  <si>
    <r>
      <rPr>
        <sz val="11"/>
        <rFont val="Calibri"/>
        <family val="2"/>
      </rPr>
      <t>3 - 6</t>
    </r>
  </si>
  <si>
    <r>
      <rPr>
        <sz val="11"/>
        <rFont val="Calibri"/>
        <family val="2"/>
      </rPr>
      <t>6 - 12</t>
    </r>
  </si>
  <si>
    <r>
      <rPr>
        <sz val="11"/>
        <rFont val="Calibri"/>
        <family val="2"/>
      </rPr>
      <t xml:space="preserve">1 - 5 </t>
    </r>
  </si>
  <si>
    <r>
      <rPr>
        <sz val="11"/>
        <rFont val="Calibri"/>
        <family val="2"/>
      </rPr>
      <t>over 5</t>
    </r>
  </si>
  <si>
    <r>
      <rPr>
        <sz val="11"/>
        <rFont val="Calibri"/>
        <family val="2"/>
      </rPr>
      <t>Currency</t>
    </r>
  </si>
  <si>
    <t>TOTAL ASSETS</t>
  </si>
  <si>
    <t>Credit lines</t>
  </si>
  <si>
    <r>
      <rPr>
        <b/>
        <sz val="11"/>
        <color rgb="FF002060"/>
        <rFont val="Calibri"/>
        <family val="2"/>
      </rPr>
      <t>TREASURY TRANSACTIONS</t>
    </r>
  </si>
  <si>
    <r>
      <rPr>
        <b/>
        <sz val="11"/>
        <color rgb="FF002060"/>
        <rFont val="Calibri"/>
        <family val="2"/>
      </rPr>
      <t>ASSETS AND OTHER LIABILITIES</t>
    </r>
  </si>
  <si>
    <r>
      <rPr>
        <b/>
        <sz val="11"/>
        <color rgb="FF002060"/>
        <rFont val="Calibri"/>
        <family val="2"/>
      </rPr>
      <t>FIXED ASSETS</t>
    </r>
  </si>
  <si>
    <t>Liabilities by remaining maturity</t>
  </si>
  <si>
    <r>
      <rPr>
        <sz val="11"/>
        <rFont val="Calibri"/>
        <family val="2"/>
      </rPr>
      <t xml:space="preserve">Borrowing from banks, credit institutions and other financial institutions </t>
    </r>
  </si>
  <si>
    <r>
      <rPr>
        <sz val="11"/>
        <rFont val="Calibri"/>
        <family val="2"/>
      </rPr>
      <t xml:space="preserve">Demand borrowing from banks, credit institutions and other financial institutions </t>
    </r>
  </si>
  <si>
    <r>
      <rPr>
        <sz val="11"/>
        <rFont val="Calibri"/>
        <family val="2"/>
      </rPr>
      <t>Current accounts</t>
    </r>
  </si>
  <si>
    <r>
      <rPr>
        <sz val="11"/>
        <rFont val="Calibri"/>
        <family val="2"/>
      </rPr>
      <t>Demand deposits</t>
    </r>
  </si>
  <si>
    <r>
      <rPr>
        <sz val="11"/>
        <rFont val="Calibri"/>
        <family val="2"/>
      </rPr>
      <t>Interest-free term deposits</t>
    </r>
  </si>
  <si>
    <r>
      <rPr>
        <sz val="11"/>
        <rFont val="Calibri"/>
        <family val="2"/>
      </rPr>
      <t>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</si>
  <si>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>Deposits guarantee for loans</t>
    </r>
  </si>
  <si>
    <t>TOTAL LIABILITIES</t>
  </si>
  <si>
    <r>
      <rPr>
        <b/>
        <sz val="11"/>
        <color rgb="FF002060"/>
        <rFont val="Calibri"/>
        <family val="2"/>
      </rPr>
      <t>BORROWING</t>
    </r>
  </si>
  <si>
    <r>
      <rPr>
        <b/>
        <sz val="11"/>
        <color rgb="FF002060"/>
        <rFont val="Calibri"/>
        <family val="2"/>
      </rPr>
      <t>FIXED ASSETS AND PERMANENT RESOURCES</t>
    </r>
  </si>
  <si>
    <r>
      <rPr>
        <b/>
        <sz val="11"/>
        <rFont val="Calibri"/>
        <family val="2"/>
      </rPr>
      <t>LIABILITIES BY REMAINING MATURITY</t>
    </r>
  </si>
  <si>
    <r>
      <rPr>
        <sz val="11"/>
        <color theme="1"/>
        <rFont val="Calibri"/>
        <family val="2"/>
      </rPr>
      <t>DAYS</t>
    </r>
  </si>
  <si>
    <r>
      <rPr>
        <sz val="11"/>
        <rFont val="Calibri"/>
        <family val="2"/>
      </rPr>
      <t>MONTHS</t>
    </r>
  </si>
  <si>
    <r>
      <rPr>
        <sz val="11"/>
        <rFont val="Calibri"/>
        <family val="2"/>
      </rPr>
      <t xml:space="preserve"> YEARS</t>
    </r>
  </si>
  <si>
    <r>
      <rPr>
        <sz val="11"/>
        <rFont val="Calibri"/>
        <family val="2"/>
      </rPr>
      <t>7-1 days</t>
    </r>
  </si>
  <si>
    <r>
      <rPr>
        <sz val="11"/>
        <rFont val="Calibri"/>
        <family val="2"/>
      </rPr>
      <t xml:space="preserve">1-3 </t>
    </r>
  </si>
  <si>
    <t>more than 5</t>
  </si>
  <si>
    <t>LOANS WITH OVER 10 YEARS MATURITY</t>
  </si>
  <si>
    <t>Amount of Loan</t>
  </si>
  <si>
    <r>
      <rPr>
        <b/>
        <sz val="11"/>
        <rFont val="Calibri"/>
        <family val="2"/>
      </rPr>
      <t>In %</t>
    </r>
  </si>
  <si>
    <t>Allowed rate</t>
  </si>
  <si>
    <t>Calculated Indicator</t>
  </si>
  <si>
    <t>In %           Calculated Indicator</t>
  </si>
  <si>
    <r>
      <rPr>
        <sz val="11"/>
        <color theme="1"/>
        <rFont val="Calibri"/>
        <family val="2"/>
      </rPr>
      <t>Loan with maturity over 10 years</t>
    </r>
  </si>
  <si>
    <r>
      <rPr>
        <sz val="11"/>
        <color rgb="FF000000"/>
        <rFont val="Calibri"/>
        <family val="2"/>
      </rPr>
      <t>Other indicators</t>
    </r>
  </si>
  <si>
    <t>n/a</t>
  </si>
  <si>
    <r>
      <rPr>
        <sz val="11"/>
        <rFont val="Calibri"/>
        <family val="2"/>
      </rPr>
      <t>Write off loans (deducting receivables) / average outstanding loans for each 12-month period</t>
    </r>
  </si>
  <si>
    <r>
      <rPr>
        <sz val="11"/>
        <rFont val="Calibri"/>
        <family val="2"/>
      </rPr>
      <t>Fixed assets (net) / Total assets</t>
    </r>
  </si>
  <si>
    <r>
      <rPr>
        <sz val="11"/>
        <rFont val="Calibri"/>
        <family val="2"/>
      </rPr>
      <t>not more than 5%</t>
    </r>
  </si>
  <si>
    <r>
      <rPr>
        <sz val="11"/>
        <rFont val="Calibri"/>
        <family val="2"/>
      </rPr>
      <t>Total borrowings/ Total assets</t>
    </r>
  </si>
  <si>
    <r>
      <rPr>
        <sz val="11"/>
        <rFont val="Calibri"/>
        <family val="2"/>
      </rPr>
      <t>not more than 50%</t>
    </r>
  </si>
  <si>
    <r>
      <rPr>
        <b/>
        <sz val="11"/>
        <rFont val="Calibri"/>
        <family val="2"/>
      </rPr>
      <t>Value</t>
    </r>
  </si>
  <si>
    <r>
      <rPr>
        <b/>
        <sz val="11"/>
        <rFont val="Calibri"/>
        <family val="2"/>
      </rPr>
      <t xml:space="preserve">Allowed value </t>
    </r>
  </si>
  <si>
    <t>2. Investments in Treasury bills and Albanian government’s securities with a maturity over 1 year</t>
  </si>
  <si>
    <t>(2)/(1)*100 &lt;= se 25%</t>
  </si>
  <si>
    <t>(3)/(1)*100 &lt;= se 25%</t>
  </si>
  <si>
    <t>(4)/(1)*100 &lt;= se 25%</t>
  </si>
  <si>
    <t>(5)/(1)*100 &lt;= se 25%</t>
  </si>
  <si>
    <t>6. ….-etc</t>
  </si>
  <si>
    <t>(6)/(1)*100 &lt;= se 25%</t>
  </si>
  <si>
    <t>EVIDENCE OF LOAN BY MATURITY</t>
  </si>
  <si>
    <r>
      <rPr>
        <sz val="11"/>
        <rFont val="Calibri"/>
        <family val="2"/>
      </rPr>
      <t>New loan</t>
    </r>
  </si>
  <si>
    <r>
      <rPr>
        <sz val="11"/>
        <rFont val="Calibri"/>
        <family val="2"/>
      </rPr>
      <t xml:space="preserve">Outstanding loan </t>
    </r>
  </si>
  <si>
    <r>
      <rPr>
        <sz val="11"/>
        <rFont val="Calibri"/>
        <family val="2"/>
      </rPr>
      <t>for the whole quarter</t>
    </r>
  </si>
  <si>
    <r>
      <rPr>
        <sz val="11"/>
        <rFont val="Calibri"/>
        <family val="2"/>
      </rPr>
      <t>up to the end</t>
    </r>
  </si>
  <si>
    <r>
      <rPr>
        <sz val="11"/>
        <rFont val="Calibri"/>
        <family val="2"/>
      </rPr>
      <t>of the period</t>
    </r>
    <r>
      <rPr>
        <vertAlign val="superscript"/>
        <sz val="11"/>
        <color theme="1"/>
        <rFont val="Calibri"/>
        <family val="2"/>
        <charset val="238"/>
      </rPr>
      <t>13)</t>
    </r>
  </si>
  <si>
    <r>
      <rPr>
        <b/>
        <sz val="11"/>
        <rFont val="Calibri"/>
        <family val="2"/>
      </rPr>
      <t xml:space="preserve">Total outstanding loans (gross) </t>
    </r>
  </si>
  <si>
    <t>Loans with maturity up to 12 months</t>
  </si>
  <si>
    <r>
      <rPr>
        <sz val="11"/>
        <rFont val="Calibri"/>
        <family val="2"/>
      </rPr>
      <t xml:space="preserve">Loans with maturity 1-5 years </t>
    </r>
  </si>
  <si>
    <t xml:space="preserve">Loans with maturity 5-7 years </t>
  </si>
  <si>
    <t>Loans with maturity 7-10 years</t>
  </si>
  <si>
    <r>
      <rPr>
        <sz val="11"/>
        <rFont val="Calibri"/>
        <family val="2"/>
      </rPr>
      <t>Loan with maturity over 10 years</t>
    </r>
  </si>
  <si>
    <t>7*) Must be equal to the outstanding loan balance reported in Form 1 (without deducting provisions and without including accrued interest).</t>
  </si>
  <si>
    <r>
      <rPr>
        <b/>
        <sz val="11"/>
        <rFont val="Calibri"/>
        <family val="2"/>
      </rPr>
      <t>up to 12 months</t>
    </r>
  </si>
  <si>
    <r>
      <rPr>
        <b/>
        <sz val="11"/>
        <rFont val="Calibri"/>
        <family val="2"/>
      </rPr>
      <t>12-24 months</t>
    </r>
  </si>
  <si>
    <r>
      <rPr>
        <b/>
        <sz val="11"/>
        <rFont val="Calibri"/>
        <family val="2"/>
      </rPr>
      <t>24-60 months</t>
    </r>
  </si>
  <si>
    <r>
      <rPr>
        <b/>
        <sz val="11"/>
        <rFont val="Calibri"/>
        <family val="2"/>
      </rPr>
      <t>60-120 months</t>
    </r>
  </si>
  <si>
    <r>
      <rPr>
        <b/>
        <sz val="11"/>
        <rFont val="Calibri"/>
        <family val="2"/>
      </rPr>
      <t>over 120 months</t>
    </r>
  </si>
  <si>
    <t>Outstanding loans in total</t>
  </si>
  <si>
    <t>Outstanding loans in Lek</t>
  </si>
  <si>
    <t>Outstanding loans in foreign currency</t>
  </si>
  <si>
    <r>
      <rPr>
        <sz val="11"/>
        <rFont val="Calibri"/>
        <family val="2"/>
      </rPr>
      <t>USD</t>
    </r>
  </si>
  <si>
    <r>
      <rPr>
        <sz val="11"/>
        <rFont val="Calibri"/>
        <family val="2"/>
      </rPr>
      <t>EUR</t>
    </r>
  </si>
  <si>
    <r>
      <rPr>
        <sz val="11"/>
        <rFont val="Calibri"/>
        <family val="2"/>
      </rPr>
      <t>Others</t>
    </r>
  </si>
  <si>
    <r>
      <rPr>
        <b/>
        <sz val="11"/>
        <rFont val="Calibri"/>
        <family val="2"/>
      </rPr>
      <t>Outstanding non-performing loans in total</t>
    </r>
  </si>
  <si>
    <r>
      <rPr>
        <sz val="11"/>
        <rFont val="Calibri"/>
        <family val="2"/>
      </rPr>
      <t>Outstanding non-performing loans in Lek</t>
    </r>
  </si>
  <si>
    <r>
      <rPr>
        <sz val="11"/>
        <rFont val="Calibri"/>
        <family val="2"/>
      </rPr>
      <t>Outstanding non-performing loans in foreign currency</t>
    </r>
  </si>
  <si>
    <r>
      <rPr>
        <sz val="11"/>
        <rFont val="Calibri"/>
        <family val="2"/>
      </rPr>
      <t>Quarterly</t>
    </r>
  </si>
  <si>
    <r>
      <rPr>
        <b/>
        <sz val="11"/>
        <rFont val="Calibri"/>
        <family val="2"/>
      </rPr>
      <t>Number of</t>
    </r>
  </si>
  <si>
    <r>
      <rPr>
        <sz val="11"/>
        <rFont val="Calibri"/>
        <family val="2"/>
      </rPr>
      <t>The number of branches at the beginning of the reporting period:</t>
    </r>
  </si>
  <si>
    <r>
      <rPr>
        <sz val="11"/>
        <rFont val="Calibri"/>
        <family val="2"/>
      </rPr>
      <t>New branches during the reporting period (+)</t>
    </r>
  </si>
  <si>
    <r>
      <rPr>
        <sz val="11"/>
        <rFont val="Calibri"/>
        <family val="2"/>
      </rPr>
      <t>Branches closed during the reporting period (-)</t>
    </r>
  </si>
  <si>
    <r>
      <rPr>
        <sz val="11"/>
        <rFont val="Calibri"/>
        <family val="2"/>
      </rPr>
      <t>The number of branches at the end of the reporting period:</t>
    </r>
  </si>
  <si>
    <r>
      <rPr>
        <sz val="11"/>
        <color rgb="FF000000"/>
        <rFont val="Calibri"/>
        <family val="2"/>
      </rPr>
      <t>FORM NAME:</t>
    </r>
  </si>
  <si>
    <r>
      <rPr>
        <sz val="11"/>
        <rFont val="Calibri"/>
        <family val="2"/>
      </rPr>
      <t>Number of members</t>
    </r>
  </si>
  <si>
    <r>
      <rPr>
        <sz val="11"/>
        <color rgb="FF000000"/>
        <rFont val="Calibri"/>
        <family val="2"/>
      </rPr>
      <t>PERIODICITY:</t>
    </r>
  </si>
  <si>
    <r>
      <rPr>
        <sz val="11"/>
        <rFont val="Calibri"/>
        <family val="2"/>
      </rPr>
      <t>The number of members in the beginning of the quarter:</t>
    </r>
  </si>
  <si>
    <r>
      <rPr>
        <sz val="11"/>
        <rFont val="Calibri"/>
        <family val="2"/>
      </rPr>
      <t>New memberships during the quarter (+)</t>
    </r>
  </si>
  <si>
    <r>
      <rPr>
        <sz val="11"/>
        <rFont val="Calibri"/>
        <family val="2"/>
      </rPr>
      <t>Number of member parting during the quarter(-)</t>
    </r>
  </si>
  <si>
    <r>
      <rPr>
        <sz val="11"/>
        <rFont val="Calibri"/>
        <family val="2"/>
      </rPr>
      <t>The number of members at the end of the quarter:</t>
    </r>
  </si>
  <si>
    <t>NUMBER OF MEMBERS OF THE UNION</t>
  </si>
  <si>
    <t>NUMBER OF BRANCHES</t>
  </si>
  <si>
    <r>
      <rPr>
        <sz val="11"/>
        <rFont val="Calibri"/>
        <family val="2"/>
      </rPr>
      <t>ALL</t>
    </r>
  </si>
  <si>
    <t>Market value at end of period</t>
  </si>
  <si>
    <t>Accounting value at end of period</t>
  </si>
  <si>
    <t>Accrued interest at the end of the period</t>
  </si>
  <si>
    <t>Interest paid during the period</t>
  </si>
  <si>
    <t xml:space="preserve">Treasury bills and Albanian government’s securities with a maturity over 1 year held by the Union </t>
  </si>
  <si>
    <t>Albanian government’s securities with a maturity over 1 year</t>
  </si>
  <si>
    <t>16) In this form are reported all treasury bills and Albanian government’s securities with a maturity over 1 year, reported in the balance sheet asset item 1.2 "Treasury bills and Albanian government’s securities with a maturity over 1 year".</t>
  </si>
  <si>
    <t>Amount</t>
  </si>
  <si>
    <t>Subordinated debt included up to the allowed amount (not more than 33 % of the sum of capital's elements)</t>
  </si>
  <si>
    <t>Union's Capital</t>
  </si>
  <si>
    <t>Union's Subordinated debt</t>
  </si>
  <si>
    <t xml:space="preserve">Union's capital for calculation and monitoring of supervisory indicators </t>
  </si>
  <si>
    <t>22</t>
  </si>
  <si>
    <t>FORMS OF REPORTING SYSTEM_QUARTERLY UNIONS</t>
  </si>
  <si>
    <t>Treasury bills and Albanian government’s securities with a maturity over 1 year held by Union</t>
  </si>
  <si>
    <t>Special mention loans</t>
  </si>
  <si>
    <t>Substandard loans</t>
  </si>
  <si>
    <t>Credit lines for the members</t>
  </si>
  <si>
    <t xml:space="preserve">            Credit lines for the members</t>
  </si>
  <si>
    <t>2) Commercial loan is a direct loan that the supplier of goods and services provides for its customers.</t>
  </si>
  <si>
    <r>
      <rPr>
        <sz val="11"/>
        <rFont val="Calibri"/>
        <family val="2"/>
      </rPr>
      <t xml:space="preserve">              Term deposits with interest</t>
    </r>
  </si>
  <si>
    <t xml:space="preserve">             Guarantee deposits for loans</t>
  </si>
  <si>
    <t xml:space="preserve">               Subordinated debt of banks</t>
  </si>
  <si>
    <t xml:space="preserve">               Subordinated debt of non-financial institutions</t>
  </si>
  <si>
    <t xml:space="preserve">               Subordinated debt of financial institutions</t>
  </si>
  <si>
    <t xml:space="preserve">               Subordinated debt of other resident sectors</t>
  </si>
  <si>
    <t xml:space="preserve">                Accrued interest of subordinated debt of banks</t>
  </si>
  <si>
    <t xml:space="preserve">                Accrued interest of subordinated debt of non-financial institutions</t>
  </si>
  <si>
    <t xml:space="preserve">                Accrued interest of subordinated debt of financial institutions</t>
  </si>
  <si>
    <t xml:space="preserve">                Accrued interest of subordinated debt of other resident sectors</t>
  </si>
  <si>
    <t>Legal reserves</t>
  </si>
  <si>
    <t xml:space="preserve">         From deposits in banks </t>
  </si>
  <si>
    <t>Provisions for credit lines</t>
  </si>
  <si>
    <t xml:space="preserve">          For borrowings</t>
  </si>
  <si>
    <t xml:space="preserve">Losses from operations with securities </t>
  </si>
  <si>
    <t xml:space="preserve">     Guarantees received</t>
  </si>
  <si>
    <t xml:space="preserve">          To credit institutions</t>
  </si>
  <si>
    <t xml:space="preserve">          To members</t>
  </si>
  <si>
    <t>CLASSIFICATION OF LOANS AND CALCULATION OF PROVISIONS 3*</t>
  </si>
  <si>
    <t xml:space="preserve">Standard credit lines
</t>
  </si>
  <si>
    <t>Non performing credit lines 4*</t>
  </si>
  <si>
    <t>3* This form is to be completed only for credit lines granted to Union members, according to counterparties arrangement.</t>
  </si>
  <si>
    <t>Rate allowed</t>
  </si>
  <si>
    <t>Interest-free term deposits from members</t>
  </si>
  <si>
    <t>Union - For activities of deposits acceptance and loans granting</t>
  </si>
  <si>
    <t>Minimum amount</t>
  </si>
  <si>
    <t>1. Assets without risk, weighted at 0%:</t>
  </si>
  <si>
    <t>-  a deposit or a certificate of deposit;</t>
  </si>
  <si>
    <t>-  Albanian government securities issued in the national currency;</t>
  </si>
  <si>
    <t>-  unalienable guarantees of the Albanian government;</t>
  </si>
  <si>
    <t>-   unalienable guarantees of the governments of the OECD countries;</t>
  </si>
  <si>
    <t>-  guarantees of multilateral development banks, provided in article 9, paragraph 6, letter "e" of the regulation no.105/2016;</t>
  </si>
  <si>
    <t>-  guarantees of funds, provided in article 9, paragraph 6, letter "f" of the regulation no.105/2016;</t>
  </si>
  <si>
    <t>3.1 Loans with residual maturity up to 12 months, provided that they are classified in the "standard" or "special mention” category</t>
  </si>
  <si>
    <t>1. Off-balance sheet items with high risk, weighted at 100%:</t>
  </si>
  <si>
    <t>4. Union 'capital</t>
  </si>
  <si>
    <r>
      <rPr>
        <sz val="11"/>
        <rFont val="Calibri"/>
        <family val="2"/>
      </rPr>
      <t>- A person or group of connected persons  A / Union's capital</t>
    </r>
  </si>
  <si>
    <r>
      <rPr>
        <sz val="11"/>
        <rFont val="Calibri"/>
        <family val="2"/>
      </rPr>
      <t>- A person or group of connected persons B / Union's capital</t>
    </r>
  </si>
  <si>
    <r>
      <rPr>
        <sz val="11"/>
        <rFont val="Calibri"/>
        <family val="2"/>
      </rPr>
      <t>- A person or group of connected persons  C / Union's capital</t>
    </r>
  </si>
  <si>
    <t>not more than 20%</t>
  </si>
  <si>
    <t>Allowed ratio</t>
  </si>
  <si>
    <t>not more than 600%</t>
  </si>
  <si>
    <r>
      <rPr>
        <sz val="11"/>
        <rFont val="Calibri"/>
        <family val="2"/>
      </rPr>
      <t>- Member A / Union's capital</t>
    </r>
  </si>
  <si>
    <r>
      <rPr>
        <sz val="11"/>
        <rFont val="Calibri"/>
        <family val="2"/>
      </rPr>
      <t>- Member B/ Union's capital</t>
    </r>
  </si>
  <si>
    <r>
      <rPr>
        <sz val="11"/>
        <rFont val="Calibri"/>
        <family val="2"/>
      </rPr>
      <t>- Member C/ Union's capital</t>
    </r>
  </si>
  <si>
    <t xml:space="preserve">Allowed ratio </t>
  </si>
  <si>
    <t>5. Investments in deposits with maturity up to one year at the bank C</t>
  </si>
  <si>
    <t>4. Investments in deposits with maturity up to one year at the bank B</t>
  </si>
  <si>
    <t>3. Investments in deposits with maturity up to one year at the bank A</t>
  </si>
  <si>
    <t>9) The total investment portfolio includes investments in Treasury bills and Albanian government’s securities with a maturity over 1 (one) year and deposits with maturity up to 1 year in banks.</t>
  </si>
  <si>
    <t xml:space="preserve">            Discount/premium</t>
  </si>
  <si>
    <t>Specific reserve funds</t>
  </si>
  <si>
    <t>5.2.1</t>
  </si>
  <si>
    <t>5.2.2</t>
  </si>
  <si>
    <t>Reserve funds for statistical risk to cover losses from standard and special mention loans</t>
  </si>
  <si>
    <t>Reserve funds for litigation and contingencies</t>
  </si>
  <si>
    <t>Calculated indicator</t>
  </si>
  <si>
    <t>OTHER INDICATORS ( in % )</t>
  </si>
  <si>
    <t xml:space="preserve">Nominal value </t>
  </si>
  <si>
    <t>Early warning indicators</t>
  </si>
  <si>
    <t>Quarter</t>
  </si>
  <si>
    <t>Nr.</t>
  </si>
  <si>
    <t>Indicator</t>
  </si>
  <si>
    <t>Value</t>
  </si>
  <si>
    <t>Comments</t>
  </si>
  <si>
    <t>Number of new legal cases</t>
  </si>
  <si>
    <t>Cost of legal cases</t>
  </si>
  <si>
    <t>New client complaints</t>
  </si>
  <si>
    <t>Open complaints</t>
  </si>
  <si>
    <t>Number of fines from authorities</t>
  </si>
  <si>
    <t>Value of fines from authorities</t>
  </si>
  <si>
    <t>Employee turnover</t>
  </si>
  <si>
    <t>Core system failures/interruptions</t>
  </si>
  <si>
    <t>Number of cases identified as fraud</t>
  </si>
  <si>
    <t>New problem loans</t>
  </si>
  <si>
    <t>F24</t>
  </si>
  <si>
    <t>Register for operational risk events</t>
  </si>
  <si>
    <t>Identification Number</t>
  </si>
  <si>
    <t>Description</t>
  </si>
  <si>
    <t>Occurrence date (d.m.y)</t>
  </si>
  <si>
    <t>Booking Date (d.m.y)</t>
  </si>
  <si>
    <t>Cause (Level 1)</t>
  </si>
  <si>
    <t>Cause (Level 2)</t>
  </si>
  <si>
    <t>Gross/Initial Loss Value (ALL)</t>
  </si>
  <si>
    <t>Recovery date</t>
  </si>
  <si>
    <t>Recovered Value</t>
  </si>
  <si>
    <r>
      <rPr>
        <sz val="11"/>
        <rFont val="Calibri"/>
        <family val="2"/>
      </rPr>
      <t>Capital adequacy ratio</t>
    </r>
  </si>
  <si>
    <r>
      <rPr>
        <sz val="11"/>
        <rFont val="Calibri"/>
        <family val="2"/>
      </rPr>
      <t>Liquidity risk</t>
    </r>
  </si>
  <si>
    <r>
      <t>1. Total of investments portfolio</t>
    </r>
    <r>
      <rPr>
        <vertAlign val="superscript"/>
        <sz val="11"/>
        <rFont val="Calibri"/>
        <family val="2"/>
      </rPr>
      <t>9)</t>
    </r>
  </si>
  <si>
    <r>
      <t>Treasury bills and Albanian government’s securities with a maturity over 1 year</t>
    </r>
    <r>
      <rPr>
        <vertAlign val="superscript"/>
        <sz val="11"/>
        <rFont val="Calibri"/>
        <family val="2"/>
      </rPr>
      <t>16)</t>
    </r>
    <r>
      <rPr>
        <sz val="11"/>
        <rFont val="Calibri"/>
        <family val="2"/>
      </rPr>
      <t xml:space="preserve"> held by the Union</t>
    </r>
  </si>
  <si>
    <r>
      <rPr>
        <sz val="11"/>
        <rFont val="Calibri"/>
        <family val="2"/>
      </rPr>
      <t>Treasury bills</t>
    </r>
  </si>
  <si>
    <r>
      <rPr>
        <sz val="11"/>
        <rFont val="Calibri"/>
        <family val="2"/>
      </rPr>
      <t>Donor funds</t>
    </r>
  </si>
  <si>
    <r>
      <rPr>
        <sz val="11"/>
        <rFont val="Calibri"/>
        <family val="2"/>
      </rPr>
      <t>Statutory reserves</t>
    </r>
  </si>
  <si>
    <r>
      <rPr>
        <sz val="11"/>
        <rFont val="Calibri"/>
        <family val="2"/>
      </rPr>
      <t>Other reserves</t>
    </r>
  </si>
  <si>
    <t>F1</t>
  </si>
  <si>
    <t>F2</t>
  </si>
  <si>
    <t>F3</t>
  </si>
  <si>
    <t>F4</t>
  </si>
  <si>
    <t>F5</t>
  </si>
  <si>
    <t>F6</t>
  </si>
  <si>
    <t>F6/1</t>
  </si>
  <si>
    <t>F7</t>
  </si>
  <si>
    <t>F8</t>
  </si>
  <si>
    <t>F9</t>
  </si>
  <si>
    <t>F9/1</t>
  </si>
  <si>
    <t>F10</t>
  </si>
  <si>
    <t>F11</t>
  </si>
  <si>
    <t>F12</t>
  </si>
  <si>
    <t>F12/1</t>
  </si>
  <si>
    <t>F12/2</t>
  </si>
  <si>
    <t>F13</t>
  </si>
  <si>
    <t>F13/1</t>
  </si>
  <si>
    <t>F14</t>
  </si>
  <si>
    <t>F14/1</t>
  </si>
  <si>
    <t>F14/2</t>
  </si>
  <si>
    <t>F14/4</t>
  </si>
  <si>
    <t>F15</t>
  </si>
  <si>
    <t>F16</t>
  </si>
  <si>
    <t>F17</t>
  </si>
  <si>
    <t>F18</t>
  </si>
  <si>
    <t>F19</t>
  </si>
  <si>
    <t>F20</t>
  </si>
  <si>
    <t>F21</t>
  </si>
  <si>
    <t>F22</t>
  </si>
  <si>
    <t>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</si>
</sst>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_(* #,##0_);_(* \(#,##0\);_(* &quot;-&quot;??_);_(@_)"/>
    <numFmt numFmtId="168" formatCode="_(* #,##0.0_);_(* \(#,##0.0\);_(* &quot;-&quot;??_);_(@_)"/>
    <numFmt numFmtId="169" formatCode="_-* #,##0.0_-;\-* #,##0.0_-;_-* &quot;-&quot;??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b/>
      <i/>
      <sz val="11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b/>
      <i/>
      <sz val="11"/>
      <color rgb="FF000080"/>
      <name val="Calibri"/>
      <family val="2"/>
    </font>
    <font>
      <vertAlign val="superscript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/>
      <sz val="10"/>
      <color rgb="FF1E03BD"/>
      <name val="Calibri"/>
      <family val="2"/>
      <scheme val="minor"/>
    </font>
    <font>
      <i/>
      <sz val="10"/>
      <color rgb="FF1E03BD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color indexed="63"/>
      <name val="Arial"/>
      <family val="2"/>
    </font>
    <font>
      <sz val="9"/>
      <color rgb="FFFF0000"/>
      <name val="Arial"/>
      <family val="2"/>
    </font>
    <font>
      <b/>
      <sz val="9"/>
      <color indexed="63"/>
      <name val="Arial"/>
      <family val="2"/>
    </font>
    <font>
      <b/>
      <i/>
      <sz val="9"/>
      <color indexed="12"/>
      <name val="Arial"/>
      <family val="2"/>
    </font>
    <font>
      <i/>
      <sz val="11"/>
      <name val="Calibri"/>
      <family val="2"/>
      <scheme val="minor"/>
    </font>
    <font>
      <i/>
      <sz val="11"/>
      <name val="Calibri"/>
      <family val="2"/>
    </font>
    <font>
      <b/>
      <sz val="9"/>
      <color indexed="12"/>
      <name val="Arial"/>
      <family val="2"/>
    </font>
    <font>
      <b/>
      <sz val="11"/>
      <name val="Calibri"/>
      <family val="2"/>
      <charset val="238"/>
    </font>
    <font>
      <b/>
      <sz val="11"/>
      <color rgb="FF002060"/>
      <name val="Calibri"/>
      <family val="2"/>
      <charset val="238"/>
    </font>
    <font>
      <i/>
      <sz val="10"/>
      <color rgb="FF1E03BD"/>
      <name val="Calibri"/>
      <family val="2"/>
      <charset val="238"/>
    </font>
    <font>
      <b/>
      <i/>
      <sz val="9"/>
      <color indexed="18"/>
      <name val="Arial"/>
      <family val="2"/>
    </font>
    <font>
      <b/>
      <sz val="10"/>
      <color indexed="63"/>
      <name val="Arial"/>
      <family val="2"/>
    </font>
    <font>
      <b/>
      <i/>
      <sz val="11"/>
      <name val="Calibri"/>
      <family val="2"/>
      <charset val="238"/>
    </font>
    <font>
      <b/>
      <i/>
      <sz val="11"/>
      <color theme="8" tint="-0.499984740745262"/>
      <name val="Calibri"/>
      <family val="2"/>
      <charset val="238"/>
    </font>
    <font>
      <sz val="11"/>
      <color theme="1" tint="4.9989318521683403E-2"/>
      <name val="Calibri"/>
      <family val="2"/>
      <charset val="238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8"/>
      <color indexed="63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Tahoma"/>
      <family val="2"/>
    </font>
    <font>
      <b/>
      <i/>
      <sz val="11"/>
      <color theme="1"/>
      <name val="Calibri"/>
      <family val="2"/>
      <charset val="238"/>
    </font>
    <font>
      <b/>
      <i/>
      <u/>
      <sz val="11"/>
      <name val="Calibri"/>
      <family val="2"/>
    </font>
    <font>
      <b/>
      <sz val="11"/>
      <color theme="1"/>
      <name val="Calibri"/>
      <family val="2"/>
    </font>
    <font>
      <b/>
      <i/>
      <u/>
      <sz val="11"/>
      <color theme="1"/>
      <name val="Calibri"/>
      <family val="2"/>
      <charset val="238"/>
    </font>
    <font>
      <sz val="10"/>
      <color indexed="63"/>
      <name val="Arial"/>
      <family val="2"/>
    </font>
    <font>
      <b/>
      <sz val="9"/>
      <color indexed="18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theme="1" tint="4.9989318521683403E-2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 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vertAlign val="superscript"/>
      <sz val="11"/>
      <name val="Calibri"/>
      <family val="2"/>
    </font>
    <font>
      <i/>
      <sz val="10"/>
      <name val="Calibri"/>
      <family val="2"/>
    </font>
    <font>
      <i/>
      <sz val="10"/>
      <name val="Calibri"/>
      <family val="2"/>
      <scheme val="minor"/>
    </font>
    <font>
      <sz val="11"/>
      <color rgb="FF0070C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B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EAEAEA"/>
        <bgColor rgb="FFFFFFFF"/>
      </patternFill>
    </fill>
    <fill>
      <patternFill patternType="solid">
        <fgColor rgb="FFF0F4F7"/>
        <bgColor rgb="FFFFFFFF"/>
      </patternFill>
    </fill>
    <fill>
      <patternFill patternType="solid">
        <fgColor rgb="FF00CC99"/>
        <bgColor indexed="64"/>
      </patternFill>
    </fill>
    <fill>
      <patternFill patternType="solid">
        <fgColor rgb="FF66F5F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 style="thin">
        <color rgb="FFA0A0A0"/>
      </bottom>
      <diagonal/>
    </border>
    <border>
      <left style="thin">
        <color rgb="FFA0A0A0"/>
      </left>
      <right/>
      <top style="medium">
        <color indexed="64"/>
      </top>
      <bottom style="thin">
        <color rgb="FFA0A0A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medium">
        <color indexed="64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medium">
        <color indexed="64"/>
      </bottom>
      <diagonal/>
    </border>
    <border>
      <left style="thin">
        <color rgb="FFA0A0A0"/>
      </left>
      <right/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thin">
        <color rgb="FFA0A0A0"/>
      </right>
      <top style="medium">
        <color indexed="64"/>
      </top>
      <bottom style="thin">
        <color rgb="FFA0A0A0"/>
      </bottom>
      <diagonal/>
    </border>
    <border>
      <left style="medium">
        <color indexed="64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A0A0A0"/>
      </right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medium">
        <color indexed="64"/>
      </top>
      <bottom style="thin">
        <color rgb="FFA0A0A0"/>
      </bottom>
      <diagonal/>
    </border>
    <border>
      <left style="thin">
        <color rgb="FFA0A0A0"/>
      </left>
      <right style="medium">
        <color indexed="64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medium">
        <color indexed="64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medium">
        <color indexed="64"/>
      </right>
      <top/>
      <bottom style="thin">
        <color rgb="FFA0A0A0"/>
      </bottom>
      <diagonal/>
    </border>
    <border>
      <left style="medium">
        <color indexed="64"/>
      </left>
      <right style="thin">
        <color rgb="FFA0A0A0"/>
      </right>
      <top style="thin">
        <color rgb="FFA0A0A0"/>
      </top>
      <bottom/>
      <diagonal/>
    </border>
    <border>
      <left style="medium">
        <color indexed="64"/>
      </left>
      <right style="thin">
        <color rgb="FFA0A0A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0A0A0"/>
      </right>
      <top/>
      <bottom style="thin">
        <color rgb="FFA0A0A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/>
      <top style="thin">
        <color rgb="FFA0A0A0"/>
      </top>
      <bottom/>
      <diagonal/>
    </border>
    <border>
      <left style="medium">
        <color indexed="64"/>
      </left>
      <right style="medium">
        <color indexed="64"/>
      </right>
      <top style="thin">
        <color rgb="FFA0A0A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rgb="FFA0A0A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0A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A0A0A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A0A0A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medium">
        <color indexed="64"/>
      </right>
      <top style="medium">
        <color indexed="64"/>
      </top>
      <bottom/>
      <diagonal/>
    </border>
    <border>
      <left style="thin">
        <color rgb="FFA0A0A0"/>
      </left>
      <right style="medium">
        <color indexed="64"/>
      </right>
      <top/>
      <bottom/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A0A0A0"/>
      </bottom>
      <diagonal/>
    </border>
    <border>
      <left style="medium">
        <color indexed="64"/>
      </left>
      <right/>
      <top style="thin">
        <color rgb="FFA0A0A0"/>
      </top>
      <bottom style="thin">
        <color rgb="FFA0A0A0"/>
      </bottom>
      <diagonal/>
    </border>
    <border>
      <left style="medium">
        <color indexed="64"/>
      </left>
      <right/>
      <top style="thin">
        <color rgb="FFA0A0A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165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7" fillId="0" borderId="0"/>
    <xf numFmtId="0" fontId="28" fillId="0" borderId="0"/>
    <xf numFmtId="0" fontId="65" fillId="0" borderId="0"/>
  </cellStyleXfs>
  <cellXfs count="850">
    <xf numFmtId="0" fontId="0" fillId="0" borderId="0" xfId="0"/>
    <xf numFmtId="0" fontId="0" fillId="0" borderId="0" xfId="0" applyFont="1" applyAlignment="1">
      <alignment horizontal="center"/>
    </xf>
    <xf numFmtId="2" fontId="8" fillId="0" borderId="0" xfId="2" applyNumberFormat="1" applyFont="1" applyFill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5" fillId="0" borderId="0" xfId="0" applyFont="1" applyFill="1"/>
    <xf numFmtId="1" fontId="16" fillId="0" borderId="0" xfId="2" applyNumberFormat="1" applyFont="1" applyFill="1" applyAlignment="1">
      <alignment horizontal="left"/>
    </xf>
    <xf numFmtId="0" fontId="13" fillId="0" borderId="0" xfId="0" applyFont="1" applyFill="1"/>
    <xf numFmtId="2" fontId="16" fillId="0" borderId="0" xfId="2" applyNumberFormat="1" applyFont="1" applyFill="1"/>
    <xf numFmtId="2" fontId="17" fillId="0" borderId="0" xfId="2" applyNumberFormat="1" applyFont="1"/>
    <xf numFmtId="2" fontId="16" fillId="0" borderId="0" xfId="2" applyNumberFormat="1" applyFont="1"/>
    <xf numFmtId="2" fontId="15" fillId="0" borderId="0" xfId="2" applyNumberFormat="1" applyFont="1" applyFill="1" applyBorder="1" applyAlignment="1">
      <alignment horizontal="left"/>
    </xf>
    <xf numFmtId="0" fontId="13" fillId="5" borderId="10" xfId="5" applyFont="1" applyFill="1" applyBorder="1"/>
    <xf numFmtId="0" fontId="14" fillId="0" borderId="0" xfId="4" applyFont="1" applyFill="1" applyBorder="1"/>
    <xf numFmtId="0" fontId="20" fillId="0" borderId="0" xfId="4" applyFont="1" applyFill="1" applyBorder="1"/>
    <xf numFmtId="0" fontId="13" fillId="0" borderId="0" xfId="4" applyFont="1" applyFill="1" applyBorder="1"/>
    <xf numFmtId="0" fontId="18" fillId="0" borderId="0" xfId="4" applyFont="1" applyFill="1" applyBorder="1"/>
    <xf numFmtId="0" fontId="21" fillId="0" borderId="0" xfId="4" applyFont="1" applyFill="1" applyBorder="1"/>
    <xf numFmtId="0" fontId="21" fillId="0" borderId="0" xfId="4" applyFont="1" applyBorder="1"/>
    <xf numFmtId="0" fontId="13" fillId="0" borderId="12" xfId="4" applyFont="1" applyFill="1" applyBorder="1"/>
    <xf numFmtId="0" fontId="14" fillId="5" borderId="12" xfId="5" applyFont="1" applyFill="1" applyBorder="1"/>
    <xf numFmtId="0" fontId="13" fillId="0" borderId="0" xfId="4" applyFont="1" applyBorder="1"/>
    <xf numFmtId="0" fontId="18" fillId="6" borderId="0" xfId="5" applyFont="1" applyFill="1" applyBorder="1"/>
    <xf numFmtId="0" fontId="13" fillId="0" borderId="0" xfId="0" applyFont="1" applyFill="1" applyBorder="1"/>
    <xf numFmtId="0" fontId="22" fillId="0" borderId="0" xfId="4" applyFont="1" applyFill="1" applyBorder="1"/>
    <xf numFmtId="0" fontId="15" fillId="0" borderId="0" xfId="0" applyFont="1" applyFill="1" applyBorder="1"/>
    <xf numFmtId="0" fontId="13" fillId="0" borderId="0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8" fillId="6" borderId="14" xfId="5" applyFont="1" applyFill="1" applyBorder="1"/>
    <xf numFmtId="0" fontId="25" fillId="0" borderId="0" xfId="0" applyFont="1" applyFill="1"/>
    <xf numFmtId="0" fontId="26" fillId="0" borderId="0" xfId="0" applyFont="1" applyFill="1" applyAlignment="1">
      <alignment horizontal="left" wrapText="1"/>
    </xf>
    <xf numFmtId="0" fontId="0" fillId="0" borderId="0" xfId="0" applyAlignment="1"/>
    <xf numFmtId="43" fontId="13" fillId="4" borderId="15" xfId="6" applyFont="1" applyFill="1" applyBorder="1" applyAlignment="1">
      <alignment horizontal="center" wrapText="1"/>
    </xf>
    <xf numFmtId="0" fontId="13" fillId="4" borderId="10" xfId="5" applyFont="1" applyFill="1" applyBorder="1" applyAlignment="1">
      <alignment horizontal="center" vertical="center" wrapText="1"/>
    </xf>
    <xf numFmtId="43" fontId="13" fillId="4" borderId="18" xfId="6" applyFont="1" applyFill="1" applyBorder="1" applyAlignment="1">
      <alignment horizontal="center" wrapText="1"/>
    </xf>
    <xf numFmtId="0" fontId="13" fillId="4" borderId="19" xfId="5" applyFont="1" applyFill="1" applyBorder="1" applyAlignment="1">
      <alignment vertical="center" wrapText="1"/>
    </xf>
    <xf numFmtId="0" fontId="13" fillId="4" borderId="20" xfId="5" applyFont="1" applyFill="1" applyBorder="1" applyAlignment="1">
      <alignment vertical="center" wrapText="1"/>
    </xf>
    <xf numFmtId="0" fontId="13" fillId="4" borderId="11" xfId="5" applyFont="1" applyFill="1" applyBorder="1" applyAlignment="1">
      <alignment horizontal="center"/>
    </xf>
    <xf numFmtId="0" fontId="13" fillId="4" borderId="0" xfId="5" applyFont="1" applyFill="1" applyBorder="1" applyAlignment="1">
      <alignment horizontal="center"/>
    </xf>
    <xf numFmtId="4" fontId="29" fillId="9" borderId="26" xfId="0" applyNumberFormat="1" applyFont="1" applyFill="1" applyBorder="1" applyAlignment="1">
      <alignment horizontal="right"/>
    </xf>
    <xf numFmtId="4" fontId="29" fillId="9" borderId="27" xfId="0" applyNumberFormat="1" applyFont="1" applyFill="1" applyBorder="1" applyAlignment="1">
      <alignment horizontal="right"/>
    </xf>
    <xf numFmtId="4" fontId="29" fillId="9" borderId="28" xfId="0" applyNumberFormat="1" applyFont="1" applyFill="1" applyBorder="1" applyAlignment="1">
      <alignment horizontal="right"/>
    </xf>
    <xf numFmtId="0" fontId="0" fillId="8" borderId="29" xfId="0" applyFill="1" applyBorder="1" applyAlignment="1">
      <alignment horizontal="left"/>
    </xf>
    <xf numFmtId="4" fontId="29" fillId="3" borderId="29" xfId="0" applyNumberFormat="1" applyFont="1" applyFill="1" applyBorder="1" applyAlignment="1">
      <alignment horizontal="right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4" fontId="29" fillId="7" borderId="31" xfId="0" applyNumberFormat="1" applyFont="1" applyFill="1" applyBorder="1" applyAlignment="1">
      <alignment horizontal="right"/>
    </xf>
    <xf numFmtId="4" fontId="29" fillId="7" borderId="29" xfId="0" applyNumberFormat="1" applyFont="1" applyFill="1" applyBorder="1" applyAlignment="1">
      <alignment horizontal="right"/>
    </xf>
    <xf numFmtId="4" fontId="29" fillId="7" borderId="30" xfId="0" applyNumberFormat="1" applyFont="1" applyFill="1" applyBorder="1" applyAlignment="1">
      <alignment horizontal="right"/>
    </xf>
    <xf numFmtId="4" fontId="29" fillId="3" borderId="30" xfId="0" applyNumberFormat="1" applyFont="1" applyFill="1" applyBorder="1" applyAlignment="1">
      <alignment horizontal="right"/>
    </xf>
    <xf numFmtId="4" fontId="29" fillId="9" borderId="29" xfId="0" applyNumberFormat="1" applyFont="1" applyFill="1" applyBorder="1" applyAlignment="1">
      <alignment horizontal="right"/>
    </xf>
    <xf numFmtId="4" fontId="29" fillId="9" borderId="30" xfId="0" applyNumberFormat="1" applyFont="1" applyFill="1" applyBorder="1" applyAlignment="1">
      <alignment horizontal="right"/>
    </xf>
    <xf numFmtId="4" fontId="29" fillId="9" borderId="31" xfId="0" applyNumberFormat="1" applyFont="1" applyFill="1" applyBorder="1" applyAlignment="1">
      <alignment horizontal="right"/>
    </xf>
    <xf numFmtId="0" fontId="0" fillId="10" borderId="29" xfId="0" applyFill="1" applyBorder="1" applyAlignment="1">
      <alignment horizontal="left"/>
    </xf>
    <xf numFmtId="0" fontId="0" fillId="8" borderId="30" xfId="0" applyFill="1" applyBorder="1" applyAlignment="1">
      <alignment horizontal="left"/>
    </xf>
    <xf numFmtId="4" fontId="29" fillId="9" borderId="32" xfId="0" applyNumberFormat="1" applyFont="1" applyFill="1" applyBorder="1" applyAlignment="1">
      <alignment horizontal="right"/>
    </xf>
    <xf numFmtId="4" fontId="29" fillId="9" borderId="33" xfId="0" applyNumberFormat="1" applyFont="1" applyFill="1" applyBorder="1" applyAlignment="1">
      <alignment horizontal="right"/>
    </xf>
    <xf numFmtId="4" fontId="29" fillId="9" borderId="34" xfId="0" applyNumberFormat="1" applyFont="1" applyFill="1" applyBorder="1" applyAlignment="1">
      <alignment horizontal="right"/>
    </xf>
    <xf numFmtId="49" fontId="31" fillId="11" borderId="35" xfId="0" applyNumberFormat="1" applyFont="1" applyFill="1" applyBorder="1" applyAlignment="1">
      <alignment horizontal="right"/>
    </xf>
    <xf numFmtId="49" fontId="31" fillId="0" borderId="36" xfId="0" applyNumberFormat="1" applyFont="1" applyBorder="1" applyAlignment="1">
      <alignment horizontal="right"/>
    </xf>
    <xf numFmtId="49" fontId="31" fillId="12" borderId="36" xfId="0" applyNumberFormat="1" applyFont="1" applyFill="1" applyBorder="1" applyAlignment="1">
      <alignment horizontal="right"/>
    </xf>
    <xf numFmtId="49" fontId="29" fillId="0" borderId="36" xfId="0" applyNumberFormat="1" applyFont="1" applyBorder="1" applyAlignment="1">
      <alignment horizontal="right"/>
    </xf>
    <xf numFmtId="49" fontId="32" fillId="12" borderId="36" xfId="0" applyNumberFormat="1" applyFont="1" applyFill="1" applyBorder="1" applyAlignment="1">
      <alignment horizontal="right"/>
    </xf>
    <xf numFmtId="49" fontId="31" fillId="11" borderId="36" xfId="0" applyNumberFormat="1" applyFont="1" applyFill="1" applyBorder="1" applyAlignment="1">
      <alignment horizontal="right"/>
    </xf>
    <xf numFmtId="49" fontId="32" fillId="0" borderId="36" xfId="0" applyNumberFormat="1" applyFont="1" applyBorder="1" applyAlignment="1">
      <alignment horizontal="right"/>
    </xf>
    <xf numFmtId="0" fontId="0" fillId="11" borderId="38" xfId="0" applyFill="1" applyBorder="1" applyAlignment="1">
      <alignment horizontal="right"/>
    </xf>
    <xf numFmtId="0" fontId="15" fillId="0" borderId="0" xfId="4" applyFont="1" applyFill="1" applyBorder="1" applyAlignment="1"/>
    <xf numFmtId="0" fontId="15" fillId="0" borderId="0" xfId="4" applyFont="1" applyFill="1" applyBorder="1"/>
    <xf numFmtId="49" fontId="29" fillId="0" borderId="29" xfId="0" applyNumberFormat="1" applyFont="1" applyBorder="1" applyAlignment="1">
      <alignment horizontal="left"/>
    </xf>
    <xf numFmtId="2" fontId="17" fillId="0" borderId="0" xfId="2" applyNumberFormat="1" applyFont="1" applyFill="1"/>
    <xf numFmtId="0" fontId="0" fillId="13" borderId="26" xfId="0" applyFill="1" applyBorder="1" applyAlignment="1">
      <alignment horizontal="left"/>
    </xf>
    <xf numFmtId="0" fontId="0" fillId="13" borderId="27" xfId="0" applyFill="1" applyBorder="1" applyAlignment="1">
      <alignment horizontal="left"/>
    </xf>
    <xf numFmtId="0" fontId="13" fillId="4" borderId="39" xfId="5" applyFont="1" applyFill="1" applyBorder="1" applyAlignment="1">
      <alignment horizontal="center"/>
    </xf>
    <xf numFmtId="0" fontId="13" fillId="4" borderId="42" xfId="5" applyFont="1" applyFill="1" applyBorder="1" applyAlignment="1">
      <alignment horizontal="center"/>
    </xf>
    <xf numFmtId="0" fontId="13" fillId="4" borderId="40" xfId="5" applyFont="1" applyFill="1" applyBorder="1" applyAlignment="1">
      <alignment horizontal="center"/>
    </xf>
    <xf numFmtId="0" fontId="13" fillId="4" borderId="8" xfId="5" applyFont="1" applyFill="1" applyBorder="1" applyAlignment="1">
      <alignment horizontal="center"/>
    </xf>
    <xf numFmtId="0" fontId="13" fillId="4" borderId="20" xfId="5" applyFont="1" applyFill="1" applyBorder="1" applyAlignment="1">
      <alignment horizontal="center"/>
    </xf>
    <xf numFmtId="49" fontId="35" fillId="12" borderId="36" xfId="0" applyNumberFormat="1" applyFont="1" applyFill="1" applyBorder="1" applyAlignment="1">
      <alignment horizontal="right"/>
    </xf>
    <xf numFmtId="49" fontId="29" fillId="12" borderId="36" xfId="0" applyNumberFormat="1" applyFont="1" applyFill="1" applyBorder="1" applyAlignment="1">
      <alignment horizontal="right"/>
    </xf>
    <xf numFmtId="0" fontId="18" fillId="5" borderId="12" xfId="5" applyFont="1" applyFill="1" applyBorder="1"/>
    <xf numFmtId="0" fontId="18" fillId="0" borderId="12" xfId="4" applyFont="1" applyFill="1" applyBorder="1"/>
    <xf numFmtId="0" fontId="21" fillId="0" borderId="12" xfId="4" applyFont="1" applyBorder="1"/>
    <xf numFmtId="0" fontId="13" fillId="0" borderId="12" xfId="4" applyFont="1" applyBorder="1"/>
    <xf numFmtId="0" fontId="22" fillId="0" borderId="12" xfId="4" applyFont="1" applyBorder="1"/>
    <xf numFmtId="0" fontId="14" fillId="0" borderId="12" xfId="4" applyFont="1" applyFill="1" applyBorder="1"/>
    <xf numFmtId="0" fontId="36" fillId="5" borderId="12" xfId="5" applyFont="1" applyFill="1" applyBorder="1"/>
    <xf numFmtId="0" fontId="18" fillId="0" borderId="12" xfId="5" applyFont="1" applyFill="1" applyBorder="1"/>
    <xf numFmtId="0" fontId="24" fillId="0" borderId="12" xfId="4" applyFont="1" applyBorder="1" applyAlignment="1">
      <alignment horizontal="left"/>
    </xf>
    <xf numFmtId="0" fontId="21" fillId="0" borderId="12" xfId="5" applyFont="1" applyBorder="1"/>
    <xf numFmtId="0" fontId="24" fillId="0" borderId="12" xfId="5" applyFont="1" applyBorder="1"/>
    <xf numFmtId="0" fontId="18" fillId="6" borderId="24" xfId="5" applyFont="1" applyFill="1" applyBorder="1"/>
    <xf numFmtId="0" fontId="38" fillId="0" borderId="0" xfId="0" applyFont="1" applyFill="1" applyAlignment="1"/>
    <xf numFmtId="0" fontId="15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4" fontId="31" fillId="9" borderId="26" xfId="0" applyNumberFormat="1" applyFont="1" applyFill="1" applyBorder="1" applyAlignment="1">
      <alignment horizontal="right"/>
    </xf>
    <xf numFmtId="4" fontId="31" fillId="9" borderId="43" xfId="0" applyNumberFormat="1" applyFont="1" applyFill="1" applyBorder="1" applyAlignment="1">
      <alignment horizontal="right"/>
    </xf>
    <xf numFmtId="4" fontId="31" fillId="7" borderId="29" xfId="0" applyNumberFormat="1" applyFont="1" applyFill="1" applyBorder="1" applyAlignment="1">
      <alignment horizontal="right"/>
    </xf>
    <xf numFmtId="4" fontId="31" fillId="9" borderId="44" xfId="0" applyNumberFormat="1" applyFont="1" applyFill="1" applyBorder="1" applyAlignment="1">
      <alignment horizontal="right"/>
    </xf>
    <xf numFmtId="4" fontId="29" fillId="9" borderId="44" xfId="0" applyNumberFormat="1" applyFont="1" applyFill="1" applyBorder="1" applyAlignment="1">
      <alignment horizontal="right"/>
    </xf>
    <xf numFmtId="4" fontId="31" fillId="9" borderId="29" xfId="0" applyNumberFormat="1" applyFont="1" applyFill="1" applyBorder="1" applyAlignment="1">
      <alignment horizontal="right"/>
    </xf>
    <xf numFmtId="4" fontId="31" fillId="7" borderId="44" xfId="0" applyNumberFormat="1" applyFont="1" applyFill="1" applyBorder="1" applyAlignment="1">
      <alignment horizontal="right"/>
    </xf>
    <xf numFmtId="4" fontId="29" fillId="7" borderId="44" xfId="0" applyNumberFormat="1" applyFont="1" applyFill="1" applyBorder="1" applyAlignment="1">
      <alignment horizontal="right"/>
    </xf>
    <xf numFmtId="4" fontId="31" fillId="9" borderId="46" xfId="0" applyNumberFormat="1" applyFont="1" applyFill="1" applyBorder="1" applyAlignment="1">
      <alignment horizontal="right"/>
    </xf>
    <xf numFmtId="4" fontId="31" fillId="9" borderId="47" xfId="0" applyNumberFormat="1" applyFont="1" applyFill="1" applyBorder="1" applyAlignment="1">
      <alignment horizontal="right"/>
    </xf>
    <xf numFmtId="4" fontId="31" fillId="9" borderId="48" xfId="0" applyNumberFormat="1" applyFont="1" applyFill="1" applyBorder="1" applyAlignment="1">
      <alignment horizontal="right"/>
    </xf>
    <xf numFmtId="4" fontId="31" fillId="9" borderId="49" xfId="0" applyNumberFormat="1" applyFont="1" applyFill="1" applyBorder="1" applyAlignment="1">
      <alignment horizontal="right"/>
    </xf>
    <xf numFmtId="4" fontId="31" fillId="9" borderId="50" xfId="0" applyNumberFormat="1" applyFont="1" applyFill="1" applyBorder="1" applyAlignment="1">
      <alignment horizontal="right"/>
    </xf>
    <xf numFmtId="0" fontId="10" fillId="4" borderId="15" xfId="5" applyFont="1" applyFill="1" applyBorder="1" applyAlignment="1">
      <alignment horizontal="center" vertical="center" wrapText="1"/>
    </xf>
    <xf numFmtId="0" fontId="18" fillId="4" borderId="21" xfId="5" applyFont="1" applyFill="1" applyBorder="1" applyAlignment="1">
      <alignment horizontal="center" vertical="center"/>
    </xf>
    <xf numFmtId="166" fontId="18" fillId="4" borderId="15" xfId="5" applyNumberFormat="1" applyFont="1" applyFill="1" applyBorder="1" applyAlignment="1">
      <alignment horizontal="center" vertical="center"/>
    </xf>
    <xf numFmtId="166" fontId="18" fillId="4" borderId="16" xfId="5" applyNumberFormat="1" applyFont="1" applyFill="1" applyBorder="1" applyAlignment="1">
      <alignment horizontal="center" vertical="center" wrapText="1"/>
    </xf>
    <xf numFmtId="166" fontId="18" fillId="4" borderId="15" xfId="5" applyNumberFormat="1" applyFont="1" applyFill="1" applyBorder="1" applyAlignment="1">
      <alignment horizontal="center" vertical="center" wrapText="1"/>
    </xf>
    <xf numFmtId="49" fontId="39" fillId="0" borderId="36" xfId="0" applyNumberFormat="1" applyFont="1" applyBorder="1" applyAlignment="1">
      <alignment horizontal="right"/>
    </xf>
    <xf numFmtId="49" fontId="40" fillId="11" borderId="51" xfId="0" applyNumberFormat="1" applyFont="1" applyFill="1" applyBorder="1" applyAlignment="1">
      <alignment horizontal="right"/>
    </xf>
    <xf numFmtId="0" fontId="0" fillId="11" borderId="52" xfId="0" applyFill="1" applyBorder="1" applyAlignment="1">
      <alignment horizontal="right"/>
    </xf>
    <xf numFmtId="49" fontId="31" fillId="11" borderId="53" xfId="0" applyNumberFormat="1" applyFont="1" applyFill="1" applyBorder="1" applyAlignment="1">
      <alignment horizontal="right"/>
    </xf>
    <xf numFmtId="49" fontId="31" fillId="11" borderId="51" xfId="0" applyNumberFormat="1" applyFont="1" applyFill="1" applyBorder="1" applyAlignment="1">
      <alignment horizontal="right"/>
    </xf>
    <xf numFmtId="0" fontId="14" fillId="5" borderId="23" xfId="5" applyFont="1" applyFill="1" applyBorder="1"/>
    <xf numFmtId="0" fontId="13" fillId="0" borderId="12" xfId="5" applyFont="1" applyBorder="1"/>
    <xf numFmtId="0" fontId="15" fillId="0" borderId="12" xfId="5" applyFont="1" applyBorder="1"/>
    <xf numFmtId="0" fontId="13" fillId="0" borderId="12" xfId="5" applyFont="1" applyFill="1" applyBorder="1"/>
    <xf numFmtId="0" fontId="14" fillId="6" borderId="24" xfId="5" applyFont="1" applyFill="1" applyBorder="1" applyAlignment="1">
      <alignment horizontal="center"/>
    </xf>
    <xf numFmtId="0" fontId="41" fillId="0" borderId="12" xfId="4" applyFont="1" applyBorder="1"/>
    <xf numFmtId="0" fontId="42" fillId="0" borderId="12" xfId="4" applyFont="1" applyBorder="1"/>
    <xf numFmtId="0" fontId="18" fillId="5" borderId="54" xfId="5" applyFont="1" applyFill="1" applyBorder="1"/>
    <xf numFmtId="4" fontId="29" fillId="9" borderId="56" xfId="0" applyNumberFormat="1" applyFont="1" applyFill="1" applyBorder="1" applyAlignment="1">
      <alignment horizontal="right"/>
    </xf>
    <xf numFmtId="4" fontId="29" fillId="7" borderId="47" xfId="0" applyNumberFormat="1" applyFont="1" applyFill="1" applyBorder="1" applyAlignment="1">
      <alignment horizontal="right"/>
    </xf>
    <xf numFmtId="4" fontId="29" fillId="9" borderId="48" xfId="0" applyNumberFormat="1" applyFont="1" applyFill="1" applyBorder="1" applyAlignment="1">
      <alignment horizontal="right"/>
    </xf>
    <xf numFmtId="0" fontId="13" fillId="4" borderId="16" xfId="0" applyFont="1" applyFill="1" applyBorder="1" applyAlignment="1">
      <alignment horizontal="right"/>
    </xf>
    <xf numFmtId="0" fontId="13" fillId="4" borderId="37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right"/>
    </xf>
    <xf numFmtId="0" fontId="13" fillId="4" borderId="39" xfId="0" applyFont="1" applyFill="1" applyBorder="1" applyAlignment="1">
      <alignment horizontal="center" vertical="center"/>
    </xf>
    <xf numFmtId="166" fontId="13" fillId="4" borderId="21" xfId="0" applyNumberFormat="1" applyFont="1" applyFill="1" applyBorder="1" applyAlignment="1">
      <alignment horizontal="center"/>
    </xf>
    <xf numFmtId="166" fontId="13" fillId="4" borderId="25" xfId="0" applyNumberFormat="1" applyFont="1" applyFill="1" applyBorder="1" applyAlignment="1">
      <alignment horizontal="center"/>
    </xf>
    <xf numFmtId="166" fontId="13" fillId="4" borderId="57" xfId="0" applyNumberFormat="1" applyFont="1" applyFill="1" applyBorder="1" applyAlignment="1">
      <alignment horizontal="center"/>
    </xf>
    <xf numFmtId="0" fontId="0" fillId="0" borderId="52" xfId="0" applyBorder="1" applyAlignment="1">
      <alignment horizontal="right"/>
    </xf>
    <xf numFmtId="0" fontId="14" fillId="5" borderId="23" xfId="0" applyFont="1" applyFill="1" applyBorder="1"/>
    <xf numFmtId="0" fontId="15" fillId="0" borderId="12" xfId="0" applyFont="1" applyBorder="1"/>
    <xf numFmtId="0" fontId="13" fillId="0" borderId="12" xfId="0" applyFont="1" applyBorder="1"/>
    <xf numFmtId="0" fontId="18" fillId="5" borderId="12" xfId="0" applyFont="1" applyFill="1" applyBorder="1"/>
    <xf numFmtId="0" fontId="15" fillId="0" borderId="12" xfId="0" applyFont="1" applyFill="1" applyBorder="1"/>
    <xf numFmtId="0" fontId="14" fillId="5" borderId="12" xfId="0" applyFont="1" applyFill="1" applyBorder="1"/>
    <xf numFmtId="0" fontId="18" fillId="6" borderId="24" xfId="0" applyFont="1" applyFill="1" applyBorder="1"/>
    <xf numFmtId="2" fontId="43" fillId="0" borderId="0" xfId="2" applyNumberFormat="1" applyFont="1" applyFill="1"/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4" fontId="29" fillId="7" borderId="28" xfId="0" applyNumberFormat="1" applyFont="1" applyFill="1" applyBorder="1" applyAlignment="1">
      <alignment horizontal="right"/>
    </xf>
    <xf numFmtId="0" fontId="0" fillId="3" borderId="45" xfId="0" applyFill="1" applyBorder="1" applyAlignment="1">
      <alignment horizontal="left"/>
    </xf>
    <xf numFmtId="0" fontId="0" fillId="3" borderId="55" xfId="0" applyFill="1" applyBorder="1" applyAlignment="1">
      <alignment horizontal="left"/>
    </xf>
    <xf numFmtId="4" fontId="29" fillId="7" borderId="56" xfId="0" applyNumberFormat="1" applyFont="1" applyFill="1" applyBorder="1" applyAlignment="1">
      <alignment horizontal="right"/>
    </xf>
    <xf numFmtId="4" fontId="29" fillId="9" borderId="47" xfId="0" applyNumberFormat="1" applyFont="1" applyFill="1" applyBorder="1" applyAlignment="1">
      <alignment horizontal="right"/>
    </xf>
    <xf numFmtId="4" fontId="29" fillId="9" borderId="58" xfId="0" applyNumberFormat="1" applyFont="1" applyFill="1" applyBorder="1" applyAlignment="1">
      <alignment horizontal="right"/>
    </xf>
    <xf numFmtId="4" fontId="29" fillId="9" borderId="59" xfId="0" applyNumberFormat="1" applyFont="1" applyFill="1" applyBorder="1" applyAlignment="1">
      <alignment horizontal="right"/>
    </xf>
    <xf numFmtId="166" fontId="18" fillId="4" borderId="15" xfId="0" applyNumberFormat="1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/>
    </xf>
    <xf numFmtId="166" fontId="18" fillId="4" borderId="54" xfId="0" applyNumberFormat="1" applyFont="1" applyFill="1" applyBorder="1" applyAlignment="1">
      <alignment horizontal="center"/>
    </xf>
    <xf numFmtId="166" fontId="18" fillId="4" borderId="42" xfId="0" applyNumberFormat="1" applyFont="1" applyFill="1" applyBorder="1" applyAlignment="1">
      <alignment horizontal="center"/>
    </xf>
    <xf numFmtId="166" fontId="18" fillId="4" borderId="62" xfId="0" applyNumberFormat="1" applyFont="1" applyFill="1" applyBorder="1" applyAlignment="1">
      <alignment horizontal="center"/>
    </xf>
    <xf numFmtId="166" fontId="18" fillId="4" borderId="39" xfId="0" applyNumberFormat="1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right"/>
    </xf>
    <xf numFmtId="167" fontId="13" fillId="3" borderId="6" xfId="1" applyNumberFormat="1" applyFont="1" applyFill="1" applyBorder="1"/>
    <xf numFmtId="167" fontId="13" fillId="3" borderId="7" xfId="1" applyNumberFormat="1" applyFont="1" applyFill="1" applyBorder="1"/>
    <xf numFmtId="167" fontId="13" fillId="3" borderId="37" xfId="1" applyNumberFormat="1" applyFont="1" applyFill="1" applyBorder="1"/>
    <xf numFmtId="0" fontId="13" fillId="3" borderId="18" xfId="0" applyFont="1" applyFill="1" applyBorder="1"/>
    <xf numFmtId="39" fontId="13" fillId="7" borderId="7" xfId="1" applyNumberFormat="1" applyFont="1" applyFill="1" applyBorder="1" applyAlignment="1">
      <alignment horizontal="right"/>
    </xf>
    <xf numFmtId="167" fontId="13" fillId="8" borderId="18" xfId="1" applyNumberFormat="1" applyFont="1" applyFill="1" applyBorder="1"/>
    <xf numFmtId="4" fontId="13" fillId="7" borderId="6" xfId="1" applyNumberFormat="1" applyFont="1" applyFill="1" applyBorder="1"/>
    <xf numFmtId="4" fontId="13" fillId="7" borderId="7" xfId="1" applyNumberFormat="1" applyFont="1" applyFill="1" applyBorder="1"/>
    <xf numFmtId="4" fontId="13" fillId="8" borderId="0" xfId="1" applyNumberFormat="1" applyFont="1" applyFill="1" applyBorder="1"/>
    <xf numFmtId="4" fontId="13" fillId="7" borderId="37" xfId="1" applyNumberFormat="1" applyFont="1" applyFill="1" applyBorder="1"/>
    <xf numFmtId="167" fontId="13" fillId="8" borderId="39" xfId="1" applyNumberFormat="1" applyFont="1" applyFill="1" applyBorder="1"/>
    <xf numFmtId="4" fontId="13" fillId="7" borderId="8" xfId="1" applyNumberFormat="1" applyFont="1" applyFill="1" applyBorder="1"/>
    <xf numFmtId="4" fontId="13" fillId="7" borderId="9" xfId="1" applyNumberFormat="1" applyFont="1" applyFill="1" applyBorder="1"/>
    <xf numFmtId="4" fontId="13" fillId="8" borderId="40" xfId="1" applyNumberFormat="1" applyFont="1" applyFill="1" applyBorder="1"/>
    <xf numFmtId="4" fontId="13" fillId="7" borderId="19" xfId="1" applyNumberFormat="1" applyFont="1" applyFill="1" applyBorder="1"/>
    <xf numFmtId="0" fontId="13" fillId="4" borderId="14" xfId="0" applyFont="1" applyFill="1" applyBorder="1" applyAlignment="1">
      <alignment horizontal="center" vertical="center"/>
    </xf>
    <xf numFmtId="167" fontId="13" fillId="4" borderId="10" xfId="1" quotePrefix="1" applyNumberFormat="1" applyFont="1" applyFill="1" applyBorder="1"/>
    <xf numFmtId="167" fontId="13" fillId="4" borderId="0" xfId="1" applyNumberFormat="1" applyFont="1" applyFill="1" applyBorder="1" applyAlignment="1">
      <alignment horizontal="center"/>
    </xf>
    <xf numFmtId="167" fontId="13" fillId="4" borderId="40" xfId="1" applyNumberFormat="1" applyFont="1" applyFill="1" applyBorder="1" applyAlignment="1">
      <alignment horizontal="center"/>
    </xf>
    <xf numFmtId="49" fontId="29" fillId="0" borderId="35" xfId="0" applyNumberFormat="1" applyFont="1" applyBorder="1" applyAlignment="1">
      <alignment horizontal="right"/>
    </xf>
    <xf numFmtId="0" fontId="0" fillId="11" borderId="36" xfId="0" applyFill="1" applyBorder="1" applyAlignment="1">
      <alignment horizontal="right"/>
    </xf>
    <xf numFmtId="49" fontId="29" fillId="0" borderId="38" xfId="0" applyNumberFormat="1" applyFont="1" applyBorder="1" applyAlignment="1">
      <alignment horizontal="right"/>
    </xf>
    <xf numFmtId="167" fontId="13" fillId="0" borderId="18" xfId="1" applyNumberFormat="1" applyFont="1" applyBorder="1"/>
    <xf numFmtId="167" fontId="13" fillId="0" borderId="39" xfId="1" applyNumberFormat="1" applyFont="1" applyBorder="1"/>
    <xf numFmtId="0" fontId="0" fillId="0" borderId="0" xfId="0" applyAlignment="1">
      <alignment horizontal="left"/>
    </xf>
    <xf numFmtId="49" fontId="29" fillId="0" borderId="35" xfId="0" applyNumberFormat="1" applyFont="1" applyBorder="1" applyAlignment="1">
      <alignment horizontal="left"/>
    </xf>
    <xf numFmtId="49" fontId="29" fillId="0" borderId="26" xfId="0" applyNumberFormat="1" applyFont="1" applyBorder="1" applyAlignment="1">
      <alignment horizontal="left"/>
    </xf>
    <xf numFmtId="49" fontId="29" fillId="0" borderId="26" xfId="0" applyNumberFormat="1" applyFont="1" applyBorder="1" applyAlignment="1">
      <alignment horizontal="center" vertical="center"/>
    </xf>
    <xf numFmtId="0" fontId="0" fillId="3" borderId="43" xfId="0" applyFill="1" applyBorder="1" applyAlignment="1">
      <alignment horizontal="left"/>
    </xf>
    <xf numFmtId="49" fontId="29" fillId="0" borderId="38" xfId="0" applyNumberFormat="1" applyFont="1" applyBorder="1" applyAlignment="1">
      <alignment horizontal="left"/>
    </xf>
    <xf numFmtId="49" fontId="29" fillId="0" borderId="32" xfId="0" applyNumberFormat="1" applyFont="1" applyBorder="1" applyAlignment="1">
      <alignment horizontal="left"/>
    </xf>
    <xf numFmtId="0" fontId="0" fillId="3" borderId="32" xfId="0" applyFill="1" applyBorder="1" applyAlignment="1">
      <alignment horizontal="left"/>
    </xf>
    <xf numFmtId="49" fontId="29" fillId="0" borderId="32" xfId="0" applyNumberFormat="1" applyFont="1" applyBorder="1" applyAlignment="1">
      <alignment horizontal="center" vertical="center"/>
    </xf>
    <xf numFmtId="0" fontId="0" fillId="3" borderId="63" xfId="0" applyFill="1" applyBorder="1" applyAlignment="1">
      <alignment horizontal="left"/>
    </xf>
    <xf numFmtId="0" fontId="0" fillId="8" borderId="26" xfId="0" applyFill="1" applyBorder="1" applyAlignment="1">
      <alignment horizontal="center" vertical="center"/>
    </xf>
    <xf numFmtId="4" fontId="29" fillId="7" borderId="26" xfId="0" applyNumberFormat="1" applyFont="1" applyFill="1" applyBorder="1" applyAlignment="1">
      <alignment horizontal="right" vertical="center"/>
    </xf>
    <xf numFmtId="0" fontId="0" fillId="8" borderId="43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4" fontId="29" fillId="7" borderId="29" xfId="0" applyNumberFormat="1" applyFont="1" applyFill="1" applyBorder="1" applyAlignment="1">
      <alignment horizontal="right" vertical="center"/>
    </xf>
    <xf numFmtId="0" fontId="0" fillId="8" borderId="44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4" fontId="31" fillId="7" borderId="63" xfId="0" applyNumberFormat="1" applyFont="1" applyFill="1" applyBorder="1" applyAlignment="1">
      <alignment horizontal="right" vertical="center"/>
    </xf>
    <xf numFmtId="167" fontId="13" fillId="4" borderId="15" xfId="1" quotePrefix="1" applyNumberFormat="1" applyFont="1" applyFill="1" applyBorder="1" applyAlignment="1">
      <alignment horizontal="center" vertical="center" wrapText="1"/>
    </xf>
    <xf numFmtId="167" fontId="13" fillId="4" borderId="64" xfId="1" applyNumberFormat="1" applyFont="1" applyFill="1" applyBorder="1" applyAlignment="1">
      <alignment horizontal="center"/>
    </xf>
    <xf numFmtId="167" fontId="13" fillId="4" borderId="39" xfId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167" fontId="44" fillId="0" borderId="0" xfId="1" applyNumberFormat="1" applyFont="1" applyFill="1" applyBorder="1"/>
    <xf numFmtId="167" fontId="1" fillId="0" borderId="0" xfId="1" applyNumberFormat="1" applyFont="1" applyFill="1" applyBorder="1"/>
    <xf numFmtId="0" fontId="1" fillId="0" borderId="8" xfId="0" applyFont="1" applyFill="1" applyBorder="1" applyAlignment="1">
      <alignment horizontal="right"/>
    </xf>
    <xf numFmtId="167" fontId="18" fillId="0" borderId="40" xfId="1" applyNumberFormat="1" applyFont="1" applyFill="1" applyBorder="1" applyAlignment="1">
      <alignment horizontal="center"/>
    </xf>
    <xf numFmtId="4" fontId="29" fillId="3" borderId="26" xfId="0" applyNumberFormat="1" applyFont="1" applyFill="1" applyBorder="1" applyAlignment="1">
      <alignment horizontal="right" vertical="center"/>
    </xf>
    <xf numFmtId="0" fontId="0" fillId="3" borderId="2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4" fontId="29" fillId="7" borderId="45" xfId="0" applyNumberFormat="1" applyFont="1" applyFill="1" applyBorder="1" applyAlignment="1">
      <alignment horizontal="right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4" fontId="29" fillId="9" borderId="66" xfId="0" applyNumberFormat="1" applyFont="1" applyFill="1" applyBorder="1" applyAlignment="1">
      <alignment horizontal="right" vertical="center"/>
    </xf>
    <xf numFmtId="4" fontId="29" fillId="9" borderId="67" xfId="0" applyNumberFormat="1" applyFont="1" applyFill="1" applyBorder="1" applyAlignment="1">
      <alignment horizontal="right" vertical="center"/>
    </xf>
    <xf numFmtId="4" fontId="29" fillId="7" borderId="49" xfId="0" applyNumberFormat="1" applyFont="1" applyFill="1" applyBorder="1" applyAlignment="1">
      <alignment horizontal="right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4" fontId="29" fillId="3" borderId="29" xfId="0" applyNumberFormat="1" applyFont="1" applyFill="1" applyBorder="1" applyAlignment="1">
      <alignment horizontal="right" vertical="center"/>
    </xf>
    <xf numFmtId="4" fontId="29" fillId="9" borderId="68" xfId="0" applyNumberFormat="1" applyFont="1" applyFill="1" applyBorder="1" applyAlignment="1">
      <alignment horizontal="right" vertical="center"/>
    </xf>
    <xf numFmtId="4" fontId="29" fillId="9" borderId="69" xfId="0" applyNumberFormat="1" applyFont="1" applyFill="1" applyBorder="1" applyAlignment="1">
      <alignment horizontal="right" vertical="center"/>
    </xf>
    <xf numFmtId="4" fontId="29" fillId="9" borderId="70" xfId="0" applyNumberFormat="1" applyFont="1" applyFill="1" applyBorder="1" applyAlignment="1">
      <alignment horizontal="right" vertical="center"/>
    </xf>
    <xf numFmtId="4" fontId="29" fillId="9" borderId="71" xfId="0" applyNumberFormat="1" applyFont="1" applyFill="1" applyBorder="1" applyAlignment="1">
      <alignment horizontal="right" vertical="center"/>
    </xf>
    <xf numFmtId="49" fontId="31" fillId="7" borderId="47" xfId="0" applyNumberFormat="1" applyFont="1" applyFill="1" applyBorder="1" applyAlignment="1">
      <alignment horizontal="center" vertical="center"/>
    </xf>
    <xf numFmtId="49" fontId="31" fillId="7" borderId="47" xfId="0" applyNumberFormat="1" applyFont="1" applyFill="1" applyBorder="1" applyAlignment="1">
      <alignment horizontal="center" vertical="center" wrapText="1"/>
    </xf>
    <xf numFmtId="49" fontId="31" fillId="7" borderId="48" xfId="0" applyNumberFormat="1" applyFont="1" applyFill="1" applyBorder="1" applyAlignment="1">
      <alignment horizontal="center" vertical="center" wrapText="1"/>
    </xf>
    <xf numFmtId="1" fontId="17" fillId="0" borderId="0" xfId="2" applyNumberFormat="1" applyFont="1" applyFill="1" applyAlignment="1">
      <alignment horizontal="left"/>
    </xf>
    <xf numFmtId="2" fontId="13" fillId="0" borderId="0" xfId="2" applyNumberFormat="1" applyFont="1" applyFill="1" applyBorder="1" applyAlignment="1">
      <alignment horizontal="left"/>
    </xf>
    <xf numFmtId="4" fontId="29" fillId="3" borderId="26" xfId="0" applyNumberFormat="1" applyFont="1" applyFill="1" applyBorder="1" applyAlignment="1">
      <alignment horizontal="right"/>
    </xf>
    <xf numFmtId="4" fontId="29" fillId="7" borderId="17" xfId="0" applyNumberFormat="1" applyFont="1" applyFill="1" applyBorder="1" applyAlignment="1">
      <alignment horizontal="right"/>
    </xf>
    <xf numFmtId="4" fontId="29" fillId="7" borderId="41" xfId="0" applyNumberFormat="1" applyFont="1" applyFill="1" applyBorder="1" applyAlignment="1">
      <alignment horizontal="right"/>
    </xf>
    <xf numFmtId="4" fontId="29" fillId="9" borderId="63" xfId="0" applyNumberFormat="1" applyFont="1" applyFill="1" applyBorder="1" applyAlignment="1">
      <alignment horizontal="right"/>
    </xf>
    <xf numFmtId="0" fontId="18" fillId="4" borderId="4" xfId="0" applyFont="1" applyFill="1" applyBorder="1" applyAlignment="1">
      <alignment horizontal="center"/>
    </xf>
    <xf numFmtId="0" fontId="13" fillId="4" borderId="10" xfId="0" applyFont="1" applyFill="1" applyBorder="1"/>
    <xf numFmtId="164" fontId="13" fillId="4" borderId="10" xfId="1" applyFont="1" applyFill="1" applyBorder="1"/>
    <xf numFmtId="0" fontId="18" fillId="4" borderId="75" xfId="0" applyFont="1" applyFill="1" applyBorder="1" applyAlignment="1">
      <alignment horizontal="center"/>
    </xf>
    <xf numFmtId="0" fontId="18" fillId="4" borderId="76" xfId="0" applyFont="1" applyFill="1" applyBorder="1" applyAlignment="1">
      <alignment horizontal="center"/>
    </xf>
    <xf numFmtId="0" fontId="18" fillId="4" borderId="77" xfId="0" applyFont="1" applyFill="1" applyBorder="1" applyAlignment="1">
      <alignment horizontal="center"/>
    </xf>
    <xf numFmtId="0" fontId="18" fillId="4" borderId="78" xfId="0" applyFont="1" applyFill="1" applyBorder="1" applyAlignment="1">
      <alignment horizontal="center"/>
    </xf>
    <xf numFmtId="164" fontId="18" fillId="4" borderId="78" xfId="1" applyFont="1" applyFill="1" applyBorder="1" applyAlignment="1">
      <alignment horizontal="center"/>
    </xf>
    <xf numFmtId="49" fontId="31" fillId="11" borderId="36" xfId="0" applyNumberFormat="1" applyFont="1" applyFill="1" applyBorder="1" applyAlignment="1">
      <alignment horizontal="center" vertical="center"/>
    </xf>
    <xf numFmtId="49" fontId="31" fillId="11" borderId="38" xfId="0" applyNumberFormat="1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6" xfId="0" applyNumberFormat="1" applyFont="1" applyFill="1" applyBorder="1" applyAlignment="1">
      <alignment horizontal="left" indent="2"/>
    </xf>
    <xf numFmtId="0" fontId="15" fillId="0" borderId="6" xfId="0" applyFont="1" applyFill="1" applyBorder="1" applyAlignment="1">
      <alignment horizontal="left" indent="1"/>
    </xf>
    <xf numFmtId="49" fontId="46" fillId="0" borderId="0" xfId="0" applyNumberFormat="1" applyFont="1" applyFill="1" applyBorder="1" applyAlignment="1">
      <alignment horizontal="left" wrapText="1"/>
    </xf>
    <xf numFmtId="0" fontId="48" fillId="3" borderId="29" xfId="0" applyFont="1" applyFill="1" applyBorder="1" applyAlignment="1">
      <alignment horizontal="left"/>
    </xf>
    <xf numFmtId="49" fontId="29" fillId="0" borderId="3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wrapText="1"/>
    </xf>
    <xf numFmtId="0" fontId="24" fillId="0" borderId="6" xfId="0" applyFont="1" applyBorder="1" applyAlignment="1">
      <alignment wrapText="1"/>
    </xf>
    <xf numFmtId="0" fontId="13" fillId="0" borderId="6" xfId="0" applyFont="1" applyFill="1" applyBorder="1"/>
    <xf numFmtId="0" fontId="16" fillId="0" borderId="0" xfId="2" applyNumberFormat="1" applyFont="1" applyFill="1" applyAlignment="1">
      <alignment horizontal="left"/>
    </xf>
    <xf numFmtId="49" fontId="31" fillId="0" borderId="23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  <xf numFmtId="4" fontId="29" fillId="7" borderId="26" xfId="0" applyNumberFormat="1" applyFont="1" applyFill="1" applyBorder="1" applyAlignment="1">
      <alignment horizontal="right"/>
    </xf>
    <xf numFmtId="4" fontId="29" fillId="7" borderId="43" xfId="0" applyNumberFormat="1" applyFont="1" applyFill="1" applyBorder="1" applyAlignment="1">
      <alignment horizontal="right" vertical="center"/>
    </xf>
    <xf numFmtId="4" fontId="29" fillId="7" borderId="49" xfId="0" applyNumberFormat="1" applyFont="1" applyFill="1" applyBorder="1" applyAlignment="1">
      <alignment horizontal="right"/>
    </xf>
    <xf numFmtId="4" fontId="29" fillId="7" borderId="50" xfId="0" applyNumberFormat="1" applyFont="1" applyFill="1" applyBorder="1" applyAlignment="1">
      <alignment horizontal="right" vertical="center"/>
    </xf>
    <xf numFmtId="4" fontId="29" fillId="7" borderId="32" xfId="0" applyNumberFormat="1" applyFont="1" applyFill="1" applyBorder="1" applyAlignment="1">
      <alignment horizontal="right"/>
    </xf>
    <xf numFmtId="4" fontId="29" fillId="7" borderId="70" xfId="0" applyNumberFormat="1" applyFont="1" applyFill="1" applyBorder="1" applyAlignment="1">
      <alignment horizontal="right"/>
    </xf>
    <xf numFmtId="0" fontId="0" fillId="3" borderId="32" xfId="0" applyFill="1" applyBorder="1" applyAlignment="1">
      <alignment horizontal="center" vertical="center"/>
    </xf>
    <xf numFmtId="4" fontId="29" fillId="7" borderId="70" xfId="0" applyNumberFormat="1" applyFont="1" applyFill="1" applyBorder="1" applyAlignment="1">
      <alignment horizontal="right" vertical="center"/>
    </xf>
    <xf numFmtId="0" fontId="0" fillId="8" borderId="49" xfId="0" applyFill="1" applyBorder="1" applyAlignment="1">
      <alignment horizontal="left"/>
    </xf>
    <xf numFmtId="0" fontId="0" fillId="8" borderId="49" xfId="0" applyFill="1" applyBorder="1" applyAlignment="1">
      <alignment horizontal="center"/>
    </xf>
    <xf numFmtId="0" fontId="0" fillId="8" borderId="49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/>
    </xf>
    <xf numFmtId="4" fontId="29" fillId="7" borderId="44" xfId="0" applyNumberFormat="1" applyFont="1" applyFill="1" applyBorder="1" applyAlignment="1">
      <alignment horizontal="right" vertical="center"/>
    </xf>
    <xf numFmtId="9" fontId="31" fillId="7" borderId="44" xfId="0" applyNumberFormat="1" applyFont="1" applyFill="1" applyBorder="1" applyAlignment="1">
      <alignment horizontal="right" vertical="center"/>
    </xf>
    <xf numFmtId="0" fontId="0" fillId="8" borderId="32" xfId="0" applyFill="1" applyBorder="1" applyAlignment="1">
      <alignment horizontal="left"/>
    </xf>
    <xf numFmtId="0" fontId="0" fillId="8" borderId="32" xfId="0" applyFill="1" applyBorder="1" applyAlignment="1">
      <alignment horizontal="center"/>
    </xf>
    <xf numFmtId="9" fontId="31" fillId="7" borderId="63" xfId="0" applyNumberFormat="1" applyFont="1" applyFill="1" applyBorder="1" applyAlignment="1">
      <alignment horizontal="right" vertical="center"/>
    </xf>
    <xf numFmtId="0" fontId="16" fillId="4" borderId="15" xfId="0" applyFont="1" applyFill="1" applyBorder="1" applyAlignment="1">
      <alignment horizontal="right"/>
    </xf>
    <xf numFmtId="0" fontId="14" fillId="4" borderId="16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right"/>
    </xf>
    <xf numFmtId="0" fontId="16" fillId="0" borderId="64" xfId="0" applyFont="1" applyBorder="1" applyAlignment="1">
      <alignment horizontal="right"/>
    </xf>
    <xf numFmtId="0" fontId="13" fillId="0" borderId="79" xfId="0" quotePrefix="1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49" fontId="29" fillId="0" borderId="53" xfId="0" applyNumberFormat="1" applyFont="1" applyBorder="1" applyAlignment="1">
      <alignment horizontal="left"/>
    </xf>
    <xf numFmtId="49" fontId="29" fillId="0" borderId="36" xfId="0" applyNumberFormat="1" applyFont="1" applyBorder="1" applyAlignment="1">
      <alignment horizontal="left"/>
    </xf>
    <xf numFmtId="49" fontId="28" fillId="0" borderId="36" xfId="0" applyNumberFormat="1" applyFont="1" applyBorder="1" applyAlignment="1">
      <alignment horizontal="left"/>
    </xf>
    <xf numFmtId="43" fontId="13" fillId="0" borderId="61" xfId="1" applyNumberFormat="1" applyFont="1" applyFill="1" applyBorder="1"/>
    <xf numFmtId="43" fontId="13" fillId="0" borderId="80" xfId="1" applyNumberFormat="1" applyFont="1" applyFill="1" applyBorder="1"/>
    <xf numFmtId="43" fontId="15" fillId="0" borderId="80" xfId="1" applyNumberFormat="1" applyFont="1" applyFill="1" applyBorder="1"/>
    <xf numFmtId="43" fontId="13" fillId="0" borderId="81" xfId="1" applyNumberFormat="1" applyFont="1" applyFill="1" applyBorder="1"/>
    <xf numFmtId="0" fontId="33" fillId="4" borderId="39" xfId="0" applyFont="1" applyFill="1" applyBorder="1" applyAlignment="1">
      <alignment horizontal="center"/>
    </xf>
    <xf numFmtId="49" fontId="29" fillId="0" borderId="74" xfId="0" applyNumberFormat="1" applyFont="1" applyBorder="1" applyAlignment="1">
      <alignment horizontal="center" vertical="center"/>
    </xf>
    <xf numFmtId="49" fontId="53" fillId="0" borderId="74" xfId="0" applyNumberFormat="1" applyFont="1" applyBorder="1" applyAlignment="1">
      <alignment horizontal="center" vertical="center" wrapText="1"/>
    </xf>
    <xf numFmtId="4" fontId="18" fillId="7" borderId="23" xfId="1" applyNumberFormat="1" applyFont="1" applyFill="1" applyBorder="1" applyAlignment="1" applyProtection="1">
      <alignment horizontal="right"/>
    </xf>
    <xf numFmtId="4" fontId="18" fillId="7" borderId="5" xfId="1" applyNumberFormat="1" applyFont="1" applyFill="1" applyBorder="1" applyAlignment="1" applyProtection="1">
      <alignment horizontal="right"/>
    </xf>
    <xf numFmtId="4" fontId="18" fillId="7" borderId="12" xfId="1" applyNumberFormat="1" applyFont="1" applyFill="1" applyBorder="1" applyAlignment="1" applyProtection="1">
      <alignment horizontal="right"/>
    </xf>
    <xf numFmtId="4" fontId="18" fillId="7" borderId="7" xfId="1" applyNumberFormat="1" applyFont="1" applyFill="1" applyBorder="1" applyAlignment="1" applyProtection="1">
      <alignment horizontal="right"/>
    </xf>
    <xf numFmtId="4" fontId="18" fillId="7" borderId="24" xfId="1" applyNumberFormat="1" applyFont="1" applyFill="1" applyBorder="1" applyAlignment="1" applyProtection="1">
      <alignment horizontal="right"/>
    </xf>
    <xf numFmtId="4" fontId="18" fillId="8" borderId="24" xfId="1" applyNumberFormat="1" applyFont="1" applyFill="1" applyBorder="1" applyAlignment="1" applyProtection="1">
      <alignment horizontal="right"/>
    </xf>
    <xf numFmtId="4" fontId="18" fillId="7" borderId="25" xfId="1" applyNumberFormat="1" applyFont="1" applyFill="1" applyBorder="1" applyAlignment="1" applyProtection="1">
      <alignment horizontal="right"/>
    </xf>
    <xf numFmtId="0" fontId="13" fillId="0" borderId="12" xfId="0" applyFont="1" applyBorder="1" applyAlignment="1">
      <alignment horizontal="left" indent="1"/>
    </xf>
    <xf numFmtId="0" fontId="13" fillId="0" borderId="12" xfId="0" applyFont="1" applyFill="1" applyBorder="1" applyAlignment="1">
      <alignment horizontal="left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54" xfId="0" applyFont="1" applyFill="1" applyBorder="1" applyAlignment="1">
      <alignment horizontal="left" wrapText="1" indent="1"/>
    </xf>
    <xf numFmtId="0" fontId="18" fillId="6" borderId="24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indent="1"/>
    </xf>
    <xf numFmtId="0" fontId="0" fillId="3" borderId="63" xfId="0" applyFill="1" applyBorder="1" applyAlignment="1">
      <alignment horizontal="center" vertical="center"/>
    </xf>
    <xf numFmtId="0" fontId="15" fillId="0" borderId="15" xfId="0" applyFont="1" applyBorder="1" applyAlignment="1">
      <alignment horizontal="left"/>
    </xf>
    <xf numFmtId="0" fontId="15" fillId="0" borderId="18" xfId="0" applyFont="1" applyBorder="1" applyAlignment="1">
      <alignment horizontal="left" wrapText="1"/>
    </xf>
    <xf numFmtId="0" fontId="14" fillId="0" borderId="18" xfId="0" applyFont="1" applyBorder="1" applyAlignment="1">
      <alignment horizontal="left"/>
    </xf>
    <xf numFmtId="0" fontId="15" fillId="0" borderId="18" xfId="0" applyFont="1" applyBorder="1"/>
    <xf numFmtId="0" fontId="13" fillId="0" borderId="18" xfId="0" applyFont="1" applyBorder="1" applyAlignment="1">
      <alignment horizontal="left" wrapText="1"/>
    </xf>
    <xf numFmtId="0" fontId="13" fillId="0" borderId="18" xfId="0" applyFont="1" applyBorder="1"/>
    <xf numFmtId="0" fontId="15" fillId="0" borderId="18" xfId="0" applyFont="1" applyFill="1" applyBorder="1"/>
    <xf numFmtId="0" fontId="15" fillId="0" borderId="39" xfId="0" applyFont="1" applyFill="1" applyBorder="1"/>
    <xf numFmtId="4" fontId="31" fillId="7" borderId="49" xfId="0" applyNumberFormat="1" applyFont="1" applyFill="1" applyBorder="1" applyAlignment="1">
      <alignment horizontal="right" vertical="center"/>
    </xf>
    <xf numFmtId="49" fontId="29" fillId="8" borderId="29" xfId="0" applyNumberFormat="1" applyFont="1" applyFill="1" applyBorder="1" applyAlignment="1">
      <alignment horizontal="left" vertical="center"/>
    </xf>
    <xf numFmtId="0" fontId="33" fillId="4" borderId="42" xfId="0" applyFont="1" applyFill="1" applyBorder="1" applyAlignment="1">
      <alignment horizontal="center" vertical="top"/>
    </xf>
    <xf numFmtId="0" fontId="13" fillId="16" borderId="0" xfId="0" quotePrefix="1" applyFont="1" applyFill="1" applyBorder="1"/>
    <xf numFmtId="0" fontId="13" fillId="0" borderId="0" xfId="0" quotePrefix="1" applyFont="1" applyFill="1" applyBorder="1"/>
    <xf numFmtId="0" fontId="13" fillId="0" borderId="12" xfId="0" applyFont="1" applyFill="1" applyBorder="1" applyAlignment="1">
      <alignment horizontal="center"/>
    </xf>
    <xf numFmtId="10" fontId="1" fillId="7" borderId="41" xfId="8" applyNumberFormat="1" applyFont="1" applyFill="1" applyBorder="1"/>
    <xf numFmtId="0" fontId="1" fillId="8" borderId="12" xfId="0" applyFont="1" applyFill="1" applyBorder="1"/>
    <xf numFmtId="10" fontId="1" fillId="7" borderId="41" xfId="0" applyNumberFormat="1" applyFont="1" applyFill="1" applyBorder="1"/>
    <xf numFmtId="4" fontId="1" fillId="3" borderId="41" xfId="0" applyNumberFormat="1" applyFont="1" applyFill="1" applyBorder="1"/>
    <xf numFmtId="167" fontId="1" fillId="0" borderId="12" xfId="0" applyNumberFormat="1" applyFont="1" applyFill="1" applyBorder="1"/>
    <xf numFmtId="0" fontId="1" fillId="3" borderId="7" xfId="0" applyFont="1" applyFill="1" applyBorder="1"/>
    <xf numFmtId="0" fontId="0" fillId="0" borderId="12" xfId="0" applyFill="1" applyBorder="1"/>
    <xf numFmtId="0" fontId="0" fillId="3" borderId="7" xfId="0" applyFill="1" applyBorder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/>
    <xf numFmtId="0" fontId="13" fillId="0" borderId="12" xfId="0" applyFont="1" applyFill="1" applyBorder="1" applyAlignment="1"/>
    <xf numFmtId="16" fontId="18" fillId="0" borderId="12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4" fontId="29" fillId="7" borderId="84" xfId="0" applyNumberFormat="1" applyFont="1" applyFill="1" applyBorder="1" applyAlignment="1">
      <alignment horizontal="right" vertical="center"/>
    </xf>
    <xf numFmtId="4" fontId="29" fillId="7" borderId="30" xfId="0" applyNumberFormat="1" applyFont="1" applyFill="1" applyBorder="1" applyAlignment="1">
      <alignment horizontal="right" vertical="center"/>
    </xf>
    <xf numFmtId="4" fontId="29" fillId="7" borderId="28" xfId="0" applyNumberFormat="1" applyFont="1" applyFill="1" applyBorder="1" applyAlignment="1">
      <alignment horizontal="right" vertical="center"/>
    </xf>
    <xf numFmtId="4" fontId="29" fillId="3" borderId="84" xfId="0" applyNumberFormat="1" applyFont="1" applyFill="1" applyBorder="1" applyAlignment="1">
      <alignment horizontal="right" vertical="center"/>
    </xf>
    <xf numFmtId="0" fontId="0" fillId="3" borderId="30" xfId="0" applyFill="1" applyBorder="1" applyAlignment="1">
      <alignment horizontal="center" vertical="center"/>
    </xf>
    <xf numFmtId="4" fontId="29" fillId="7" borderId="31" xfId="0" applyNumberFormat="1" applyFont="1" applyFill="1" applyBorder="1" applyAlignment="1">
      <alignment horizontal="right" vertical="center"/>
    </xf>
    <xf numFmtId="0" fontId="0" fillId="3" borderId="84" xfId="0" applyFill="1" applyBorder="1" applyAlignment="1">
      <alignment horizontal="center" vertical="center"/>
    </xf>
    <xf numFmtId="0" fontId="48" fillId="3" borderId="29" xfId="0" applyFont="1" applyFill="1" applyBorder="1" applyAlignment="1">
      <alignment horizontal="center" vertical="center"/>
    </xf>
    <xf numFmtId="0" fontId="48" fillId="3" borderId="30" xfId="0" applyFont="1" applyFill="1" applyBorder="1" applyAlignment="1">
      <alignment horizontal="center" vertical="center"/>
    </xf>
    <xf numFmtId="0" fontId="0" fillId="8" borderId="84" xfId="0" applyFill="1" applyBorder="1" applyAlignment="1">
      <alignment horizontal="center" vertical="center"/>
    </xf>
    <xf numFmtId="4" fontId="30" fillId="3" borderId="29" xfId="0" applyNumberFormat="1" applyFont="1" applyFill="1" applyBorder="1" applyAlignment="1">
      <alignment horizontal="right" vertical="center"/>
    </xf>
    <xf numFmtId="4" fontId="29" fillId="7" borderId="34" xfId="0" applyNumberFormat="1" applyFont="1" applyFill="1" applyBorder="1" applyAlignment="1">
      <alignment horizontal="right" vertical="center"/>
    </xf>
    <xf numFmtId="4" fontId="1" fillId="7" borderId="59" xfId="9" applyNumberFormat="1" applyFont="1" applyFill="1" applyBorder="1"/>
    <xf numFmtId="4" fontId="1" fillId="7" borderId="13" xfId="9" applyNumberFormat="1" applyFont="1" applyFill="1" applyBorder="1"/>
    <xf numFmtId="4" fontId="1" fillId="7" borderId="24" xfId="9" applyNumberFormat="1" applyFont="1" applyFill="1" applyBorder="1"/>
    <xf numFmtId="4" fontId="1" fillId="7" borderId="25" xfId="9" applyNumberFormat="1" applyFont="1" applyFill="1" applyBorder="1"/>
    <xf numFmtId="165" fontId="18" fillId="4" borderId="64" xfId="9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165" fontId="13" fillId="4" borderId="15" xfId="9" applyFont="1" applyFill="1" applyBorder="1"/>
    <xf numFmtId="165" fontId="13" fillId="4" borderId="18" xfId="9" applyFont="1" applyFill="1" applyBorder="1"/>
    <xf numFmtId="0" fontId="1" fillId="4" borderId="18" xfId="0" applyFont="1" applyFill="1" applyBorder="1"/>
    <xf numFmtId="165" fontId="13" fillId="4" borderId="6" xfId="9" applyFont="1" applyFill="1" applyBorder="1" applyAlignment="1">
      <alignment horizontal="center"/>
    </xf>
    <xf numFmtId="165" fontId="13" fillId="4" borderId="12" xfId="9" applyFont="1" applyFill="1" applyBorder="1" applyAlignment="1">
      <alignment horizontal="center"/>
    </xf>
    <xf numFmtId="165" fontId="13" fillId="4" borderId="7" xfId="9" applyFont="1" applyFill="1" applyBorder="1" applyAlignment="1">
      <alignment horizontal="center"/>
    </xf>
    <xf numFmtId="165" fontId="13" fillId="4" borderId="41" xfId="9" applyFont="1" applyFill="1" applyBorder="1" applyAlignment="1">
      <alignment horizontal="center"/>
    </xf>
    <xf numFmtId="165" fontId="13" fillId="4" borderId="18" xfId="9" applyFont="1" applyFill="1" applyBorder="1" applyAlignment="1">
      <alignment horizontal="center"/>
    </xf>
    <xf numFmtId="165" fontId="13" fillId="4" borderId="39" xfId="9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43" fontId="15" fillId="4" borderId="19" xfId="10" applyFont="1" applyFill="1" applyBorder="1" applyAlignment="1">
      <alignment horizontal="center"/>
    </xf>
    <xf numFmtId="165" fontId="13" fillId="4" borderId="54" xfId="9" quotePrefix="1" applyFont="1" applyFill="1" applyBorder="1" applyAlignment="1">
      <alignment horizontal="center"/>
    </xf>
    <xf numFmtId="165" fontId="13" fillId="4" borderId="9" xfId="9" quotePrefix="1" applyFont="1" applyFill="1" applyBorder="1" applyAlignment="1">
      <alignment horizontal="center"/>
    </xf>
    <xf numFmtId="165" fontId="13" fillId="4" borderId="8" xfId="9" quotePrefix="1" applyFont="1" applyFill="1" applyBorder="1" applyAlignment="1">
      <alignment horizontal="center"/>
    </xf>
    <xf numFmtId="165" fontId="13" fillId="4" borderId="20" xfId="9" applyFont="1" applyFill="1" applyBorder="1" applyAlignment="1">
      <alignment horizontal="center"/>
    </xf>
    <xf numFmtId="165" fontId="13" fillId="4" borderId="39" xfId="9" applyFont="1" applyFill="1" applyBorder="1"/>
    <xf numFmtId="49" fontId="54" fillId="0" borderId="28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54" fillId="0" borderId="31" xfId="0" applyNumberFormat="1" applyFont="1" applyBorder="1" applyAlignment="1">
      <alignment horizontal="center" vertical="center"/>
    </xf>
    <xf numFmtId="49" fontId="54" fillId="0" borderId="34" xfId="0" applyNumberFormat="1" applyFont="1" applyBorder="1" applyAlignment="1">
      <alignment horizontal="center" vertical="center"/>
    </xf>
    <xf numFmtId="165" fontId="13" fillId="6" borderId="59" xfId="9" applyFont="1" applyFill="1" applyBorder="1" applyAlignment="1">
      <alignment horizontal="right"/>
    </xf>
    <xf numFmtId="165" fontId="13" fillId="0" borderId="18" xfId="9" applyFont="1" applyFill="1" applyBorder="1"/>
    <xf numFmtId="165" fontId="15" fillId="0" borderId="18" xfId="9" applyFont="1" applyFill="1" applyBorder="1"/>
    <xf numFmtId="165" fontId="13" fillId="0" borderId="18" xfId="9" applyFont="1" applyFill="1" applyBorder="1" applyAlignment="1">
      <alignment horizontal="left" indent="2"/>
    </xf>
    <xf numFmtId="165" fontId="15" fillId="0" borderId="18" xfId="9" applyFont="1" applyFill="1" applyBorder="1" applyAlignment="1">
      <alignment horizontal="left" indent="2"/>
    </xf>
    <xf numFmtId="165" fontId="15" fillId="0" borderId="18" xfId="9" applyFont="1" applyFill="1" applyBorder="1" applyAlignment="1">
      <alignment horizontal="left" vertical="top"/>
    </xf>
    <xf numFmtId="165" fontId="13" fillId="0" borderId="18" xfId="9" applyFont="1" applyFill="1" applyBorder="1" applyAlignment="1"/>
    <xf numFmtId="165" fontId="13" fillId="0" borderId="18" xfId="9" applyFont="1" applyFill="1" applyBorder="1" applyAlignment="1">
      <alignment horizontal="left"/>
    </xf>
    <xf numFmtId="165" fontId="14" fillId="6" borderId="59" xfId="9" applyFont="1" applyFill="1" applyBorder="1"/>
    <xf numFmtId="165" fontId="55" fillId="0" borderId="18" xfId="9" applyFont="1" applyFill="1" applyBorder="1"/>
    <xf numFmtId="165" fontId="55" fillId="0" borderId="18" xfId="9" applyFont="1" applyFill="1" applyBorder="1" applyAlignment="1">
      <alignment horizontal="left"/>
    </xf>
    <xf numFmtId="49" fontId="16" fillId="0" borderId="0" xfId="2" applyNumberFormat="1" applyFont="1" applyFill="1" applyAlignment="1">
      <alignment horizontal="left"/>
    </xf>
    <xf numFmtId="0" fontId="0" fillId="3" borderId="29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4" fontId="29" fillId="3" borderId="32" xfId="0" applyNumberFormat="1" applyFont="1" applyFill="1" applyBorder="1" applyAlignment="1">
      <alignment horizontal="right" vertical="center"/>
    </xf>
    <xf numFmtId="4" fontId="29" fillId="9" borderId="47" xfId="0" applyNumberFormat="1" applyFont="1" applyFill="1" applyBorder="1" applyAlignment="1">
      <alignment horizontal="right" vertical="center"/>
    </xf>
    <xf numFmtId="4" fontId="29" fillId="9" borderId="48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right"/>
    </xf>
    <xf numFmtId="0" fontId="55" fillId="0" borderId="6" xfId="0" applyFont="1" applyBorder="1" applyAlignment="1">
      <alignment horizontal="left"/>
    </xf>
    <xf numFmtId="165" fontId="55" fillId="6" borderId="21" xfId="9" applyFont="1" applyFill="1" applyBorder="1" applyAlignment="1">
      <alignment horizontal="left"/>
    </xf>
    <xf numFmtId="165" fontId="14" fillId="6" borderId="59" xfId="9" applyFont="1" applyFill="1" applyBorder="1" applyAlignment="1">
      <alignment horizontal="center"/>
    </xf>
    <xf numFmtId="165" fontId="13" fillId="4" borderId="11" xfId="9" applyFont="1" applyFill="1" applyBorder="1" applyAlignment="1">
      <alignment horizontal="center"/>
    </xf>
    <xf numFmtId="165" fontId="13" fillId="4" borderId="0" xfId="9" applyFont="1" applyFill="1" applyBorder="1" applyAlignment="1">
      <alignment horizontal="center"/>
    </xf>
    <xf numFmtId="43" fontId="13" fillId="4" borderId="19" xfId="10" applyFont="1" applyFill="1" applyBorder="1" applyAlignment="1">
      <alignment horizontal="center"/>
    </xf>
    <xf numFmtId="165" fontId="13" fillId="4" borderId="42" xfId="9" quotePrefix="1" applyFont="1" applyFill="1" applyBorder="1" applyAlignment="1">
      <alignment horizontal="center"/>
    </xf>
    <xf numFmtId="165" fontId="15" fillId="4" borderId="40" xfId="9" applyFont="1" applyFill="1" applyBorder="1" applyAlignment="1">
      <alignment horizontal="center"/>
    </xf>
    <xf numFmtId="1" fontId="57" fillId="0" borderId="0" xfId="2" applyNumberFormat="1" applyFont="1" applyFill="1" applyAlignment="1">
      <alignment horizontal="left"/>
    </xf>
    <xf numFmtId="167" fontId="58" fillId="8" borderId="18" xfId="9" applyNumberFormat="1" applyFont="1" applyFill="1" applyBorder="1"/>
    <xf numFmtId="167" fontId="58" fillId="3" borderId="18" xfId="9" applyNumberFormat="1" applyFont="1" applyFill="1" applyBorder="1"/>
    <xf numFmtId="168" fontId="58" fillId="8" borderId="41" xfId="9" applyNumberFormat="1" applyFont="1" applyFill="1" applyBorder="1"/>
    <xf numFmtId="167" fontId="59" fillId="8" borderId="18" xfId="9" applyNumberFormat="1" applyFont="1" applyFill="1" applyBorder="1" applyAlignment="1">
      <alignment horizontal="center"/>
    </xf>
    <xf numFmtId="4" fontId="58" fillId="7" borderId="18" xfId="9" applyNumberFormat="1" applyFont="1" applyFill="1" applyBorder="1"/>
    <xf numFmtId="167" fontId="59" fillId="0" borderId="39" xfId="9" applyNumberFormat="1" applyFont="1" applyFill="1" applyBorder="1" applyAlignment="1">
      <alignment horizontal="center"/>
    </xf>
    <xf numFmtId="167" fontId="58" fillId="8" borderId="39" xfId="9" applyNumberFormat="1" applyFont="1" applyFill="1" applyBorder="1"/>
    <xf numFmtId="0" fontId="58" fillId="7" borderId="20" xfId="9" applyNumberFormat="1" applyFont="1" applyFill="1" applyBorder="1"/>
    <xf numFmtId="167" fontId="18" fillId="4" borderId="15" xfId="9" quotePrefix="1" applyNumberFormat="1" applyFont="1" applyFill="1" applyBorder="1" applyAlignment="1">
      <alignment horizontal="center" vertical="center" wrapText="1"/>
    </xf>
    <xf numFmtId="167" fontId="18" fillId="4" borderId="64" xfId="9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7" fontId="3" fillId="4" borderId="65" xfId="9" applyNumberFormat="1" applyFont="1" applyFill="1" applyBorder="1" applyAlignment="1">
      <alignment wrapText="1"/>
    </xf>
    <xf numFmtId="167" fontId="18" fillId="4" borderId="39" xfId="9" applyNumberFormat="1" applyFont="1" applyFill="1" applyBorder="1" applyAlignment="1">
      <alignment horizontal="center" vertical="center" wrapText="1"/>
    </xf>
    <xf numFmtId="167" fontId="14" fillId="4" borderId="64" xfId="9" applyNumberFormat="1" applyFont="1" applyFill="1" applyBorder="1" applyAlignment="1">
      <alignment horizontal="center" wrapText="1"/>
    </xf>
    <xf numFmtId="0" fontId="58" fillId="0" borderId="6" xfId="0" applyFont="1" applyFill="1" applyBorder="1" applyAlignment="1">
      <alignment horizontal="right"/>
    </xf>
    <xf numFmtId="0" fontId="58" fillId="0" borderId="8" xfId="0" applyFont="1" applyFill="1" applyBorder="1" applyAlignment="1">
      <alignment horizontal="right"/>
    </xf>
    <xf numFmtId="167" fontId="1" fillId="0" borderId="0" xfId="9" applyNumberFormat="1" applyFont="1" applyFill="1" applyBorder="1"/>
    <xf numFmtId="167" fontId="18" fillId="0" borderId="62" xfId="9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right"/>
    </xf>
    <xf numFmtId="0" fontId="13" fillId="0" borderId="12" xfId="0" applyFont="1" applyBorder="1" applyAlignment="1">
      <alignment horizontal="center"/>
    </xf>
    <xf numFmtId="165" fontId="1" fillId="3" borderId="7" xfId="9" applyFont="1" applyFill="1" applyBorder="1"/>
    <xf numFmtId="165" fontId="1" fillId="7" borderId="7" xfId="9" applyFont="1" applyFill="1" applyBorder="1"/>
    <xf numFmtId="0" fontId="13" fillId="0" borderId="8" xfId="0" applyFont="1" applyFill="1" applyBorder="1" applyAlignment="1">
      <alignment horizontal="right"/>
    </xf>
    <xf numFmtId="0" fontId="13" fillId="0" borderId="54" xfId="0" quotePrefix="1" applyFont="1" applyFill="1" applyBorder="1"/>
    <xf numFmtId="0" fontId="13" fillId="0" borderId="54" xfId="0" applyFont="1" applyFill="1" applyBorder="1" applyAlignment="1">
      <alignment horizontal="center"/>
    </xf>
    <xf numFmtId="165" fontId="1" fillId="7" borderId="9" xfId="9" applyFont="1" applyFill="1" applyBorder="1"/>
    <xf numFmtId="4" fontId="13" fillId="7" borderId="12" xfId="0" applyNumberFormat="1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16" borderId="12" xfId="0" quotePrefix="1" applyFont="1" applyFill="1" applyBorder="1" applyAlignment="1">
      <alignment wrapText="1"/>
    </xf>
    <xf numFmtId="0" fontId="13" fillId="16" borderId="12" xfId="0" applyFont="1" applyFill="1" applyBorder="1"/>
    <xf numFmtId="0" fontId="13" fillId="3" borderId="12" xfId="0" applyFont="1" applyFill="1" applyBorder="1"/>
    <xf numFmtId="0" fontId="13" fillId="0" borderId="12" xfId="0" applyFont="1" applyFill="1" applyBorder="1"/>
    <xf numFmtId="0" fontId="13" fillId="0" borderId="0" xfId="0" applyFont="1" applyFill="1" applyBorder="1" applyAlignment="1">
      <alignment horizontal="center"/>
    </xf>
    <xf numFmtId="2" fontId="15" fillId="0" borderId="0" xfId="2" applyNumberFormat="1" applyFont="1"/>
    <xf numFmtId="169" fontId="15" fillId="0" borderId="0" xfId="11" applyFont="1" applyFill="1" applyBorder="1"/>
    <xf numFmtId="40" fontId="13" fillId="4" borderId="15" xfId="0" applyNumberFormat="1" applyFont="1" applyFill="1" applyBorder="1" applyAlignment="1">
      <alignment horizontal="center" wrapText="1"/>
    </xf>
    <xf numFmtId="0" fontId="1" fillId="0" borderId="0" xfId="0" applyFont="1"/>
    <xf numFmtId="40" fontId="13" fillId="4" borderId="18" xfId="0" applyNumberFormat="1" applyFont="1" applyFill="1" applyBorder="1" applyAlignment="1">
      <alignment horizontal="center" wrapText="1"/>
    </xf>
    <xf numFmtId="40" fontId="13" fillId="4" borderId="39" xfId="0" applyNumberFormat="1" applyFont="1" applyFill="1" applyBorder="1" applyAlignment="1">
      <alignment horizontal="center" wrapText="1"/>
    </xf>
    <xf numFmtId="4" fontId="1" fillId="7" borderId="15" xfId="9" applyNumberFormat="1" applyFont="1" applyFill="1" applyBorder="1"/>
    <xf numFmtId="4" fontId="1" fillId="7" borderId="17" xfId="9" applyNumberFormat="1" applyFont="1" applyFill="1" applyBorder="1"/>
    <xf numFmtId="0" fontId="13" fillId="0" borderId="18" xfId="0" applyFont="1" applyBorder="1" applyAlignment="1">
      <alignment horizontal="right"/>
    </xf>
    <xf numFmtId="4" fontId="13" fillId="3" borderId="18" xfId="9" applyNumberFormat="1" applyFont="1" applyFill="1" applyBorder="1"/>
    <xf numFmtId="4" fontId="13" fillId="3" borderId="41" xfId="9" applyNumberFormat="1" applyFont="1" applyFill="1" applyBorder="1"/>
    <xf numFmtId="0" fontId="13" fillId="0" borderId="18" xfId="0" applyFont="1" applyFill="1" applyBorder="1" applyAlignment="1">
      <alignment horizontal="right"/>
    </xf>
    <xf numFmtId="0" fontId="13" fillId="0" borderId="18" xfId="0" applyFont="1" applyFill="1" applyBorder="1"/>
    <xf numFmtId="0" fontId="13" fillId="0" borderId="39" xfId="0" applyFont="1" applyBorder="1"/>
    <xf numFmtId="4" fontId="13" fillId="3" borderId="39" xfId="9" applyNumberFormat="1" applyFont="1" applyFill="1" applyBorder="1"/>
    <xf numFmtId="4" fontId="13" fillId="3" borderId="20" xfId="9" applyNumberFormat="1" applyFont="1" applyFill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" fillId="0" borderId="0" xfId="0" applyFont="1" applyAlignment="1">
      <alignment horizontal="right"/>
    </xf>
    <xf numFmtId="0" fontId="13" fillId="17" borderId="15" xfId="0" applyFont="1" applyFill="1" applyBorder="1" applyAlignment="1">
      <alignment horizontal="right"/>
    </xf>
    <xf numFmtId="0" fontId="18" fillId="17" borderId="15" xfId="0" applyFont="1" applyFill="1" applyBorder="1"/>
    <xf numFmtId="169" fontId="13" fillId="0" borderId="0" xfId="11" applyFont="1" applyFill="1" applyBorder="1"/>
    <xf numFmtId="4" fontId="18" fillId="7" borderId="18" xfId="9" applyNumberFormat="1" applyFont="1" applyFill="1" applyBorder="1"/>
    <xf numFmtId="4" fontId="18" fillId="7" borderId="37" xfId="9" applyNumberFormat="1" applyFont="1" applyFill="1" applyBorder="1"/>
    <xf numFmtId="4" fontId="13" fillId="3" borderId="37" xfId="9" applyNumberFormat="1" applyFont="1" applyFill="1" applyBorder="1"/>
    <xf numFmtId="4" fontId="13" fillId="7" borderId="18" xfId="9" applyNumberFormat="1" applyFont="1" applyFill="1" applyBorder="1"/>
    <xf numFmtId="4" fontId="13" fillId="7" borderId="37" xfId="9" applyNumberFormat="1" applyFont="1" applyFill="1" applyBorder="1"/>
    <xf numFmtId="165" fontId="13" fillId="3" borderId="39" xfId="9" applyFont="1" applyFill="1" applyBorder="1"/>
    <xf numFmtId="165" fontId="13" fillId="3" borderId="19" xfId="9" applyFont="1" applyFill="1" applyBorder="1"/>
    <xf numFmtId="0" fontId="18" fillId="0" borderId="18" xfId="0" applyFont="1" applyBorder="1" applyAlignment="1">
      <alignment horizontal="right"/>
    </xf>
    <xf numFmtId="0" fontId="14" fillId="0" borderId="18" xfId="0" applyFont="1" applyBorder="1"/>
    <xf numFmtId="0" fontId="13" fillId="0" borderId="18" xfId="0" applyFont="1" applyBorder="1" applyAlignment="1">
      <alignment horizontal="left" indent="2"/>
    </xf>
    <xf numFmtId="0" fontId="18" fillId="0" borderId="18" xfId="0" applyFont="1" applyBorder="1"/>
    <xf numFmtId="0" fontId="13" fillId="0" borderId="39" xfId="0" applyFont="1" applyBorder="1" applyAlignment="1">
      <alignment horizontal="right"/>
    </xf>
    <xf numFmtId="0" fontId="13" fillId="0" borderId="39" xfId="0" applyFont="1" applyBorder="1" applyAlignment="1">
      <alignment horizontal="left" indent="2"/>
    </xf>
    <xf numFmtId="0" fontId="15" fillId="0" borderId="0" xfId="0" applyFont="1" applyFill="1" applyAlignment="1">
      <alignment horizontal="left"/>
    </xf>
    <xf numFmtId="0" fontId="13" fillId="0" borderId="23" xfId="0" applyFont="1" applyBorder="1"/>
    <xf numFmtId="4" fontId="13" fillId="3" borderId="7" xfId="9" applyNumberFormat="1" applyFont="1" applyFill="1" applyBorder="1"/>
    <xf numFmtId="0" fontId="13" fillId="0" borderId="8" xfId="0" applyFont="1" applyBorder="1" applyAlignment="1">
      <alignment horizontal="right"/>
    </xf>
    <xf numFmtId="0" fontId="13" fillId="0" borderId="54" xfId="0" applyFont="1" applyBorder="1"/>
    <xf numFmtId="4" fontId="13" fillId="7" borderId="9" xfId="9" applyNumberFormat="1" applyFont="1" applyFill="1" applyBorder="1"/>
    <xf numFmtId="0" fontId="13" fillId="17" borderId="8" xfId="0" applyFont="1" applyFill="1" applyBorder="1" applyAlignment="1">
      <alignment horizontal="right"/>
    </xf>
    <xf numFmtId="0" fontId="13" fillId="17" borderId="54" xfId="0" applyFont="1" applyFill="1" applyBorder="1"/>
    <xf numFmtId="0" fontId="16" fillId="0" borderId="0" xfId="0" applyFont="1"/>
    <xf numFmtId="39" fontId="13" fillId="0" borderId="0" xfId="2" applyNumberFormat="1" applyFont="1" applyFill="1" applyBorder="1" applyAlignment="1">
      <alignment horizontal="left"/>
    </xf>
    <xf numFmtId="0" fontId="13" fillId="0" borderId="4" xfId="0" applyFont="1" applyBorder="1" applyAlignment="1">
      <alignment horizontal="right"/>
    </xf>
    <xf numFmtId="4" fontId="13" fillId="3" borderId="5" xfId="9" applyNumberFormat="1" applyFont="1" applyFill="1" applyBorder="1"/>
    <xf numFmtId="0" fontId="15" fillId="0" borderId="0" xfId="0" applyFont="1" applyFill="1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22" fillId="0" borderId="12" xfId="4" applyFont="1" applyFill="1" applyBorder="1"/>
    <xf numFmtId="0" fontId="15" fillId="0" borderId="12" xfId="5" applyFont="1" applyFill="1" applyBorder="1"/>
    <xf numFmtId="0" fontId="0" fillId="11" borderId="36" xfId="0" applyFill="1" applyBorder="1" applyAlignment="1">
      <alignment horizontal="center"/>
    </xf>
    <xf numFmtId="167" fontId="13" fillId="0" borderId="37" xfId="1" applyNumberFormat="1" applyFont="1" applyFill="1" applyBorder="1" applyAlignment="1">
      <alignment horizontal="center"/>
    </xf>
    <xf numFmtId="167" fontId="13" fillId="0" borderId="0" xfId="1" quotePrefix="1" applyNumberFormat="1" applyFont="1" applyFill="1" applyBorder="1" applyAlignment="1">
      <alignment horizontal="center"/>
    </xf>
    <xf numFmtId="49" fontId="29" fillId="0" borderId="32" xfId="0" applyNumberFormat="1" applyFont="1" applyFill="1" applyBorder="1" applyAlignment="1">
      <alignment horizontal="center" vertical="center"/>
    </xf>
    <xf numFmtId="0" fontId="0" fillId="0" borderId="0" xfId="0" applyFill="1"/>
    <xf numFmtId="49" fontId="29" fillId="0" borderId="26" xfId="0" applyNumberFormat="1" applyFont="1" applyFill="1" applyBorder="1" applyAlignment="1">
      <alignment horizontal="left" vertical="top" wrapText="1"/>
    </xf>
    <xf numFmtId="49" fontId="29" fillId="0" borderId="32" xfId="0" applyNumberFormat="1" applyFont="1" applyFill="1" applyBorder="1" applyAlignment="1">
      <alignment horizontal="left"/>
    </xf>
    <xf numFmtId="0" fontId="45" fillId="0" borderId="0" xfId="0" applyFont="1" applyFill="1"/>
    <xf numFmtId="0" fontId="45" fillId="0" borderId="0" xfId="0" applyFont="1" applyFill="1" applyAlignment="1"/>
    <xf numFmtId="0" fontId="0" fillId="0" borderId="0" xfId="0" applyFill="1" applyAlignment="1"/>
    <xf numFmtId="167" fontId="15" fillId="4" borderId="18" xfId="1" applyNumberFormat="1" applyFont="1" applyFill="1" applyBorder="1" applyAlignment="1">
      <alignment horizontal="center" vertical="center" wrapText="1"/>
    </xf>
    <xf numFmtId="0" fontId="47" fillId="8" borderId="0" xfId="0" applyFont="1" applyFill="1" applyAlignment="1"/>
    <xf numFmtId="0" fontId="0" fillId="8" borderId="0" xfId="0" applyFill="1"/>
    <xf numFmtId="49" fontId="31" fillId="0" borderId="86" xfId="0" applyNumberFormat="1" applyFont="1" applyBorder="1" applyAlignment="1">
      <alignment horizontal="center" vertical="center"/>
    </xf>
    <xf numFmtId="49" fontId="31" fillId="0" borderId="87" xfId="0" applyNumberFormat="1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31" fillId="11" borderId="87" xfId="0" applyNumberFormat="1" applyFont="1" applyFill="1" applyBorder="1" applyAlignment="1">
      <alignment horizontal="center" vertical="center"/>
    </xf>
    <xf numFmtId="49" fontId="31" fillId="11" borderId="88" xfId="0" applyNumberFormat="1" applyFont="1" applyFill="1" applyBorder="1" applyAlignment="1">
      <alignment horizontal="center" vertical="center"/>
    </xf>
    <xf numFmtId="164" fontId="14" fillId="6" borderId="13" xfId="1" applyFont="1" applyFill="1" applyBorder="1"/>
    <xf numFmtId="16" fontId="16" fillId="0" borderId="0" xfId="2" applyNumberFormat="1" applyFont="1" applyFill="1" applyAlignment="1">
      <alignment horizontal="left"/>
    </xf>
    <xf numFmtId="4" fontId="29" fillId="7" borderId="63" xfId="0" applyNumberFormat="1" applyFont="1" applyFill="1" applyBorder="1" applyAlignment="1">
      <alignment horizontal="right" vertical="center"/>
    </xf>
    <xf numFmtId="49" fontId="13" fillId="0" borderId="0" xfId="0" applyNumberFormat="1" applyFont="1" applyBorder="1" applyAlignment="1"/>
    <xf numFmtId="165" fontId="15" fillId="0" borderId="18" xfId="9" applyFont="1" applyFill="1" applyBorder="1" applyAlignment="1"/>
    <xf numFmtId="16" fontId="0" fillId="0" borderId="0" xfId="0" quotePrefix="1" applyNumberFormat="1" applyAlignment="1">
      <alignment horizontal="left"/>
    </xf>
    <xf numFmtId="0" fontId="0" fillId="0" borderId="0" xfId="0" applyAlignment="1">
      <alignment wrapText="1"/>
    </xf>
    <xf numFmtId="0" fontId="14" fillId="4" borderId="59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wrapText="1"/>
    </xf>
    <xf numFmtId="49" fontId="60" fillId="0" borderId="84" xfId="0" applyNumberFormat="1" applyFont="1" applyBorder="1" applyAlignment="1">
      <alignment horizontal="left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4" fontId="13" fillId="7" borderId="12" xfId="5" applyNumberFormat="1" applyFont="1" applyFill="1" applyBorder="1"/>
    <xf numFmtId="4" fontId="13" fillId="3" borderId="12" xfId="6" applyNumberFormat="1" applyFont="1" applyFill="1" applyBorder="1" applyProtection="1">
      <protection locked="0"/>
    </xf>
    <xf numFmtId="4" fontId="13" fillId="7" borderId="12" xfId="6" applyNumberFormat="1" applyFont="1" applyFill="1" applyBorder="1" applyProtection="1">
      <protection locked="0"/>
    </xf>
    <xf numFmtId="4" fontId="13" fillId="8" borderId="12" xfId="6" applyNumberFormat="1" applyFont="1" applyFill="1" applyBorder="1" applyProtection="1">
      <protection locked="0"/>
    </xf>
    <xf numFmtId="4" fontId="29" fillId="9" borderId="52" xfId="0" applyNumberFormat="1" applyFont="1" applyFill="1" applyBorder="1" applyAlignment="1">
      <alignment horizontal="right"/>
    </xf>
    <xf numFmtId="49" fontId="31" fillId="0" borderId="51" xfId="0" applyNumberFormat="1" applyFont="1" applyBorder="1" applyAlignment="1">
      <alignment horizontal="right"/>
    </xf>
    <xf numFmtId="0" fontId="0" fillId="11" borderId="59" xfId="0" applyFill="1" applyBorder="1" applyAlignment="1">
      <alignment horizontal="right"/>
    </xf>
    <xf numFmtId="0" fontId="14" fillId="4" borderId="90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 vertical="center"/>
    </xf>
    <xf numFmtId="4" fontId="29" fillId="7" borderId="91" xfId="0" applyNumberFormat="1" applyFont="1" applyFill="1" applyBorder="1" applyAlignment="1">
      <alignment horizontal="right" vertical="center"/>
    </xf>
    <xf numFmtId="164" fontId="1" fillId="8" borderId="54" xfId="1" applyFont="1" applyFill="1" applyBorder="1"/>
    <xf numFmtId="4" fontId="29" fillId="19" borderId="71" xfId="0" applyNumberFormat="1" applyFont="1" applyFill="1" applyBorder="1" applyAlignment="1">
      <alignment horizontal="right" vertical="center"/>
    </xf>
    <xf numFmtId="0" fontId="18" fillId="4" borderId="18" xfId="0" applyFont="1" applyFill="1" applyBorder="1" applyAlignment="1">
      <alignment horizontal="center" vertical="center"/>
    </xf>
    <xf numFmtId="0" fontId="10" fillId="0" borderId="0" xfId="0" applyFont="1"/>
    <xf numFmtId="0" fontId="61" fillId="20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62" fillId="21" borderId="1" xfId="0" applyFont="1" applyFill="1" applyBorder="1" applyAlignment="1">
      <alignment horizontal="justify" vertical="center" wrapText="1"/>
    </xf>
    <xf numFmtId="0" fontId="64" fillId="22" borderId="21" xfId="0" applyFont="1" applyFill="1" applyBorder="1" applyAlignment="1">
      <alignment vertical="center" wrapText="1"/>
    </xf>
    <xf numFmtId="0" fontId="64" fillId="22" borderId="59" xfId="0" applyFont="1" applyFill="1" applyBorder="1" applyAlignment="1">
      <alignment vertical="center" wrapText="1"/>
    </xf>
    <xf numFmtId="0" fontId="64" fillId="20" borderId="1" xfId="0" applyFont="1" applyFill="1" applyBorder="1" applyAlignment="1">
      <alignment vertical="center" wrapText="1"/>
    </xf>
    <xf numFmtId="0" fontId="64" fillId="2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1" borderId="1" xfId="0" applyFont="1" applyFill="1" applyBorder="1" applyAlignment="1">
      <alignment wrapText="1"/>
    </xf>
    <xf numFmtId="0" fontId="0" fillId="21" borderId="1" xfId="0" applyFill="1" applyBorder="1" applyAlignment="1">
      <alignment wrapText="1"/>
    </xf>
    <xf numFmtId="14" fontId="0" fillId="23" borderId="1" xfId="0" applyNumberFormat="1" applyFill="1" applyBorder="1" applyAlignment="1">
      <alignment wrapText="1"/>
    </xf>
    <xf numFmtId="0" fontId="4" fillId="24" borderId="1" xfId="0" applyFont="1" applyFill="1" applyBorder="1" applyAlignment="1">
      <alignment wrapText="1"/>
    </xf>
    <xf numFmtId="4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wrapText="1"/>
    </xf>
    <xf numFmtId="0" fontId="14" fillId="0" borderId="0" xfId="4" applyFont="1" applyFill="1" applyBorder="1" applyAlignment="1">
      <alignment wrapText="1"/>
    </xf>
    <xf numFmtId="0" fontId="20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wrapText="1"/>
    </xf>
    <xf numFmtId="49" fontId="66" fillId="11" borderId="35" xfId="0" applyNumberFormat="1" applyFont="1" applyFill="1" applyBorder="1" applyAlignment="1">
      <alignment horizontal="right"/>
    </xf>
    <xf numFmtId="4" fontId="59" fillId="9" borderId="26" xfId="0" applyNumberFormat="1" applyFont="1" applyFill="1" applyBorder="1" applyAlignment="1">
      <alignment horizontal="right"/>
    </xf>
    <xf numFmtId="4" fontId="59" fillId="9" borderId="28" xfId="0" applyNumberFormat="1" applyFont="1" applyFill="1" applyBorder="1" applyAlignment="1">
      <alignment horizontal="right"/>
    </xf>
    <xf numFmtId="49" fontId="66" fillId="0" borderId="36" xfId="0" applyNumberFormat="1" applyFont="1" applyBorder="1" applyAlignment="1">
      <alignment horizontal="right"/>
    </xf>
    <xf numFmtId="0" fontId="13" fillId="8" borderId="29" xfId="0" applyFont="1" applyFill="1" applyBorder="1" applyAlignment="1">
      <alignment horizontal="left"/>
    </xf>
    <xf numFmtId="4" fontId="59" fillId="3" borderId="29" xfId="0" applyNumberFormat="1" applyFont="1" applyFill="1" applyBorder="1" applyAlignment="1">
      <alignment horizontal="right"/>
    </xf>
    <xf numFmtId="0" fontId="13" fillId="3" borderId="29" xfId="0" applyFont="1" applyFill="1" applyBorder="1" applyAlignment="1">
      <alignment horizontal="left"/>
    </xf>
    <xf numFmtId="0" fontId="13" fillId="3" borderId="30" xfId="0" applyFont="1" applyFill="1" applyBorder="1" applyAlignment="1">
      <alignment horizontal="left"/>
    </xf>
    <xf numFmtId="4" fontId="59" fillId="7" borderId="31" xfId="0" applyNumberFormat="1" applyFont="1" applyFill="1" applyBorder="1" applyAlignment="1">
      <alignment horizontal="right"/>
    </xf>
    <xf numFmtId="49" fontId="66" fillId="0" borderId="36" xfId="0" applyNumberFormat="1" applyFont="1" applyFill="1" applyBorder="1" applyAlignment="1">
      <alignment horizontal="right"/>
    </xf>
    <xf numFmtId="4" fontId="59" fillId="7" borderId="29" xfId="0" applyNumberFormat="1" applyFont="1" applyFill="1" applyBorder="1" applyAlignment="1">
      <alignment horizontal="right"/>
    </xf>
    <xf numFmtId="4" fontId="59" fillId="7" borderId="30" xfId="0" applyNumberFormat="1" applyFont="1" applyFill="1" applyBorder="1" applyAlignment="1">
      <alignment horizontal="right"/>
    </xf>
    <xf numFmtId="49" fontId="59" fillId="0" borderId="36" xfId="0" applyNumberFormat="1" applyFont="1" applyFill="1" applyBorder="1" applyAlignment="1">
      <alignment horizontal="right"/>
    </xf>
    <xf numFmtId="0" fontId="13" fillId="0" borderId="37" xfId="4" applyFont="1" applyFill="1" applyBorder="1" applyAlignment="1">
      <alignment horizontal="right"/>
    </xf>
    <xf numFmtId="4" fontId="59" fillId="3" borderId="30" xfId="0" applyNumberFormat="1" applyFont="1" applyFill="1" applyBorder="1" applyAlignment="1">
      <alignment horizontal="right"/>
    </xf>
    <xf numFmtId="0" fontId="13" fillId="0" borderId="6" xfId="4" applyFont="1" applyFill="1" applyBorder="1" applyAlignment="1">
      <alignment horizontal="right"/>
    </xf>
    <xf numFmtId="49" fontId="66" fillId="12" borderId="36" xfId="0" applyNumberFormat="1" applyFont="1" applyFill="1" applyBorder="1" applyAlignment="1">
      <alignment horizontal="right"/>
    </xf>
    <xf numFmtId="49" fontId="59" fillId="0" borderId="36" xfId="0" applyNumberFormat="1" applyFont="1" applyBorder="1" applyAlignment="1">
      <alignment horizontal="right"/>
    </xf>
    <xf numFmtId="49" fontId="59" fillId="0" borderId="37" xfId="0" applyNumberFormat="1" applyFont="1" applyFill="1" applyBorder="1" applyAlignment="1">
      <alignment horizontal="right"/>
    </xf>
    <xf numFmtId="0" fontId="66" fillId="0" borderId="37" xfId="4" applyFont="1" applyFill="1" applyBorder="1" applyAlignment="1">
      <alignment horizontal="right"/>
    </xf>
    <xf numFmtId="0" fontId="20" fillId="0" borderId="12" xfId="4" applyFont="1" applyFill="1" applyBorder="1"/>
    <xf numFmtId="0" fontId="59" fillId="0" borderId="37" xfId="4" applyFont="1" applyFill="1" applyBorder="1" applyAlignment="1">
      <alignment horizontal="right"/>
    </xf>
    <xf numFmtId="0" fontId="22" fillId="0" borderId="12" xfId="4" applyFont="1" applyBorder="1" applyAlignment="1">
      <alignment horizontal="right"/>
    </xf>
    <xf numFmtId="4" fontId="59" fillId="9" borderId="31" xfId="0" applyNumberFormat="1" applyFont="1" applyFill="1" applyBorder="1" applyAlignment="1">
      <alignment horizontal="right"/>
    </xf>
    <xf numFmtId="4" fontId="59" fillId="9" borderId="29" xfId="0" applyNumberFormat="1" applyFont="1" applyFill="1" applyBorder="1" applyAlignment="1">
      <alignment horizontal="right"/>
    </xf>
    <xf numFmtId="4" fontId="59" fillId="9" borderId="30" xfId="0" applyNumberFormat="1" applyFont="1" applyFill="1" applyBorder="1" applyAlignment="1">
      <alignment horizontal="right"/>
    </xf>
    <xf numFmtId="49" fontId="67" fillId="0" borderId="36" xfId="0" applyNumberFormat="1" applyFont="1" applyBorder="1" applyAlignment="1">
      <alignment horizontal="right"/>
    </xf>
    <xf numFmtId="4" fontId="66" fillId="7" borderId="29" xfId="0" applyNumberFormat="1" applyFont="1" applyFill="1" applyBorder="1" applyAlignment="1">
      <alignment horizontal="right"/>
    </xf>
    <xf numFmtId="4" fontId="66" fillId="7" borderId="44" xfId="0" applyNumberFormat="1" applyFont="1" applyFill="1" applyBorder="1" applyAlignment="1">
      <alignment horizontal="right"/>
    </xf>
    <xf numFmtId="4" fontId="59" fillId="7" borderId="44" xfId="0" applyNumberFormat="1" applyFont="1" applyFill="1" applyBorder="1" applyAlignment="1">
      <alignment horizontal="right"/>
    </xf>
    <xf numFmtId="167" fontId="15" fillId="0" borderId="37" xfId="1" applyNumberFormat="1" applyFont="1" applyFill="1" applyBorder="1" applyAlignment="1">
      <alignment horizontal="center"/>
    </xf>
    <xf numFmtId="49" fontId="66" fillId="7" borderId="52" xfId="0" applyNumberFormat="1" applyFont="1" applyFill="1" applyBorder="1" applyAlignment="1">
      <alignment horizontal="center" vertical="center"/>
    </xf>
    <xf numFmtId="49" fontId="66" fillId="7" borderId="47" xfId="0" applyNumberFormat="1" applyFont="1" applyFill="1" applyBorder="1" applyAlignment="1">
      <alignment horizontal="center" vertical="center"/>
    </xf>
    <xf numFmtId="0" fontId="13" fillId="14" borderId="72" xfId="0" applyFont="1" applyFill="1" applyBorder="1" applyAlignment="1">
      <alignment horizontal="center" vertical="center"/>
    </xf>
    <xf numFmtId="49" fontId="66" fillId="15" borderId="66" xfId="0" applyNumberFormat="1" applyFont="1" applyFill="1" applyBorder="1" applyAlignment="1">
      <alignment horizontal="left" vertical="top" wrapText="1"/>
    </xf>
    <xf numFmtId="0" fontId="13" fillId="14" borderId="73" xfId="0" applyFont="1" applyFill="1" applyBorder="1" applyAlignment="1">
      <alignment horizontal="center" vertical="center"/>
    </xf>
    <xf numFmtId="49" fontId="66" fillId="15" borderId="68" xfId="0" applyNumberFormat="1" applyFont="1" applyFill="1" applyBorder="1" applyAlignment="1">
      <alignment horizontal="left" vertical="top" wrapText="1"/>
    </xf>
    <xf numFmtId="0" fontId="13" fillId="11" borderId="74" xfId="0" applyFont="1" applyFill="1" applyBorder="1" applyAlignment="1">
      <alignment horizontal="center" vertical="center"/>
    </xf>
    <xf numFmtId="49" fontId="66" fillId="11" borderId="70" xfId="0" applyNumberFormat="1" applyFont="1" applyFill="1" applyBorder="1" applyAlignment="1">
      <alignment horizontal="center" vertical="center" wrapText="1"/>
    </xf>
    <xf numFmtId="0" fontId="15" fillId="0" borderId="4" xfId="0" applyFont="1" applyBorder="1"/>
    <xf numFmtId="49" fontId="59" fillId="0" borderId="3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wrapText="1"/>
    </xf>
    <xf numFmtId="4" fontId="59" fillId="7" borderId="44" xfId="0" applyNumberFormat="1" applyFont="1" applyFill="1" applyBorder="1" applyAlignment="1">
      <alignment horizontal="right" vertical="center"/>
    </xf>
    <xf numFmtId="1" fontId="13" fillId="0" borderId="0" xfId="2" applyNumberFormat="1" applyFont="1" applyFill="1" applyAlignment="1">
      <alignment horizontal="left"/>
    </xf>
    <xf numFmtId="1" fontId="15" fillId="0" borderId="0" xfId="2" applyNumberFormat="1" applyFont="1" applyFill="1" applyAlignment="1">
      <alignment horizontal="left"/>
    </xf>
    <xf numFmtId="0" fontId="14" fillId="0" borderId="3" xfId="0" applyFont="1" applyFill="1" applyBorder="1"/>
    <xf numFmtId="9" fontId="18" fillId="8" borderId="23" xfId="0" applyNumberFormat="1" applyFont="1" applyFill="1" applyBorder="1" applyAlignment="1">
      <alignment horizontal="right"/>
    </xf>
    <xf numFmtId="4" fontId="13" fillId="3" borderId="12" xfId="1" applyNumberFormat="1" applyFont="1" applyFill="1" applyBorder="1"/>
    <xf numFmtId="9" fontId="13" fillId="8" borderId="12" xfId="0" applyNumberFormat="1" applyFont="1" applyFill="1" applyBorder="1" applyAlignment="1">
      <alignment horizontal="right"/>
    </xf>
    <xf numFmtId="4" fontId="13" fillId="7" borderId="12" xfId="1" applyNumberFormat="1" applyFont="1" applyFill="1" applyBorder="1" applyAlignment="1" applyProtection="1">
      <alignment horizontal="right"/>
    </xf>
    <xf numFmtId="0" fontId="33" fillId="0" borderId="2" xfId="0" quotePrefix="1" applyFont="1" applyFill="1" applyBorder="1" applyAlignment="1"/>
    <xf numFmtId="0" fontId="33" fillId="0" borderId="2" xfId="0" quotePrefix="1" applyFont="1" applyFill="1" applyBorder="1" applyAlignment="1">
      <alignment wrapText="1"/>
    </xf>
    <xf numFmtId="0" fontId="14" fillId="0" borderId="1" xfId="0" applyFont="1" applyFill="1" applyBorder="1"/>
    <xf numFmtId="9" fontId="18" fillId="8" borderId="12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wrapText="1"/>
    </xf>
    <xf numFmtId="4" fontId="13" fillId="3" borderId="54" xfId="1" applyNumberFormat="1" applyFont="1" applyFill="1" applyBorder="1"/>
    <xf numFmtId="49" fontId="68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4" fillId="0" borderId="2" xfId="0" applyFont="1" applyBorder="1" applyAlignment="1">
      <alignment wrapText="1"/>
    </xf>
    <xf numFmtId="4" fontId="66" fillId="7" borderId="26" xfId="0" applyNumberFormat="1" applyFont="1" applyFill="1" applyBorder="1" applyAlignment="1">
      <alignment horizontal="right"/>
    </xf>
    <xf numFmtId="49" fontId="66" fillId="8" borderId="26" xfId="0" applyNumberFormat="1" applyFont="1" applyFill="1" applyBorder="1" applyAlignment="1">
      <alignment horizontal="center" vertical="center"/>
    </xf>
    <xf numFmtId="4" fontId="66" fillId="7" borderId="82" xfId="0" applyNumberFormat="1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center"/>
    </xf>
    <xf numFmtId="49" fontId="59" fillId="8" borderId="30" xfId="0" applyNumberFormat="1" applyFont="1" applyFill="1" applyBorder="1" applyAlignment="1">
      <alignment horizontal="center" vertical="center"/>
    </xf>
    <xf numFmtId="4" fontId="66" fillId="7" borderId="41" xfId="0" applyNumberFormat="1" applyFont="1" applyFill="1" applyBorder="1" applyAlignment="1">
      <alignment horizontal="right" vertical="center"/>
    </xf>
    <xf numFmtId="0" fontId="13" fillId="3" borderId="45" xfId="0" applyFont="1" applyFill="1" applyBorder="1" applyAlignment="1">
      <alignment horizontal="center"/>
    </xf>
    <xf numFmtId="49" fontId="59" fillId="8" borderId="45" xfId="0" applyNumberFormat="1" applyFont="1" applyFill="1" applyBorder="1" applyAlignment="1">
      <alignment horizontal="center" vertical="center"/>
    </xf>
    <xf numFmtId="4" fontId="66" fillId="7" borderId="83" xfId="0" applyNumberFormat="1" applyFont="1" applyFill="1" applyBorder="1" applyAlignment="1">
      <alignment horizontal="right" vertical="center"/>
    </xf>
    <xf numFmtId="164" fontId="14" fillId="0" borderId="24" xfId="1" applyFont="1" applyFill="1" applyBorder="1" applyAlignment="1">
      <alignment horizontal="left" vertical="center"/>
    </xf>
    <xf numFmtId="4" fontId="66" fillId="9" borderId="47" xfId="0" applyNumberFormat="1" applyFont="1" applyFill="1" applyBorder="1" applyAlignment="1">
      <alignment horizontal="right"/>
    </xf>
    <xf numFmtId="49" fontId="66" fillId="10" borderId="47" xfId="0" applyNumberFormat="1" applyFont="1" applyFill="1" applyBorder="1" applyAlignment="1">
      <alignment horizontal="center" vertical="center"/>
    </xf>
    <xf numFmtId="4" fontId="66" fillId="9" borderId="48" xfId="0" applyNumberFormat="1" applyFont="1" applyFill="1" applyBorder="1" applyAlignment="1">
      <alignment horizontal="right" vertical="center"/>
    </xf>
    <xf numFmtId="0" fontId="13" fillId="8" borderId="26" xfId="0" applyFont="1" applyFill="1" applyBorder="1" applyAlignment="1">
      <alignment horizontal="center" vertical="center"/>
    </xf>
    <xf numFmtId="4" fontId="59" fillId="7" borderId="43" xfId="0" applyNumberFormat="1" applyFont="1" applyFill="1" applyBorder="1" applyAlignment="1">
      <alignment horizontal="right" vertical="center"/>
    </xf>
    <xf numFmtId="0" fontId="13" fillId="8" borderId="29" xfId="0" applyFont="1" applyFill="1" applyBorder="1" applyAlignment="1">
      <alignment horizontal="center" vertical="center"/>
    </xf>
    <xf numFmtId="49" fontId="59" fillId="8" borderId="29" xfId="0" applyNumberFormat="1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4" fontId="59" fillId="3" borderId="44" xfId="0" applyNumberFormat="1" applyFont="1" applyFill="1" applyBorder="1" applyAlignment="1">
      <alignment horizontal="right" vertical="center"/>
    </xf>
    <xf numFmtId="49" fontId="59" fillId="8" borderId="32" xfId="0" applyNumberFormat="1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49" fontId="59" fillId="0" borderId="35" xfId="0" applyNumberFormat="1" applyFont="1" applyBorder="1" applyAlignment="1">
      <alignment horizontal="center"/>
    </xf>
    <xf numFmtId="4" fontId="59" fillId="3" borderId="43" xfId="0" applyNumberFormat="1" applyFont="1" applyFill="1" applyBorder="1" applyAlignment="1">
      <alignment horizontal="right" vertical="center"/>
    </xf>
    <xf numFmtId="49" fontId="59" fillId="0" borderId="36" xfId="0" applyNumberFormat="1" applyFont="1" applyBorder="1" applyAlignment="1">
      <alignment horizontal="center"/>
    </xf>
    <xf numFmtId="49" fontId="66" fillId="0" borderId="36" xfId="0" applyNumberFormat="1" applyFont="1" applyBorder="1" applyAlignment="1">
      <alignment horizontal="center"/>
    </xf>
    <xf numFmtId="0" fontId="15" fillId="0" borderId="12" xfId="0" applyFont="1" applyFill="1" applyBorder="1" applyAlignment="1"/>
    <xf numFmtId="0" fontId="13" fillId="0" borderId="36" xfId="0" applyFont="1" applyBorder="1" applyAlignment="1">
      <alignment horizontal="center"/>
    </xf>
    <xf numFmtId="4" fontId="66" fillId="7" borderId="44" xfId="0" applyNumberFormat="1" applyFont="1" applyFill="1" applyBorder="1" applyAlignment="1">
      <alignment horizontal="right" vertical="center"/>
    </xf>
    <xf numFmtId="0" fontId="69" fillId="0" borderId="0" xfId="0" applyFont="1" applyFill="1" applyAlignment="1"/>
    <xf numFmtId="0" fontId="59" fillId="0" borderId="6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wrapText="1"/>
    </xf>
    <xf numFmtId="164" fontId="13" fillId="3" borderId="7" xfId="1" applyFont="1" applyFill="1" applyBorder="1"/>
    <xf numFmtId="0" fontId="18" fillId="0" borderId="12" xfId="0" applyFont="1" applyFill="1" applyBorder="1" applyAlignment="1">
      <alignment horizontal="center"/>
    </xf>
    <xf numFmtId="0" fontId="13" fillId="0" borderId="7" xfId="1" applyNumberFormat="1" applyFont="1" applyFill="1" applyBorder="1"/>
    <xf numFmtId="0" fontId="59" fillId="0" borderId="8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wrapText="1"/>
    </xf>
    <xf numFmtId="0" fontId="13" fillId="8" borderId="54" xfId="0" applyFont="1" applyFill="1" applyBorder="1" applyAlignment="1">
      <alignment horizontal="center"/>
    </xf>
    <xf numFmtId="0" fontId="13" fillId="0" borderId="9" xfId="1" applyNumberFormat="1" applyFont="1" applyFill="1" applyBorder="1"/>
    <xf numFmtId="4" fontId="13" fillId="0" borderId="0" xfId="0" applyNumberFormat="1" applyFont="1"/>
    <xf numFmtId="165" fontId="13" fillId="0" borderId="18" xfId="9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0" fontId="13" fillId="8" borderId="7" xfId="0" applyFont="1" applyFill="1" applyBorder="1"/>
    <xf numFmtId="165" fontId="13" fillId="7" borderId="7" xfId="9" applyFont="1" applyFill="1" applyBorder="1"/>
    <xf numFmtId="0" fontId="13" fillId="0" borderId="12" xfId="0" quotePrefix="1" applyFont="1" applyFill="1" applyBorder="1" applyAlignment="1">
      <alignment wrapText="1"/>
    </xf>
    <xf numFmtId="0" fontId="13" fillId="0" borderId="39" xfId="0" applyFont="1" applyFill="1" applyBorder="1" applyAlignment="1">
      <alignment horizontal="right"/>
    </xf>
    <xf numFmtId="0" fontId="13" fillId="0" borderId="0" xfId="2" applyNumberFormat="1" applyFont="1" applyFill="1" applyAlignment="1">
      <alignment horizontal="left"/>
    </xf>
    <xf numFmtId="0" fontId="18" fillId="18" borderId="59" xfId="0" applyFont="1" applyFill="1" applyBorder="1" applyAlignment="1">
      <alignment horizontal="center" vertical="center" wrapText="1"/>
    </xf>
    <xf numFmtId="0" fontId="18" fillId="18" borderId="59" xfId="0" applyFont="1" applyFill="1" applyBorder="1" applyAlignment="1">
      <alignment horizontal="center" wrapText="1"/>
    </xf>
    <xf numFmtId="0" fontId="18" fillId="0" borderId="0" xfId="0" applyFont="1"/>
    <xf numFmtId="0" fontId="59" fillId="0" borderId="89" xfId="0" applyFont="1" applyFill="1" applyBorder="1"/>
    <xf numFmtId="0" fontId="13" fillId="0" borderId="3" xfId="0" applyFont="1" applyFill="1" applyBorder="1"/>
    <xf numFmtId="0" fontId="13" fillId="3" borderId="3" xfId="0" applyFont="1" applyFill="1" applyBorder="1"/>
    <xf numFmtId="0" fontId="59" fillId="0" borderId="75" xfId="0" applyFont="1" applyFill="1" applyBorder="1"/>
    <xf numFmtId="0" fontId="13" fillId="0" borderId="1" xfId="0" applyFont="1" applyFill="1" applyBorder="1"/>
    <xf numFmtId="0" fontId="13" fillId="3" borderId="1" xfId="0" applyFont="1" applyFill="1" applyBorder="1"/>
    <xf numFmtId="0" fontId="72" fillId="0" borderId="0" xfId="0" applyFont="1"/>
    <xf numFmtId="49" fontId="13" fillId="0" borderId="0" xfId="2" applyNumberFormat="1" applyFont="1" applyFill="1"/>
    <xf numFmtId="0" fontId="13" fillId="4" borderId="4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8" fillId="4" borderId="85" xfId="0" applyFont="1" applyFill="1" applyBorder="1" applyAlignment="1">
      <alignment horizontal="center"/>
    </xf>
    <xf numFmtId="4" fontId="13" fillId="7" borderId="7" xfId="0" applyNumberFormat="1" applyFont="1" applyFill="1" applyBorder="1"/>
    <xf numFmtId="0" fontId="15" fillId="0" borderId="0" xfId="4" applyFont="1" applyFill="1" applyBorder="1" applyAlignment="1">
      <alignment wrapText="1"/>
    </xf>
    <xf numFmtId="0" fontId="18" fillId="0" borderId="6" xfId="4" applyFont="1" applyFill="1" applyBorder="1" applyAlignment="1">
      <alignment horizontal="right"/>
    </xf>
    <xf numFmtId="0" fontId="13" fillId="3" borderId="7" xfId="0" applyFont="1" applyFill="1" applyBorder="1"/>
    <xf numFmtId="0" fontId="18" fillId="0" borderId="8" xfId="4" applyFont="1" applyFill="1" applyBorder="1" applyAlignment="1">
      <alignment horizontal="right"/>
    </xf>
    <xf numFmtId="0" fontId="18" fillId="0" borderId="40" xfId="4" applyFont="1" applyFill="1" applyBorder="1" applyAlignment="1">
      <alignment wrapText="1"/>
    </xf>
    <xf numFmtId="4" fontId="13" fillId="7" borderId="9" xfId="0" applyNumberFormat="1" applyFont="1" applyFill="1" applyBorder="1"/>
    <xf numFmtId="0" fontId="73" fillId="0" borderId="15" xfId="0" quotePrefix="1" applyFont="1" applyBorder="1"/>
    <xf numFmtId="0" fontId="73" fillId="0" borderId="18" xfId="0" quotePrefix="1" applyFont="1" applyBorder="1"/>
    <xf numFmtId="0" fontId="11" fillId="0" borderId="18" xfId="3" quotePrefix="1" applyBorder="1"/>
    <xf numFmtId="0" fontId="73" fillId="0" borderId="18" xfId="0" applyFont="1" applyBorder="1"/>
    <xf numFmtId="0" fontId="11" fillId="0" borderId="18" xfId="3" applyBorder="1"/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11" fillId="0" borderId="39" xfId="3" quotePrefix="1" applyBorder="1"/>
    <xf numFmtId="2" fontId="8" fillId="0" borderId="15" xfId="2" applyNumberFormat="1" applyFont="1" applyFill="1" applyBorder="1"/>
    <xf numFmtId="2" fontId="8" fillId="0" borderId="18" xfId="2" applyNumberFormat="1" applyFont="1" applyFill="1" applyBorder="1"/>
    <xf numFmtId="2" fontId="12" fillId="0" borderId="18" xfId="2" applyNumberFormat="1" applyFont="1" applyFill="1" applyBorder="1"/>
    <xf numFmtId="2" fontId="9" fillId="0" borderId="18" xfId="2" applyNumberFormat="1" applyFont="1" applyFill="1" applyBorder="1"/>
    <xf numFmtId="1" fontId="9" fillId="0" borderId="18" xfId="2" applyNumberFormat="1" applyFont="1" applyFill="1" applyBorder="1" applyAlignment="1">
      <alignment horizontal="left"/>
    </xf>
    <xf numFmtId="1" fontId="8" fillId="0" borderId="18" xfId="2" applyNumberFormat="1" applyFont="1" applyFill="1" applyBorder="1" applyAlignment="1">
      <alignment horizontal="left"/>
    </xf>
    <xf numFmtId="1" fontId="12" fillId="0" borderId="18" xfId="2" applyNumberFormat="1" applyFont="1" applyFill="1" applyBorder="1" applyAlignment="1">
      <alignment horizontal="left"/>
    </xf>
    <xf numFmtId="2" fontId="10" fillId="0" borderId="18" xfId="2" applyNumberFormat="1" applyFont="1" applyBorder="1"/>
    <xf numFmtId="0" fontId="10" fillId="0" borderId="18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/>
    </xf>
    <xf numFmtId="0" fontId="10" fillId="0" borderId="39" xfId="0" applyFont="1" applyBorder="1"/>
    <xf numFmtId="0" fontId="10" fillId="0" borderId="15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6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horizontal="center" vertical="center" wrapText="1"/>
    </xf>
    <xf numFmtId="0" fontId="13" fillId="4" borderId="6" xfId="4" applyFont="1" applyFill="1" applyBorder="1" applyAlignment="1">
      <alignment horizontal="center" vertical="center" wrapText="1"/>
    </xf>
    <xf numFmtId="0" fontId="13" fillId="4" borderId="8" xfId="4" applyFont="1" applyFill="1" applyBorder="1" applyAlignment="1">
      <alignment horizontal="center" vertical="center" wrapText="1"/>
    </xf>
    <xf numFmtId="0" fontId="18" fillId="4" borderId="5" xfId="4" applyFont="1" applyFill="1" applyBorder="1" applyAlignment="1">
      <alignment horizontal="center" vertical="center" wrapText="1"/>
    </xf>
    <xf numFmtId="0" fontId="18" fillId="4" borderId="7" xfId="4" applyFont="1" applyFill="1" applyBorder="1" applyAlignment="1">
      <alignment horizontal="center" vertical="center" wrapText="1"/>
    </xf>
    <xf numFmtId="0" fontId="18" fillId="4" borderId="9" xfId="4" applyFont="1" applyFill="1" applyBorder="1" applyAlignment="1">
      <alignment horizontal="center" vertical="center" wrapText="1"/>
    </xf>
    <xf numFmtId="0" fontId="13" fillId="4" borderId="16" xfId="5" applyFont="1" applyFill="1" applyBorder="1" applyAlignment="1">
      <alignment horizontal="center" vertical="center" wrapText="1"/>
    </xf>
    <xf numFmtId="0" fontId="13" fillId="4" borderId="17" xfId="5" applyFont="1" applyFill="1" applyBorder="1" applyAlignment="1">
      <alignment horizontal="center" vertical="center" wrapText="1"/>
    </xf>
    <xf numFmtId="0" fontId="13" fillId="4" borderId="10" xfId="5" applyFont="1" applyFill="1" applyBorder="1" applyAlignment="1">
      <alignment horizontal="center" vertical="center"/>
    </xf>
    <xf numFmtId="0" fontId="13" fillId="4" borderId="15" xfId="5" applyFont="1" applyFill="1" applyBorder="1" applyAlignment="1">
      <alignment horizontal="center" vertical="center" wrapText="1"/>
    </xf>
    <xf numFmtId="0" fontId="13" fillId="4" borderId="18" xfId="5" applyFont="1" applyFill="1" applyBorder="1" applyAlignment="1">
      <alignment horizontal="center" vertical="center" wrapText="1"/>
    </xf>
    <xf numFmtId="0" fontId="13" fillId="4" borderId="21" xfId="5" applyFont="1" applyFill="1" applyBorder="1" applyAlignment="1">
      <alignment horizontal="center" vertical="center" wrapText="1"/>
    </xf>
    <xf numFmtId="0" fontId="13" fillId="4" borderId="14" xfId="5" applyFont="1" applyFill="1" applyBorder="1" applyAlignment="1">
      <alignment horizontal="center" vertical="center" wrapText="1"/>
    </xf>
    <xf numFmtId="0" fontId="13" fillId="4" borderId="22" xfId="5" applyFont="1" applyFill="1" applyBorder="1" applyAlignment="1">
      <alignment horizontal="center" vertical="center" wrapText="1"/>
    </xf>
    <xf numFmtId="0" fontId="13" fillId="4" borderId="39" xfId="5" applyFont="1" applyFill="1" applyBorder="1" applyAlignment="1">
      <alignment horizontal="center" vertical="center" wrapText="1"/>
    </xf>
    <xf numFmtId="0" fontId="18" fillId="4" borderId="15" xfId="5" applyFont="1" applyFill="1" applyBorder="1" applyAlignment="1">
      <alignment horizontal="center" vertical="center" wrapText="1"/>
    </xf>
    <xf numFmtId="0" fontId="18" fillId="4" borderId="39" xfId="5" applyFont="1" applyFill="1" applyBorder="1" applyAlignment="1">
      <alignment horizontal="center" vertical="center" wrapText="1"/>
    </xf>
    <xf numFmtId="0" fontId="13" fillId="4" borderId="19" xfId="5" applyFont="1" applyFill="1" applyBorder="1" applyAlignment="1">
      <alignment horizontal="center" vertical="center" wrapText="1"/>
    </xf>
    <xf numFmtId="0" fontId="13" fillId="4" borderId="40" xfId="5" applyFont="1" applyFill="1" applyBorder="1" applyAlignment="1">
      <alignment horizontal="center" vertical="center" wrapText="1"/>
    </xf>
    <xf numFmtId="0" fontId="13" fillId="4" borderId="41" xfId="5" applyFont="1" applyFill="1" applyBorder="1" applyAlignment="1">
      <alignment horizontal="center" vertical="center" wrapText="1"/>
    </xf>
    <xf numFmtId="0" fontId="13" fillId="4" borderId="20" xfId="5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166" fontId="13" fillId="4" borderId="16" xfId="0" applyNumberFormat="1" applyFont="1" applyFill="1" applyBorder="1" applyAlignment="1">
      <alignment horizontal="center" vertical="center"/>
    </xf>
    <xf numFmtId="166" fontId="13" fillId="4" borderId="17" xfId="0" applyNumberFormat="1" applyFont="1" applyFill="1" applyBorder="1" applyAlignment="1">
      <alignment horizontal="center" vertical="center"/>
    </xf>
    <xf numFmtId="166" fontId="13" fillId="4" borderId="19" xfId="0" applyNumberFormat="1" applyFont="1" applyFill="1" applyBorder="1" applyAlignment="1">
      <alignment horizontal="center" vertical="center"/>
    </xf>
    <xf numFmtId="166" fontId="13" fillId="4" borderId="20" xfId="0" applyNumberFormat="1" applyFont="1" applyFill="1" applyBorder="1" applyAlignment="1">
      <alignment horizontal="center" vertical="center"/>
    </xf>
    <xf numFmtId="166" fontId="13" fillId="4" borderId="15" xfId="0" applyNumberFormat="1" applyFont="1" applyFill="1" applyBorder="1" applyAlignment="1">
      <alignment horizontal="center" vertical="center" wrapText="1"/>
    </xf>
    <xf numFmtId="166" fontId="13" fillId="4" borderId="18" xfId="0" applyNumberFormat="1" applyFont="1" applyFill="1" applyBorder="1" applyAlignment="1">
      <alignment horizontal="center" vertical="center" wrapText="1"/>
    </xf>
    <xf numFmtId="166" fontId="13" fillId="4" borderId="39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center" vertical="center"/>
    </xf>
    <xf numFmtId="0" fontId="43" fillId="4" borderId="39" xfId="0" applyFont="1" applyFill="1" applyBorder="1" applyAlignment="1">
      <alignment horizontal="center" vertical="center"/>
    </xf>
    <xf numFmtId="166" fontId="18" fillId="4" borderId="60" xfId="0" applyNumberFormat="1" applyFont="1" applyFill="1" applyBorder="1" applyAlignment="1">
      <alignment horizontal="center" vertical="center" wrapText="1"/>
    </xf>
    <xf numFmtId="166" fontId="18" fillId="4" borderId="61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  <xf numFmtId="0" fontId="13" fillId="4" borderId="39" xfId="0" applyFont="1" applyFill="1" applyBorder="1" applyAlignment="1">
      <alignment horizontal="center" wrapText="1"/>
    </xf>
    <xf numFmtId="167" fontId="1" fillId="4" borderId="16" xfId="1" applyNumberFormat="1" applyFont="1" applyFill="1" applyBorder="1" applyAlignment="1">
      <alignment horizontal="center" wrapText="1"/>
    </xf>
    <xf numFmtId="167" fontId="1" fillId="4" borderId="37" xfId="1" applyNumberFormat="1" applyFont="1" applyFill="1" applyBorder="1" applyAlignment="1">
      <alignment horizontal="center" wrapText="1"/>
    </xf>
    <xf numFmtId="167" fontId="1" fillId="4" borderId="19" xfId="1" applyNumberFormat="1" applyFont="1" applyFill="1" applyBorder="1" applyAlignment="1">
      <alignment horizontal="center" wrapText="1"/>
    </xf>
    <xf numFmtId="167" fontId="15" fillId="4" borderId="5" xfId="1" applyNumberFormat="1" applyFont="1" applyFill="1" applyBorder="1" applyAlignment="1">
      <alignment horizontal="center"/>
    </xf>
    <xf numFmtId="167" fontId="13" fillId="4" borderId="7" xfId="1" applyNumberFormat="1" applyFont="1" applyFill="1" applyBorder="1" applyAlignment="1">
      <alignment horizontal="center"/>
    </xf>
    <xf numFmtId="167" fontId="13" fillId="4" borderId="9" xfId="1" applyNumberFormat="1" applyFont="1" applyFill="1" applyBorder="1" applyAlignment="1">
      <alignment horizontal="center"/>
    </xf>
    <xf numFmtId="167" fontId="15" fillId="4" borderId="16" xfId="1" applyNumberFormat="1" applyFont="1" applyFill="1" applyBorder="1" applyAlignment="1">
      <alignment horizontal="center"/>
    </xf>
    <xf numFmtId="167" fontId="13" fillId="4" borderId="37" xfId="1" applyNumberFormat="1" applyFont="1" applyFill="1" applyBorder="1" applyAlignment="1">
      <alignment horizontal="center"/>
    </xf>
    <xf numFmtId="167" fontId="13" fillId="4" borderId="19" xfId="1" applyNumberFormat="1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167" fontId="14" fillId="4" borderId="15" xfId="1" applyNumberFormat="1" applyFont="1" applyFill="1" applyBorder="1" applyAlignment="1">
      <alignment horizontal="center" vertical="center" wrapText="1"/>
    </xf>
    <xf numFmtId="167" fontId="18" fillId="4" borderId="18" xfId="1" applyNumberFormat="1" applyFont="1" applyFill="1" applyBorder="1" applyAlignment="1">
      <alignment horizontal="center" vertical="center" wrapText="1"/>
    </xf>
    <xf numFmtId="167" fontId="18" fillId="4" borderId="39" xfId="1" applyNumberFormat="1" applyFont="1" applyFill="1" applyBorder="1" applyAlignment="1">
      <alignment horizontal="center" vertical="center" wrapText="1"/>
    </xf>
    <xf numFmtId="167" fontId="13" fillId="4" borderId="15" xfId="1" applyNumberFormat="1" applyFont="1" applyFill="1" applyBorder="1" applyAlignment="1">
      <alignment horizontal="center"/>
    </xf>
    <xf numFmtId="167" fontId="13" fillId="4" borderId="18" xfId="1" applyNumberFormat="1" applyFont="1" applyFill="1" applyBorder="1" applyAlignment="1">
      <alignment horizontal="center"/>
    </xf>
    <xf numFmtId="167" fontId="13" fillId="4" borderId="39" xfId="1" applyNumberFormat="1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67" fontId="1" fillId="4" borderId="15" xfId="1" applyNumberFormat="1" applyFont="1" applyFill="1" applyBorder="1" applyAlignment="1">
      <alignment horizontal="center"/>
    </xf>
    <xf numFmtId="167" fontId="1" fillId="4" borderId="18" xfId="1" applyNumberFormat="1" applyFont="1" applyFill="1" applyBorder="1" applyAlignment="1">
      <alignment horizontal="center"/>
    </xf>
    <xf numFmtId="167" fontId="1" fillId="4" borderId="39" xfId="1" applyNumberFormat="1" applyFont="1" applyFill="1" applyBorder="1" applyAlignment="1">
      <alignment horizontal="center"/>
    </xf>
    <xf numFmtId="167" fontId="1" fillId="4" borderId="65" xfId="1" applyNumberFormat="1" applyFont="1" applyFill="1" applyBorder="1" applyAlignment="1">
      <alignment horizontal="center"/>
    </xf>
    <xf numFmtId="49" fontId="66" fillId="0" borderId="53" xfId="0" applyNumberFormat="1" applyFont="1" applyBorder="1" applyAlignment="1">
      <alignment horizontal="center" vertical="center"/>
    </xf>
    <xf numFmtId="49" fontId="66" fillId="0" borderId="36" xfId="0" applyNumberFormat="1" applyFont="1" applyBorder="1" applyAlignment="1">
      <alignment horizontal="center" vertical="center"/>
    </xf>
    <xf numFmtId="49" fontId="66" fillId="0" borderId="51" xfId="0" applyNumberFormat="1" applyFont="1" applyBorder="1" applyAlignment="1">
      <alignment horizontal="center" vertical="center"/>
    </xf>
    <xf numFmtId="49" fontId="66" fillId="0" borderId="35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164" fontId="18" fillId="4" borderId="15" xfId="1" applyFont="1" applyFill="1" applyBorder="1" applyAlignment="1">
      <alignment horizontal="center" vertical="center"/>
    </xf>
    <xf numFmtId="164" fontId="18" fillId="4" borderId="39" xfId="1" applyFont="1" applyFill="1" applyBorder="1" applyAlignment="1">
      <alignment horizontal="center" vertical="center"/>
    </xf>
    <xf numFmtId="43" fontId="18" fillId="4" borderId="4" xfId="1" applyNumberFormat="1" applyFont="1" applyFill="1" applyBorder="1" applyAlignment="1">
      <alignment horizontal="center" vertical="center" wrapText="1"/>
    </xf>
    <xf numFmtId="43" fontId="18" fillId="4" borderId="8" xfId="1" applyNumberFormat="1" applyFont="1" applyFill="1" applyBorder="1" applyAlignment="1">
      <alignment horizontal="center" vertical="center" wrapText="1"/>
    </xf>
    <xf numFmtId="43" fontId="18" fillId="4" borderId="5" xfId="1" applyNumberFormat="1" applyFont="1" applyFill="1" applyBorder="1" applyAlignment="1">
      <alignment horizontal="center" vertical="top"/>
    </xf>
    <xf numFmtId="43" fontId="18" fillId="4" borderId="9" xfId="1" applyNumberFormat="1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43" fontId="18" fillId="4" borderId="21" xfId="1" applyNumberFormat="1" applyFont="1" applyFill="1" applyBorder="1" applyAlignment="1">
      <alignment horizontal="center" vertical="center"/>
    </xf>
    <xf numFmtId="43" fontId="18" fillId="4" borderId="22" xfId="1" applyNumberFormat="1" applyFont="1" applyFill="1" applyBorder="1" applyAlignment="1">
      <alignment horizontal="center" vertical="center"/>
    </xf>
    <xf numFmtId="43" fontId="18" fillId="4" borderId="15" xfId="1" applyNumberFormat="1" applyFont="1" applyFill="1" applyBorder="1" applyAlignment="1">
      <alignment horizontal="center" vertical="center" wrapText="1"/>
    </xf>
    <xf numFmtId="43" fontId="18" fillId="4" borderId="18" xfId="1" applyNumberFormat="1" applyFont="1" applyFill="1" applyBorder="1" applyAlignment="1">
      <alignment horizontal="center" vertical="center" wrapText="1"/>
    </xf>
    <xf numFmtId="43" fontId="18" fillId="4" borderId="39" xfId="1" applyNumberFormat="1" applyFont="1" applyFill="1" applyBorder="1" applyAlignment="1">
      <alignment horizontal="center" vertical="center" wrapText="1"/>
    </xf>
    <xf numFmtId="4" fontId="18" fillId="4" borderId="15" xfId="0" applyNumberFormat="1" applyFont="1" applyFill="1" applyBorder="1" applyAlignment="1">
      <alignment horizontal="center" vertical="center" wrapText="1"/>
    </xf>
    <xf numFmtId="4" fontId="18" fillId="4" borderId="18" xfId="0" applyNumberFormat="1" applyFont="1" applyFill="1" applyBorder="1" applyAlignment="1">
      <alignment horizontal="center" vertical="center" wrapText="1"/>
    </xf>
    <xf numFmtId="4" fontId="18" fillId="4" borderId="39" xfId="0" applyNumberFormat="1" applyFont="1" applyFill="1" applyBorder="1" applyAlignment="1">
      <alignment horizontal="center" vertical="center" wrapText="1"/>
    </xf>
    <xf numFmtId="4" fontId="14" fillId="4" borderId="15" xfId="0" applyNumberFormat="1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167" fontId="3" fillId="4" borderId="17" xfId="0" applyNumberFormat="1" applyFont="1" applyFill="1" applyBorder="1" applyAlignment="1">
      <alignment horizontal="center" vertical="center" wrapText="1"/>
    </xf>
    <xf numFmtId="167" fontId="3" fillId="4" borderId="20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165" fontId="13" fillId="4" borderId="21" xfId="9" applyFont="1" applyFill="1" applyBorder="1" applyAlignment="1">
      <alignment horizontal="center"/>
    </xf>
    <xf numFmtId="165" fontId="13" fillId="4" borderId="14" xfId="9" applyFont="1" applyFill="1" applyBorder="1" applyAlignment="1">
      <alignment horizontal="center"/>
    </xf>
    <xf numFmtId="165" fontId="13" fillId="4" borderId="22" xfId="9" applyFont="1" applyFill="1" applyBorder="1" applyAlignment="1">
      <alignment horizontal="center"/>
    </xf>
    <xf numFmtId="167" fontId="14" fillId="4" borderId="15" xfId="9" applyNumberFormat="1" applyFont="1" applyFill="1" applyBorder="1" applyAlignment="1">
      <alignment horizontal="center" vertical="center" wrapText="1"/>
    </xf>
    <xf numFmtId="167" fontId="18" fillId="4" borderId="18" xfId="9" applyNumberFormat="1" applyFont="1" applyFill="1" applyBorder="1" applyAlignment="1">
      <alignment horizontal="center" vertical="center" wrapText="1"/>
    </xf>
    <xf numFmtId="167" fontId="18" fillId="4" borderId="39" xfId="9" applyNumberFormat="1" applyFont="1" applyFill="1" applyBorder="1" applyAlignment="1">
      <alignment horizontal="center" vertical="center" wrapText="1"/>
    </xf>
    <xf numFmtId="167" fontId="3" fillId="4" borderId="15" xfId="9" applyNumberFormat="1" applyFont="1" applyFill="1" applyBorder="1" applyAlignment="1">
      <alignment horizontal="center" vertical="center" wrapText="1"/>
    </xf>
    <xf numFmtId="167" fontId="3" fillId="4" borderId="18" xfId="9" applyNumberFormat="1" applyFont="1" applyFill="1" applyBorder="1" applyAlignment="1">
      <alignment horizontal="center" vertical="center" wrapText="1"/>
    </xf>
    <xf numFmtId="167" fontId="3" fillId="4" borderId="39" xfId="9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wrapText="1"/>
    </xf>
    <xf numFmtId="0" fontId="18" fillId="4" borderId="18" xfId="0" applyFont="1" applyFill="1" applyBorder="1" applyAlignment="1">
      <alignment horizontal="center" wrapText="1"/>
    </xf>
    <xf numFmtId="0" fontId="18" fillId="4" borderId="18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left" vertical="top" wrapText="1"/>
    </xf>
    <xf numFmtId="0" fontId="72" fillId="0" borderId="0" xfId="0" applyFont="1" applyFill="1" applyAlignment="1">
      <alignment horizontal="left" vertical="top" wrapText="1"/>
    </xf>
    <xf numFmtId="40" fontId="15" fillId="4" borderId="15" xfId="0" applyNumberFormat="1" applyFont="1" applyFill="1" applyBorder="1" applyAlignment="1">
      <alignment horizontal="center" vertical="center" wrapText="1"/>
    </xf>
    <xf numFmtId="40" fontId="13" fillId="4" borderId="18" xfId="0" applyNumberFormat="1" applyFont="1" applyFill="1" applyBorder="1" applyAlignment="1">
      <alignment horizontal="center" vertical="center" wrapText="1"/>
    </xf>
    <xf numFmtId="40" fontId="13" fillId="4" borderId="39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18" fillId="4" borderId="21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 wrapText="1"/>
    </xf>
    <xf numFmtId="0" fontId="18" fillId="4" borderId="39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0" fontId="18" fillId="4" borderId="19" xfId="0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wrapText="1"/>
    </xf>
  </cellXfs>
  <cellStyles count="14">
    <cellStyle name="Comma" xfId="1" builtinId="3"/>
    <cellStyle name="Comma 10 3" xfId="2"/>
    <cellStyle name="Comma 17" xfId="10"/>
    <cellStyle name="Comma 38" xfId="9"/>
    <cellStyle name="Comma 7" xfId="7"/>
    <cellStyle name="Comma 8" xfId="6"/>
    <cellStyle name="Hyperlink" xfId="3" builtinId="8"/>
    <cellStyle name="Normal" xfId="0" builtinId="0"/>
    <cellStyle name="Normal 2" xfId="11"/>
    <cellStyle name="Normal 3" xfId="4"/>
    <cellStyle name="Normal 4" xfId="5"/>
    <cellStyle name="Normal 4 2" xfId="12"/>
    <cellStyle name="Normal 5" xfId="13"/>
    <cellStyle name="Percent 6" xfId="8"/>
  </cellStyles>
  <dxfs count="0"/>
  <tableStyles count="0" defaultTableStyle="TableStyleMedium2" defaultPivotStyle="PivotStyleLight16"/>
  <colors>
    <mruColors>
      <color rgb="FF0000FF"/>
      <color rgb="FF66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tahiri/AppData/Local/Microsoft/Windows/INetCache/Content.Outlook/UU0Q36AR/SRU%20Unione%20highligh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ance/Desktop/Copy%20of%20SRU%20per%20SHKK-te%20ALB%20-%20Iri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Data Types"/>
      <sheetName val="F1"/>
      <sheetName val="F2"/>
      <sheetName val="F3"/>
      <sheetName val="F4"/>
      <sheetName val="F5"/>
      <sheetName val="F6,6.1 "/>
      <sheetName val="F7"/>
      <sheetName val="F8"/>
      <sheetName val="F9, 9.1, 10"/>
      <sheetName val="F11"/>
      <sheetName val="F12, 12.1, 12.2"/>
      <sheetName val="F13"/>
      <sheetName val="F13.1"/>
      <sheetName val="F14"/>
      <sheetName val="F14.1"/>
      <sheetName val="F14.2"/>
      <sheetName val="F14.3"/>
      <sheetName val="F14.4"/>
      <sheetName val="F15"/>
      <sheetName val="F16"/>
      <sheetName val="F17"/>
      <sheetName val="F18"/>
      <sheetName val="F19"/>
      <sheetName val="F20"/>
      <sheetName val="F21"/>
      <sheetName val="F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C9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RULES ON-FORM"/>
      <sheetName val="RULES CROSS-FORMS"/>
      <sheetName val="Data Types"/>
      <sheetName val="F1"/>
      <sheetName val="F2"/>
      <sheetName val="F3"/>
      <sheetName val="F4"/>
      <sheetName val="F5"/>
      <sheetName val="F6,6.1"/>
      <sheetName val="F7"/>
      <sheetName val="F8,8.1"/>
      <sheetName val="F9,9.1,10"/>
      <sheetName val="F11"/>
      <sheetName val="F12,12.1,12.2"/>
      <sheetName val="F13"/>
      <sheetName val="F13.1"/>
      <sheetName val="F14"/>
      <sheetName val="F14.1"/>
      <sheetName val="F14.2"/>
      <sheetName val="F14.3"/>
      <sheetName val="F14.4"/>
      <sheetName val="F15"/>
      <sheetName val="F16"/>
      <sheetName val="F17"/>
      <sheetName val="F18"/>
      <sheetName val="F19"/>
      <sheetName val="F20"/>
      <sheetName val="F21"/>
      <sheetName val="F22"/>
      <sheetName val="F23"/>
      <sheetName val="F24"/>
      <sheetName val="F25"/>
      <sheetName val="F26"/>
      <sheetName val="F27"/>
      <sheetName val="F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8">
          <cell r="L138">
            <v>0</v>
          </cell>
        </row>
      </sheetData>
      <sheetData sheetId="6">
        <row r="10">
          <cell r="K10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0">
          <cell r="C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topLeftCell="A4" workbookViewId="0">
      <selection activeCell="K12" sqref="K12"/>
    </sheetView>
  </sheetViews>
  <sheetFormatPr defaultRowHeight="15"/>
  <cols>
    <col min="1" max="1" width="20" customWidth="1"/>
    <col min="2" max="2" width="16.7109375" customWidth="1"/>
    <col min="3" max="3" width="61.85546875" customWidth="1"/>
    <col min="4" max="4" width="19.7109375" customWidth="1"/>
  </cols>
  <sheetData>
    <row r="1" spans="1:4" ht="15.75" thickBot="1"/>
    <row r="2" spans="1:4" ht="15.75" thickBot="1">
      <c r="A2" s="709" t="s">
        <v>728</v>
      </c>
      <c r="B2" s="710"/>
      <c r="C2" s="710"/>
      <c r="D2" s="711"/>
    </row>
    <row r="3" spans="1:4" ht="15.75" thickBot="1">
      <c r="A3" s="688" t="s">
        <v>0</v>
      </c>
      <c r="B3" s="689" t="s">
        <v>1</v>
      </c>
      <c r="C3" s="689" t="s">
        <v>2</v>
      </c>
      <c r="D3" s="690" t="s">
        <v>3</v>
      </c>
    </row>
    <row r="4" spans="1:4">
      <c r="A4" s="691">
        <v>1</v>
      </c>
      <c r="B4" s="683" t="s">
        <v>829</v>
      </c>
      <c r="C4" s="695" t="s">
        <v>4</v>
      </c>
      <c r="D4" s="706" t="s">
        <v>5</v>
      </c>
    </row>
    <row r="5" spans="1:4">
      <c r="A5" s="692">
        <v>2</v>
      </c>
      <c r="B5" s="684" t="s">
        <v>830</v>
      </c>
      <c r="C5" s="696" t="s">
        <v>6</v>
      </c>
      <c r="D5" s="707" t="s">
        <v>5</v>
      </c>
    </row>
    <row r="6" spans="1:4">
      <c r="A6" s="692">
        <v>3</v>
      </c>
      <c r="B6" s="684" t="s">
        <v>831</v>
      </c>
      <c r="C6" s="696" t="s">
        <v>7</v>
      </c>
      <c r="D6" s="707" t="s">
        <v>5</v>
      </c>
    </row>
    <row r="7" spans="1:4">
      <c r="A7" s="692">
        <v>4</v>
      </c>
      <c r="B7" s="684" t="s">
        <v>832</v>
      </c>
      <c r="C7" s="696" t="s">
        <v>8</v>
      </c>
      <c r="D7" s="707" t="s">
        <v>5</v>
      </c>
    </row>
    <row r="8" spans="1:4">
      <c r="A8" s="692">
        <v>5</v>
      </c>
      <c r="B8" s="684" t="s">
        <v>833</v>
      </c>
      <c r="C8" s="697" t="s">
        <v>9</v>
      </c>
      <c r="D8" s="707" t="s">
        <v>5</v>
      </c>
    </row>
    <row r="9" spans="1:4">
      <c r="A9" s="692">
        <v>6</v>
      </c>
      <c r="B9" s="685" t="s">
        <v>834</v>
      </c>
      <c r="C9" s="698" t="s">
        <v>10</v>
      </c>
      <c r="D9" s="707" t="s">
        <v>5</v>
      </c>
    </row>
    <row r="10" spans="1:4">
      <c r="A10" s="692">
        <v>7</v>
      </c>
      <c r="B10" s="685" t="s">
        <v>835</v>
      </c>
      <c r="C10" s="698" t="s">
        <v>425</v>
      </c>
      <c r="D10" s="707" t="s">
        <v>5</v>
      </c>
    </row>
    <row r="11" spans="1:4">
      <c r="A11" s="692">
        <v>8</v>
      </c>
      <c r="B11" s="684" t="s">
        <v>836</v>
      </c>
      <c r="C11" s="698" t="s">
        <v>12</v>
      </c>
      <c r="D11" s="707" t="s">
        <v>5</v>
      </c>
    </row>
    <row r="12" spans="1:4">
      <c r="A12" s="692">
        <v>9</v>
      </c>
      <c r="B12" s="684" t="s">
        <v>837</v>
      </c>
      <c r="C12" s="698" t="s">
        <v>469</v>
      </c>
      <c r="D12" s="707" t="s">
        <v>5</v>
      </c>
    </row>
    <row r="13" spans="1:4">
      <c r="A13" s="692">
        <v>10</v>
      </c>
      <c r="B13" s="685" t="s">
        <v>838</v>
      </c>
      <c r="C13" s="699" t="s">
        <v>13</v>
      </c>
      <c r="D13" s="707" t="s">
        <v>5</v>
      </c>
    </row>
    <row r="14" spans="1:4">
      <c r="A14" s="692">
        <v>11</v>
      </c>
      <c r="B14" s="685" t="s">
        <v>839</v>
      </c>
      <c r="C14" s="699" t="s">
        <v>14</v>
      </c>
      <c r="D14" s="707" t="s">
        <v>5</v>
      </c>
    </row>
    <row r="15" spans="1:4">
      <c r="A15" s="692">
        <v>12</v>
      </c>
      <c r="B15" s="685" t="s">
        <v>840</v>
      </c>
      <c r="C15" s="700" t="s">
        <v>15</v>
      </c>
      <c r="D15" s="707" t="s">
        <v>5</v>
      </c>
    </row>
    <row r="16" spans="1:4">
      <c r="A16" s="692">
        <v>13</v>
      </c>
      <c r="B16" s="685" t="s">
        <v>841</v>
      </c>
      <c r="C16" s="700" t="s">
        <v>16</v>
      </c>
      <c r="D16" s="707" t="s">
        <v>5</v>
      </c>
    </row>
    <row r="17" spans="1:4">
      <c r="A17" s="692">
        <v>14</v>
      </c>
      <c r="B17" s="685" t="s">
        <v>842</v>
      </c>
      <c r="C17" s="699" t="s">
        <v>17</v>
      </c>
      <c r="D17" s="707" t="s">
        <v>5</v>
      </c>
    </row>
    <row r="18" spans="1:4">
      <c r="A18" s="692">
        <v>15</v>
      </c>
      <c r="B18" s="685" t="s">
        <v>843</v>
      </c>
      <c r="C18" s="699" t="s">
        <v>19</v>
      </c>
      <c r="D18" s="707" t="s">
        <v>5</v>
      </c>
    </row>
    <row r="19" spans="1:4">
      <c r="A19" s="692">
        <v>16</v>
      </c>
      <c r="B19" s="685" t="s">
        <v>844</v>
      </c>
      <c r="C19" s="700" t="s">
        <v>21</v>
      </c>
      <c r="D19" s="707" t="s">
        <v>5</v>
      </c>
    </row>
    <row r="20" spans="1:4">
      <c r="A20" s="692">
        <v>17</v>
      </c>
      <c r="B20" s="684" t="s">
        <v>845</v>
      </c>
      <c r="C20" s="699" t="s">
        <v>22</v>
      </c>
      <c r="D20" s="707" t="s">
        <v>5</v>
      </c>
    </row>
    <row r="21" spans="1:4">
      <c r="A21" s="692">
        <v>18</v>
      </c>
      <c r="B21" s="684" t="s">
        <v>846</v>
      </c>
      <c r="C21" s="699" t="s">
        <v>22</v>
      </c>
      <c r="D21" s="707" t="s">
        <v>5</v>
      </c>
    </row>
    <row r="22" spans="1:4">
      <c r="A22" s="692">
        <v>19</v>
      </c>
      <c r="B22" s="684" t="s">
        <v>847</v>
      </c>
      <c r="C22" s="700" t="s">
        <v>23</v>
      </c>
      <c r="D22" s="707" t="s">
        <v>5</v>
      </c>
    </row>
    <row r="23" spans="1:4">
      <c r="A23" s="692">
        <v>20</v>
      </c>
      <c r="B23" s="686" t="s">
        <v>848</v>
      </c>
      <c r="C23" s="700" t="s">
        <v>25</v>
      </c>
      <c r="D23" s="707" t="s">
        <v>5</v>
      </c>
    </row>
    <row r="24" spans="1:4">
      <c r="A24" s="692">
        <v>21</v>
      </c>
      <c r="B24" s="684" t="s">
        <v>849</v>
      </c>
      <c r="C24" s="700" t="s">
        <v>27</v>
      </c>
      <c r="D24" s="707" t="s">
        <v>5</v>
      </c>
    </row>
    <row r="25" spans="1:4">
      <c r="A25" s="692">
        <v>22</v>
      </c>
      <c r="B25" s="687" t="s">
        <v>850</v>
      </c>
      <c r="C25" s="701" t="s">
        <v>29</v>
      </c>
      <c r="D25" s="707" t="s">
        <v>5</v>
      </c>
    </row>
    <row r="26" spans="1:4">
      <c r="A26" s="692">
        <v>23</v>
      </c>
      <c r="B26" s="684" t="s">
        <v>851</v>
      </c>
      <c r="C26" s="700" t="s">
        <v>30</v>
      </c>
      <c r="D26" s="707" t="s">
        <v>5</v>
      </c>
    </row>
    <row r="27" spans="1:4">
      <c r="A27" s="692">
        <v>24</v>
      </c>
      <c r="B27" s="684" t="s">
        <v>852</v>
      </c>
      <c r="C27" s="699" t="s">
        <v>31</v>
      </c>
      <c r="D27" s="707" t="s">
        <v>5</v>
      </c>
    </row>
    <row r="28" spans="1:4">
      <c r="A28" s="692">
        <v>25</v>
      </c>
      <c r="B28" s="684" t="s">
        <v>853</v>
      </c>
      <c r="C28" s="702" t="s">
        <v>32</v>
      </c>
      <c r="D28" s="707" t="s">
        <v>5</v>
      </c>
    </row>
    <row r="29" spans="1:4">
      <c r="A29" s="692">
        <v>26</v>
      </c>
      <c r="B29" s="684" t="s">
        <v>854</v>
      </c>
      <c r="C29" s="702" t="s">
        <v>33</v>
      </c>
      <c r="D29" s="707" t="s">
        <v>5</v>
      </c>
    </row>
    <row r="30" spans="1:4">
      <c r="A30" s="692">
        <v>27</v>
      </c>
      <c r="B30" s="684" t="s">
        <v>855</v>
      </c>
      <c r="C30" s="703" t="s">
        <v>34</v>
      </c>
      <c r="D30" s="707" t="s">
        <v>5</v>
      </c>
    </row>
    <row r="31" spans="1:4">
      <c r="A31" s="692">
        <v>28</v>
      </c>
      <c r="B31" s="684" t="s">
        <v>856</v>
      </c>
      <c r="C31" s="703" t="s">
        <v>35</v>
      </c>
      <c r="D31" s="707" t="s">
        <v>5</v>
      </c>
    </row>
    <row r="32" spans="1:4">
      <c r="A32" s="692">
        <v>29</v>
      </c>
      <c r="B32" s="684" t="s">
        <v>857</v>
      </c>
      <c r="C32" s="703" t="s">
        <v>729</v>
      </c>
      <c r="D32" s="707" t="s">
        <v>5</v>
      </c>
    </row>
    <row r="33" spans="1:4">
      <c r="A33" s="692">
        <v>30</v>
      </c>
      <c r="B33" s="684" t="s">
        <v>858</v>
      </c>
      <c r="C33" s="704" t="s">
        <v>36</v>
      </c>
      <c r="D33" s="707" t="s">
        <v>5</v>
      </c>
    </row>
    <row r="34" spans="1:4">
      <c r="A34" s="692">
        <v>31</v>
      </c>
      <c r="B34" s="685" t="s">
        <v>810</v>
      </c>
      <c r="C34" s="696" t="s">
        <v>794</v>
      </c>
      <c r="D34" s="707" t="s">
        <v>5</v>
      </c>
    </row>
    <row r="35" spans="1:4" ht="15.75" thickBot="1">
      <c r="A35" s="693">
        <v>32</v>
      </c>
      <c r="B35" s="694" t="s">
        <v>859</v>
      </c>
      <c r="C35" s="705" t="s">
        <v>811</v>
      </c>
      <c r="D35" s="708" t="s">
        <v>5</v>
      </c>
    </row>
    <row r="36" spans="1:4">
      <c r="A36" s="5"/>
      <c r="B36" s="1"/>
      <c r="D36" s="3"/>
    </row>
    <row r="37" spans="1:4">
      <c r="A37" s="5"/>
      <c r="B37" s="1"/>
      <c r="D37" s="3"/>
    </row>
    <row r="38" spans="1:4">
      <c r="A38" s="5"/>
      <c r="B38" s="1"/>
      <c r="C38" s="4"/>
      <c r="D38" s="3"/>
    </row>
    <row r="39" spans="1:4">
      <c r="A39" s="6"/>
      <c r="B39" s="7"/>
      <c r="D39" s="8"/>
    </row>
  </sheetData>
  <mergeCells count="1">
    <mergeCell ref="A2:D2"/>
  </mergeCells>
  <hyperlinks>
    <hyperlink ref="B4" location="'F1'!A1" display="'F1'!A1"/>
    <hyperlink ref="B5" location="'F2'!A1" display="'F2'!A1"/>
    <hyperlink ref="B6" location="'F3'!A1" display="'F3'!A1"/>
    <hyperlink ref="B7" location="'F4'!A1" display="'F4'!A1"/>
    <hyperlink ref="B8" location="'F5'!A1" display="'F5'!A1"/>
    <hyperlink ref="B11" location="'F7'!A1" display="'F7'!A1"/>
    <hyperlink ref="B20" location="'F13'!A1" display="'F13'!A1"/>
    <hyperlink ref="B21" location="F13.1!A1" display="F13.1!A1"/>
    <hyperlink ref="B22" location="'F14'!A1" display="'F14'!A1"/>
    <hyperlink ref="B23" location="F14.1!A1" display="F14.1!A1"/>
    <hyperlink ref="B24" location="F14.2!A1" display="F14.2!A1"/>
    <hyperlink ref="B26" location="'F15'!A1" display="'F15'!A1"/>
    <hyperlink ref="B27" location="'F16'!A1" display="'F16'!A1"/>
    <hyperlink ref="B28" location="'F17'!A1" display="'F17'!A1"/>
    <hyperlink ref="B29" location="'F18'!A1" display="'F18'!A1"/>
    <hyperlink ref="B30" location="'F19'!A1" display="'F19'!A1"/>
    <hyperlink ref="B31" location="'F20'!A1" display="'F20'!A1"/>
    <hyperlink ref="B12" location="'F8'!A1" display="'F8'!A1"/>
    <hyperlink ref="B32" location="'F21'!A1" display="F21'!A1"/>
    <hyperlink ref="B9" location="'F6,6.1'!A1" display="F6"/>
    <hyperlink ref="B10" location="'F6,6.1'!A20" display="F6/1"/>
    <hyperlink ref="B13" location="'F9,9.1,10'!A1" display="F9"/>
    <hyperlink ref="B14" location="'F9,9.1,10'!A26" display="F9/1"/>
    <hyperlink ref="B15" location="'F9,9.1,10'!A44" display="F10"/>
    <hyperlink ref="B17" location="'F12,12.1,12.2'!A1" display="F12"/>
    <hyperlink ref="B18" location="'F12,12.1,12.2'!A30" display="F12/1"/>
    <hyperlink ref="B19" location="'F12,12.1,12.2'!A46" display="F12/2"/>
    <hyperlink ref="B25" location="F14.4!A1" display="F14/4"/>
    <hyperlink ref="B16" location="'F11'!A1" display="F11"/>
    <hyperlink ref="B33" location="'F22'!A1" display="F22'!A1"/>
    <hyperlink ref="B34" location="'F24'!A1" display="F24"/>
    <hyperlink ref="B35" location="'F25'!A1" display="F25"/>
  </hyperlinks>
  <pageMargins left="0.7" right="0.7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A16" zoomScaleNormal="100" workbookViewId="0">
      <selection activeCell="A44" sqref="A44"/>
    </sheetView>
  </sheetViews>
  <sheetFormatPr defaultRowHeight="15"/>
  <cols>
    <col min="1" max="1" width="21.85546875" bestFit="1" customWidth="1"/>
    <col min="2" max="2" width="70.140625" bestFit="1" customWidth="1"/>
    <col min="5" max="5" width="10" customWidth="1"/>
    <col min="9" max="9" width="13.7109375" bestFit="1" customWidth="1"/>
  </cols>
  <sheetData>
    <row r="1" spans="1:16">
      <c r="A1" s="9" t="s">
        <v>37</v>
      </c>
      <c r="B1" s="10">
        <v>9</v>
      </c>
    </row>
    <row r="2" spans="1:16">
      <c r="A2" s="8" t="s">
        <v>38</v>
      </c>
      <c r="B2" s="236" t="s">
        <v>13</v>
      </c>
    </row>
    <row r="3" spans="1:16">
      <c r="A3" s="8" t="s">
        <v>40</v>
      </c>
      <c r="B3" s="13" t="s">
        <v>5</v>
      </c>
    </row>
    <row r="4" spans="1:16">
      <c r="A4" s="8" t="s">
        <v>41</v>
      </c>
      <c r="B4" s="237" t="s">
        <v>470</v>
      </c>
    </row>
    <row r="5" spans="1:16">
      <c r="A5" s="8" t="s">
        <v>43</v>
      </c>
      <c r="B5" s="15" t="s">
        <v>44</v>
      </c>
    </row>
    <row r="6" spans="1:16" ht="15.75" thickBot="1"/>
    <row r="7" spans="1:16">
      <c r="A7" s="781" t="s">
        <v>471</v>
      </c>
      <c r="B7" s="242" t="s">
        <v>472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  <c r="P7" s="783" t="s">
        <v>160</v>
      </c>
    </row>
    <row r="8" spans="1:16" ht="15.75" thickBot="1">
      <c r="A8" s="782"/>
      <c r="B8" s="245" t="s">
        <v>473</v>
      </c>
      <c r="C8" s="246" t="s">
        <v>442</v>
      </c>
      <c r="D8" s="247" t="s">
        <v>443</v>
      </c>
      <c r="E8" s="247" t="s">
        <v>474</v>
      </c>
      <c r="F8" s="247" t="s">
        <v>475</v>
      </c>
      <c r="G8" s="247" t="s">
        <v>476</v>
      </c>
      <c r="H8" s="248" t="s">
        <v>477</v>
      </c>
      <c r="I8" s="248" t="s">
        <v>478</v>
      </c>
      <c r="J8" s="248" t="s">
        <v>479</v>
      </c>
      <c r="K8" s="249" t="s">
        <v>480</v>
      </c>
      <c r="L8" s="248" t="s">
        <v>481</v>
      </c>
      <c r="M8" s="248" t="s">
        <v>482</v>
      </c>
      <c r="N8" s="248" t="s">
        <v>483</v>
      </c>
      <c r="O8" s="249" t="s">
        <v>484</v>
      </c>
      <c r="P8" s="784"/>
    </row>
    <row r="9" spans="1:16">
      <c r="A9" s="507" t="s">
        <v>174</v>
      </c>
      <c r="B9" s="596" t="s">
        <v>487</v>
      </c>
      <c r="C9" s="149"/>
      <c r="D9" s="23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239">
        <f t="shared" ref="P9:P20" si="0">C9*$G$55+D9*$G$56+E9*$G$57+F9*$G$58+G9*$G$59+H9*$G$60+I9*$G$61+J9*$G$62+K9*$G$63+L9*$G$64+M9*$G$65+N9*$G$66+O9*$G$67</f>
        <v>0</v>
      </c>
    </row>
    <row r="10" spans="1:16">
      <c r="A10" s="508" t="s">
        <v>179</v>
      </c>
      <c r="B10" s="252" t="s">
        <v>488</v>
      </c>
      <c r="C10" s="51">
        <f>C11+C12+C13+C14+C15+C16-C17</f>
        <v>0</v>
      </c>
      <c r="D10" s="51">
        <f t="shared" ref="D10:O10" si="1">D11+D12+D13+D14+D15+D16-D17</f>
        <v>0</v>
      </c>
      <c r="E10" s="51">
        <f t="shared" si="1"/>
        <v>0</v>
      </c>
      <c r="F10" s="51">
        <f t="shared" si="1"/>
        <v>0</v>
      </c>
      <c r="G10" s="51">
        <f t="shared" si="1"/>
        <v>0</v>
      </c>
      <c r="H10" s="51">
        <f t="shared" si="1"/>
        <v>0</v>
      </c>
      <c r="I10" s="51">
        <f t="shared" si="1"/>
        <v>0</v>
      </c>
      <c r="J10" s="51">
        <f t="shared" si="1"/>
        <v>0</v>
      </c>
      <c r="K10" s="51">
        <f t="shared" si="1"/>
        <v>0</v>
      </c>
      <c r="L10" s="51">
        <f t="shared" si="1"/>
        <v>0</v>
      </c>
      <c r="M10" s="51">
        <f t="shared" si="1"/>
        <v>0</v>
      </c>
      <c r="N10" s="51">
        <f t="shared" si="1"/>
        <v>0</v>
      </c>
      <c r="O10" s="52">
        <f t="shared" si="1"/>
        <v>0</v>
      </c>
      <c r="P10" s="240">
        <f t="shared" si="0"/>
        <v>0</v>
      </c>
    </row>
    <row r="11" spans="1:16">
      <c r="A11" s="509"/>
      <c r="B11" s="253" t="s">
        <v>489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240">
        <f t="shared" si="0"/>
        <v>0</v>
      </c>
    </row>
    <row r="12" spans="1:16">
      <c r="A12" s="509"/>
      <c r="B12" s="253" t="s">
        <v>490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240">
        <f t="shared" si="0"/>
        <v>0</v>
      </c>
    </row>
    <row r="13" spans="1:16">
      <c r="A13" s="509"/>
      <c r="B13" s="253" t="s">
        <v>422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  <c r="P13" s="240">
        <f t="shared" si="0"/>
        <v>0</v>
      </c>
    </row>
    <row r="14" spans="1:16">
      <c r="A14" s="509"/>
      <c r="B14" s="253" t="s">
        <v>423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240">
        <f t="shared" si="0"/>
        <v>0</v>
      </c>
    </row>
    <row r="15" spans="1:16">
      <c r="A15" s="509"/>
      <c r="B15" s="253" t="s">
        <v>119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  <c r="P15" s="240">
        <f t="shared" si="0"/>
        <v>0</v>
      </c>
    </row>
    <row r="16" spans="1:16">
      <c r="A16" s="509"/>
      <c r="B16" s="253" t="s">
        <v>403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240">
        <f t="shared" si="0"/>
        <v>0</v>
      </c>
    </row>
    <row r="17" spans="1:16">
      <c r="A17" s="509"/>
      <c r="B17" s="254" t="s">
        <v>495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240">
        <f t="shared" si="0"/>
        <v>0</v>
      </c>
    </row>
    <row r="18" spans="1:16">
      <c r="A18" s="508" t="s">
        <v>190</v>
      </c>
      <c r="B18" s="252" t="s">
        <v>491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  <c r="P18" s="240">
        <f t="shared" si="0"/>
        <v>0</v>
      </c>
    </row>
    <row r="19" spans="1:16" ht="18" thickBot="1">
      <c r="A19" s="508" t="s">
        <v>193</v>
      </c>
      <c r="B19" s="252" t="s">
        <v>492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9"/>
      <c r="P19" s="240">
        <f t="shared" si="0"/>
        <v>0</v>
      </c>
    </row>
    <row r="20" spans="1:16" ht="15.75" thickBot="1">
      <c r="A20" s="510" t="s">
        <v>485</v>
      </c>
      <c r="B20" s="512" t="s">
        <v>493</v>
      </c>
      <c r="C20" s="54">
        <f>C9+C10+C18+C19</f>
        <v>0</v>
      </c>
      <c r="D20" s="54">
        <f t="shared" ref="D20:O20" si="2">D9+D10+D18+D19</f>
        <v>0</v>
      </c>
      <c r="E20" s="54">
        <f t="shared" si="2"/>
        <v>0</v>
      </c>
      <c r="F20" s="54">
        <f t="shared" si="2"/>
        <v>0</v>
      </c>
      <c r="G20" s="54">
        <f t="shared" si="2"/>
        <v>0</v>
      </c>
      <c r="H20" s="54">
        <f t="shared" si="2"/>
        <v>0</v>
      </c>
      <c r="I20" s="54">
        <f t="shared" si="2"/>
        <v>0</v>
      </c>
      <c r="J20" s="54">
        <f t="shared" si="2"/>
        <v>0</v>
      </c>
      <c r="K20" s="54">
        <f t="shared" si="2"/>
        <v>0</v>
      </c>
      <c r="L20" s="54">
        <f t="shared" si="2"/>
        <v>0</v>
      </c>
      <c r="M20" s="54">
        <f t="shared" si="2"/>
        <v>0</v>
      </c>
      <c r="N20" s="54">
        <f t="shared" si="2"/>
        <v>0</v>
      </c>
      <c r="O20" s="54">
        <f t="shared" si="2"/>
        <v>0</v>
      </c>
      <c r="P20" s="240">
        <f t="shared" si="0"/>
        <v>0</v>
      </c>
    </row>
    <row r="21" spans="1:16" ht="15.75" thickBot="1">
      <c r="A21" s="511" t="s">
        <v>486</v>
      </c>
      <c r="B21" s="512" t="s">
        <v>494</v>
      </c>
      <c r="C21" s="59">
        <f>C20*G56</f>
        <v>0</v>
      </c>
      <c r="D21" s="59">
        <f>D20*G57</f>
        <v>0</v>
      </c>
      <c r="E21" s="59">
        <f>E20*G58</f>
        <v>0</v>
      </c>
      <c r="F21" s="59">
        <f>F20*G59</f>
        <v>0</v>
      </c>
      <c r="G21" s="59">
        <f>G20*G60</f>
        <v>0</v>
      </c>
      <c r="H21" s="59">
        <f>H20*G61</f>
        <v>0</v>
      </c>
      <c r="I21" s="59">
        <f>I20*G62</f>
        <v>0</v>
      </c>
      <c r="J21" s="59">
        <f>J20*G63</f>
        <v>0</v>
      </c>
      <c r="K21" s="59">
        <f>K20*G64</f>
        <v>0</v>
      </c>
      <c r="L21" s="59">
        <f>L20*G65</f>
        <v>0</v>
      </c>
      <c r="M21" s="59">
        <f>M20*G66</f>
        <v>0</v>
      </c>
      <c r="N21" s="59">
        <f>N20*G67</f>
        <v>0</v>
      </c>
      <c r="O21" s="59">
        <f>O20*G68</f>
        <v>0</v>
      </c>
      <c r="P21" s="241">
        <f>SUM(C21:O21)</f>
        <v>0</v>
      </c>
    </row>
    <row r="23" spans="1:16" ht="15" customHeight="1">
      <c r="A23" s="505" t="s">
        <v>496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6"/>
      <c r="N23" s="506"/>
    </row>
    <row r="24" spans="1:16" ht="15" customHeight="1">
      <c r="A24" s="505"/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6"/>
      <c r="N24" s="506"/>
    </row>
    <row r="25" spans="1:16">
      <c r="A25" s="255"/>
      <c r="B25" s="255"/>
      <c r="C25" s="255"/>
      <c r="D25" s="255"/>
      <c r="E25" s="255"/>
      <c r="F25" s="255"/>
      <c r="G25" s="255"/>
      <c r="H25" s="255"/>
      <c r="I25" s="255"/>
    </row>
    <row r="26" spans="1:16">
      <c r="A26" s="255"/>
      <c r="B26" s="255"/>
      <c r="C26" s="255"/>
      <c r="D26" s="255"/>
      <c r="E26" s="255"/>
      <c r="F26" s="255"/>
      <c r="G26" s="255"/>
      <c r="H26" s="255"/>
      <c r="I26" s="255"/>
    </row>
    <row r="27" spans="1:16">
      <c r="A27" s="9" t="s">
        <v>37</v>
      </c>
      <c r="B27" s="513">
        <v>44075</v>
      </c>
    </row>
    <row r="28" spans="1:16">
      <c r="A28" s="8" t="s">
        <v>38</v>
      </c>
      <c r="B28" s="236" t="s">
        <v>14</v>
      </c>
    </row>
    <row r="29" spans="1:16">
      <c r="A29" s="8" t="s">
        <v>40</v>
      </c>
      <c r="B29" s="13" t="s">
        <v>5</v>
      </c>
    </row>
    <row r="30" spans="1:16">
      <c r="A30" s="8" t="s">
        <v>41</v>
      </c>
      <c r="B30" s="237" t="s">
        <v>470</v>
      </c>
    </row>
    <row r="31" spans="1:16">
      <c r="A31" s="8" t="s">
        <v>43</v>
      </c>
      <c r="B31" s="15" t="s">
        <v>44</v>
      </c>
    </row>
    <row r="32" spans="1:16" ht="15.75" thickBot="1">
      <c r="A32" s="8"/>
      <c r="B32" s="237"/>
    </row>
    <row r="33" spans="1:16">
      <c r="A33" s="781" t="s">
        <v>471</v>
      </c>
      <c r="B33" s="789" t="s">
        <v>497</v>
      </c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4"/>
      <c r="P33" s="783" t="s">
        <v>160</v>
      </c>
    </row>
    <row r="34" spans="1:16" ht="15.75" thickBot="1">
      <c r="A34" s="782"/>
      <c r="B34" s="790"/>
      <c r="C34" s="246" t="s">
        <v>442</v>
      </c>
      <c r="D34" s="247" t="s">
        <v>443</v>
      </c>
      <c r="E34" s="247" t="s">
        <v>474</v>
      </c>
      <c r="F34" s="247" t="s">
        <v>475</v>
      </c>
      <c r="G34" s="247" t="s">
        <v>476</v>
      </c>
      <c r="H34" s="248" t="s">
        <v>477</v>
      </c>
      <c r="I34" s="248" t="s">
        <v>478</v>
      </c>
      <c r="J34" s="248" t="s">
        <v>479</v>
      </c>
      <c r="K34" s="249" t="s">
        <v>480</v>
      </c>
      <c r="L34" s="248" t="s">
        <v>481</v>
      </c>
      <c r="M34" s="248" t="s">
        <v>482</v>
      </c>
      <c r="N34" s="248" t="s">
        <v>483</v>
      </c>
      <c r="O34" s="249" t="s">
        <v>484</v>
      </c>
      <c r="P34" s="784"/>
    </row>
    <row r="35" spans="1:16">
      <c r="A35" s="257" t="s">
        <v>174</v>
      </c>
      <c r="B35" s="258" t="s">
        <v>498</v>
      </c>
      <c r="C35" s="48"/>
      <c r="D35" s="47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106">
        <f>C35*$G$55+D35*$G$56+E35*$G$57+F35*$G$58+G35*$G$59+H35*$G$60+I35*$G$61+J35*$G$62+K35*$G$63+L35*$G$64+M35*$G$65+N35*$G$66+O35*$G$67</f>
        <v>0</v>
      </c>
    </row>
    <row r="36" spans="1:16">
      <c r="A36" s="257" t="s">
        <v>179</v>
      </c>
      <c r="B36" s="258" t="s">
        <v>499</v>
      </c>
      <c r="C36" s="48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106">
        <f t="shared" ref="P36:P41" si="3">C36*$G$55+D36*$G$56+E36*$G$57+F36*$G$58+G36*$G$59+H36*$G$60+I36*$G$61+J36*$G$62+K36*$G$63+L36*$G$64+M36*$G$65+N36*$G$66+O36*$G$67</f>
        <v>0</v>
      </c>
    </row>
    <row r="37" spans="1:16">
      <c r="A37" s="257" t="s">
        <v>190</v>
      </c>
      <c r="B37" s="258" t="s">
        <v>500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106">
        <f t="shared" si="3"/>
        <v>0</v>
      </c>
    </row>
    <row r="38" spans="1:16">
      <c r="A38" s="597" t="s">
        <v>193</v>
      </c>
      <c r="B38" s="598" t="s">
        <v>288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106">
        <f t="shared" si="3"/>
        <v>0</v>
      </c>
    </row>
    <row r="39" spans="1:16">
      <c r="A39" s="597" t="s">
        <v>225</v>
      </c>
      <c r="B39" s="259" t="s">
        <v>501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106">
        <f t="shared" si="3"/>
        <v>0</v>
      </c>
    </row>
    <row r="40" spans="1:16" ht="15.75" thickBot="1">
      <c r="A40" s="597" t="s">
        <v>318</v>
      </c>
      <c r="B40" s="260" t="s">
        <v>502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106">
        <f t="shared" si="3"/>
        <v>0</v>
      </c>
    </row>
    <row r="41" spans="1:16" ht="15.75" thickBot="1">
      <c r="A41" s="250" t="s">
        <v>485</v>
      </c>
      <c r="B41" s="512" t="s">
        <v>503</v>
      </c>
      <c r="C41" s="54">
        <f>SUM(C35:C40)</f>
        <v>0</v>
      </c>
      <c r="D41" s="54">
        <f t="shared" ref="D41:O41" si="4">SUM(D35:D40)</f>
        <v>0</v>
      </c>
      <c r="E41" s="54">
        <f t="shared" si="4"/>
        <v>0</v>
      </c>
      <c r="F41" s="54">
        <f t="shared" si="4"/>
        <v>0</v>
      </c>
      <c r="G41" s="54">
        <f t="shared" si="4"/>
        <v>0</v>
      </c>
      <c r="H41" s="54">
        <f t="shared" si="4"/>
        <v>0</v>
      </c>
      <c r="I41" s="54">
        <f t="shared" si="4"/>
        <v>0</v>
      </c>
      <c r="J41" s="54">
        <f t="shared" si="4"/>
        <v>0</v>
      </c>
      <c r="K41" s="54">
        <f t="shared" si="4"/>
        <v>0</v>
      </c>
      <c r="L41" s="54">
        <f t="shared" si="4"/>
        <v>0</v>
      </c>
      <c r="M41" s="54">
        <f t="shared" si="4"/>
        <v>0</v>
      </c>
      <c r="N41" s="54">
        <f t="shared" si="4"/>
        <v>0</v>
      </c>
      <c r="O41" s="54">
        <f t="shared" si="4"/>
        <v>0</v>
      </c>
      <c r="P41" s="106">
        <f t="shared" si="3"/>
        <v>0</v>
      </c>
    </row>
    <row r="42" spans="1:16" ht="15.75" thickBot="1">
      <c r="A42" s="251" t="s">
        <v>486</v>
      </c>
      <c r="B42" s="512" t="s">
        <v>504</v>
      </c>
      <c r="C42" s="59">
        <f>C41*G55</f>
        <v>0</v>
      </c>
      <c r="D42" s="59">
        <f>D41*G56</f>
        <v>0</v>
      </c>
      <c r="E42" s="59">
        <f>E41*G57</f>
        <v>0</v>
      </c>
      <c r="F42" s="59">
        <f>F41*G58</f>
        <v>0</v>
      </c>
      <c r="G42" s="59">
        <f>G41*G59</f>
        <v>0</v>
      </c>
      <c r="H42" s="59">
        <f>H41*G60</f>
        <v>0</v>
      </c>
      <c r="I42" s="59">
        <f>I41*G61</f>
        <v>0</v>
      </c>
      <c r="J42" s="59">
        <f>J41*G62</f>
        <v>0</v>
      </c>
      <c r="K42" s="59">
        <f>K41*G63</f>
        <v>0</v>
      </c>
      <c r="L42" s="59">
        <f>L41*G64</f>
        <v>0</v>
      </c>
      <c r="M42" s="59">
        <f>M41*G65</f>
        <v>0</v>
      </c>
      <c r="N42" s="59">
        <f>N41*G66</f>
        <v>0</v>
      </c>
      <c r="O42" s="59">
        <f>O41*G67</f>
        <v>0</v>
      </c>
      <c r="P42" s="241">
        <f>SUM(C42:O42)</f>
        <v>0</v>
      </c>
    </row>
    <row r="45" spans="1:16">
      <c r="A45" s="9" t="s">
        <v>37</v>
      </c>
      <c r="B45" s="10">
        <v>10</v>
      </c>
    </row>
    <row r="46" spans="1:16">
      <c r="A46" s="8" t="s">
        <v>38</v>
      </c>
      <c r="B46" s="10" t="s">
        <v>511</v>
      </c>
    </row>
    <row r="47" spans="1:16">
      <c r="A47" s="8" t="s">
        <v>40</v>
      </c>
      <c r="B47" s="13" t="s">
        <v>5</v>
      </c>
    </row>
    <row r="48" spans="1:16">
      <c r="A48" s="8" t="s">
        <v>41</v>
      </c>
      <c r="B48" s="237" t="s">
        <v>470</v>
      </c>
    </row>
    <row r="49" spans="1:9">
      <c r="A49" s="8" t="s">
        <v>43</v>
      </c>
      <c r="B49" s="15" t="s">
        <v>44</v>
      </c>
    </row>
    <row r="50" spans="1:9" ht="15.75" thickBot="1"/>
    <row r="51" spans="1:9" ht="15.75" thickBot="1">
      <c r="A51" s="281"/>
      <c r="B51" s="282" t="s">
        <v>510</v>
      </c>
      <c r="C51" s="791" t="s">
        <v>522</v>
      </c>
      <c r="D51" s="792"/>
      <c r="E51" s="793" t="s">
        <v>523</v>
      </c>
      <c r="F51" s="796" t="s">
        <v>519</v>
      </c>
      <c r="G51" s="796" t="s">
        <v>524</v>
      </c>
      <c r="H51" s="799" t="s">
        <v>520</v>
      </c>
      <c r="I51" s="799" t="s">
        <v>521</v>
      </c>
    </row>
    <row r="52" spans="1:9">
      <c r="A52" s="283"/>
      <c r="B52" s="800" t="s">
        <v>525</v>
      </c>
      <c r="C52" s="785" t="s">
        <v>526</v>
      </c>
      <c r="D52" s="787" t="s">
        <v>527</v>
      </c>
      <c r="E52" s="794"/>
      <c r="F52" s="797"/>
      <c r="G52" s="797"/>
      <c r="H52" s="797"/>
      <c r="I52" s="797"/>
    </row>
    <row r="53" spans="1:9" ht="39" customHeight="1" thickBot="1">
      <c r="A53" s="283"/>
      <c r="B53" s="801"/>
      <c r="C53" s="786"/>
      <c r="D53" s="788"/>
      <c r="E53" s="795"/>
      <c r="F53" s="798"/>
      <c r="G53" s="798"/>
      <c r="H53" s="798"/>
      <c r="I53" s="798"/>
    </row>
    <row r="54" spans="1:9" ht="15.75" thickBot="1">
      <c r="A54" s="284"/>
      <c r="B54" s="285" t="s">
        <v>528</v>
      </c>
      <c r="C54" s="262" t="s">
        <v>512</v>
      </c>
      <c r="D54" s="262" t="s">
        <v>513</v>
      </c>
      <c r="E54" s="262" t="s">
        <v>514</v>
      </c>
      <c r="F54" s="262" t="s">
        <v>515</v>
      </c>
      <c r="G54" s="262" t="s">
        <v>516</v>
      </c>
      <c r="H54" s="262" t="s">
        <v>517</v>
      </c>
      <c r="I54" s="263" t="s">
        <v>518</v>
      </c>
    </row>
    <row r="55" spans="1:9">
      <c r="A55" s="286"/>
      <c r="B55" s="191" t="s">
        <v>442</v>
      </c>
      <c r="C55" s="264">
        <f>C20</f>
        <v>0</v>
      </c>
      <c r="D55" s="264">
        <f>C41</f>
        <v>0</v>
      </c>
      <c r="E55" s="264">
        <f>C55-D55</f>
        <v>0</v>
      </c>
      <c r="F55" s="215"/>
      <c r="G55" s="215"/>
      <c r="H55" s="200">
        <f>((+E55-F55)*G55)/1000</f>
        <v>0</v>
      </c>
      <c r="I55" s="265" t="e">
        <f>H55/$I$71*100</f>
        <v>#DIV/0!</v>
      </c>
    </row>
    <row r="56" spans="1:9">
      <c r="A56" s="287"/>
      <c r="B56" s="72" t="s">
        <v>443</v>
      </c>
      <c r="C56" s="51">
        <f>D20</f>
        <v>0</v>
      </c>
      <c r="D56" s="51">
        <f>D41</f>
        <v>0</v>
      </c>
      <c r="E56" s="266">
        <f t="shared" ref="E56:E67" si="5">C56-D56</f>
        <v>0</v>
      </c>
      <c r="F56" s="228"/>
      <c r="G56" s="228"/>
      <c r="H56" s="225">
        <f t="shared" ref="H56:H67" si="6">((+E56-F56)*G56)/1000</f>
        <v>0</v>
      </c>
      <c r="I56" s="267" t="e">
        <f>H56/$I$71*100</f>
        <v>#DIV/0!</v>
      </c>
    </row>
    <row r="57" spans="1:9">
      <c r="A57" s="287"/>
      <c r="B57" s="72" t="s">
        <v>474</v>
      </c>
      <c r="C57" s="51">
        <f>E20</f>
        <v>0</v>
      </c>
      <c r="D57" s="51">
        <f>E41</f>
        <v>0</v>
      </c>
      <c r="E57" s="266">
        <f t="shared" si="5"/>
        <v>0</v>
      </c>
      <c r="F57" s="218"/>
      <c r="G57" s="218"/>
      <c r="H57" s="225">
        <f t="shared" si="6"/>
        <v>0</v>
      </c>
      <c r="I57" s="267" t="e">
        <f t="shared" ref="I57:I67" si="7">H57/$I$71*100</f>
        <v>#DIV/0!</v>
      </c>
    </row>
    <row r="58" spans="1:9">
      <c r="A58" s="287"/>
      <c r="B58" s="72" t="s">
        <v>475</v>
      </c>
      <c r="C58" s="51">
        <f>F20</f>
        <v>0</v>
      </c>
      <c r="D58" s="51">
        <f>F41</f>
        <v>0</v>
      </c>
      <c r="E58" s="266">
        <f t="shared" si="5"/>
        <v>0</v>
      </c>
      <c r="F58" s="218"/>
      <c r="G58" s="218"/>
      <c r="H58" s="225">
        <f t="shared" si="6"/>
        <v>0</v>
      </c>
      <c r="I58" s="267" t="e">
        <f t="shared" si="7"/>
        <v>#DIV/0!</v>
      </c>
    </row>
    <row r="59" spans="1:9">
      <c r="A59" s="287"/>
      <c r="B59" s="72" t="s">
        <v>476</v>
      </c>
      <c r="C59" s="51">
        <f>G20</f>
        <v>0</v>
      </c>
      <c r="D59" s="51">
        <f>G41</f>
        <v>0</v>
      </c>
      <c r="E59" s="266">
        <f t="shared" si="5"/>
        <v>0</v>
      </c>
      <c r="F59" s="218"/>
      <c r="G59" s="218"/>
      <c r="H59" s="225">
        <f t="shared" si="6"/>
        <v>0</v>
      </c>
      <c r="I59" s="267" t="e">
        <f t="shared" si="7"/>
        <v>#DIV/0!</v>
      </c>
    </row>
    <row r="60" spans="1:9">
      <c r="A60" s="287"/>
      <c r="B60" s="72" t="s">
        <v>477</v>
      </c>
      <c r="C60" s="51">
        <f>H20</f>
        <v>0</v>
      </c>
      <c r="D60" s="51">
        <f>H41</f>
        <v>0</v>
      </c>
      <c r="E60" s="266">
        <f t="shared" si="5"/>
        <v>0</v>
      </c>
      <c r="F60" s="218"/>
      <c r="G60" s="218"/>
      <c r="H60" s="225">
        <f t="shared" si="6"/>
        <v>0</v>
      </c>
      <c r="I60" s="267" t="e">
        <f t="shared" si="7"/>
        <v>#DIV/0!</v>
      </c>
    </row>
    <row r="61" spans="1:9">
      <c r="A61" s="287"/>
      <c r="B61" s="72" t="s">
        <v>478</v>
      </c>
      <c r="C61" s="51">
        <f>I20</f>
        <v>0</v>
      </c>
      <c r="D61" s="51">
        <f>I41</f>
        <v>0</v>
      </c>
      <c r="E61" s="266">
        <f t="shared" si="5"/>
        <v>0</v>
      </c>
      <c r="F61" s="218"/>
      <c r="G61" s="218"/>
      <c r="H61" s="225">
        <f t="shared" si="6"/>
        <v>0</v>
      </c>
      <c r="I61" s="267" t="e">
        <f t="shared" si="7"/>
        <v>#DIV/0!</v>
      </c>
    </row>
    <row r="62" spans="1:9">
      <c r="A62" s="287"/>
      <c r="B62" s="72" t="s">
        <v>529</v>
      </c>
      <c r="C62" s="51">
        <f>J20</f>
        <v>0</v>
      </c>
      <c r="D62" s="51">
        <f>J41</f>
        <v>0</v>
      </c>
      <c r="E62" s="266">
        <f t="shared" si="5"/>
        <v>0</v>
      </c>
      <c r="F62" s="218"/>
      <c r="G62" s="218"/>
      <c r="H62" s="225">
        <f t="shared" si="6"/>
        <v>0</v>
      </c>
      <c r="I62" s="267" t="e">
        <f t="shared" si="7"/>
        <v>#DIV/0!</v>
      </c>
    </row>
    <row r="63" spans="1:9">
      <c r="A63" s="287"/>
      <c r="B63" s="72" t="s">
        <v>480</v>
      </c>
      <c r="C63" s="51">
        <f>K20</f>
        <v>0</v>
      </c>
      <c r="D63" s="51">
        <f>K41</f>
        <v>0</v>
      </c>
      <c r="E63" s="266">
        <f t="shared" si="5"/>
        <v>0</v>
      </c>
      <c r="F63" s="218"/>
      <c r="G63" s="218"/>
      <c r="H63" s="225">
        <f t="shared" si="6"/>
        <v>0</v>
      </c>
      <c r="I63" s="267" t="e">
        <f t="shared" si="7"/>
        <v>#DIV/0!</v>
      </c>
    </row>
    <row r="64" spans="1:9">
      <c r="A64" s="287"/>
      <c r="B64" s="72" t="s">
        <v>481</v>
      </c>
      <c r="C64" s="51">
        <f>L20</f>
        <v>0</v>
      </c>
      <c r="D64" s="51">
        <f>L41</f>
        <v>0</v>
      </c>
      <c r="E64" s="266">
        <f t="shared" si="5"/>
        <v>0</v>
      </c>
      <c r="F64" s="218"/>
      <c r="G64" s="218"/>
      <c r="H64" s="225">
        <f t="shared" si="6"/>
        <v>0</v>
      </c>
      <c r="I64" s="267" t="e">
        <f t="shared" si="7"/>
        <v>#DIV/0!</v>
      </c>
    </row>
    <row r="65" spans="1:9">
      <c r="A65" s="287"/>
      <c r="B65" s="72" t="s">
        <v>482</v>
      </c>
      <c r="C65" s="51">
        <f>M20</f>
        <v>0</v>
      </c>
      <c r="D65" s="51">
        <f>M41</f>
        <v>0</v>
      </c>
      <c r="E65" s="266">
        <f t="shared" si="5"/>
        <v>0</v>
      </c>
      <c r="F65" s="218"/>
      <c r="G65" s="218"/>
      <c r="H65" s="225">
        <f>((+E65-F65)*G65)/1000</f>
        <v>0</v>
      </c>
      <c r="I65" s="267" t="e">
        <f t="shared" si="7"/>
        <v>#DIV/0!</v>
      </c>
    </row>
    <row r="66" spans="1:9">
      <c r="A66" s="287"/>
      <c r="B66" s="72" t="s">
        <v>483</v>
      </c>
      <c r="C66" s="51">
        <f>N20</f>
        <v>0</v>
      </c>
      <c r="D66" s="51">
        <f>N41</f>
        <v>0</v>
      </c>
      <c r="E66" s="266">
        <f t="shared" si="5"/>
        <v>0</v>
      </c>
      <c r="F66" s="218"/>
      <c r="G66" s="218"/>
      <c r="H66" s="225">
        <f t="shared" si="6"/>
        <v>0</v>
      </c>
      <c r="I66" s="267" t="e">
        <f t="shared" si="7"/>
        <v>#DIV/0!</v>
      </c>
    </row>
    <row r="67" spans="1:9" ht="15.75" thickBot="1">
      <c r="A67" s="288"/>
      <c r="B67" s="195" t="s">
        <v>484</v>
      </c>
      <c r="C67" s="268">
        <f>O20</f>
        <v>0</v>
      </c>
      <c r="D67" s="268">
        <f>O41</f>
        <v>0</v>
      </c>
      <c r="E67" s="269">
        <f t="shared" si="5"/>
        <v>0</v>
      </c>
      <c r="F67" s="270"/>
      <c r="G67" s="270"/>
      <c r="H67" s="271">
        <f t="shared" si="6"/>
        <v>0</v>
      </c>
      <c r="I67" s="514" t="e">
        <f t="shared" si="7"/>
        <v>#DIV/0!</v>
      </c>
    </row>
    <row r="68" spans="1:9">
      <c r="A68" s="289" t="s">
        <v>530</v>
      </c>
      <c r="B68" s="292" t="s">
        <v>537</v>
      </c>
      <c r="C68" s="272"/>
      <c r="D68" s="272"/>
      <c r="E68" s="273"/>
      <c r="F68" s="273"/>
      <c r="G68" s="274"/>
      <c r="H68" s="274"/>
      <c r="I68" s="267">
        <f>SUMIF(H55:H67,"&gt;0",H55:H67)</f>
        <v>0</v>
      </c>
    </row>
    <row r="69" spans="1:9">
      <c r="A69" s="290" t="s">
        <v>531</v>
      </c>
      <c r="B69" s="293" t="s">
        <v>538</v>
      </c>
      <c r="C69" s="46"/>
      <c r="D69" s="46"/>
      <c r="E69" s="275"/>
      <c r="F69" s="275"/>
      <c r="G69" s="202"/>
      <c r="H69" s="202"/>
      <c r="I69" s="276">
        <f>SUMIF(H55:H67,"&lt;0",H55:H67)</f>
        <v>0</v>
      </c>
    </row>
    <row r="70" spans="1:9">
      <c r="A70" s="290" t="s">
        <v>532</v>
      </c>
      <c r="B70" s="294" t="s">
        <v>541</v>
      </c>
      <c r="C70" s="46"/>
      <c r="D70" s="46"/>
      <c r="E70" s="275"/>
      <c r="F70" s="275"/>
      <c r="G70" s="202"/>
      <c r="H70" s="202"/>
      <c r="I70" s="276">
        <f>IF(ABS(I68)&gt;ABS(I69),I68,I69)</f>
        <v>0</v>
      </c>
    </row>
    <row r="71" spans="1:9">
      <c r="A71" s="290" t="s">
        <v>533</v>
      </c>
      <c r="B71" s="294" t="s">
        <v>542</v>
      </c>
      <c r="C71" s="46"/>
      <c r="D71" s="46"/>
      <c r="E71" s="275"/>
      <c r="F71" s="275"/>
      <c r="G71" s="202"/>
      <c r="H71" s="202"/>
      <c r="I71" s="599">
        <f>'F22'!C19</f>
        <v>0</v>
      </c>
    </row>
    <row r="72" spans="1:9">
      <c r="A72" s="290" t="s">
        <v>534</v>
      </c>
      <c r="B72" s="294" t="s">
        <v>543</v>
      </c>
      <c r="C72" s="46"/>
      <c r="D72" s="46"/>
      <c r="E72" s="275"/>
      <c r="F72" s="275"/>
      <c r="G72" s="202"/>
      <c r="H72" s="202"/>
      <c r="I72" s="276" t="e">
        <f>I70/I71*100</f>
        <v>#DIV/0!</v>
      </c>
    </row>
    <row r="73" spans="1:9">
      <c r="A73" s="291" t="s">
        <v>535</v>
      </c>
      <c r="B73" s="293" t="s">
        <v>539</v>
      </c>
      <c r="C73" s="46"/>
      <c r="D73" s="46"/>
      <c r="E73" s="275"/>
      <c r="F73" s="275"/>
      <c r="G73" s="202"/>
      <c r="H73" s="202"/>
      <c r="I73" s="277">
        <v>0.2</v>
      </c>
    </row>
    <row r="74" spans="1:9" ht="15.75" thickBot="1">
      <c r="A74" s="194" t="s">
        <v>536</v>
      </c>
      <c r="B74" s="295" t="s">
        <v>540</v>
      </c>
      <c r="C74" s="278"/>
      <c r="D74" s="278"/>
      <c r="E74" s="279"/>
      <c r="F74" s="279"/>
      <c r="G74" s="205"/>
      <c r="H74" s="205"/>
      <c r="I74" s="280">
        <v>0.3</v>
      </c>
    </row>
  </sheetData>
  <mergeCells count="14">
    <mergeCell ref="A7:A8"/>
    <mergeCell ref="P7:P8"/>
    <mergeCell ref="C52:C53"/>
    <mergeCell ref="D52:D53"/>
    <mergeCell ref="P33:P34"/>
    <mergeCell ref="B33:B34"/>
    <mergeCell ref="A33:A34"/>
    <mergeCell ref="C51:D51"/>
    <mergeCell ref="E51:E53"/>
    <mergeCell ref="F51:F53"/>
    <mergeCell ref="G51:G53"/>
    <mergeCell ref="H51:H53"/>
    <mergeCell ref="I51:I53"/>
    <mergeCell ref="B52:B5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70" zoomScaleNormal="70" workbookViewId="0"/>
  </sheetViews>
  <sheetFormatPr defaultRowHeight="15"/>
  <cols>
    <col min="1" max="1" width="21.85546875" bestFit="1" customWidth="1"/>
    <col min="2" max="2" width="54.85546875" bestFit="1" customWidth="1"/>
    <col min="3" max="3" width="31" customWidth="1"/>
    <col min="4" max="4" width="30.7109375" customWidth="1"/>
  </cols>
  <sheetData>
    <row r="1" spans="1:4">
      <c r="A1" s="9" t="s">
        <v>37</v>
      </c>
      <c r="B1" s="10">
        <v>11</v>
      </c>
    </row>
    <row r="2" spans="1:4">
      <c r="A2" s="8" t="s">
        <v>38</v>
      </c>
      <c r="B2" s="10" t="s">
        <v>544</v>
      </c>
    </row>
    <row r="3" spans="1:4">
      <c r="A3" s="8" t="s">
        <v>40</v>
      </c>
      <c r="B3" s="13" t="s">
        <v>5</v>
      </c>
    </row>
    <row r="4" spans="1:4">
      <c r="A4" s="8" t="s">
        <v>41</v>
      </c>
      <c r="B4" s="237" t="s">
        <v>470</v>
      </c>
    </row>
    <row r="5" spans="1:4">
      <c r="A5" s="8" t="s">
        <v>43</v>
      </c>
      <c r="B5" s="15" t="s">
        <v>44</v>
      </c>
    </row>
    <row r="6" spans="1:4" ht="15.75" thickBot="1"/>
    <row r="7" spans="1:4">
      <c r="A7" s="760" t="s">
        <v>45</v>
      </c>
      <c r="B7" s="733" t="s">
        <v>545</v>
      </c>
      <c r="C7" s="802" t="s">
        <v>760</v>
      </c>
      <c r="D7" s="804" t="s">
        <v>546</v>
      </c>
    </row>
    <row r="8" spans="1:4" ht="15.75" thickBot="1">
      <c r="A8" s="762"/>
      <c r="B8" s="734"/>
      <c r="C8" s="803"/>
      <c r="D8" s="805"/>
    </row>
    <row r="9" spans="1:4" ht="15.75" thickBot="1">
      <c r="A9" s="297" t="s">
        <v>174</v>
      </c>
      <c r="B9" s="298" t="s">
        <v>759</v>
      </c>
      <c r="C9" s="534">
        <v>20000000</v>
      </c>
      <c r="D9" s="535">
        <f>'F2'!K68</f>
        <v>0</v>
      </c>
    </row>
    <row r="13" spans="1:4">
      <c r="D13" s="35"/>
    </row>
    <row r="14" spans="1:4">
      <c r="D14" s="35"/>
    </row>
    <row r="15" spans="1:4">
      <c r="D15" s="35"/>
    </row>
  </sheetData>
  <mergeCells count="4">
    <mergeCell ref="A7:A8"/>
    <mergeCell ref="B7:B8"/>
    <mergeCell ref="C7:C8"/>
    <mergeCell ref="D7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37" zoomScale="85" zoomScaleNormal="85" workbookViewId="0">
      <selection activeCell="A46" sqref="A46"/>
    </sheetView>
  </sheetViews>
  <sheetFormatPr defaultRowHeight="15"/>
  <cols>
    <col min="1" max="1" width="63.42578125" style="98" bestFit="1" customWidth="1"/>
    <col min="2" max="2" width="38.140625" style="98" customWidth="1"/>
    <col min="3" max="3" width="15.42578125" style="98" customWidth="1"/>
    <col min="4" max="4" width="15.28515625" style="98" bestFit="1" customWidth="1"/>
    <col min="5" max="16384" width="9.140625" style="98"/>
  </cols>
  <sheetData>
    <row r="1" spans="1:4">
      <c r="A1" s="9" t="s">
        <v>37</v>
      </c>
      <c r="B1" s="600">
        <v>12</v>
      </c>
    </row>
    <row r="2" spans="1:4">
      <c r="A2" s="8" t="s">
        <v>38</v>
      </c>
      <c r="B2" s="601" t="s">
        <v>17</v>
      </c>
    </row>
    <row r="3" spans="1:4">
      <c r="A3" s="8" t="s">
        <v>40</v>
      </c>
      <c r="B3" s="440" t="s">
        <v>5</v>
      </c>
    </row>
    <row r="4" spans="1:4">
      <c r="A4" s="8" t="s">
        <v>41</v>
      </c>
      <c r="B4" s="237" t="s">
        <v>470</v>
      </c>
    </row>
    <row r="5" spans="1:4">
      <c r="A5" s="8" t="s">
        <v>43</v>
      </c>
      <c r="B5" s="15" t="s">
        <v>44</v>
      </c>
    </row>
    <row r="6" spans="1:4" ht="15.75" thickBot="1"/>
    <row r="7" spans="1:4" ht="15" customHeight="1">
      <c r="A7" s="806" t="s">
        <v>551</v>
      </c>
      <c r="B7" s="808" t="s">
        <v>552</v>
      </c>
      <c r="C7" s="809" t="s">
        <v>553</v>
      </c>
      <c r="D7" s="811" t="s">
        <v>554</v>
      </c>
    </row>
    <row r="8" spans="1:4" ht="15" customHeight="1" thickBot="1">
      <c r="A8" s="807"/>
      <c r="B8" s="803"/>
      <c r="C8" s="810"/>
      <c r="D8" s="812"/>
    </row>
    <row r="9" spans="1:4">
      <c r="A9" s="602" t="s">
        <v>761</v>
      </c>
      <c r="B9" s="299">
        <f>B10+B11+B12</f>
        <v>0</v>
      </c>
      <c r="C9" s="603" t="s">
        <v>547</v>
      </c>
      <c r="D9" s="300">
        <f>D10+D11+D12</f>
        <v>0</v>
      </c>
    </row>
    <row r="10" spans="1:4">
      <c r="A10" s="306" t="s">
        <v>555</v>
      </c>
      <c r="B10" s="604"/>
      <c r="C10" s="605" t="s">
        <v>547</v>
      </c>
      <c r="D10" s="172">
        <f>B10*C10</f>
        <v>0</v>
      </c>
    </row>
    <row r="11" spans="1:4">
      <c r="A11" s="306" t="s">
        <v>556</v>
      </c>
      <c r="B11" s="604"/>
      <c r="C11" s="605" t="s">
        <v>547</v>
      </c>
      <c r="D11" s="172">
        <f>B11*C11</f>
        <v>0</v>
      </c>
    </row>
    <row r="12" spans="1:4" ht="35.25" customHeight="1">
      <c r="A12" s="307" t="s">
        <v>557</v>
      </c>
      <c r="B12" s="606">
        <f>B13+B14+B15+B16+B17+B18</f>
        <v>0</v>
      </c>
      <c r="C12" s="605" t="s">
        <v>547</v>
      </c>
      <c r="D12" s="172">
        <f>D13+D14+D15+D16+D17+D18</f>
        <v>0</v>
      </c>
    </row>
    <row r="13" spans="1:4">
      <c r="A13" s="607" t="s">
        <v>762</v>
      </c>
      <c r="B13" s="604"/>
      <c r="C13" s="605" t="s">
        <v>547</v>
      </c>
      <c r="D13" s="172">
        <f t="shared" ref="D13:D18" si="0">B13*C13</f>
        <v>0</v>
      </c>
    </row>
    <row r="14" spans="1:4">
      <c r="A14" s="607" t="s">
        <v>763</v>
      </c>
      <c r="B14" s="604"/>
      <c r="C14" s="605" t="s">
        <v>547</v>
      </c>
      <c r="D14" s="172">
        <f t="shared" si="0"/>
        <v>0</v>
      </c>
    </row>
    <row r="15" spans="1:4">
      <c r="A15" s="607" t="s">
        <v>764</v>
      </c>
      <c r="B15" s="604"/>
      <c r="C15" s="605" t="s">
        <v>547</v>
      </c>
      <c r="D15" s="172">
        <f t="shared" si="0"/>
        <v>0</v>
      </c>
    </row>
    <row r="16" spans="1:4">
      <c r="A16" s="607" t="s">
        <v>765</v>
      </c>
      <c r="B16" s="604"/>
      <c r="C16" s="605" t="s">
        <v>547</v>
      </c>
      <c r="D16" s="172">
        <f t="shared" si="0"/>
        <v>0</v>
      </c>
    </row>
    <row r="17" spans="1:4" ht="30">
      <c r="A17" s="608" t="s">
        <v>766</v>
      </c>
      <c r="B17" s="604"/>
      <c r="C17" s="605" t="s">
        <v>547</v>
      </c>
      <c r="D17" s="172">
        <f t="shared" si="0"/>
        <v>0</v>
      </c>
    </row>
    <row r="18" spans="1:4" ht="30">
      <c r="A18" s="608" t="s">
        <v>767</v>
      </c>
      <c r="B18" s="604"/>
      <c r="C18" s="605" t="s">
        <v>547</v>
      </c>
      <c r="D18" s="172">
        <f t="shared" si="0"/>
        <v>0</v>
      </c>
    </row>
    <row r="19" spans="1:4">
      <c r="A19" s="609" t="s">
        <v>558</v>
      </c>
      <c r="B19" s="301">
        <f>B20</f>
        <v>0</v>
      </c>
      <c r="C19" s="610" t="s">
        <v>548</v>
      </c>
      <c r="D19" s="302">
        <f>D20</f>
        <v>0</v>
      </c>
    </row>
    <row r="20" spans="1:4">
      <c r="A20" s="307" t="s">
        <v>559</v>
      </c>
      <c r="B20" s="604"/>
      <c r="C20" s="605" t="s">
        <v>548</v>
      </c>
      <c r="D20" s="172">
        <f>B20*C20</f>
        <v>0</v>
      </c>
    </row>
    <row r="21" spans="1:4">
      <c r="A21" s="611" t="s">
        <v>560</v>
      </c>
      <c r="B21" s="301">
        <f>B22</f>
        <v>0</v>
      </c>
      <c r="C21" s="610" t="s">
        <v>549</v>
      </c>
      <c r="D21" s="302">
        <f>D22</f>
        <v>0</v>
      </c>
    </row>
    <row r="22" spans="1:4" ht="30">
      <c r="A22" s="307" t="s">
        <v>768</v>
      </c>
      <c r="B22" s="604"/>
      <c r="C22" s="610" t="s">
        <v>549</v>
      </c>
      <c r="D22" s="302">
        <f>B22*C22</f>
        <v>0</v>
      </c>
    </row>
    <row r="23" spans="1:4">
      <c r="A23" s="611" t="s">
        <v>561</v>
      </c>
      <c r="B23" s="301">
        <f>B24+B25+B26</f>
        <v>0</v>
      </c>
      <c r="C23" s="605" t="s">
        <v>550</v>
      </c>
      <c r="D23" s="172">
        <f>D24+D25+D26</f>
        <v>0</v>
      </c>
    </row>
    <row r="24" spans="1:4">
      <c r="A24" s="308" t="s">
        <v>562</v>
      </c>
      <c r="B24" s="604"/>
      <c r="C24" s="605" t="s">
        <v>550</v>
      </c>
      <c r="D24" s="172">
        <f>B24*C24</f>
        <v>0</v>
      </c>
    </row>
    <row r="25" spans="1:4">
      <c r="A25" s="308" t="s">
        <v>563</v>
      </c>
      <c r="B25" s="604"/>
      <c r="C25" s="605" t="s">
        <v>550</v>
      </c>
      <c r="D25" s="172">
        <f>B25*C25</f>
        <v>0</v>
      </c>
    </row>
    <row r="26" spans="1:4" ht="15.75" thickBot="1">
      <c r="A26" s="309" t="s">
        <v>564</v>
      </c>
      <c r="B26" s="612"/>
      <c r="C26" s="610" t="s">
        <v>550</v>
      </c>
      <c r="D26" s="302">
        <f>B26*C26</f>
        <v>0</v>
      </c>
    </row>
    <row r="27" spans="1:4" ht="15.75" thickBot="1">
      <c r="A27" s="310" t="s">
        <v>565</v>
      </c>
      <c r="B27" s="303">
        <f>B9+B19+B21+B23</f>
        <v>0</v>
      </c>
      <c r="C27" s="304"/>
      <c r="D27" s="305">
        <f>D9+D19+D21+D23</f>
        <v>0</v>
      </c>
    </row>
    <row r="30" spans="1:4">
      <c r="A30" s="9" t="s">
        <v>37</v>
      </c>
      <c r="B30" s="515" t="s">
        <v>18</v>
      </c>
      <c r="C30" s="613"/>
    </row>
    <row r="31" spans="1:4">
      <c r="A31" s="8" t="s">
        <v>38</v>
      </c>
      <c r="B31" s="601" t="s">
        <v>19</v>
      </c>
      <c r="C31" s="456"/>
    </row>
    <row r="32" spans="1:4">
      <c r="A32" s="8" t="s">
        <v>40</v>
      </c>
      <c r="B32" s="440" t="s">
        <v>5</v>
      </c>
      <c r="C32" s="614"/>
    </row>
    <row r="33" spans="1:4">
      <c r="A33" s="8" t="s">
        <v>41</v>
      </c>
      <c r="B33" s="237" t="s">
        <v>470</v>
      </c>
      <c r="C33" s="614"/>
    </row>
    <row r="34" spans="1:4">
      <c r="A34" s="8" t="s">
        <v>43</v>
      </c>
      <c r="B34" s="15" t="s">
        <v>44</v>
      </c>
      <c r="C34" s="614"/>
    </row>
    <row r="35" spans="1:4" ht="15.75" thickBot="1"/>
    <row r="36" spans="1:4" ht="15" customHeight="1">
      <c r="A36" s="489" t="s">
        <v>566</v>
      </c>
      <c r="B36" s="813" t="s">
        <v>552</v>
      </c>
      <c r="C36" s="809" t="s">
        <v>553</v>
      </c>
      <c r="D36" s="815" t="s">
        <v>554</v>
      </c>
    </row>
    <row r="37" spans="1:4" ht="15" customHeight="1" thickBot="1">
      <c r="A37" s="531"/>
      <c r="B37" s="814"/>
      <c r="C37" s="810"/>
      <c r="D37" s="816"/>
    </row>
    <row r="38" spans="1:4">
      <c r="A38" s="615" t="s">
        <v>769</v>
      </c>
      <c r="B38" s="616">
        <f>B39+B40+B41+B42</f>
        <v>0</v>
      </c>
      <c r="C38" s="617" t="s">
        <v>550</v>
      </c>
      <c r="D38" s="618">
        <f>D39+D40+D41+D42</f>
        <v>0</v>
      </c>
    </row>
    <row r="39" spans="1:4">
      <c r="A39" s="306" t="s">
        <v>567</v>
      </c>
      <c r="B39" s="619"/>
      <c r="C39" s="620" t="s">
        <v>550</v>
      </c>
      <c r="D39" s="621">
        <f>B39*C39</f>
        <v>0</v>
      </c>
    </row>
    <row r="40" spans="1:4">
      <c r="A40" s="306" t="s">
        <v>568</v>
      </c>
      <c r="B40" s="619"/>
      <c r="C40" s="620" t="s">
        <v>550</v>
      </c>
      <c r="D40" s="621">
        <f>B40*C40</f>
        <v>0</v>
      </c>
    </row>
    <row r="41" spans="1:4">
      <c r="A41" s="311" t="s">
        <v>569</v>
      </c>
      <c r="B41" s="619"/>
      <c r="C41" s="620" t="s">
        <v>550</v>
      </c>
      <c r="D41" s="621">
        <f>B41*C41</f>
        <v>0</v>
      </c>
    </row>
    <row r="42" spans="1:4" ht="15.75" thickBot="1">
      <c r="A42" s="309" t="s">
        <v>571</v>
      </c>
      <c r="B42" s="622"/>
      <c r="C42" s="623" t="s">
        <v>550</v>
      </c>
      <c r="D42" s="624">
        <f>B42*C42</f>
        <v>0</v>
      </c>
    </row>
    <row r="43" spans="1:4" ht="15.75" thickBot="1">
      <c r="A43" s="625" t="s">
        <v>570</v>
      </c>
      <c r="B43" s="626">
        <f>B38</f>
        <v>0</v>
      </c>
      <c r="C43" s="627"/>
      <c r="D43" s="628">
        <f>D38</f>
        <v>0</v>
      </c>
    </row>
    <row r="46" spans="1:4">
      <c r="A46" s="9" t="s">
        <v>37</v>
      </c>
      <c r="B46" s="515" t="s">
        <v>20</v>
      </c>
    </row>
    <row r="47" spans="1:4">
      <c r="A47" s="8" t="s">
        <v>38</v>
      </c>
      <c r="B47" s="600" t="s">
        <v>821</v>
      </c>
    </row>
    <row r="48" spans="1:4">
      <c r="A48" s="8" t="s">
        <v>40</v>
      </c>
      <c r="B48" s="440" t="s">
        <v>5</v>
      </c>
    </row>
    <row r="49" spans="1:3">
      <c r="A49" s="8" t="s">
        <v>41</v>
      </c>
      <c r="B49" s="237" t="s">
        <v>470</v>
      </c>
    </row>
    <row r="50" spans="1:3">
      <c r="A50" s="8" t="s">
        <v>43</v>
      </c>
      <c r="B50" s="15" t="s">
        <v>44</v>
      </c>
    </row>
    <row r="51" spans="1:3" ht="15.75" thickBot="1"/>
    <row r="52" spans="1:3" ht="16.5" customHeight="1">
      <c r="A52" s="532" t="s">
        <v>575</v>
      </c>
      <c r="B52" s="808" t="s">
        <v>576</v>
      </c>
      <c r="C52" s="815" t="s">
        <v>577</v>
      </c>
    </row>
    <row r="53" spans="1:3" ht="15.75" thickBot="1">
      <c r="A53" s="536"/>
      <c r="B53" s="803"/>
      <c r="C53" s="816"/>
    </row>
    <row r="54" spans="1:3">
      <c r="A54" s="313" t="s">
        <v>578</v>
      </c>
      <c r="B54" s="629"/>
      <c r="C54" s="630">
        <f>D29</f>
        <v>0</v>
      </c>
    </row>
    <row r="55" spans="1:3">
      <c r="A55" s="314" t="s">
        <v>579</v>
      </c>
      <c r="B55" s="631"/>
      <c r="C55" s="599">
        <f>D43</f>
        <v>0</v>
      </c>
    </row>
    <row r="56" spans="1:3">
      <c r="A56" s="315" t="s">
        <v>580</v>
      </c>
      <c r="B56" s="631"/>
      <c r="C56" s="599">
        <f>C54+C55</f>
        <v>0</v>
      </c>
    </row>
    <row r="57" spans="1:3">
      <c r="A57" s="520" t="s">
        <v>770</v>
      </c>
      <c r="B57" s="631"/>
      <c r="C57" s="599">
        <f>'F22'!C19</f>
        <v>0</v>
      </c>
    </row>
    <row r="58" spans="1:3">
      <c r="A58" s="316" t="s">
        <v>581</v>
      </c>
      <c r="B58" s="631"/>
      <c r="C58" s="599" t="e">
        <f>C57/C56*100</f>
        <v>#DIV/0!</v>
      </c>
    </row>
    <row r="59" spans="1:3">
      <c r="A59" s="317" t="s">
        <v>582</v>
      </c>
      <c r="B59" s="632" t="s">
        <v>572</v>
      </c>
      <c r="C59" s="633"/>
    </row>
    <row r="60" spans="1:3">
      <c r="A60" s="318" t="s">
        <v>583</v>
      </c>
      <c r="B60" s="632" t="s">
        <v>573</v>
      </c>
      <c r="C60" s="634"/>
    </row>
    <row r="61" spans="1:3">
      <c r="A61" s="319" t="s">
        <v>584</v>
      </c>
      <c r="B61" s="632" t="s">
        <v>574</v>
      </c>
      <c r="C61" s="599" t="e">
        <f>'F22'!C19/('F1'!L101+'F1'!L104)*100</f>
        <v>#DIV/0!</v>
      </c>
    </row>
    <row r="62" spans="1:3" ht="15.75" thickBot="1">
      <c r="A62" s="320" t="s">
        <v>585</v>
      </c>
      <c r="B62" s="635" t="s">
        <v>574</v>
      </c>
      <c r="C62" s="636"/>
    </row>
  </sheetData>
  <mergeCells count="9">
    <mergeCell ref="B52:B53"/>
    <mergeCell ref="C52:C53"/>
    <mergeCell ref="A7:A8"/>
    <mergeCell ref="B7:B8"/>
    <mergeCell ref="C7:C8"/>
    <mergeCell ref="D7:D8"/>
    <mergeCell ref="B36:B37"/>
    <mergeCell ref="C36:C37"/>
    <mergeCell ref="D36:D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/>
  </sheetViews>
  <sheetFormatPr defaultRowHeight="15"/>
  <cols>
    <col min="1" max="1" width="53.7109375" customWidth="1"/>
    <col min="2" max="2" width="23.140625" customWidth="1"/>
    <col min="3" max="3" width="15.42578125" customWidth="1"/>
  </cols>
  <sheetData>
    <row r="1" spans="1:3">
      <c r="A1" s="9" t="s">
        <v>37</v>
      </c>
      <c r="B1" s="10">
        <v>13</v>
      </c>
    </row>
    <row r="2" spans="1:3">
      <c r="A2" s="8" t="s">
        <v>38</v>
      </c>
      <c r="B2" s="236" t="s">
        <v>22</v>
      </c>
    </row>
    <row r="3" spans="1:3">
      <c r="A3" s="8" t="s">
        <v>40</v>
      </c>
      <c r="B3" s="13" t="s">
        <v>5</v>
      </c>
    </row>
    <row r="4" spans="1:3">
      <c r="A4" s="8" t="s">
        <v>41</v>
      </c>
      <c r="B4" s="237" t="s">
        <v>470</v>
      </c>
    </row>
    <row r="5" spans="1:3">
      <c r="A5" s="8" t="s">
        <v>43</v>
      </c>
      <c r="B5" s="15" t="s">
        <v>44</v>
      </c>
    </row>
    <row r="6" spans="1:3">
      <c r="A6" s="8"/>
      <c r="B6" s="15"/>
    </row>
    <row r="7" spans="1:3" ht="15.75" thickBot="1"/>
    <row r="8" spans="1:3">
      <c r="A8" s="802" t="s">
        <v>586</v>
      </c>
      <c r="B8" s="802" t="s">
        <v>775</v>
      </c>
      <c r="C8" s="811" t="s">
        <v>588</v>
      </c>
    </row>
    <row r="9" spans="1:3">
      <c r="A9" s="817"/>
      <c r="B9" s="817"/>
      <c r="C9" s="818"/>
    </row>
    <row r="10" spans="1:3">
      <c r="A10" s="29" t="s">
        <v>591</v>
      </c>
      <c r="B10" s="274"/>
      <c r="C10" s="321">
        <f>SUM(C11:C30)</f>
        <v>0</v>
      </c>
    </row>
    <row r="11" spans="1:3">
      <c r="A11" s="325" t="s">
        <v>771</v>
      </c>
      <c r="B11" s="322" t="s">
        <v>774</v>
      </c>
      <c r="C11" s="47"/>
    </row>
    <row r="12" spans="1:3">
      <c r="A12" s="325" t="s">
        <v>772</v>
      </c>
      <c r="B12" s="322" t="s">
        <v>774</v>
      </c>
      <c r="C12" s="47"/>
    </row>
    <row r="13" spans="1:3">
      <c r="A13" s="325" t="s">
        <v>773</v>
      </c>
      <c r="B13" s="322" t="s">
        <v>774</v>
      </c>
      <c r="C13" s="47"/>
    </row>
    <row r="14" spans="1:3">
      <c r="A14" s="325" t="s">
        <v>589</v>
      </c>
      <c r="B14" s="322" t="s">
        <v>774</v>
      </c>
      <c r="C14" s="47"/>
    </row>
    <row r="15" spans="1:3">
      <c r="A15" s="325" t="s">
        <v>590</v>
      </c>
      <c r="B15" s="322" t="s">
        <v>774</v>
      </c>
      <c r="C15" s="47"/>
    </row>
    <row r="16" spans="1:3">
      <c r="A16" s="325" t="s">
        <v>590</v>
      </c>
      <c r="B16" s="322" t="s">
        <v>774</v>
      </c>
      <c r="C16" s="47"/>
    </row>
    <row r="17" spans="1:3">
      <c r="A17" s="325" t="s">
        <v>590</v>
      </c>
      <c r="B17" s="322" t="s">
        <v>774</v>
      </c>
      <c r="C17" s="47"/>
    </row>
    <row r="18" spans="1:3">
      <c r="A18" s="325" t="s">
        <v>590</v>
      </c>
      <c r="B18" s="322" t="s">
        <v>774</v>
      </c>
      <c r="C18" s="47"/>
    </row>
    <row r="19" spans="1:3">
      <c r="A19" s="325" t="s">
        <v>590</v>
      </c>
      <c r="B19" s="322" t="s">
        <v>774</v>
      </c>
      <c r="C19" s="47"/>
    </row>
    <row r="20" spans="1:3">
      <c r="A20" s="325" t="s">
        <v>590</v>
      </c>
      <c r="B20" s="322" t="s">
        <v>774</v>
      </c>
      <c r="C20" s="47"/>
    </row>
    <row r="21" spans="1:3">
      <c r="A21" s="325" t="s">
        <v>590</v>
      </c>
      <c r="B21" s="322" t="s">
        <v>774</v>
      </c>
      <c r="C21" s="47"/>
    </row>
    <row r="22" spans="1:3">
      <c r="A22" s="325" t="s">
        <v>590</v>
      </c>
      <c r="B22" s="322" t="s">
        <v>774</v>
      </c>
      <c r="C22" s="47"/>
    </row>
    <row r="23" spans="1:3">
      <c r="A23" s="325" t="s">
        <v>590</v>
      </c>
      <c r="B23" s="322" t="s">
        <v>774</v>
      </c>
      <c r="C23" s="47"/>
    </row>
    <row r="24" spans="1:3">
      <c r="A24" s="325" t="s">
        <v>590</v>
      </c>
      <c r="B24" s="322" t="s">
        <v>774</v>
      </c>
      <c r="C24" s="47"/>
    </row>
    <row r="25" spans="1:3">
      <c r="A25" s="325" t="s">
        <v>590</v>
      </c>
      <c r="B25" s="322" t="s">
        <v>774</v>
      </c>
      <c r="C25" s="47"/>
    </row>
    <row r="26" spans="1:3">
      <c r="A26" s="325" t="s">
        <v>590</v>
      </c>
      <c r="B26" s="322" t="s">
        <v>774</v>
      </c>
      <c r="C26" s="47"/>
    </row>
    <row r="27" spans="1:3">
      <c r="A27" s="325" t="s">
        <v>590</v>
      </c>
      <c r="B27" s="322" t="s">
        <v>774</v>
      </c>
      <c r="C27" s="47"/>
    </row>
    <row r="28" spans="1:3">
      <c r="A28" s="325" t="s">
        <v>590</v>
      </c>
      <c r="B28" s="322" t="s">
        <v>774</v>
      </c>
      <c r="C28" s="47"/>
    </row>
    <row r="29" spans="1:3">
      <c r="A29" s="325" t="s">
        <v>590</v>
      </c>
      <c r="B29" s="322" t="s">
        <v>774</v>
      </c>
      <c r="C29" s="47"/>
    </row>
    <row r="30" spans="1:3">
      <c r="A30" s="325" t="s">
        <v>590</v>
      </c>
      <c r="B30" s="322" t="s">
        <v>774</v>
      </c>
      <c r="C30" s="47"/>
    </row>
    <row r="31" spans="1:3">
      <c r="A31" s="325" t="s">
        <v>590</v>
      </c>
    </row>
    <row r="32" spans="1:3">
      <c r="A32" s="325" t="s">
        <v>590</v>
      </c>
    </row>
    <row r="33" spans="1:1">
      <c r="A33" s="325" t="s">
        <v>590</v>
      </c>
    </row>
    <row r="34" spans="1:1">
      <c r="A34" s="325" t="s">
        <v>590</v>
      </c>
    </row>
  </sheetData>
  <mergeCells count="3">
    <mergeCell ref="A8:A9"/>
    <mergeCell ref="B8:B9"/>
    <mergeCell ref="C8:C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5"/>
  <cols>
    <col min="1" max="1" width="41.28515625" customWidth="1"/>
    <col min="2" max="2" width="20.140625" bestFit="1" customWidth="1"/>
    <col min="3" max="3" width="17.28515625" customWidth="1"/>
  </cols>
  <sheetData>
    <row r="1" spans="1:3">
      <c r="A1" s="9" t="s">
        <v>37</v>
      </c>
      <c r="B1" s="261">
        <v>13.1</v>
      </c>
    </row>
    <row r="2" spans="1:3">
      <c r="A2" s="8" t="s">
        <v>38</v>
      </c>
      <c r="B2" s="236" t="s">
        <v>22</v>
      </c>
    </row>
    <row r="3" spans="1:3">
      <c r="A3" s="8" t="s">
        <v>40</v>
      </c>
      <c r="B3" s="13" t="s">
        <v>5</v>
      </c>
    </row>
    <row r="4" spans="1:3">
      <c r="A4" s="8" t="s">
        <v>41</v>
      </c>
      <c r="B4" s="237" t="s">
        <v>470</v>
      </c>
    </row>
    <row r="5" spans="1:3">
      <c r="A5" s="8" t="s">
        <v>43</v>
      </c>
      <c r="B5" s="15" t="s">
        <v>44</v>
      </c>
    </row>
    <row r="6" spans="1:3" ht="15.75" thickBot="1"/>
    <row r="7" spans="1:3">
      <c r="A7" s="802" t="s">
        <v>586</v>
      </c>
      <c r="B7" s="802" t="s">
        <v>775</v>
      </c>
      <c r="C7" s="811" t="s">
        <v>588</v>
      </c>
    </row>
    <row r="8" spans="1:3">
      <c r="A8" s="817"/>
      <c r="B8" s="817"/>
      <c r="C8" s="818"/>
    </row>
    <row r="9" spans="1:3" ht="15.75" thickBot="1">
      <c r="A9" s="323"/>
      <c r="B9" s="803"/>
      <c r="C9" s="812"/>
    </row>
    <row r="10" spans="1:3">
      <c r="A10" s="29" t="s">
        <v>593</v>
      </c>
      <c r="B10" s="326" t="s">
        <v>776</v>
      </c>
      <c r="C10" s="327">
        <f>C11+[1]F13!C9</f>
        <v>0</v>
      </c>
    </row>
    <row r="11" spans="1:3">
      <c r="A11" s="29" t="s">
        <v>594</v>
      </c>
      <c r="B11" s="328"/>
      <c r="C11" s="329">
        <f>SUM(C12:C35)</f>
        <v>0</v>
      </c>
    </row>
    <row r="12" spans="1:3">
      <c r="A12" s="324" t="s">
        <v>777</v>
      </c>
      <c r="B12" s="326" t="s">
        <v>432</v>
      </c>
      <c r="C12" s="330"/>
    </row>
    <row r="13" spans="1:3">
      <c r="A13" s="324" t="s">
        <v>778</v>
      </c>
      <c r="B13" s="326" t="s">
        <v>432</v>
      </c>
      <c r="C13" s="330"/>
    </row>
    <row r="14" spans="1:3">
      <c r="A14" s="324" t="s">
        <v>779</v>
      </c>
      <c r="B14" s="326" t="s">
        <v>432</v>
      </c>
      <c r="C14" s="330"/>
    </row>
    <row r="15" spans="1:3">
      <c r="A15" s="324" t="s">
        <v>589</v>
      </c>
      <c r="B15" s="326"/>
      <c r="C15" s="330"/>
    </row>
    <row r="16" spans="1:3">
      <c r="A16" s="324" t="s">
        <v>589</v>
      </c>
      <c r="B16" s="331"/>
      <c r="C16" s="332"/>
    </row>
    <row r="17" spans="1:3">
      <c r="A17" s="324" t="s">
        <v>589</v>
      </c>
      <c r="B17" s="333"/>
      <c r="C17" s="334"/>
    </row>
    <row r="18" spans="1:3">
      <c r="A18" s="324" t="s">
        <v>589</v>
      </c>
      <c r="B18" s="333"/>
      <c r="C18" s="334"/>
    </row>
    <row r="19" spans="1:3">
      <c r="A19" s="324" t="s">
        <v>589</v>
      </c>
      <c r="B19" s="333"/>
      <c r="C19" s="334"/>
    </row>
    <row r="20" spans="1:3">
      <c r="A20" s="324" t="s">
        <v>589</v>
      </c>
      <c r="B20" s="333"/>
      <c r="C20" s="334"/>
    </row>
    <row r="21" spans="1:3">
      <c r="A21" s="324" t="s">
        <v>589</v>
      </c>
      <c r="B21" s="333"/>
      <c r="C21" s="334"/>
    </row>
    <row r="22" spans="1:3">
      <c r="A22" s="324" t="s">
        <v>589</v>
      </c>
      <c r="B22" s="333"/>
      <c r="C22" s="334"/>
    </row>
    <row r="23" spans="1:3">
      <c r="A23" s="324" t="s">
        <v>589</v>
      </c>
      <c r="B23" s="333"/>
      <c r="C23" s="334"/>
    </row>
    <row r="24" spans="1:3">
      <c r="A24" s="324" t="s">
        <v>589</v>
      </c>
      <c r="B24" s="333"/>
      <c r="C24" s="334"/>
    </row>
    <row r="25" spans="1:3">
      <c r="A25" s="324" t="s">
        <v>589</v>
      </c>
      <c r="B25" s="333"/>
      <c r="C25" s="334"/>
    </row>
    <row r="26" spans="1:3">
      <c r="A26" s="324" t="s">
        <v>589</v>
      </c>
      <c r="B26" s="333"/>
      <c r="C26" s="334"/>
    </row>
    <row r="27" spans="1:3">
      <c r="A27" s="324" t="s">
        <v>589</v>
      </c>
      <c r="B27" s="333"/>
      <c r="C27" s="334"/>
    </row>
    <row r="28" spans="1:3">
      <c r="A28" s="324" t="s">
        <v>589</v>
      </c>
      <c r="B28" s="333"/>
      <c r="C28" s="334"/>
    </row>
    <row r="29" spans="1:3">
      <c r="A29" s="324" t="s">
        <v>589</v>
      </c>
      <c r="B29" s="333"/>
      <c r="C29" s="334"/>
    </row>
    <row r="30" spans="1:3">
      <c r="A30" s="324" t="s">
        <v>589</v>
      </c>
      <c r="B30" s="333"/>
      <c r="C30" s="334"/>
    </row>
    <row r="31" spans="1:3">
      <c r="A31" s="324" t="s">
        <v>589</v>
      </c>
      <c r="B31" s="333"/>
      <c r="C31" s="334"/>
    </row>
    <row r="32" spans="1:3">
      <c r="A32" s="324" t="s">
        <v>589</v>
      </c>
      <c r="B32" s="333"/>
      <c r="C32" s="334"/>
    </row>
    <row r="33" spans="1:3">
      <c r="A33" s="324" t="s">
        <v>589</v>
      </c>
      <c r="B33" s="333"/>
      <c r="C33" s="334"/>
    </row>
    <row r="34" spans="1:3">
      <c r="A34" s="324" t="s">
        <v>589</v>
      </c>
      <c r="B34" s="333"/>
      <c r="C34" s="334"/>
    </row>
    <row r="35" spans="1:3">
      <c r="A35" s="324" t="s">
        <v>589</v>
      </c>
      <c r="B35" s="333"/>
      <c r="C35" s="334"/>
    </row>
  </sheetData>
  <mergeCells count="3">
    <mergeCell ref="A7:A8"/>
    <mergeCell ref="B7:B9"/>
    <mergeCell ref="C7:C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85" zoomScaleNormal="85" workbookViewId="0"/>
  </sheetViews>
  <sheetFormatPr defaultRowHeight="15"/>
  <cols>
    <col min="1" max="1" width="21.85546875" style="98" bestFit="1" customWidth="1"/>
    <col min="2" max="2" width="59.28515625" style="98" customWidth="1"/>
    <col min="3" max="3" width="20.140625" style="98" bestFit="1" customWidth="1"/>
    <col min="4" max="4" width="17.28515625" style="98" customWidth="1"/>
    <col min="5" max="16384" width="9.140625" style="98"/>
  </cols>
  <sheetData>
    <row r="1" spans="1:9">
      <c r="A1" s="9" t="s">
        <v>37</v>
      </c>
      <c r="B1" s="600">
        <v>14</v>
      </c>
    </row>
    <row r="2" spans="1:9">
      <c r="A2" s="8" t="s">
        <v>38</v>
      </c>
      <c r="B2" s="600" t="s">
        <v>822</v>
      </c>
    </row>
    <row r="3" spans="1:9">
      <c r="A3" s="8" t="s">
        <v>40</v>
      </c>
      <c r="B3" s="440" t="s">
        <v>5</v>
      </c>
    </row>
    <row r="4" spans="1:9">
      <c r="A4" s="8" t="s">
        <v>41</v>
      </c>
      <c r="B4" s="237" t="s">
        <v>470</v>
      </c>
    </row>
    <row r="5" spans="1:9">
      <c r="A5" s="8" t="s">
        <v>43</v>
      </c>
      <c r="B5" s="15" t="s">
        <v>44</v>
      </c>
    </row>
    <row r="6" spans="1:9">
      <c r="A6" s="8"/>
      <c r="B6" s="15"/>
    </row>
    <row r="7" spans="1:9" ht="15.75" thickBot="1"/>
    <row r="8" spans="1:9">
      <c r="A8" s="760" t="s">
        <v>45</v>
      </c>
      <c r="B8" s="733" t="s">
        <v>597</v>
      </c>
      <c r="C8" s="819" t="s">
        <v>780</v>
      </c>
      <c r="D8" s="820" t="s">
        <v>791</v>
      </c>
    </row>
    <row r="9" spans="1:9" ht="15.75" thickBot="1">
      <c r="A9" s="761"/>
      <c r="B9" s="734"/>
      <c r="C9" s="761"/>
      <c r="D9" s="821"/>
    </row>
    <row r="10" spans="1:9">
      <c r="A10" s="637" t="s">
        <v>174</v>
      </c>
      <c r="B10" s="336" t="s">
        <v>599</v>
      </c>
      <c r="C10" s="629"/>
      <c r="D10" s="638"/>
    </row>
    <row r="11" spans="1:9">
      <c r="A11" s="639" t="s">
        <v>179</v>
      </c>
      <c r="B11" s="337" t="s">
        <v>600</v>
      </c>
      <c r="C11" s="631"/>
      <c r="D11" s="634"/>
    </row>
    <row r="12" spans="1:9">
      <c r="A12" s="640" t="s">
        <v>190</v>
      </c>
      <c r="B12" s="641" t="s">
        <v>601</v>
      </c>
      <c r="C12" s="631"/>
      <c r="D12" s="599">
        <f>D10-D11</f>
        <v>0</v>
      </c>
    </row>
    <row r="13" spans="1:9">
      <c r="A13" s="639" t="s">
        <v>193</v>
      </c>
      <c r="B13" s="337" t="s">
        <v>602</v>
      </c>
      <c r="C13" s="631"/>
      <c r="D13" s="634"/>
    </row>
    <row r="14" spans="1:9">
      <c r="A14" s="642"/>
      <c r="B14" s="338" t="s">
        <v>603</v>
      </c>
      <c r="C14" s="631"/>
      <c r="D14" s="643" t="e">
        <f>D12/D13*100</f>
        <v>#DIV/0!</v>
      </c>
    </row>
    <row r="15" spans="1:9">
      <c r="A15" s="642"/>
      <c r="B15" s="338" t="s">
        <v>439</v>
      </c>
      <c r="C15" s="632" t="s">
        <v>574</v>
      </c>
      <c r="D15" s="643" t="e">
        <f>D10/D11*100</f>
        <v>#DIV/0!</v>
      </c>
      <c r="F15" s="11"/>
      <c r="G15" s="11"/>
      <c r="H15" s="11"/>
      <c r="I15" s="11"/>
    </row>
    <row r="16" spans="1:9">
      <c r="A16" s="639" t="s">
        <v>225</v>
      </c>
      <c r="B16" s="336" t="s">
        <v>604</v>
      </c>
      <c r="C16" s="631"/>
      <c r="D16" s="599">
        <f>'F2'!K35+'F2'!K36+'F2'!K37+'F2'!K38+'F2'!K41</f>
        <v>0</v>
      </c>
      <c r="F16" s="11"/>
      <c r="G16" s="11"/>
      <c r="H16" s="11"/>
      <c r="I16" s="11"/>
    </row>
    <row r="17" spans="1:9">
      <c r="A17" s="639" t="s">
        <v>318</v>
      </c>
      <c r="B17" s="336" t="s">
        <v>605</v>
      </c>
      <c r="C17" s="631"/>
      <c r="D17" s="599">
        <f>'F2'!K10+'F2'!K11</f>
        <v>0</v>
      </c>
      <c r="F17" s="644"/>
      <c r="G17" s="11"/>
      <c r="H17" s="11"/>
      <c r="I17" s="11"/>
    </row>
    <row r="18" spans="1:9">
      <c r="A18" s="640" t="s">
        <v>598</v>
      </c>
      <c r="B18" s="336" t="s">
        <v>606</v>
      </c>
      <c r="C18" s="631"/>
      <c r="D18" s="599">
        <f>D16+D17</f>
        <v>0</v>
      </c>
      <c r="F18" s="11"/>
      <c r="G18" s="11"/>
      <c r="H18" s="11"/>
      <c r="I18" s="11"/>
    </row>
    <row r="19" spans="1:9">
      <c r="A19" s="640" t="s">
        <v>530</v>
      </c>
      <c r="B19" s="339" t="s">
        <v>607</v>
      </c>
      <c r="C19" s="632" t="s">
        <v>595</v>
      </c>
      <c r="D19" s="643" t="e">
        <f>D10/D18*100</f>
        <v>#DIV/0!</v>
      </c>
      <c r="F19" s="11"/>
      <c r="G19" s="11"/>
      <c r="H19" s="11"/>
      <c r="I19" s="11"/>
    </row>
    <row r="20" spans="1:9">
      <c r="A20" s="645">
        <v>9</v>
      </c>
      <c r="B20" s="646" t="s">
        <v>608</v>
      </c>
      <c r="C20" s="433"/>
      <c r="D20" s="647"/>
      <c r="F20" s="11"/>
      <c r="G20" s="11"/>
      <c r="H20" s="11"/>
      <c r="I20" s="11"/>
    </row>
    <row r="21" spans="1:9">
      <c r="A21" s="645">
        <v>10</v>
      </c>
      <c r="B21" s="337" t="s">
        <v>609</v>
      </c>
      <c r="C21" s="433"/>
      <c r="D21" s="599">
        <f>'F22'!C19-('F1'!L101+'F1'!L104)</f>
        <v>0</v>
      </c>
      <c r="F21" s="644"/>
      <c r="G21" s="11"/>
      <c r="H21" s="11"/>
      <c r="I21" s="11"/>
    </row>
    <row r="22" spans="1:9">
      <c r="A22" s="645">
        <v>11</v>
      </c>
      <c r="B22" s="337" t="s">
        <v>610</v>
      </c>
      <c r="C22" s="433"/>
      <c r="D22" s="647"/>
      <c r="F22" s="11"/>
      <c r="G22" s="11"/>
      <c r="H22" s="11"/>
      <c r="I22" s="11"/>
    </row>
    <row r="23" spans="1:9">
      <c r="A23" s="645">
        <v>12</v>
      </c>
      <c r="B23" s="648" t="s">
        <v>611</v>
      </c>
      <c r="C23" s="433" t="s">
        <v>596</v>
      </c>
      <c r="D23" s="649" t="e">
        <f>D20/(D21+D22)*100</f>
        <v>#DIV/0!</v>
      </c>
      <c r="F23" s="11"/>
      <c r="G23" s="11"/>
      <c r="H23" s="11"/>
      <c r="I23" s="11"/>
    </row>
    <row r="24" spans="1:9" ht="15.75" thickBot="1">
      <c r="A24" s="650">
        <v>13</v>
      </c>
      <c r="B24" s="651" t="s">
        <v>612</v>
      </c>
      <c r="C24" s="652" t="s">
        <v>592</v>
      </c>
      <c r="D24" s="653" t="e">
        <f>D20/D16*100</f>
        <v>#DIV/0!</v>
      </c>
      <c r="F24" s="11"/>
      <c r="G24" s="11"/>
      <c r="H24" s="11"/>
      <c r="I24" s="11"/>
    </row>
    <row r="25" spans="1:9">
      <c r="F25" s="11"/>
      <c r="G25" s="11"/>
      <c r="H25" s="11"/>
      <c r="I25" s="11"/>
    </row>
    <row r="26" spans="1:9">
      <c r="F26" s="11"/>
      <c r="G26" s="11"/>
      <c r="H26" s="11"/>
      <c r="I26" s="11"/>
    </row>
    <row r="27" spans="1:9">
      <c r="D27" s="654"/>
      <c r="F27" s="11"/>
      <c r="G27" s="11"/>
      <c r="H27" s="11"/>
      <c r="I27" s="11"/>
    </row>
    <row r="28" spans="1:9">
      <c r="F28" s="11"/>
      <c r="G28" s="11"/>
      <c r="H28" s="11"/>
      <c r="I28" s="11"/>
    </row>
    <row r="29" spans="1:9">
      <c r="F29" s="11"/>
      <c r="G29" s="11"/>
      <c r="H29" s="11"/>
      <c r="I29" s="11"/>
    </row>
    <row r="30" spans="1:9">
      <c r="F30" s="11"/>
      <c r="G30" s="11"/>
      <c r="H30" s="11"/>
      <c r="I30" s="11"/>
    </row>
  </sheetData>
  <mergeCells count="4">
    <mergeCell ref="A8:A9"/>
    <mergeCell ref="B8:B9"/>
    <mergeCell ref="C8:C9"/>
    <mergeCell ref="D8:D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70" zoomScaleNormal="70" workbookViewId="0"/>
  </sheetViews>
  <sheetFormatPr defaultRowHeight="15"/>
  <cols>
    <col min="1" max="1" width="23.85546875" customWidth="1"/>
    <col min="2" max="2" width="56" customWidth="1"/>
  </cols>
  <sheetData>
    <row r="1" spans="1:10">
      <c r="A1" s="9" t="s">
        <v>37</v>
      </c>
      <c r="B1" s="261" t="s">
        <v>24</v>
      </c>
    </row>
    <row r="2" spans="1:10">
      <c r="A2" s="8" t="s">
        <v>38</v>
      </c>
      <c r="B2" s="10" t="s">
        <v>613</v>
      </c>
    </row>
    <row r="3" spans="1:10">
      <c r="A3" s="8" t="s">
        <v>40</v>
      </c>
      <c r="B3" s="13" t="s">
        <v>5</v>
      </c>
    </row>
    <row r="4" spans="1:10">
      <c r="A4" s="8" t="s">
        <v>41</v>
      </c>
      <c r="B4" s="237" t="s">
        <v>470</v>
      </c>
    </row>
    <row r="5" spans="1:10">
      <c r="A5" s="340" t="s">
        <v>43</v>
      </c>
      <c r="B5" s="15" t="s">
        <v>44</v>
      </c>
    </row>
    <row r="6" spans="1:10" ht="15.75" thickBot="1"/>
    <row r="7" spans="1:10" ht="15.75" thickBot="1">
      <c r="A7" s="760" t="s">
        <v>45</v>
      </c>
      <c r="B7" s="357" t="s">
        <v>614</v>
      </c>
      <c r="C7" s="358" t="s">
        <v>615</v>
      </c>
      <c r="D7" s="822" t="s">
        <v>616</v>
      </c>
      <c r="E7" s="823"/>
      <c r="F7" s="823"/>
      <c r="G7" s="824"/>
      <c r="H7" s="822" t="s">
        <v>617</v>
      </c>
      <c r="I7" s="824"/>
      <c r="J7" s="359"/>
    </row>
    <row r="8" spans="1:10">
      <c r="A8" s="761"/>
      <c r="B8" s="360"/>
      <c r="C8" s="361"/>
      <c r="D8" s="362"/>
      <c r="E8" s="363"/>
      <c r="F8" s="363"/>
      <c r="G8" s="364"/>
      <c r="H8" s="362"/>
      <c r="I8" s="365"/>
      <c r="J8" s="366" t="s">
        <v>165</v>
      </c>
    </row>
    <row r="9" spans="1:10" ht="15.75" thickBot="1">
      <c r="A9" s="762"/>
      <c r="B9" s="367"/>
      <c r="C9" s="368" t="s">
        <v>618</v>
      </c>
      <c r="D9" s="369" t="s">
        <v>619</v>
      </c>
      <c r="E9" s="370" t="s">
        <v>620</v>
      </c>
      <c r="F9" s="370" t="s">
        <v>621</v>
      </c>
      <c r="G9" s="371" t="s">
        <v>622</v>
      </c>
      <c r="H9" s="372" t="s">
        <v>623</v>
      </c>
      <c r="I9" s="373" t="s">
        <v>624</v>
      </c>
      <c r="J9" s="374"/>
    </row>
    <row r="10" spans="1:10">
      <c r="A10" s="375" t="s">
        <v>174</v>
      </c>
      <c r="B10" s="388" t="s">
        <v>628</v>
      </c>
      <c r="C10" s="341">
        <f>C11+C12+C13+C14+C15</f>
        <v>0</v>
      </c>
      <c r="D10" s="203">
        <f t="shared" ref="D10:I10" si="0">D11+D12+D13+D14+D15</f>
        <v>0</v>
      </c>
      <c r="E10" s="203">
        <f>E11+E12+E13+E14+E15</f>
        <v>0</v>
      </c>
      <c r="F10" s="203">
        <f t="shared" si="0"/>
        <v>0</v>
      </c>
      <c r="G10" s="203">
        <f t="shared" si="0"/>
        <v>0</v>
      </c>
      <c r="H10" s="203">
        <f t="shared" si="0"/>
        <v>0</v>
      </c>
      <c r="I10" s="342">
        <f t="shared" si="0"/>
        <v>0</v>
      </c>
      <c r="J10" s="343">
        <f>SUM(C10:I10)</f>
        <v>0</v>
      </c>
    </row>
    <row r="11" spans="1:10">
      <c r="A11" s="376"/>
      <c r="B11" s="380" t="s">
        <v>625</v>
      </c>
      <c r="C11" s="344"/>
      <c r="D11" s="218"/>
      <c r="E11" s="218"/>
      <c r="F11" s="218"/>
      <c r="G11" s="218"/>
      <c r="H11" s="218"/>
      <c r="I11" s="345"/>
      <c r="J11" s="346">
        <f t="shared" ref="J11:J24" si="1">SUM(C11:I11)</f>
        <v>0</v>
      </c>
    </row>
    <row r="12" spans="1:10" ht="30">
      <c r="A12" s="376"/>
      <c r="B12" s="655" t="s">
        <v>49</v>
      </c>
      <c r="C12" s="347"/>
      <c r="D12" s="218"/>
      <c r="E12" s="218"/>
      <c r="F12" s="218"/>
      <c r="G12" s="218"/>
      <c r="H12" s="218"/>
      <c r="I12" s="345"/>
      <c r="J12" s="346">
        <f t="shared" si="1"/>
        <v>0</v>
      </c>
    </row>
    <row r="13" spans="1:10">
      <c r="A13" s="376"/>
      <c r="B13" s="381" t="s">
        <v>199</v>
      </c>
      <c r="C13" s="344"/>
      <c r="D13" s="218"/>
      <c r="E13" s="218"/>
      <c r="F13" s="218"/>
      <c r="G13" s="218"/>
      <c r="H13" s="218"/>
      <c r="I13" s="345"/>
      <c r="J13" s="346">
        <f t="shared" si="1"/>
        <v>0</v>
      </c>
    </row>
    <row r="14" spans="1:10">
      <c r="A14" s="376"/>
      <c r="B14" s="384" t="s">
        <v>263</v>
      </c>
      <c r="C14" s="347"/>
      <c r="D14" s="218"/>
      <c r="E14" s="218"/>
      <c r="F14" s="218"/>
      <c r="G14" s="228"/>
      <c r="H14" s="522"/>
      <c r="I14" s="523"/>
      <c r="J14" s="346">
        <f>SUM(C14:I14)</f>
        <v>0</v>
      </c>
    </row>
    <row r="15" spans="1:10">
      <c r="A15" s="376"/>
      <c r="B15" s="385" t="s">
        <v>75</v>
      </c>
      <c r="C15" s="347"/>
      <c r="D15" s="218"/>
      <c r="E15" s="218"/>
      <c r="F15" s="218"/>
      <c r="G15" s="218"/>
      <c r="H15" s="522"/>
      <c r="I15" s="523"/>
      <c r="J15" s="346">
        <f t="shared" si="1"/>
        <v>0</v>
      </c>
    </row>
    <row r="16" spans="1:10">
      <c r="A16" s="377" t="s">
        <v>179</v>
      </c>
      <c r="B16" s="389" t="s">
        <v>76</v>
      </c>
      <c r="C16" s="341">
        <f>C17+C18+C19+C20+C21+C22</f>
        <v>0</v>
      </c>
      <c r="D16" s="203">
        <f t="shared" ref="D16:I16" si="2">D17+D18+D19+D20+D21+D22</f>
        <v>0</v>
      </c>
      <c r="E16" s="203">
        <f t="shared" si="2"/>
        <v>0</v>
      </c>
      <c r="F16" s="203">
        <f t="shared" si="2"/>
        <v>0</v>
      </c>
      <c r="G16" s="203">
        <f t="shared" si="2"/>
        <v>0</v>
      </c>
      <c r="H16" s="203">
        <f t="shared" si="2"/>
        <v>0</v>
      </c>
      <c r="I16" s="342">
        <f t="shared" si="2"/>
        <v>0</v>
      </c>
      <c r="J16" s="346">
        <f t="shared" si="1"/>
        <v>0</v>
      </c>
    </row>
    <row r="17" spans="1:10">
      <c r="A17" s="376"/>
      <c r="B17" s="385" t="s">
        <v>489</v>
      </c>
      <c r="C17" s="347"/>
      <c r="D17" s="218"/>
      <c r="E17" s="218"/>
      <c r="F17" s="218"/>
      <c r="G17" s="218"/>
      <c r="H17" s="348"/>
      <c r="I17" s="349"/>
      <c r="J17" s="346">
        <f t="shared" si="1"/>
        <v>0</v>
      </c>
    </row>
    <row r="18" spans="1:10">
      <c r="A18" s="376"/>
      <c r="B18" s="516" t="s">
        <v>730</v>
      </c>
      <c r="C18" s="347"/>
      <c r="D18" s="218"/>
      <c r="E18" s="218"/>
      <c r="F18" s="218"/>
      <c r="G18" s="218"/>
      <c r="H18" s="348"/>
      <c r="I18" s="349"/>
      <c r="J18" s="346">
        <f t="shared" si="1"/>
        <v>0</v>
      </c>
    </row>
    <row r="19" spans="1:10">
      <c r="A19" s="376"/>
      <c r="B19" s="516" t="s">
        <v>731</v>
      </c>
      <c r="C19" s="350"/>
      <c r="D19" s="202"/>
      <c r="E19" s="202"/>
      <c r="F19" s="202"/>
      <c r="G19" s="202"/>
      <c r="H19" s="348"/>
      <c r="I19" s="349"/>
      <c r="J19" s="346">
        <f t="shared" si="1"/>
        <v>0</v>
      </c>
    </row>
    <row r="20" spans="1:10">
      <c r="A20" s="376"/>
      <c r="B20" s="385" t="s">
        <v>423</v>
      </c>
      <c r="C20" s="350"/>
      <c r="D20" s="202"/>
      <c r="E20" s="202"/>
      <c r="F20" s="202"/>
      <c r="G20" s="202"/>
      <c r="H20" s="348"/>
      <c r="I20" s="349"/>
      <c r="J20" s="346">
        <f t="shared" si="1"/>
        <v>0</v>
      </c>
    </row>
    <row r="21" spans="1:10">
      <c r="A21" s="376"/>
      <c r="B21" s="385" t="s">
        <v>119</v>
      </c>
      <c r="C21" s="350"/>
      <c r="D21" s="202"/>
      <c r="E21" s="202"/>
      <c r="F21" s="202"/>
      <c r="G21" s="202"/>
      <c r="H21" s="351"/>
      <c r="I21" s="349"/>
      <c r="J21" s="346">
        <f t="shared" si="1"/>
        <v>0</v>
      </c>
    </row>
    <row r="22" spans="1:10">
      <c r="A22" s="376"/>
      <c r="B22" s="385" t="s">
        <v>627</v>
      </c>
      <c r="C22" s="347"/>
      <c r="D22" s="218"/>
      <c r="E22" s="218"/>
      <c r="F22" s="218"/>
      <c r="G22" s="218"/>
      <c r="H22" s="348"/>
      <c r="I22" s="349"/>
      <c r="J22" s="346">
        <f t="shared" si="1"/>
        <v>0</v>
      </c>
    </row>
    <row r="23" spans="1:10">
      <c r="A23" s="377" t="s">
        <v>190</v>
      </c>
      <c r="B23" s="389" t="s">
        <v>629</v>
      </c>
      <c r="C23" s="347"/>
      <c r="D23" s="218"/>
      <c r="E23" s="228"/>
      <c r="F23" s="228"/>
      <c r="G23" s="218"/>
      <c r="H23" s="348"/>
      <c r="I23" s="349"/>
      <c r="J23" s="346">
        <f t="shared" si="1"/>
        <v>0</v>
      </c>
    </row>
    <row r="24" spans="1:10" ht="15.75" thickBot="1">
      <c r="A24" s="378" t="s">
        <v>193</v>
      </c>
      <c r="B24" s="389" t="s">
        <v>630</v>
      </c>
      <c r="C24" s="350"/>
      <c r="D24" s="202"/>
      <c r="E24" s="202"/>
      <c r="F24" s="202"/>
      <c r="G24" s="202"/>
      <c r="H24" s="348"/>
      <c r="I24" s="349"/>
      <c r="J24" s="352">
        <f t="shared" si="1"/>
        <v>0</v>
      </c>
    </row>
    <row r="25" spans="1:10" ht="15.75" thickBot="1">
      <c r="A25" s="379"/>
      <c r="B25" s="387" t="s">
        <v>626</v>
      </c>
      <c r="C25" s="353">
        <f>C10+C16+C23+C24</f>
        <v>0</v>
      </c>
      <c r="D25" s="354">
        <f t="shared" ref="D25:I25" si="3">D10+D16+D23+D24</f>
        <v>0</v>
      </c>
      <c r="E25" s="355">
        <f t="shared" si="3"/>
        <v>0</v>
      </c>
      <c r="F25" s="355">
        <f t="shared" si="3"/>
        <v>0</v>
      </c>
      <c r="G25" s="356">
        <f t="shared" si="3"/>
        <v>0</v>
      </c>
      <c r="H25" s="354">
        <f>H10+H16+H23+H24</f>
        <v>0</v>
      </c>
      <c r="I25" s="356">
        <f t="shared" si="3"/>
        <v>0</v>
      </c>
      <c r="J25" s="353">
        <f>SUM(C25:I25)</f>
        <v>0</v>
      </c>
    </row>
  </sheetData>
  <mergeCells count="3">
    <mergeCell ref="A7:A9"/>
    <mergeCell ref="D7:G7"/>
    <mergeCell ref="H7:I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70" zoomScaleNormal="70" workbookViewId="0"/>
  </sheetViews>
  <sheetFormatPr defaultRowHeight="15"/>
  <cols>
    <col min="1" max="1" width="33.42578125" bestFit="1" customWidth="1"/>
    <col min="2" max="2" width="75.85546875" customWidth="1"/>
  </cols>
  <sheetData>
    <row r="1" spans="1:10">
      <c r="A1" s="9" t="s">
        <v>37</v>
      </c>
      <c r="B1" s="390" t="s">
        <v>26</v>
      </c>
    </row>
    <row r="2" spans="1:10">
      <c r="A2" s="8" t="s">
        <v>505</v>
      </c>
      <c r="B2" s="10" t="s">
        <v>631</v>
      </c>
    </row>
    <row r="3" spans="1:10">
      <c r="A3" s="8" t="s">
        <v>506</v>
      </c>
      <c r="B3" s="14" t="s">
        <v>5</v>
      </c>
    </row>
    <row r="4" spans="1:10">
      <c r="A4" s="8" t="s">
        <v>507</v>
      </c>
      <c r="B4" s="237" t="s">
        <v>508</v>
      </c>
    </row>
    <row r="5" spans="1:10">
      <c r="A5" s="340" t="s">
        <v>509</v>
      </c>
      <c r="B5" s="15" t="s">
        <v>44</v>
      </c>
    </row>
    <row r="6" spans="1:10" ht="15.75" thickBot="1"/>
    <row r="7" spans="1:10" ht="15.75" thickBot="1">
      <c r="A7" s="760" t="s">
        <v>45</v>
      </c>
      <c r="B7" s="357" t="s">
        <v>642</v>
      </c>
      <c r="C7" s="358" t="s">
        <v>643</v>
      </c>
      <c r="D7" s="822" t="s">
        <v>644</v>
      </c>
      <c r="E7" s="823"/>
      <c r="F7" s="823"/>
      <c r="G7" s="824"/>
      <c r="H7" s="822" t="s">
        <v>645</v>
      </c>
      <c r="I7" s="824"/>
      <c r="J7" s="359"/>
    </row>
    <row r="8" spans="1:10">
      <c r="A8" s="761"/>
      <c r="B8" s="360"/>
      <c r="C8" s="361"/>
      <c r="D8" s="362"/>
      <c r="E8" s="363"/>
      <c r="F8" s="363"/>
      <c r="G8" s="364"/>
      <c r="H8" s="400"/>
      <c r="I8" s="401"/>
      <c r="J8" s="366" t="s">
        <v>165</v>
      </c>
    </row>
    <row r="9" spans="1:10" ht="15.75" thickBot="1">
      <c r="A9" s="762"/>
      <c r="B9" s="367"/>
      <c r="C9" s="368" t="s">
        <v>618</v>
      </c>
      <c r="D9" s="402" t="s">
        <v>646</v>
      </c>
      <c r="E9" s="370" t="s">
        <v>647</v>
      </c>
      <c r="F9" s="370" t="s">
        <v>621</v>
      </c>
      <c r="G9" s="371" t="s">
        <v>622</v>
      </c>
      <c r="H9" s="403" t="s">
        <v>623</v>
      </c>
      <c r="I9" s="404" t="s">
        <v>648</v>
      </c>
      <c r="J9" s="374"/>
    </row>
    <row r="10" spans="1:10">
      <c r="A10" s="397">
        <v>1</v>
      </c>
      <c r="B10" s="388" t="s">
        <v>640</v>
      </c>
      <c r="C10" s="200">
        <f>C11+C14</f>
        <v>0</v>
      </c>
      <c r="D10" s="200">
        <f>D11+D14</f>
        <v>0</v>
      </c>
      <c r="E10" s="200">
        <f t="shared" ref="E10:I10" si="0">E11+E14</f>
        <v>0</v>
      </c>
      <c r="F10" s="200">
        <f t="shared" si="0"/>
        <v>0</v>
      </c>
      <c r="G10" s="200">
        <f t="shared" si="0"/>
        <v>0</v>
      </c>
      <c r="H10" s="200">
        <f t="shared" si="0"/>
        <v>0</v>
      </c>
      <c r="I10" s="265">
        <f t="shared" si="0"/>
        <v>0</v>
      </c>
      <c r="J10" s="343">
        <f>SUM(C10:I10)</f>
        <v>0</v>
      </c>
    </row>
    <row r="11" spans="1:10">
      <c r="A11" s="397"/>
      <c r="B11" s="380" t="s">
        <v>632</v>
      </c>
      <c r="C11" s="203">
        <f>C12+C13</f>
        <v>0</v>
      </c>
      <c r="D11" s="203">
        <f t="shared" ref="D11:I11" si="1">D12+D13</f>
        <v>0</v>
      </c>
      <c r="E11" s="203">
        <f t="shared" si="1"/>
        <v>0</v>
      </c>
      <c r="F11" s="203">
        <f t="shared" si="1"/>
        <v>0</v>
      </c>
      <c r="G11" s="203">
        <f t="shared" si="1"/>
        <v>0</v>
      </c>
      <c r="H11" s="203">
        <f t="shared" si="1"/>
        <v>0</v>
      </c>
      <c r="I11" s="276">
        <f t="shared" si="1"/>
        <v>0</v>
      </c>
      <c r="J11" s="346">
        <f>SUM(C11:I11)</f>
        <v>0</v>
      </c>
    </row>
    <row r="12" spans="1:10">
      <c r="A12" s="397"/>
      <c r="B12" s="382" t="s">
        <v>633</v>
      </c>
      <c r="C12" s="391"/>
      <c r="D12" s="218"/>
      <c r="E12" s="218"/>
      <c r="F12" s="218"/>
      <c r="G12" s="218"/>
      <c r="H12" s="218"/>
      <c r="I12" s="219"/>
      <c r="J12" s="346">
        <f>SUM(C12:I12)</f>
        <v>0</v>
      </c>
    </row>
    <row r="13" spans="1:10">
      <c r="A13" s="397"/>
      <c r="B13" s="383" t="s">
        <v>256</v>
      </c>
      <c r="C13" s="228"/>
      <c r="D13" s="218"/>
      <c r="E13" s="218"/>
      <c r="F13" s="218"/>
      <c r="G13" s="218"/>
      <c r="H13" s="228"/>
      <c r="I13" s="219"/>
      <c r="J13" s="346">
        <f t="shared" ref="J13:J23" si="2">SUM(C13:I13)</f>
        <v>0</v>
      </c>
    </row>
    <row r="14" spans="1:10">
      <c r="A14" s="397"/>
      <c r="B14" s="381" t="s">
        <v>265</v>
      </c>
      <c r="C14" s="228"/>
      <c r="D14" s="218"/>
      <c r="E14" s="218"/>
      <c r="F14" s="218"/>
      <c r="G14" s="218"/>
      <c r="H14" s="228"/>
      <c r="I14" s="219"/>
      <c r="J14" s="346">
        <f>SUM(C14:I14)</f>
        <v>0</v>
      </c>
    </row>
    <row r="15" spans="1:10">
      <c r="A15" s="397">
        <v>2</v>
      </c>
      <c r="B15" s="389" t="s">
        <v>76</v>
      </c>
      <c r="C15" s="203">
        <f>C16+C17+C18+C19+C20</f>
        <v>0</v>
      </c>
      <c r="D15" s="203">
        <f t="shared" ref="D15:I15" si="3">D16+D17+D18+D19+D20</f>
        <v>0</v>
      </c>
      <c r="E15" s="203">
        <f t="shared" si="3"/>
        <v>0</v>
      </c>
      <c r="F15" s="203">
        <f t="shared" si="3"/>
        <v>0</v>
      </c>
      <c r="G15" s="203">
        <f t="shared" si="3"/>
        <v>0</v>
      </c>
      <c r="H15" s="203">
        <f t="shared" si="3"/>
        <v>0</v>
      </c>
      <c r="I15" s="276">
        <f t="shared" si="3"/>
        <v>0</v>
      </c>
      <c r="J15" s="346">
        <f t="shared" si="2"/>
        <v>0</v>
      </c>
    </row>
    <row r="16" spans="1:10">
      <c r="A16" s="397"/>
      <c r="B16" s="386" t="s">
        <v>634</v>
      </c>
      <c r="C16" s="228"/>
      <c r="D16" s="218"/>
      <c r="E16" s="218"/>
      <c r="F16" s="218"/>
      <c r="G16" s="218"/>
      <c r="H16" s="218"/>
      <c r="I16" s="219"/>
      <c r="J16" s="346">
        <f t="shared" si="2"/>
        <v>0</v>
      </c>
    </row>
    <row r="17" spans="1:10">
      <c r="A17" s="397"/>
      <c r="B17" s="386" t="s">
        <v>635</v>
      </c>
      <c r="C17" s="391"/>
      <c r="D17" s="218"/>
      <c r="E17" s="218"/>
      <c r="F17" s="218"/>
      <c r="G17" s="218"/>
      <c r="H17" s="218"/>
      <c r="I17" s="219"/>
      <c r="J17" s="346">
        <f t="shared" si="2"/>
        <v>0</v>
      </c>
    </row>
    <row r="18" spans="1:10">
      <c r="A18" s="397"/>
      <c r="B18" s="386" t="s">
        <v>636</v>
      </c>
      <c r="C18" s="391"/>
      <c r="D18" s="218"/>
      <c r="E18" s="218"/>
      <c r="F18" s="218"/>
      <c r="G18" s="218"/>
      <c r="H18" s="218"/>
      <c r="I18" s="219"/>
      <c r="J18" s="346">
        <f t="shared" si="2"/>
        <v>0</v>
      </c>
    </row>
    <row r="19" spans="1:10">
      <c r="A19" s="397"/>
      <c r="B19" s="386" t="s">
        <v>637</v>
      </c>
      <c r="C19" s="391"/>
      <c r="D19" s="228"/>
      <c r="E19" s="218"/>
      <c r="F19" s="218"/>
      <c r="G19" s="218"/>
      <c r="H19" s="218"/>
      <c r="I19" s="219"/>
      <c r="J19" s="346">
        <f t="shared" si="2"/>
        <v>0</v>
      </c>
    </row>
    <row r="20" spans="1:10">
      <c r="A20" s="397"/>
      <c r="B20" s="386" t="s">
        <v>638</v>
      </c>
      <c r="C20" s="391"/>
      <c r="D20" s="228"/>
      <c r="E20" s="218"/>
      <c r="F20" s="218"/>
      <c r="G20" s="218"/>
      <c r="H20" s="218"/>
      <c r="I20" s="219"/>
      <c r="J20" s="346">
        <f t="shared" si="2"/>
        <v>0</v>
      </c>
    </row>
    <row r="21" spans="1:10">
      <c r="A21" s="397">
        <v>3</v>
      </c>
      <c r="B21" s="389" t="s">
        <v>629</v>
      </c>
      <c r="C21" s="391"/>
      <c r="D21" s="228"/>
      <c r="E21" s="218"/>
      <c r="F21" s="218"/>
      <c r="G21" s="218"/>
      <c r="H21" s="218"/>
      <c r="I21" s="219"/>
      <c r="J21" s="346">
        <f t="shared" si="2"/>
        <v>0</v>
      </c>
    </row>
    <row r="22" spans="1:10" ht="15.75" thickBot="1">
      <c r="A22" s="397">
        <v>4</v>
      </c>
      <c r="B22" s="389" t="s">
        <v>641</v>
      </c>
      <c r="C22" s="392"/>
      <c r="D22" s="393"/>
      <c r="E22" s="270"/>
      <c r="F22" s="270"/>
      <c r="G22" s="270"/>
      <c r="H22" s="270"/>
      <c r="I22" s="312"/>
      <c r="J22" s="352">
        <f t="shared" si="2"/>
        <v>0</v>
      </c>
    </row>
    <row r="23" spans="1:10" ht="15.75" thickBot="1">
      <c r="A23" s="398"/>
      <c r="B23" s="399" t="s">
        <v>639</v>
      </c>
      <c r="C23" s="394">
        <f>C10+C15+C21+C22</f>
        <v>0</v>
      </c>
      <c r="D23" s="394">
        <f t="shared" ref="D23:I23" si="4">D10+D15+D21+D22</f>
        <v>0</v>
      </c>
      <c r="E23" s="394">
        <f>E10+E15+E21+E22</f>
        <v>0</v>
      </c>
      <c r="F23" s="394">
        <f t="shared" si="4"/>
        <v>0</v>
      </c>
      <c r="G23" s="394">
        <f t="shared" si="4"/>
        <v>0</v>
      </c>
      <c r="H23" s="394">
        <f t="shared" si="4"/>
        <v>0</v>
      </c>
      <c r="I23" s="394">
        <f t="shared" si="4"/>
        <v>0</v>
      </c>
      <c r="J23" s="395">
        <f t="shared" si="2"/>
        <v>0</v>
      </c>
    </row>
  </sheetData>
  <mergeCells count="3">
    <mergeCell ref="D7:G7"/>
    <mergeCell ref="H7:I7"/>
    <mergeCell ref="A7:A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85" zoomScaleNormal="85" workbookViewId="0"/>
  </sheetViews>
  <sheetFormatPr defaultRowHeight="15"/>
  <cols>
    <col min="1" max="1" width="21.85546875" bestFit="1" customWidth="1"/>
    <col min="2" max="2" width="31.140625" bestFit="1" customWidth="1"/>
    <col min="3" max="3" width="24.42578125" customWidth="1"/>
    <col min="4" max="4" width="20" bestFit="1" customWidth="1"/>
    <col min="5" max="5" width="14" customWidth="1"/>
  </cols>
  <sheetData>
    <row r="1" spans="1:5">
      <c r="A1" s="9" t="s">
        <v>37</v>
      </c>
      <c r="B1" s="521" t="s">
        <v>28</v>
      </c>
    </row>
    <row r="2" spans="1:5">
      <c r="A2" s="8" t="s">
        <v>38</v>
      </c>
      <c r="B2" s="405" t="s">
        <v>29</v>
      </c>
    </row>
    <row r="3" spans="1:5">
      <c r="A3" s="8" t="s">
        <v>40</v>
      </c>
      <c r="B3" s="13" t="s">
        <v>5</v>
      </c>
    </row>
    <row r="4" spans="1:5">
      <c r="A4" s="8" t="s">
        <v>41</v>
      </c>
      <c r="B4" s="237" t="s">
        <v>470</v>
      </c>
    </row>
    <row r="5" spans="1:5">
      <c r="A5" s="340" t="s">
        <v>43</v>
      </c>
      <c r="B5" s="15" t="s">
        <v>44</v>
      </c>
    </row>
    <row r="6" spans="1:5" ht="14.25" customHeight="1" thickBot="1"/>
    <row r="7" spans="1:5" ht="15" hidden="1" customHeight="1">
      <c r="A7" s="760" t="s">
        <v>45</v>
      </c>
      <c r="B7" s="825" t="s">
        <v>649</v>
      </c>
      <c r="C7" s="414"/>
      <c r="D7" s="828" t="s">
        <v>650</v>
      </c>
      <c r="E7" s="415" t="s">
        <v>651</v>
      </c>
    </row>
    <row r="8" spans="1:5" ht="30" hidden="1" customHeight="1">
      <c r="A8" s="761"/>
      <c r="B8" s="826"/>
      <c r="C8" s="416" t="s">
        <v>652</v>
      </c>
      <c r="D8" s="829"/>
      <c r="E8" s="417" t="s">
        <v>653</v>
      </c>
    </row>
    <row r="9" spans="1:5" ht="69.75" customHeight="1" thickBot="1">
      <c r="A9" s="762"/>
      <c r="B9" s="827"/>
      <c r="C9" s="418" t="s">
        <v>652</v>
      </c>
      <c r="D9" s="830"/>
      <c r="E9" s="419" t="s">
        <v>654</v>
      </c>
    </row>
    <row r="10" spans="1:5">
      <c r="A10" s="420">
        <v>1</v>
      </c>
      <c r="B10" s="422" t="s">
        <v>655</v>
      </c>
      <c r="C10" s="406"/>
      <c r="D10" s="407"/>
      <c r="E10" s="408"/>
    </row>
    <row r="11" spans="1:5">
      <c r="A11" s="420">
        <v>2</v>
      </c>
      <c r="B11" s="422" t="s">
        <v>438</v>
      </c>
      <c r="C11" s="409"/>
      <c r="D11" s="410">
        <f>+'F6,6.1'!D16+'F6,6.1'!G16+'F6,6.1'!D30+'F6,6.1'!D31+'F6,6.1'!G30+'F6,6.1'!G31</f>
        <v>0</v>
      </c>
      <c r="E11" s="408"/>
    </row>
    <row r="12" spans="1:5" ht="15.75" thickBot="1">
      <c r="A12" s="421"/>
      <c r="B12" s="423" t="s">
        <v>439</v>
      </c>
      <c r="C12" s="411" t="s">
        <v>431</v>
      </c>
      <c r="D12" s="412"/>
      <c r="E12" s="413" t="e">
        <f>D10/D11*100</f>
        <v>#DIV/0!</v>
      </c>
    </row>
  </sheetData>
  <mergeCells count="3">
    <mergeCell ref="A7:A9"/>
    <mergeCell ref="B7:B9"/>
    <mergeCell ref="D7:D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/>
  </sheetViews>
  <sheetFormatPr defaultRowHeight="15"/>
  <cols>
    <col min="1" max="1" width="21.85546875" bestFit="1" customWidth="1"/>
    <col min="2" max="2" width="85.7109375" bestFit="1" customWidth="1"/>
    <col min="3" max="3" width="17.85546875" bestFit="1" customWidth="1"/>
    <col min="4" max="4" width="10.28515625" bestFit="1" customWidth="1"/>
  </cols>
  <sheetData>
    <row r="1" spans="1:8">
      <c r="A1" s="9" t="s">
        <v>37</v>
      </c>
      <c r="B1" s="10">
        <v>15</v>
      </c>
    </row>
    <row r="2" spans="1:8">
      <c r="A2" s="8" t="s">
        <v>38</v>
      </c>
      <c r="B2" s="10" t="s">
        <v>656</v>
      </c>
    </row>
    <row r="3" spans="1:8">
      <c r="A3" s="8" t="s">
        <v>40</v>
      </c>
      <c r="B3" s="13" t="s">
        <v>5</v>
      </c>
    </row>
    <row r="4" spans="1:8">
      <c r="A4" s="8" t="s">
        <v>41</v>
      </c>
      <c r="B4" s="237" t="s">
        <v>470</v>
      </c>
    </row>
    <row r="5" spans="1:8">
      <c r="A5" s="340" t="s">
        <v>43</v>
      </c>
      <c r="B5" s="15" t="s">
        <v>44</v>
      </c>
    </row>
    <row r="6" spans="1:8">
      <c r="A6" s="340"/>
      <c r="B6" s="15"/>
    </row>
    <row r="7" spans="1:8" ht="15.75" thickBot="1"/>
    <row r="8" spans="1:8">
      <c r="A8" s="760" t="s">
        <v>45</v>
      </c>
      <c r="B8" s="831" t="s">
        <v>792</v>
      </c>
      <c r="C8" s="733" t="s">
        <v>587</v>
      </c>
      <c r="D8" s="834" t="s">
        <v>791</v>
      </c>
    </row>
    <row r="9" spans="1:8">
      <c r="A9" s="761"/>
      <c r="B9" s="832"/>
      <c r="C9" s="833"/>
      <c r="D9" s="833"/>
    </row>
    <row r="10" spans="1:8">
      <c r="A10" s="424">
        <v>1</v>
      </c>
      <c r="B10" s="143" t="s">
        <v>658</v>
      </c>
      <c r="C10" s="425" t="s">
        <v>657</v>
      </c>
      <c r="D10" s="426"/>
    </row>
    <row r="11" spans="1:8" ht="18" customHeight="1">
      <c r="A11" s="424">
        <v>2</v>
      </c>
      <c r="B11" s="335" t="s">
        <v>659</v>
      </c>
      <c r="C11" s="425" t="s">
        <v>660</v>
      </c>
      <c r="D11" s="427" t="e">
        <f>('F1'!L101+'F1'!L104)/'F1'!L108*100</f>
        <v>#DIV/0!</v>
      </c>
    </row>
    <row r="12" spans="1:8" ht="15.75" thickBot="1">
      <c r="A12" s="428">
        <v>3</v>
      </c>
      <c r="B12" s="429" t="s">
        <v>661</v>
      </c>
      <c r="C12" s="430" t="s">
        <v>662</v>
      </c>
      <c r="D12" s="431" t="e">
        <f>'F2'!K11/'F1'!L108*100</f>
        <v>#DIV/0!</v>
      </c>
      <c r="E12" s="498"/>
    </row>
    <row r="15" spans="1:8">
      <c r="H15" s="498"/>
    </row>
  </sheetData>
  <mergeCells count="4">
    <mergeCell ref="A8:A9"/>
    <mergeCell ref="B8:B9"/>
    <mergeCell ref="C8:C9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84" zoomScaleNormal="84" workbookViewId="0"/>
  </sheetViews>
  <sheetFormatPr defaultRowHeight="15"/>
  <cols>
    <col min="1" max="1" width="12.28515625" customWidth="1"/>
    <col min="2" max="2" width="82" customWidth="1"/>
  </cols>
  <sheetData>
    <row r="1" spans="1:12">
      <c r="A1" s="9" t="s">
        <v>37</v>
      </c>
      <c r="B1" s="10">
        <v>1</v>
      </c>
    </row>
    <row r="2" spans="1:12">
      <c r="A2" s="11" t="s">
        <v>38</v>
      </c>
      <c r="B2" s="12" t="s">
        <v>39</v>
      </c>
    </row>
    <row r="3" spans="1:12">
      <c r="A3" s="11" t="s">
        <v>40</v>
      </c>
      <c r="B3" s="13" t="s">
        <v>5</v>
      </c>
    </row>
    <row r="4" spans="1:12">
      <c r="A4" s="11" t="s">
        <v>41</v>
      </c>
      <c r="B4" s="14" t="s">
        <v>42</v>
      </c>
    </row>
    <row r="5" spans="1:12">
      <c r="A5" s="11" t="s">
        <v>43</v>
      </c>
      <c r="B5" s="15" t="s">
        <v>44</v>
      </c>
    </row>
    <row r="6" spans="1:12" ht="15.75" thickBot="1"/>
    <row r="7" spans="1:12" ht="15.75" thickBot="1">
      <c r="A7" s="712" t="s">
        <v>45</v>
      </c>
      <c r="B7" s="715" t="s">
        <v>46</v>
      </c>
      <c r="C7" s="36" t="s">
        <v>162</v>
      </c>
      <c r="D7" s="718" t="s">
        <v>163</v>
      </c>
      <c r="E7" s="719"/>
      <c r="F7" s="37"/>
      <c r="G7" s="720" t="s">
        <v>164</v>
      </c>
      <c r="H7" s="720"/>
      <c r="I7" s="720"/>
      <c r="J7" s="720"/>
      <c r="K7" s="720"/>
      <c r="L7" s="721" t="s">
        <v>165</v>
      </c>
    </row>
    <row r="8" spans="1:12" ht="45.75" thickBot="1">
      <c r="A8" s="713"/>
      <c r="B8" s="716"/>
      <c r="C8" s="38" t="s">
        <v>166</v>
      </c>
      <c r="D8" s="39"/>
      <c r="E8" s="40"/>
      <c r="F8" s="723" t="s">
        <v>167</v>
      </c>
      <c r="G8" s="724"/>
      <c r="H8" s="725"/>
      <c r="I8" s="723" t="s">
        <v>168</v>
      </c>
      <c r="J8" s="724"/>
      <c r="K8" s="724"/>
      <c r="L8" s="722"/>
    </row>
    <row r="9" spans="1:12" ht="45.75" thickBot="1">
      <c r="A9" s="714"/>
      <c r="B9" s="717"/>
      <c r="C9" s="38" t="s">
        <v>169</v>
      </c>
      <c r="D9" s="41" t="s">
        <v>167</v>
      </c>
      <c r="E9" s="41" t="s">
        <v>170</v>
      </c>
      <c r="F9" s="41" t="s">
        <v>171</v>
      </c>
      <c r="G9" s="41" t="s">
        <v>172</v>
      </c>
      <c r="H9" s="41" t="s">
        <v>173</v>
      </c>
      <c r="I9" s="41" t="s">
        <v>171</v>
      </c>
      <c r="J9" s="41" t="s">
        <v>172</v>
      </c>
      <c r="K9" s="42" t="s">
        <v>173</v>
      </c>
      <c r="L9" s="722"/>
    </row>
    <row r="10" spans="1:12">
      <c r="A10" s="557" t="s">
        <v>174</v>
      </c>
      <c r="B10" s="16" t="s">
        <v>47</v>
      </c>
      <c r="C10" s="558">
        <f>C12+C21+C24</f>
        <v>0</v>
      </c>
      <c r="D10" s="558">
        <f>D11+D12+D21+D24</f>
        <v>0</v>
      </c>
      <c r="E10" s="558">
        <f t="shared" ref="E10:K10" si="0">E11+E12+E21+E24</f>
        <v>0</v>
      </c>
      <c r="F10" s="558">
        <f t="shared" si="0"/>
        <v>0</v>
      </c>
      <c r="G10" s="558">
        <f t="shared" si="0"/>
        <v>0</v>
      </c>
      <c r="H10" s="558">
        <f t="shared" si="0"/>
        <v>0</v>
      </c>
      <c r="I10" s="558">
        <f t="shared" si="0"/>
        <v>0</v>
      </c>
      <c r="J10" s="558">
        <f t="shared" si="0"/>
        <v>0</v>
      </c>
      <c r="K10" s="558">
        <f t="shared" si="0"/>
        <v>0</v>
      </c>
      <c r="L10" s="559">
        <f>+C10+D10+E10+F10+I10</f>
        <v>0</v>
      </c>
    </row>
    <row r="11" spans="1:12">
      <c r="A11" s="560" t="s">
        <v>175</v>
      </c>
      <c r="B11" s="17" t="s">
        <v>48</v>
      </c>
      <c r="C11" s="561"/>
      <c r="D11" s="562"/>
      <c r="E11" s="563"/>
      <c r="F11" s="563"/>
      <c r="G11" s="563"/>
      <c r="H11" s="563"/>
      <c r="I11" s="563"/>
      <c r="J11" s="563"/>
      <c r="K11" s="564"/>
      <c r="L11" s="565">
        <v>0</v>
      </c>
    </row>
    <row r="12" spans="1:12">
      <c r="A12" s="566" t="s">
        <v>176</v>
      </c>
      <c r="B12" s="554" t="s">
        <v>49</v>
      </c>
      <c r="C12" s="567">
        <f t="shared" ref="C12:K12" si="1">C13+C17</f>
        <v>0</v>
      </c>
      <c r="D12" s="567">
        <f t="shared" si="1"/>
        <v>0</v>
      </c>
      <c r="E12" s="567">
        <f t="shared" si="1"/>
        <v>0</v>
      </c>
      <c r="F12" s="567">
        <f>F13+F17</f>
        <v>0</v>
      </c>
      <c r="G12" s="567">
        <f t="shared" si="1"/>
        <v>0</v>
      </c>
      <c r="H12" s="567">
        <f t="shared" si="1"/>
        <v>0</v>
      </c>
      <c r="I12" s="567">
        <f t="shared" si="1"/>
        <v>0</v>
      </c>
      <c r="J12" s="567">
        <f t="shared" si="1"/>
        <v>0</v>
      </c>
      <c r="K12" s="568">
        <f t="shared" si="1"/>
        <v>0</v>
      </c>
      <c r="L12" s="565">
        <f>+C12+D12+E12+F12+I12</f>
        <v>0</v>
      </c>
    </row>
    <row r="13" spans="1:12">
      <c r="A13" s="569" t="s">
        <v>50</v>
      </c>
      <c r="B13" s="18" t="s">
        <v>51</v>
      </c>
      <c r="C13" s="567">
        <f t="shared" ref="C13:K13" si="2">C14+C15+C16</f>
        <v>0</v>
      </c>
      <c r="D13" s="567">
        <f t="shared" si="2"/>
        <v>0</v>
      </c>
      <c r="E13" s="567">
        <f>E14+E15+E16</f>
        <v>0</v>
      </c>
      <c r="F13" s="567">
        <f t="shared" si="2"/>
        <v>0</v>
      </c>
      <c r="G13" s="567">
        <f t="shared" si="2"/>
        <v>0</v>
      </c>
      <c r="H13" s="567">
        <f t="shared" si="2"/>
        <v>0</v>
      </c>
      <c r="I13" s="567">
        <f t="shared" si="2"/>
        <v>0</v>
      </c>
      <c r="J13" s="567">
        <f t="shared" si="2"/>
        <v>0</v>
      </c>
      <c r="K13" s="568">
        <f t="shared" si="2"/>
        <v>0</v>
      </c>
      <c r="L13" s="565">
        <f t="shared" ref="L13:L34" si="3">+C13+D13+E13+F13+I13</f>
        <v>0</v>
      </c>
    </row>
    <row r="14" spans="1:12">
      <c r="A14" s="570" t="s">
        <v>52</v>
      </c>
      <c r="B14" s="19" t="s">
        <v>53</v>
      </c>
      <c r="C14" s="562"/>
      <c r="D14" s="562"/>
      <c r="E14" s="562"/>
      <c r="F14" s="562"/>
      <c r="G14" s="562"/>
      <c r="H14" s="562"/>
      <c r="I14" s="562"/>
      <c r="J14" s="562"/>
      <c r="K14" s="571"/>
      <c r="L14" s="565">
        <f t="shared" si="3"/>
        <v>0</v>
      </c>
    </row>
    <row r="15" spans="1:12">
      <c r="A15" s="570" t="s">
        <v>54</v>
      </c>
      <c r="B15" s="19" t="s">
        <v>55</v>
      </c>
      <c r="C15" s="562"/>
      <c r="D15" s="562"/>
      <c r="E15" s="562"/>
      <c r="F15" s="562"/>
      <c r="G15" s="562"/>
      <c r="H15" s="562"/>
      <c r="I15" s="562"/>
      <c r="J15" s="562"/>
      <c r="K15" s="571"/>
      <c r="L15" s="565">
        <f t="shared" si="3"/>
        <v>0</v>
      </c>
    </row>
    <row r="16" spans="1:12">
      <c r="A16" s="570" t="s">
        <v>56</v>
      </c>
      <c r="B16" s="19" t="s">
        <v>57</v>
      </c>
      <c r="C16" s="562"/>
      <c r="D16" s="562"/>
      <c r="E16" s="562"/>
      <c r="F16" s="562"/>
      <c r="G16" s="562"/>
      <c r="H16" s="562"/>
      <c r="I16" s="562"/>
      <c r="J16" s="562"/>
      <c r="K16" s="571"/>
      <c r="L16" s="565">
        <f t="shared" si="3"/>
        <v>0</v>
      </c>
    </row>
    <row r="17" spans="1:12">
      <c r="A17" s="569" t="s">
        <v>58</v>
      </c>
      <c r="B17" s="555" t="s">
        <v>59</v>
      </c>
      <c r="C17" s="567">
        <f>C18+C19+C20</f>
        <v>0</v>
      </c>
      <c r="D17" s="567">
        <f t="shared" ref="D17:K17" si="4">D18+D19+D20</f>
        <v>0</v>
      </c>
      <c r="E17" s="567">
        <f t="shared" si="4"/>
        <v>0</v>
      </c>
      <c r="F17" s="567">
        <f t="shared" si="4"/>
        <v>0</v>
      </c>
      <c r="G17" s="567">
        <f t="shared" si="4"/>
        <v>0</v>
      </c>
      <c r="H17" s="567">
        <f t="shared" si="4"/>
        <v>0</v>
      </c>
      <c r="I17" s="567">
        <f t="shared" si="4"/>
        <v>0</v>
      </c>
      <c r="J17" s="567">
        <f t="shared" si="4"/>
        <v>0</v>
      </c>
      <c r="K17" s="567">
        <f t="shared" si="4"/>
        <v>0</v>
      </c>
      <c r="L17" s="565">
        <f>+C17+D17+E17+F17+I17</f>
        <v>0</v>
      </c>
    </row>
    <row r="18" spans="1:12">
      <c r="A18" s="572" t="s">
        <v>60</v>
      </c>
      <c r="B18" s="556" t="s">
        <v>59</v>
      </c>
      <c r="C18" s="562"/>
      <c r="D18" s="562"/>
      <c r="E18" s="562"/>
      <c r="F18" s="562"/>
      <c r="G18" s="562"/>
      <c r="H18" s="562"/>
      <c r="I18" s="562"/>
      <c r="J18" s="562"/>
      <c r="K18" s="571"/>
      <c r="L18" s="565">
        <f t="shared" si="3"/>
        <v>0</v>
      </c>
    </row>
    <row r="19" spans="1:12">
      <c r="A19" s="572" t="s">
        <v>61</v>
      </c>
      <c r="B19" s="556" t="s">
        <v>785</v>
      </c>
      <c r="C19" s="562"/>
      <c r="D19" s="562"/>
      <c r="E19" s="562"/>
      <c r="F19" s="562"/>
      <c r="G19" s="562"/>
      <c r="H19" s="562"/>
      <c r="I19" s="562"/>
      <c r="J19" s="562"/>
      <c r="K19" s="571"/>
      <c r="L19" s="565">
        <f t="shared" si="3"/>
        <v>0</v>
      </c>
    </row>
    <row r="20" spans="1:12">
      <c r="A20" s="572" t="s">
        <v>61</v>
      </c>
      <c r="B20" s="19" t="s">
        <v>57</v>
      </c>
      <c r="C20" s="562"/>
      <c r="D20" s="562"/>
      <c r="E20" s="562"/>
      <c r="F20" s="562"/>
      <c r="G20" s="562"/>
      <c r="H20" s="562"/>
      <c r="I20" s="562"/>
      <c r="J20" s="562"/>
      <c r="K20" s="571"/>
      <c r="L20" s="565">
        <f t="shared" si="3"/>
        <v>0</v>
      </c>
    </row>
    <row r="21" spans="1:12">
      <c r="A21" s="573" t="s">
        <v>177</v>
      </c>
      <c r="B21" s="17" t="s">
        <v>198</v>
      </c>
      <c r="C21" s="567">
        <f t="shared" ref="C21:K21" si="5">C22+C23</f>
        <v>0</v>
      </c>
      <c r="D21" s="567">
        <f t="shared" si="5"/>
        <v>0</v>
      </c>
      <c r="E21" s="567">
        <f t="shared" si="5"/>
        <v>0</v>
      </c>
      <c r="F21" s="567">
        <f t="shared" si="5"/>
        <v>0</v>
      </c>
      <c r="G21" s="567">
        <f t="shared" si="5"/>
        <v>0</v>
      </c>
      <c r="H21" s="567">
        <f t="shared" si="5"/>
        <v>0</v>
      </c>
      <c r="I21" s="567">
        <f t="shared" si="5"/>
        <v>0</v>
      </c>
      <c r="J21" s="567">
        <f t="shared" si="5"/>
        <v>0</v>
      </c>
      <c r="K21" s="568">
        <f t="shared" si="5"/>
        <v>0</v>
      </c>
      <c r="L21" s="565">
        <f t="shared" si="3"/>
        <v>0</v>
      </c>
    </row>
    <row r="22" spans="1:12">
      <c r="A22" s="574" t="s">
        <v>62</v>
      </c>
      <c r="B22" s="70" t="s">
        <v>200</v>
      </c>
      <c r="C22" s="563"/>
      <c r="D22" s="562"/>
      <c r="E22" s="563"/>
      <c r="F22" s="562"/>
      <c r="G22" s="562"/>
      <c r="H22" s="563"/>
      <c r="I22" s="562"/>
      <c r="J22" s="563"/>
      <c r="K22" s="564"/>
      <c r="L22" s="565">
        <f t="shared" si="3"/>
        <v>0</v>
      </c>
    </row>
    <row r="23" spans="1:12">
      <c r="A23" s="574" t="s">
        <v>63</v>
      </c>
      <c r="B23" s="19" t="s">
        <v>57</v>
      </c>
      <c r="C23" s="563"/>
      <c r="D23" s="563"/>
      <c r="E23" s="563"/>
      <c r="F23" s="563"/>
      <c r="G23" s="563"/>
      <c r="H23" s="563"/>
      <c r="I23" s="563"/>
      <c r="J23" s="563"/>
      <c r="K23" s="564"/>
      <c r="L23" s="565">
        <f t="shared" si="3"/>
        <v>0</v>
      </c>
    </row>
    <row r="24" spans="1:12">
      <c r="A24" s="64" t="s">
        <v>178</v>
      </c>
      <c r="B24" s="17" t="s">
        <v>201</v>
      </c>
      <c r="C24" s="51">
        <f t="shared" ref="C24:K24" si="6">C25+C28+C31</f>
        <v>0</v>
      </c>
      <c r="D24" s="51">
        <f t="shared" si="6"/>
        <v>0</v>
      </c>
      <c r="E24" s="51">
        <f t="shared" si="6"/>
        <v>0</v>
      </c>
      <c r="F24" s="51">
        <f t="shared" si="6"/>
        <v>0</v>
      </c>
      <c r="G24" s="51">
        <f t="shared" si="6"/>
        <v>0</v>
      </c>
      <c r="H24" s="51">
        <f t="shared" si="6"/>
        <v>0</v>
      </c>
      <c r="I24" s="51">
        <f t="shared" si="6"/>
        <v>0</v>
      </c>
      <c r="J24" s="51">
        <f t="shared" si="6"/>
        <v>0</v>
      </c>
      <c r="K24" s="52">
        <f t="shared" si="6"/>
        <v>0</v>
      </c>
      <c r="L24" s="50">
        <f t="shared" si="3"/>
        <v>0</v>
      </c>
    </row>
    <row r="25" spans="1:12">
      <c r="A25" s="66" t="s">
        <v>64</v>
      </c>
      <c r="B25" s="21" t="s">
        <v>65</v>
      </c>
      <c r="C25" s="51">
        <f t="shared" ref="C25:K25" si="7">C26+C27</f>
        <v>0</v>
      </c>
      <c r="D25" s="51">
        <f t="shared" si="7"/>
        <v>0</v>
      </c>
      <c r="E25" s="51">
        <f t="shared" si="7"/>
        <v>0</v>
      </c>
      <c r="F25" s="51">
        <f t="shared" si="7"/>
        <v>0</v>
      </c>
      <c r="G25" s="51">
        <f t="shared" si="7"/>
        <v>0</v>
      </c>
      <c r="H25" s="51">
        <f t="shared" si="7"/>
        <v>0</v>
      </c>
      <c r="I25" s="51">
        <f t="shared" si="7"/>
        <v>0</v>
      </c>
      <c r="J25" s="51">
        <f t="shared" si="7"/>
        <v>0</v>
      </c>
      <c r="K25" s="52">
        <f t="shared" si="7"/>
        <v>0</v>
      </c>
      <c r="L25" s="50">
        <f t="shared" si="3"/>
        <v>0</v>
      </c>
    </row>
    <row r="26" spans="1:12">
      <c r="A26" s="65" t="s">
        <v>66</v>
      </c>
      <c r="B26" s="71" t="s">
        <v>202</v>
      </c>
      <c r="C26" s="48"/>
      <c r="D26" s="48"/>
      <c r="E26" s="48"/>
      <c r="F26" s="48"/>
      <c r="G26" s="48"/>
      <c r="H26" s="48"/>
      <c r="I26" s="48"/>
      <c r="J26" s="48"/>
      <c r="K26" s="49"/>
      <c r="L26" s="50">
        <f t="shared" si="3"/>
        <v>0</v>
      </c>
    </row>
    <row r="27" spans="1:12">
      <c r="A27" s="65" t="s">
        <v>67</v>
      </c>
      <c r="B27" s="19" t="s">
        <v>57</v>
      </c>
      <c r="C27" s="48"/>
      <c r="D27" s="48"/>
      <c r="E27" s="48"/>
      <c r="F27" s="48"/>
      <c r="G27" s="48"/>
      <c r="H27" s="48"/>
      <c r="I27" s="48"/>
      <c r="J27" s="48"/>
      <c r="K27" s="49"/>
      <c r="L27" s="50">
        <f t="shared" si="3"/>
        <v>0</v>
      </c>
    </row>
    <row r="28" spans="1:12">
      <c r="A28" s="66" t="s">
        <v>68</v>
      </c>
      <c r="B28" s="28" t="s">
        <v>263</v>
      </c>
      <c r="C28" s="51">
        <f t="shared" ref="C28:K28" si="8">C29+C30</f>
        <v>0</v>
      </c>
      <c r="D28" s="51">
        <f t="shared" si="8"/>
        <v>0</v>
      </c>
      <c r="E28" s="51">
        <f t="shared" si="8"/>
        <v>0</v>
      </c>
      <c r="F28" s="51">
        <f t="shared" si="8"/>
        <v>0</v>
      </c>
      <c r="G28" s="51">
        <f t="shared" si="8"/>
        <v>0</v>
      </c>
      <c r="H28" s="51">
        <f t="shared" si="8"/>
        <v>0</v>
      </c>
      <c r="I28" s="51">
        <f t="shared" si="8"/>
        <v>0</v>
      </c>
      <c r="J28" s="51">
        <f t="shared" si="8"/>
        <v>0</v>
      </c>
      <c r="K28" s="52">
        <f t="shared" si="8"/>
        <v>0</v>
      </c>
      <c r="L28" s="50">
        <f t="shared" si="3"/>
        <v>0</v>
      </c>
    </row>
    <row r="29" spans="1:12">
      <c r="A29" s="65" t="s">
        <v>69</v>
      </c>
      <c r="B29" s="71" t="s">
        <v>264</v>
      </c>
      <c r="C29" s="48"/>
      <c r="D29" s="48"/>
      <c r="E29" s="48"/>
      <c r="F29" s="47"/>
      <c r="G29" s="47"/>
      <c r="H29" s="48"/>
      <c r="I29" s="48"/>
      <c r="J29" s="48"/>
      <c r="K29" s="49"/>
      <c r="L29" s="50">
        <f t="shared" si="3"/>
        <v>0</v>
      </c>
    </row>
    <row r="30" spans="1:12">
      <c r="A30" s="65" t="s">
        <v>70</v>
      </c>
      <c r="B30" s="19" t="s">
        <v>57</v>
      </c>
      <c r="C30" s="48"/>
      <c r="D30" s="48"/>
      <c r="E30" s="48"/>
      <c r="F30" s="47"/>
      <c r="G30" s="47"/>
      <c r="H30" s="48"/>
      <c r="I30" s="48"/>
      <c r="J30" s="48"/>
      <c r="K30" s="49"/>
      <c r="L30" s="50">
        <f t="shared" si="3"/>
        <v>0</v>
      </c>
    </row>
    <row r="31" spans="1:12">
      <c r="A31" s="66" t="s">
        <v>71</v>
      </c>
      <c r="B31" s="22" t="s">
        <v>74</v>
      </c>
      <c r="C31" s="51">
        <f t="shared" ref="C31:K31" si="9">C32+C33</f>
        <v>0</v>
      </c>
      <c r="D31" s="51">
        <f t="shared" si="9"/>
        <v>0</v>
      </c>
      <c r="E31" s="51">
        <f t="shared" si="9"/>
        <v>0</v>
      </c>
      <c r="F31" s="51">
        <f t="shared" si="9"/>
        <v>0</v>
      </c>
      <c r="G31" s="51">
        <f t="shared" si="9"/>
        <v>0</v>
      </c>
      <c r="H31" s="51">
        <f t="shared" si="9"/>
        <v>0</v>
      </c>
      <c r="I31" s="51">
        <f t="shared" si="9"/>
        <v>0</v>
      </c>
      <c r="J31" s="51">
        <f t="shared" si="9"/>
        <v>0</v>
      </c>
      <c r="K31" s="52">
        <f t="shared" si="9"/>
        <v>0</v>
      </c>
      <c r="L31" s="50">
        <f t="shared" si="3"/>
        <v>0</v>
      </c>
    </row>
    <row r="32" spans="1:12">
      <c r="A32" s="65" t="s">
        <v>72</v>
      </c>
      <c r="B32" s="71" t="s">
        <v>203</v>
      </c>
      <c r="C32" s="48"/>
      <c r="D32" s="48"/>
      <c r="E32" s="48"/>
      <c r="F32" s="48"/>
      <c r="G32" s="48"/>
      <c r="H32" s="48"/>
      <c r="I32" s="48"/>
      <c r="J32" s="48"/>
      <c r="K32" s="49"/>
      <c r="L32" s="50">
        <f t="shared" si="3"/>
        <v>0</v>
      </c>
    </row>
    <row r="33" spans="1:12">
      <c r="A33" s="65" t="s">
        <v>73</v>
      </c>
      <c r="B33" s="23" t="s">
        <v>57</v>
      </c>
      <c r="C33" s="48"/>
      <c r="D33" s="48"/>
      <c r="E33" s="48"/>
      <c r="F33" s="48"/>
      <c r="G33" s="48"/>
      <c r="H33" s="48"/>
      <c r="I33" s="48"/>
      <c r="J33" s="48"/>
      <c r="K33" s="49"/>
      <c r="L33" s="50">
        <f t="shared" si="3"/>
        <v>0</v>
      </c>
    </row>
    <row r="34" spans="1:12">
      <c r="A34" s="67" t="s">
        <v>179</v>
      </c>
      <c r="B34" s="24" t="s">
        <v>76</v>
      </c>
      <c r="C34" s="54">
        <f>C55+C65+C75+C85</f>
        <v>0</v>
      </c>
      <c r="D34" s="54">
        <f>D35+D45+D55+D65+D75+D85</f>
        <v>0</v>
      </c>
      <c r="E34" s="54">
        <f t="shared" ref="E34:K34" si="10">E35+E45+E55+E65+E75+E85</f>
        <v>0</v>
      </c>
      <c r="F34" s="54">
        <f t="shared" si="10"/>
        <v>0</v>
      </c>
      <c r="G34" s="54">
        <f t="shared" si="10"/>
        <v>0</v>
      </c>
      <c r="H34" s="54">
        <f t="shared" si="10"/>
        <v>0</v>
      </c>
      <c r="I34" s="54">
        <f t="shared" si="10"/>
        <v>0</v>
      </c>
      <c r="J34" s="54">
        <f t="shared" si="10"/>
        <v>0</v>
      </c>
      <c r="K34" s="55">
        <f t="shared" si="10"/>
        <v>0</v>
      </c>
      <c r="L34" s="56">
        <f t="shared" si="3"/>
        <v>0</v>
      </c>
    </row>
    <row r="35" spans="1:12">
      <c r="A35" s="64" t="s">
        <v>180</v>
      </c>
      <c r="B35" s="17" t="s">
        <v>77</v>
      </c>
      <c r="C35" s="57"/>
      <c r="D35" s="51">
        <f>D36+D39+D42</f>
        <v>0</v>
      </c>
      <c r="E35" s="51">
        <f>E36+E39+E42</f>
        <v>0</v>
      </c>
      <c r="F35" s="51">
        <f t="shared" ref="F35:K35" si="11">F36+F39+F42</f>
        <v>0</v>
      </c>
      <c r="G35" s="51">
        <f t="shared" si="11"/>
        <v>0</v>
      </c>
      <c r="H35" s="51">
        <f t="shared" si="11"/>
        <v>0</v>
      </c>
      <c r="I35" s="51">
        <f t="shared" si="11"/>
        <v>0</v>
      </c>
      <c r="J35" s="51">
        <f t="shared" si="11"/>
        <v>0</v>
      </c>
      <c r="K35" s="52">
        <f t="shared" si="11"/>
        <v>0</v>
      </c>
      <c r="L35" s="56">
        <f>+D35+E35+F35+I35</f>
        <v>0</v>
      </c>
    </row>
    <row r="36" spans="1:12">
      <c r="A36" s="66" t="s">
        <v>78</v>
      </c>
      <c r="B36" s="21" t="s">
        <v>79</v>
      </c>
      <c r="C36" s="57"/>
      <c r="D36" s="51">
        <f>D37+D38</f>
        <v>0</v>
      </c>
      <c r="E36" s="51">
        <f>E37+E38</f>
        <v>0</v>
      </c>
      <c r="F36" s="51">
        <f t="shared" ref="F36:K36" si="12">F37+F38</f>
        <v>0</v>
      </c>
      <c r="G36" s="51">
        <f t="shared" si="12"/>
        <v>0</v>
      </c>
      <c r="H36" s="51">
        <f t="shared" si="12"/>
        <v>0</v>
      </c>
      <c r="I36" s="51">
        <f t="shared" si="12"/>
        <v>0</v>
      </c>
      <c r="J36" s="51">
        <f t="shared" si="12"/>
        <v>0</v>
      </c>
      <c r="K36" s="52">
        <f t="shared" si="12"/>
        <v>0</v>
      </c>
      <c r="L36" s="56">
        <f t="shared" ref="L36:L54" si="13">+D36+E36+F36+I36</f>
        <v>0</v>
      </c>
    </row>
    <row r="37" spans="1:12">
      <c r="A37" s="65" t="s">
        <v>80</v>
      </c>
      <c r="B37" s="19" t="s">
        <v>81</v>
      </c>
      <c r="C37" s="46"/>
      <c r="D37" s="48"/>
      <c r="E37" s="48"/>
      <c r="F37" s="48"/>
      <c r="G37" s="48"/>
      <c r="H37" s="48"/>
      <c r="I37" s="48"/>
      <c r="J37" s="48"/>
      <c r="K37" s="49"/>
      <c r="L37" s="56">
        <f t="shared" si="13"/>
        <v>0</v>
      </c>
    </row>
    <row r="38" spans="1:12">
      <c r="A38" s="65" t="s">
        <v>82</v>
      </c>
      <c r="B38" s="19" t="s">
        <v>57</v>
      </c>
      <c r="C38" s="46"/>
      <c r="D38" s="48"/>
      <c r="E38" s="48"/>
      <c r="F38" s="48"/>
      <c r="G38" s="48"/>
      <c r="H38" s="48"/>
      <c r="I38" s="48"/>
      <c r="J38" s="48"/>
      <c r="K38" s="49"/>
      <c r="L38" s="56">
        <f t="shared" si="13"/>
        <v>0</v>
      </c>
    </row>
    <row r="39" spans="1:12">
      <c r="A39" s="66" t="s">
        <v>83</v>
      </c>
      <c r="B39" s="21" t="s">
        <v>84</v>
      </c>
      <c r="C39" s="57"/>
      <c r="D39" s="51">
        <f>D40+D41</f>
        <v>0</v>
      </c>
      <c r="E39" s="51">
        <f>E40+E41</f>
        <v>0</v>
      </c>
      <c r="F39" s="51">
        <f t="shared" ref="F39:K39" si="14">F40+F41</f>
        <v>0</v>
      </c>
      <c r="G39" s="51">
        <f t="shared" si="14"/>
        <v>0</v>
      </c>
      <c r="H39" s="51">
        <f t="shared" si="14"/>
        <v>0</v>
      </c>
      <c r="I39" s="51">
        <f t="shared" si="14"/>
        <v>0</v>
      </c>
      <c r="J39" s="51">
        <f t="shared" si="14"/>
        <v>0</v>
      </c>
      <c r="K39" s="52">
        <f t="shared" si="14"/>
        <v>0</v>
      </c>
      <c r="L39" s="56">
        <f t="shared" si="13"/>
        <v>0</v>
      </c>
    </row>
    <row r="40" spans="1:12">
      <c r="A40" s="65" t="s">
        <v>85</v>
      </c>
      <c r="B40" s="19" t="s">
        <v>86</v>
      </c>
      <c r="C40" s="46"/>
      <c r="D40" s="48"/>
      <c r="E40" s="48"/>
      <c r="F40" s="48"/>
      <c r="G40" s="48"/>
      <c r="H40" s="48"/>
      <c r="I40" s="48"/>
      <c r="J40" s="48"/>
      <c r="K40" s="49"/>
      <c r="L40" s="56">
        <f t="shared" si="13"/>
        <v>0</v>
      </c>
    </row>
    <row r="41" spans="1:12">
      <c r="A41" s="65" t="s">
        <v>87</v>
      </c>
      <c r="B41" s="19" t="s">
        <v>57</v>
      </c>
      <c r="C41" s="46"/>
      <c r="D41" s="48"/>
      <c r="E41" s="48"/>
      <c r="F41" s="48"/>
      <c r="G41" s="48"/>
      <c r="H41" s="48"/>
      <c r="I41" s="48"/>
      <c r="J41" s="48"/>
      <c r="K41" s="49"/>
      <c r="L41" s="56">
        <f t="shared" si="13"/>
        <v>0</v>
      </c>
    </row>
    <row r="42" spans="1:12">
      <c r="A42" s="66" t="s">
        <v>88</v>
      </c>
      <c r="B42" s="21" t="s">
        <v>89</v>
      </c>
      <c r="C42" s="57"/>
      <c r="D42" s="51">
        <f>D43+D44</f>
        <v>0</v>
      </c>
      <c r="E42" s="51">
        <f>E43+E44</f>
        <v>0</v>
      </c>
      <c r="F42" s="51">
        <f t="shared" ref="F42:K42" si="15">F43+F44</f>
        <v>0</v>
      </c>
      <c r="G42" s="51">
        <f t="shared" si="15"/>
        <v>0</v>
      </c>
      <c r="H42" s="51">
        <f t="shared" si="15"/>
        <v>0</v>
      </c>
      <c r="I42" s="51">
        <f t="shared" si="15"/>
        <v>0</v>
      </c>
      <c r="J42" s="51">
        <f t="shared" si="15"/>
        <v>0</v>
      </c>
      <c r="K42" s="52">
        <f t="shared" si="15"/>
        <v>0</v>
      </c>
      <c r="L42" s="56">
        <f t="shared" si="13"/>
        <v>0</v>
      </c>
    </row>
    <row r="43" spans="1:12">
      <c r="A43" s="65" t="s">
        <v>90</v>
      </c>
      <c r="B43" s="19" t="s">
        <v>91</v>
      </c>
      <c r="C43" s="46"/>
      <c r="D43" s="48"/>
      <c r="E43" s="48"/>
      <c r="F43" s="48"/>
      <c r="G43" s="48"/>
      <c r="H43" s="48"/>
      <c r="I43" s="48"/>
      <c r="J43" s="48"/>
      <c r="K43" s="49"/>
      <c r="L43" s="56">
        <f t="shared" si="13"/>
        <v>0</v>
      </c>
    </row>
    <row r="44" spans="1:12">
      <c r="A44" s="65" t="s">
        <v>92</v>
      </c>
      <c r="B44" s="19" t="s">
        <v>57</v>
      </c>
      <c r="C44" s="46"/>
      <c r="D44" s="48"/>
      <c r="E44" s="48"/>
      <c r="F44" s="48"/>
      <c r="G44" s="48"/>
      <c r="H44" s="48"/>
      <c r="I44" s="48"/>
      <c r="J44" s="48"/>
      <c r="K44" s="49"/>
      <c r="L44" s="56">
        <f t="shared" si="13"/>
        <v>0</v>
      </c>
    </row>
    <row r="45" spans="1:12">
      <c r="A45" s="64" t="s">
        <v>181</v>
      </c>
      <c r="B45" s="17" t="s">
        <v>730</v>
      </c>
      <c r="C45" s="57"/>
      <c r="D45" s="51">
        <f>D46+D49+D52</f>
        <v>0</v>
      </c>
      <c r="E45" s="51">
        <f>E46+E49+E52</f>
        <v>0</v>
      </c>
      <c r="F45" s="51">
        <f t="shared" ref="F45:K45" si="16">F46+F49+F52</f>
        <v>0</v>
      </c>
      <c r="G45" s="51">
        <f t="shared" si="16"/>
        <v>0</v>
      </c>
      <c r="H45" s="51">
        <f t="shared" si="16"/>
        <v>0</v>
      </c>
      <c r="I45" s="51">
        <f t="shared" si="16"/>
        <v>0</v>
      </c>
      <c r="J45" s="51">
        <f t="shared" si="16"/>
        <v>0</v>
      </c>
      <c r="K45" s="52">
        <f t="shared" si="16"/>
        <v>0</v>
      </c>
      <c r="L45" s="56">
        <f t="shared" si="13"/>
        <v>0</v>
      </c>
    </row>
    <row r="46" spans="1:12">
      <c r="A46" s="66" t="s">
        <v>93</v>
      </c>
      <c r="B46" s="21" t="s">
        <v>79</v>
      </c>
      <c r="C46" s="57"/>
      <c r="D46" s="51">
        <f>D47+D48</f>
        <v>0</v>
      </c>
      <c r="E46" s="51">
        <f>E47+E48</f>
        <v>0</v>
      </c>
      <c r="F46" s="51">
        <f t="shared" ref="F46:K46" si="17">F47+F48</f>
        <v>0</v>
      </c>
      <c r="G46" s="51">
        <f t="shared" si="17"/>
        <v>0</v>
      </c>
      <c r="H46" s="51">
        <f t="shared" si="17"/>
        <v>0</v>
      </c>
      <c r="I46" s="51">
        <f t="shared" si="17"/>
        <v>0</v>
      </c>
      <c r="J46" s="51">
        <f t="shared" si="17"/>
        <v>0</v>
      </c>
      <c r="K46" s="52">
        <f t="shared" si="17"/>
        <v>0</v>
      </c>
      <c r="L46" s="56">
        <f t="shared" si="13"/>
        <v>0</v>
      </c>
    </row>
    <row r="47" spans="1:12">
      <c r="A47" s="65" t="s">
        <v>94</v>
      </c>
      <c r="B47" s="19" t="s">
        <v>81</v>
      </c>
      <c r="C47" s="46"/>
      <c r="D47" s="48"/>
      <c r="E47" s="48"/>
      <c r="F47" s="48"/>
      <c r="G47" s="48"/>
      <c r="H47" s="48"/>
      <c r="I47" s="48"/>
      <c r="J47" s="48"/>
      <c r="K47" s="49"/>
      <c r="L47" s="56">
        <f t="shared" si="13"/>
        <v>0</v>
      </c>
    </row>
    <row r="48" spans="1:12">
      <c r="A48" s="65" t="s">
        <v>95</v>
      </c>
      <c r="B48" s="19" t="s">
        <v>57</v>
      </c>
      <c r="C48" s="46"/>
      <c r="D48" s="48"/>
      <c r="E48" s="48"/>
      <c r="F48" s="48"/>
      <c r="G48" s="48"/>
      <c r="H48" s="48"/>
      <c r="I48" s="48"/>
      <c r="J48" s="48"/>
      <c r="K48" s="49"/>
      <c r="L48" s="56">
        <f t="shared" si="13"/>
        <v>0</v>
      </c>
    </row>
    <row r="49" spans="1:12">
      <c r="A49" s="66" t="s">
        <v>96</v>
      </c>
      <c r="B49" s="21" t="s">
        <v>84</v>
      </c>
      <c r="C49" s="57"/>
      <c r="D49" s="51">
        <f>D50+D51</f>
        <v>0</v>
      </c>
      <c r="E49" s="51">
        <f>E50+E51</f>
        <v>0</v>
      </c>
      <c r="F49" s="51">
        <f t="shared" ref="F49:K49" si="18">F50+F51</f>
        <v>0</v>
      </c>
      <c r="G49" s="51">
        <f t="shared" si="18"/>
        <v>0</v>
      </c>
      <c r="H49" s="51">
        <f t="shared" si="18"/>
        <v>0</v>
      </c>
      <c r="I49" s="51">
        <f t="shared" si="18"/>
        <v>0</v>
      </c>
      <c r="J49" s="51">
        <f t="shared" si="18"/>
        <v>0</v>
      </c>
      <c r="K49" s="52">
        <f t="shared" si="18"/>
        <v>0</v>
      </c>
      <c r="L49" s="56">
        <f t="shared" si="13"/>
        <v>0</v>
      </c>
    </row>
    <row r="50" spans="1:12">
      <c r="A50" s="65" t="s">
        <v>97</v>
      </c>
      <c r="B50" s="19" t="s">
        <v>86</v>
      </c>
      <c r="C50" s="46"/>
      <c r="D50" s="48"/>
      <c r="E50" s="48"/>
      <c r="F50" s="48"/>
      <c r="G50" s="48"/>
      <c r="H50" s="48"/>
      <c r="I50" s="48"/>
      <c r="J50" s="48"/>
      <c r="K50" s="49"/>
      <c r="L50" s="56">
        <f t="shared" si="13"/>
        <v>0</v>
      </c>
    </row>
    <row r="51" spans="1:12">
      <c r="A51" s="65" t="s">
        <v>98</v>
      </c>
      <c r="B51" s="19" t="s">
        <v>57</v>
      </c>
      <c r="C51" s="46"/>
      <c r="D51" s="48"/>
      <c r="E51" s="48"/>
      <c r="F51" s="48"/>
      <c r="G51" s="48"/>
      <c r="H51" s="48"/>
      <c r="I51" s="48"/>
      <c r="J51" s="48"/>
      <c r="K51" s="49"/>
      <c r="L51" s="56">
        <f t="shared" si="13"/>
        <v>0</v>
      </c>
    </row>
    <row r="52" spans="1:12">
      <c r="A52" s="66" t="s">
        <v>99</v>
      </c>
      <c r="B52" s="21" t="s">
        <v>89</v>
      </c>
      <c r="C52" s="57"/>
      <c r="D52" s="51">
        <f>D53+D54</f>
        <v>0</v>
      </c>
      <c r="E52" s="51">
        <f>E53+E54</f>
        <v>0</v>
      </c>
      <c r="F52" s="51">
        <f t="shared" ref="F52:K52" si="19">F53+F54</f>
        <v>0</v>
      </c>
      <c r="G52" s="51">
        <f t="shared" si="19"/>
        <v>0</v>
      </c>
      <c r="H52" s="51">
        <f t="shared" si="19"/>
        <v>0</v>
      </c>
      <c r="I52" s="51">
        <f t="shared" si="19"/>
        <v>0</v>
      </c>
      <c r="J52" s="51">
        <f t="shared" si="19"/>
        <v>0</v>
      </c>
      <c r="K52" s="52">
        <f t="shared" si="19"/>
        <v>0</v>
      </c>
      <c r="L52" s="56">
        <f t="shared" si="13"/>
        <v>0</v>
      </c>
    </row>
    <row r="53" spans="1:12">
      <c r="A53" s="65" t="s">
        <v>182</v>
      </c>
      <c r="B53" s="19" t="s">
        <v>91</v>
      </c>
      <c r="C53" s="46"/>
      <c r="D53" s="48"/>
      <c r="E53" s="48"/>
      <c r="F53" s="48"/>
      <c r="G53" s="48"/>
      <c r="H53" s="48"/>
      <c r="I53" s="48"/>
      <c r="J53" s="48"/>
      <c r="K53" s="49"/>
      <c r="L53" s="56">
        <f t="shared" si="13"/>
        <v>0</v>
      </c>
    </row>
    <row r="54" spans="1:12">
      <c r="A54" s="65" t="s">
        <v>183</v>
      </c>
      <c r="B54" s="19" t="s">
        <v>57</v>
      </c>
      <c r="C54" s="46"/>
      <c r="D54" s="48"/>
      <c r="E54" s="48"/>
      <c r="F54" s="48"/>
      <c r="G54" s="48"/>
      <c r="H54" s="48"/>
      <c r="I54" s="48"/>
      <c r="J54" s="48"/>
      <c r="K54" s="49"/>
      <c r="L54" s="56">
        <f t="shared" si="13"/>
        <v>0</v>
      </c>
    </row>
    <row r="55" spans="1:12">
      <c r="A55" s="64" t="s">
        <v>184</v>
      </c>
      <c r="B55" s="17" t="s">
        <v>731</v>
      </c>
      <c r="C55" s="51">
        <f>C56+C59+C62</f>
        <v>0</v>
      </c>
      <c r="D55" s="51">
        <f>D56+D59+D62</f>
        <v>0</v>
      </c>
      <c r="E55" s="51">
        <f>E56+E59+E62</f>
        <v>0</v>
      </c>
      <c r="F55" s="51">
        <f t="shared" ref="F55:K55" si="20">F56+F59+F62</f>
        <v>0</v>
      </c>
      <c r="G55" s="51">
        <f t="shared" si="20"/>
        <v>0</v>
      </c>
      <c r="H55" s="51">
        <f t="shared" si="20"/>
        <v>0</v>
      </c>
      <c r="I55" s="51">
        <f t="shared" si="20"/>
        <v>0</v>
      </c>
      <c r="J55" s="51">
        <f t="shared" si="20"/>
        <v>0</v>
      </c>
      <c r="K55" s="52">
        <f t="shared" si="20"/>
        <v>0</v>
      </c>
      <c r="L55" s="56">
        <f>+C55+D55+E55+F55+I55</f>
        <v>0</v>
      </c>
    </row>
    <row r="56" spans="1:12">
      <c r="A56" s="66" t="s">
        <v>100</v>
      </c>
      <c r="B56" s="21" t="s">
        <v>79</v>
      </c>
      <c r="C56" s="51">
        <f>C57+C58</f>
        <v>0</v>
      </c>
      <c r="D56" s="51">
        <f>D57+D58</f>
        <v>0</v>
      </c>
      <c r="E56" s="51">
        <f>E57+E58</f>
        <v>0</v>
      </c>
      <c r="F56" s="51">
        <f t="shared" ref="F56:K56" si="21">F57+F58</f>
        <v>0</v>
      </c>
      <c r="G56" s="51">
        <f t="shared" si="21"/>
        <v>0</v>
      </c>
      <c r="H56" s="51">
        <f t="shared" si="21"/>
        <v>0</v>
      </c>
      <c r="I56" s="51">
        <f t="shared" si="21"/>
        <v>0</v>
      </c>
      <c r="J56" s="51">
        <f t="shared" si="21"/>
        <v>0</v>
      </c>
      <c r="K56" s="52">
        <f t="shared" si="21"/>
        <v>0</v>
      </c>
      <c r="L56" s="56">
        <f t="shared" ref="L56:L108" si="22">+C56+D56+E56+F56+I56</f>
        <v>0</v>
      </c>
    </row>
    <row r="57" spans="1:12">
      <c r="A57" s="65" t="s">
        <v>101</v>
      </c>
      <c r="B57" s="19" t="s">
        <v>81</v>
      </c>
      <c r="C57" s="48"/>
      <c r="D57" s="48"/>
      <c r="E57" s="48"/>
      <c r="F57" s="48"/>
      <c r="G57" s="48"/>
      <c r="H57" s="48"/>
      <c r="I57" s="48"/>
      <c r="J57" s="48"/>
      <c r="K57" s="49"/>
      <c r="L57" s="56">
        <f t="shared" si="22"/>
        <v>0</v>
      </c>
    </row>
    <row r="58" spans="1:12">
      <c r="A58" s="65" t="s">
        <v>102</v>
      </c>
      <c r="B58" s="25" t="s">
        <v>57</v>
      </c>
      <c r="C58" s="48"/>
      <c r="D58" s="48"/>
      <c r="E58" s="48"/>
      <c r="F58" s="48"/>
      <c r="G58" s="48"/>
      <c r="H58" s="48"/>
      <c r="I58" s="48"/>
      <c r="J58" s="48"/>
      <c r="K58" s="49"/>
      <c r="L58" s="56">
        <f t="shared" si="22"/>
        <v>0</v>
      </c>
    </row>
    <row r="59" spans="1:12">
      <c r="A59" s="66" t="s">
        <v>103</v>
      </c>
      <c r="B59" s="22" t="s">
        <v>84</v>
      </c>
      <c r="C59" s="51">
        <f>C60+C61</f>
        <v>0</v>
      </c>
      <c r="D59" s="51">
        <f>D60+D61</f>
        <v>0</v>
      </c>
      <c r="E59" s="51">
        <f>E60+E61</f>
        <v>0</v>
      </c>
      <c r="F59" s="51">
        <f t="shared" ref="F59:K59" si="23">F60+F61</f>
        <v>0</v>
      </c>
      <c r="G59" s="51">
        <f t="shared" si="23"/>
        <v>0</v>
      </c>
      <c r="H59" s="51">
        <f t="shared" si="23"/>
        <v>0</v>
      </c>
      <c r="I59" s="51">
        <f t="shared" si="23"/>
        <v>0</v>
      </c>
      <c r="J59" s="51">
        <f t="shared" si="23"/>
        <v>0</v>
      </c>
      <c r="K59" s="52">
        <f t="shared" si="23"/>
        <v>0</v>
      </c>
      <c r="L59" s="56">
        <f t="shared" si="22"/>
        <v>0</v>
      </c>
    </row>
    <row r="60" spans="1:12">
      <c r="A60" s="65" t="s">
        <v>104</v>
      </c>
      <c r="B60" s="19" t="s">
        <v>86</v>
      </c>
      <c r="C60" s="48"/>
      <c r="D60" s="48"/>
      <c r="E60" s="48"/>
      <c r="F60" s="48"/>
      <c r="G60" s="48"/>
      <c r="H60" s="48"/>
      <c r="I60" s="48"/>
      <c r="J60" s="48"/>
      <c r="K60" s="49"/>
      <c r="L60" s="56">
        <f t="shared" si="22"/>
        <v>0</v>
      </c>
    </row>
    <row r="61" spans="1:12">
      <c r="A61" s="65" t="s">
        <v>105</v>
      </c>
      <c r="B61" s="25" t="s">
        <v>57</v>
      </c>
      <c r="C61" s="48"/>
      <c r="D61" s="48"/>
      <c r="E61" s="48"/>
      <c r="F61" s="48"/>
      <c r="G61" s="48"/>
      <c r="H61" s="48"/>
      <c r="I61" s="48"/>
      <c r="J61" s="48"/>
      <c r="K61" s="49"/>
      <c r="L61" s="56">
        <f t="shared" si="22"/>
        <v>0</v>
      </c>
    </row>
    <row r="62" spans="1:12">
      <c r="A62" s="66" t="s">
        <v>106</v>
      </c>
      <c r="B62" s="22" t="s">
        <v>89</v>
      </c>
      <c r="C62" s="51">
        <f>C63+C64</f>
        <v>0</v>
      </c>
      <c r="D62" s="51">
        <f>D63+D64</f>
        <v>0</v>
      </c>
      <c r="E62" s="51">
        <f>E63+E64</f>
        <v>0</v>
      </c>
      <c r="F62" s="51">
        <f t="shared" ref="F62:K62" si="24">F63+F64</f>
        <v>0</v>
      </c>
      <c r="G62" s="51">
        <f t="shared" si="24"/>
        <v>0</v>
      </c>
      <c r="H62" s="51">
        <f t="shared" si="24"/>
        <v>0</v>
      </c>
      <c r="I62" s="51">
        <f t="shared" si="24"/>
        <v>0</v>
      </c>
      <c r="J62" s="51">
        <f t="shared" si="24"/>
        <v>0</v>
      </c>
      <c r="K62" s="52">
        <f t="shared" si="24"/>
        <v>0</v>
      </c>
      <c r="L62" s="56">
        <f t="shared" si="22"/>
        <v>0</v>
      </c>
    </row>
    <row r="63" spans="1:12">
      <c r="A63" s="65" t="s">
        <v>107</v>
      </c>
      <c r="B63" s="19" t="s">
        <v>91</v>
      </c>
      <c r="C63" s="48"/>
      <c r="D63" s="48"/>
      <c r="E63" s="48"/>
      <c r="F63" s="48"/>
      <c r="G63" s="48"/>
      <c r="H63" s="48"/>
      <c r="I63" s="48"/>
      <c r="J63" s="48"/>
      <c r="K63" s="49"/>
      <c r="L63" s="56">
        <f t="shared" si="22"/>
        <v>0</v>
      </c>
    </row>
    <row r="64" spans="1:12">
      <c r="A64" s="65" t="s">
        <v>108</v>
      </c>
      <c r="B64" s="25" t="s">
        <v>57</v>
      </c>
      <c r="C64" s="48"/>
      <c r="D64" s="48"/>
      <c r="E64" s="48"/>
      <c r="F64" s="48"/>
      <c r="G64" s="48"/>
      <c r="H64" s="48"/>
      <c r="I64" s="48"/>
      <c r="J64" s="48"/>
      <c r="K64" s="49"/>
      <c r="L64" s="56">
        <f t="shared" si="22"/>
        <v>0</v>
      </c>
    </row>
    <row r="65" spans="1:12">
      <c r="A65" s="64" t="s">
        <v>185</v>
      </c>
      <c r="B65" s="20" t="s">
        <v>109</v>
      </c>
      <c r="C65" s="51">
        <f>C66+C69+C72</f>
        <v>0</v>
      </c>
      <c r="D65" s="51">
        <f>D66+D69+D72</f>
        <v>0</v>
      </c>
      <c r="E65" s="51">
        <f>E66+E69+E72</f>
        <v>0</v>
      </c>
      <c r="F65" s="51">
        <f t="shared" ref="F65:K65" si="25">F66+F69+F72</f>
        <v>0</v>
      </c>
      <c r="G65" s="51">
        <f t="shared" si="25"/>
        <v>0</v>
      </c>
      <c r="H65" s="51">
        <f t="shared" si="25"/>
        <v>0</v>
      </c>
      <c r="I65" s="51">
        <f t="shared" si="25"/>
        <v>0</v>
      </c>
      <c r="J65" s="51">
        <f t="shared" si="25"/>
        <v>0</v>
      </c>
      <c r="K65" s="52">
        <f t="shared" si="25"/>
        <v>0</v>
      </c>
      <c r="L65" s="56">
        <f t="shared" si="22"/>
        <v>0</v>
      </c>
    </row>
    <row r="66" spans="1:12">
      <c r="A66" s="66" t="s">
        <v>110</v>
      </c>
      <c r="B66" s="21" t="s">
        <v>79</v>
      </c>
      <c r="C66" s="51">
        <f>C67+C68</f>
        <v>0</v>
      </c>
      <c r="D66" s="51">
        <f>D67+D68</f>
        <v>0</v>
      </c>
      <c r="E66" s="51">
        <f>E67+E68</f>
        <v>0</v>
      </c>
      <c r="F66" s="51">
        <f t="shared" ref="F66:K66" si="26">F67+F68</f>
        <v>0</v>
      </c>
      <c r="G66" s="51">
        <f t="shared" si="26"/>
        <v>0</v>
      </c>
      <c r="H66" s="51">
        <f t="shared" si="26"/>
        <v>0</v>
      </c>
      <c r="I66" s="51">
        <f t="shared" si="26"/>
        <v>0</v>
      </c>
      <c r="J66" s="51">
        <f t="shared" si="26"/>
        <v>0</v>
      </c>
      <c r="K66" s="52">
        <f t="shared" si="26"/>
        <v>0</v>
      </c>
      <c r="L66" s="56">
        <f t="shared" si="22"/>
        <v>0</v>
      </c>
    </row>
    <row r="67" spans="1:12">
      <c r="A67" s="65" t="s">
        <v>111</v>
      </c>
      <c r="B67" s="19" t="s">
        <v>81</v>
      </c>
      <c r="C67" s="48"/>
      <c r="D67" s="48"/>
      <c r="E67" s="48"/>
      <c r="F67" s="48"/>
      <c r="G67" s="48"/>
      <c r="H67" s="48"/>
      <c r="I67" s="48"/>
      <c r="J67" s="48"/>
      <c r="K67" s="49"/>
      <c r="L67" s="56">
        <f t="shared" si="22"/>
        <v>0</v>
      </c>
    </row>
    <row r="68" spans="1:12">
      <c r="A68" s="65" t="s">
        <v>112</v>
      </c>
      <c r="B68" s="19" t="s">
        <v>57</v>
      </c>
      <c r="C68" s="48"/>
      <c r="D68" s="48"/>
      <c r="E68" s="48"/>
      <c r="F68" s="48"/>
      <c r="G68" s="48"/>
      <c r="H68" s="48"/>
      <c r="I68" s="48"/>
      <c r="J68" s="48"/>
      <c r="K68" s="49"/>
      <c r="L68" s="56">
        <f t="shared" si="22"/>
        <v>0</v>
      </c>
    </row>
    <row r="69" spans="1:12">
      <c r="A69" s="66" t="s">
        <v>113</v>
      </c>
      <c r="B69" s="21" t="s">
        <v>84</v>
      </c>
      <c r="C69" s="51">
        <f>C70+C71</f>
        <v>0</v>
      </c>
      <c r="D69" s="51">
        <f>D70+D71</f>
        <v>0</v>
      </c>
      <c r="E69" s="51">
        <f>E70+E71</f>
        <v>0</v>
      </c>
      <c r="F69" s="51">
        <f t="shared" ref="F69:K69" si="27">F70+F71</f>
        <v>0</v>
      </c>
      <c r="G69" s="51">
        <f t="shared" si="27"/>
        <v>0</v>
      </c>
      <c r="H69" s="51">
        <f t="shared" si="27"/>
        <v>0</v>
      </c>
      <c r="I69" s="51">
        <f t="shared" si="27"/>
        <v>0</v>
      </c>
      <c r="J69" s="51">
        <f t="shared" si="27"/>
        <v>0</v>
      </c>
      <c r="K69" s="52">
        <f t="shared" si="27"/>
        <v>0</v>
      </c>
      <c r="L69" s="56">
        <f t="shared" si="22"/>
        <v>0</v>
      </c>
    </row>
    <row r="70" spans="1:12">
      <c r="A70" s="65" t="s">
        <v>114</v>
      </c>
      <c r="B70" s="19" t="s">
        <v>86</v>
      </c>
      <c r="C70" s="48"/>
      <c r="D70" s="48"/>
      <c r="E70" s="48"/>
      <c r="F70" s="48"/>
      <c r="G70" s="48"/>
      <c r="H70" s="48"/>
      <c r="I70" s="48"/>
      <c r="J70" s="48"/>
      <c r="K70" s="49"/>
      <c r="L70" s="56">
        <f t="shared" si="22"/>
        <v>0</v>
      </c>
    </row>
    <row r="71" spans="1:12">
      <c r="A71" s="65" t="s">
        <v>115</v>
      </c>
      <c r="B71" s="19" t="s">
        <v>57</v>
      </c>
      <c r="C71" s="48"/>
      <c r="D71" s="48"/>
      <c r="E71" s="48"/>
      <c r="F71" s="48"/>
      <c r="G71" s="48"/>
      <c r="H71" s="48"/>
      <c r="I71" s="48"/>
      <c r="J71" s="48"/>
      <c r="K71" s="49"/>
      <c r="L71" s="56">
        <f t="shared" si="22"/>
        <v>0</v>
      </c>
    </row>
    <row r="72" spans="1:12">
      <c r="A72" s="66" t="s">
        <v>116</v>
      </c>
      <c r="B72" s="21" t="s">
        <v>89</v>
      </c>
      <c r="C72" s="51">
        <f>C73+C74</f>
        <v>0</v>
      </c>
      <c r="D72" s="51">
        <f>D73+D74</f>
        <v>0</v>
      </c>
      <c r="E72" s="51">
        <f>E73+E74</f>
        <v>0</v>
      </c>
      <c r="F72" s="51">
        <f t="shared" ref="F72:K72" si="28">F73+F74</f>
        <v>0</v>
      </c>
      <c r="G72" s="51">
        <f t="shared" si="28"/>
        <v>0</v>
      </c>
      <c r="H72" s="51">
        <f t="shared" si="28"/>
        <v>0</v>
      </c>
      <c r="I72" s="51">
        <f t="shared" si="28"/>
        <v>0</v>
      </c>
      <c r="J72" s="51">
        <f t="shared" si="28"/>
        <v>0</v>
      </c>
      <c r="K72" s="52">
        <f t="shared" si="28"/>
        <v>0</v>
      </c>
      <c r="L72" s="56">
        <f t="shared" si="22"/>
        <v>0</v>
      </c>
    </row>
    <row r="73" spans="1:12">
      <c r="A73" s="65" t="s">
        <v>117</v>
      </c>
      <c r="B73" s="19" t="s">
        <v>91</v>
      </c>
      <c r="C73" s="48"/>
      <c r="D73" s="48"/>
      <c r="E73" s="48"/>
      <c r="F73" s="48"/>
      <c r="G73" s="48"/>
      <c r="H73" s="48"/>
      <c r="I73" s="48"/>
      <c r="J73" s="48"/>
      <c r="K73" s="49"/>
      <c r="L73" s="56">
        <f t="shared" si="22"/>
        <v>0</v>
      </c>
    </row>
    <row r="74" spans="1:12">
      <c r="A74" s="65" t="s">
        <v>118</v>
      </c>
      <c r="B74" s="19" t="s">
        <v>57</v>
      </c>
      <c r="C74" s="48"/>
      <c r="D74" s="48"/>
      <c r="E74" s="48"/>
      <c r="F74" s="48"/>
      <c r="G74" s="48"/>
      <c r="H74" s="48"/>
      <c r="I74" s="48"/>
      <c r="J74" s="48"/>
      <c r="K74" s="49"/>
      <c r="L74" s="56">
        <f t="shared" si="22"/>
        <v>0</v>
      </c>
    </row>
    <row r="75" spans="1:12">
      <c r="A75" s="64" t="s">
        <v>186</v>
      </c>
      <c r="B75" s="20" t="s">
        <v>119</v>
      </c>
      <c r="C75" s="51">
        <f>C76+C79+C82</f>
        <v>0</v>
      </c>
      <c r="D75" s="51">
        <f>D76+D79+D82</f>
        <v>0</v>
      </c>
      <c r="E75" s="51">
        <f>E76+E79+E82</f>
        <v>0</v>
      </c>
      <c r="F75" s="51">
        <f t="shared" ref="F75:K75" si="29">F76+F79+F82</f>
        <v>0</v>
      </c>
      <c r="G75" s="51">
        <f t="shared" si="29"/>
        <v>0</v>
      </c>
      <c r="H75" s="51">
        <f t="shared" si="29"/>
        <v>0</v>
      </c>
      <c r="I75" s="51">
        <f t="shared" si="29"/>
        <v>0</v>
      </c>
      <c r="J75" s="51">
        <f t="shared" si="29"/>
        <v>0</v>
      </c>
      <c r="K75" s="52">
        <f t="shared" si="29"/>
        <v>0</v>
      </c>
      <c r="L75" s="56">
        <f t="shared" si="22"/>
        <v>0</v>
      </c>
    </row>
    <row r="76" spans="1:12">
      <c r="A76" s="66" t="s">
        <v>120</v>
      </c>
      <c r="B76" s="21" t="s">
        <v>79</v>
      </c>
      <c r="C76" s="51">
        <f>C77+C78</f>
        <v>0</v>
      </c>
      <c r="D76" s="51">
        <f>D77+D78</f>
        <v>0</v>
      </c>
      <c r="E76" s="51">
        <f>E77+E78</f>
        <v>0</v>
      </c>
      <c r="F76" s="51">
        <f t="shared" ref="F76:K76" si="30">F77+F78</f>
        <v>0</v>
      </c>
      <c r="G76" s="51">
        <f t="shared" si="30"/>
        <v>0</v>
      </c>
      <c r="H76" s="51">
        <f t="shared" si="30"/>
        <v>0</v>
      </c>
      <c r="I76" s="51">
        <f t="shared" si="30"/>
        <v>0</v>
      </c>
      <c r="J76" s="51">
        <f t="shared" si="30"/>
        <v>0</v>
      </c>
      <c r="K76" s="52">
        <f t="shared" si="30"/>
        <v>0</v>
      </c>
      <c r="L76" s="56">
        <f t="shared" si="22"/>
        <v>0</v>
      </c>
    </row>
    <row r="77" spans="1:12">
      <c r="A77" s="65" t="s">
        <v>121</v>
      </c>
      <c r="B77" s="19" t="s">
        <v>81</v>
      </c>
      <c r="C77" s="48"/>
      <c r="D77" s="48"/>
      <c r="E77" s="48"/>
      <c r="F77" s="48"/>
      <c r="G77" s="48"/>
      <c r="H77" s="48"/>
      <c r="I77" s="48"/>
      <c r="J77" s="48"/>
      <c r="K77" s="49"/>
      <c r="L77" s="56">
        <f t="shared" si="22"/>
        <v>0</v>
      </c>
    </row>
    <row r="78" spans="1:12">
      <c r="A78" s="65" t="s">
        <v>122</v>
      </c>
      <c r="B78" s="19" t="s">
        <v>57</v>
      </c>
      <c r="C78" s="48"/>
      <c r="D78" s="48"/>
      <c r="E78" s="48"/>
      <c r="F78" s="48"/>
      <c r="G78" s="48"/>
      <c r="H78" s="48"/>
      <c r="I78" s="48"/>
      <c r="J78" s="48"/>
      <c r="K78" s="49"/>
      <c r="L78" s="56">
        <f t="shared" si="22"/>
        <v>0</v>
      </c>
    </row>
    <row r="79" spans="1:12">
      <c r="A79" s="66" t="s">
        <v>123</v>
      </c>
      <c r="B79" s="21" t="s">
        <v>84</v>
      </c>
      <c r="C79" s="51">
        <f>C80+C81</f>
        <v>0</v>
      </c>
      <c r="D79" s="51">
        <f>D80+D81</f>
        <v>0</v>
      </c>
      <c r="E79" s="51">
        <f>E80+E81</f>
        <v>0</v>
      </c>
      <c r="F79" s="51">
        <f t="shared" ref="F79:K79" si="31">F80+F81</f>
        <v>0</v>
      </c>
      <c r="G79" s="51">
        <f t="shared" si="31"/>
        <v>0</v>
      </c>
      <c r="H79" s="51">
        <f t="shared" si="31"/>
        <v>0</v>
      </c>
      <c r="I79" s="51">
        <f t="shared" si="31"/>
        <v>0</v>
      </c>
      <c r="J79" s="51">
        <f t="shared" si="31"/>
        <v>0</v>
      </c>
      <c r="K79" s="52">
        <f t="shared" si="31"/>
        <v>0</v>
      </c>
      <c r="L79" s="56">
        <f t="shared" si="22"/>
        <v>0</v>
      </c>
    </row>
    <row r="80" spans="1:12">
      <c r="A80" s="65" t="s">
        <v>124</v>
      </c>
      <c r="B80" s="19" t="s">
        <v>86</v>
      </c>
      <c r="C80" s="47"/>
      <c r="D80" s="47"/>
      <c r="E80" s="48"/>
      <c r="F80" s="48"/>
      <c r="G80" s="48"/>
      <c r="H80" s="48"/>
      <c r="I80" s="48"/>
      <c r="J80" s="48"/>
      <c r="K80" s="49"/>
      <c r="L80" s="56">
        <f t="shared" si="22"/>
        <v>0</v>
      </c>
    </row>
    <row r="81" spans="1:12">
      <c r="A81" s="65" t="s">
        <v>125</v>
      </c>
      <c r="B81" s="19" t="s">
        <v>57</v>
      </c>
      <c r="C81" s="47"/>
      <c r="D81" s="47"/>
      <c r="E81" s="48"/>
      <c r="F81" s="48"/>
      <c r="G81" s="48"/>
      <c r="H81" s="48"/>
      <c r="I81" s="48"/>
      <c r="J81" s="48"/>
      <c r="K81" s="49"/>
      <c r="L81" s="56">
        <f t="shared" si="22"/>
        <v>0</v>
      </c>
    </row>
    <row r="82" spans="1:12">
      <c r="A82" s="66" t="s">
        <v>126</v>
      </c>
      <c r="B82" s="22" t="s">
        <v>89</v>
      </c>
      <c r="C82" s="51">
        <f>C83+C84</f>
        <v>0</v>
      </c>
      <c r="D82" s="51">
        <f>D83+D84</f>
        <v>0</v>
      </c>
      <c r="E82" s="51">
        <f>E83+E84</f>
        <v>0</v>
      </c>
      <c r="F82" s="51">
        <f t="shared" ref="F82:K82" si="32">F83+F84</f>
        <v>0</v>
      </c>
      <c r="G82" s="51">
        <f t="shared" si="32"/>
        <v>0</v>
      </c>
      <c r="H82" s="51">
        <f t="shared" si="32"/>
        <v>0</v>
      </c>
      <c r="I82" s="51">
        <f t="shared" si="32"/>
        <v>0</v>
      </c>
      <c r="J82" s="51">
        <f t="shared" si="32"/>
        <v>0</v>
      </c>
      <c r="K82" s="52">
        <f t="shared" si="32"/>
        <v>0</v>
      </c>
      <c r="L82" s="56">
        <f t="shared" si="22"/>
        <v>0</v>
      </c>
    </row>
    <row r="83" spans="1:12">
      <c r="A83" s="65" t="s">
        <v>127</v>
      </c>
      <c r="B83" s="19" t="s">
        <v>91</v>
      </c>
      <c r="C83" s="48"/>
      <c r="D83" s="48"/>
      <c r="E83" s="48"/>
      <c r="F83" s="48"/>
      <c r="G83" s="48"/>
      <c r="H83" s="48"/>
      <c r="I83" s="48"/>
      <c r="J83" s="48"/>
      <c r="K83" s="49"/>
      <c r="L83" s="56">
        <f t="shared" si="22"/>
        <v>0</v>
      </c>
    </row>
    <row r="84" spans="1:12">
      <c r="A84" s="65" t="s">
        <v>128</v>
      </c>
      <c r="B84" s="25" t="s">
        <v>57</v>
      </c>
      <c r="C84" s="48"/>
      <c r="D84" s="48"/>
      <c r="E84" s="48"/>
      <c r="F84" s="48"/>
      <c r="G84" s="48"/>
      <c r="H84" s="48"/>
      <c r="I84" s="48"/>
      <c r="J84" s="48"/>
      <c r="K84" s="49"/>
      <c r="L84" s="56">
        <f t="shared" si="22"/>
        <v>0</v>
      </c>
    </row>
    <row r="85" spans="1:12">
      <c r="A85" s="64" t="s">
        <v>187</v>
      </c>
      <c r="B85" s="20" t="s">
        <v>732</v>
      </c>
      <c r="C85" s="51">
        <f>C86+C87</f>
        <v>0</v>
      </c>
      <c r="D85" s="51">
        <f>D86+D87</f>
        <v>0</v>
      </c>
      <c r="E85" s="51">
        <f>E86+E87</f>
        <v>0</v>
      </c>
      <c r="F85" s="51">
        <f t="shared" ref="F85:K85" si="33">F86+F87</f>
        <v>0</v>
      </c>
      <c r="G85" s="51">
        <f t="shared" si="33"/>
        <v>0</v>
      </c>
      <c r="H85" s="51">
        <f t="shared" si="33"/>
        <v>0</v>
      </c>
      <c r="I85" s="51">
        <f t="shared" si="33"/>
        <v>0</v>
      </c>
      <c r="J85" s="51">
        <f t="shared" si="33"/>
        <v>0</v>
      </c>
      <c r="K85" s="52">
        <f t="shared" si="33"/>
        <v>0</v>
      </c>
      <c r="L85" s="56">
        <f t="shared" si="22"/>
        <v>0</v>
      </c>
    </row>
    <row r="86" spans="1:12">
      <c r="A86" s="65" t="s">
        <v>188</v>
      </c>
      <c r="B86" s="25" t="s">
        <v>733</v>
      </c>
      <c r="C86" s="48"/>
      <c r="D86" s="48"/>
      <c r="E86" s="48"/>
      <c r="F86" s="48"/>
      <c r="G86" s="48"/>
      <c r="H86" s="48"/>
      <c r="I86" s="48"/>
      <c r="J86" s="48"/>
      <c r="K86" s="49"/>
      <c r="L86" s="56">
        <f t="shared" si="22"/>
        <v>0</v>
      </c>
    </row>
    <row r="87" spans="1:12">
      <c r="A87" s="65" t="s">
        <v>189</v>
      </c>
      <c r="B87" s="25" t="s">
        <v>57</v>
      </c>
      <c r="C87" s="48"/>
      <c r="D87" s="48"/>
      <c r="E87" s="48"/>
      <c r="F87" s="48"/>
      <c r="G87" s="48"/>
      <c r="H87" s="48"/>
      <c r="I87" s="48"/>
      <c r="J87" s="48"/>
      <c r="K87" s="49"/>
      <c r="L87" s="56">
        <f t="shared" si="22"/>
        <v>0</v>
      </c>
    </row>
    <row r="88" spans="1:12">
      <c r="A88" s="67" t="s">
        <v>190</v>
      </c>
      <c r="B88" s="26" t="s">
        <v>129</v>
      </c>
      <c r="C88" s="54">
        <f>C89</f>
        <v>0</v>
      </c>
      <c r="D88" s="54">
        <f>D89+D98</f>
        <v>0</v>
      </c>
      <c r="E88" s="54">
        <f>E89+E98</f>
        <v>0</v>
      </c>
      <c r="F88" s="54">
        <f t="shared" ref="F88:K88" si="34">F89+F98</f>
        <v>0</v>
      </c>
      <c r="G88" s="54">
        <f t="shared" si="34"/>
        <v>0</v>
      </c>
      <c r="H88" s="54">
        <f t="shared" si="34"/>
        <v>0</v>
      </c>
      <c r="I88" s="54">
        <f t="shared" si="34"/>
        <v>0</v>
      </c>
      <c r="J88" s="54">
        <f t="shared" si="34"/>
        <v>0</v>
      </c>
      <c r="K88" s="55">
        <f t="shared" si="34"/>
        <v>0</v>
      </c>
      <c r="L88" s="56">
        <f t="shared" si="22"/>
        <v>0</v>
      </c>
    </row>
    <row r="89" spans="1:12">
      <c r="A89" s="64" t="s">
        <v>191</v>
      </c>
      <c r="B89" s="20" t="s">
        <v>130</v>
      </c>
      <c r="C89" s="54">
        <f>C96</f>
        <v>0</v>
      </c>
      <c r="D89" s="51">
        <f>D90+D93+D96+D97</f>
        <v>0</v>
      </c>
      <c r="E89" s="51">
        <f t="shared" ref="E89:K89" si="35">E90+E93+E96+E97</f>
        <v>0</v>
      </c>
      <c r="F89" s="51">
        <f t="shared" si="35"/>
        <v>0</v>
      </c>
      <c r="G89" s="51">
        <f t="shared" si="35"/>
        <v>0</v>
      </c>
      <c r="H89" s="51">
        <f t="shared" si="35"/>
        <v>0</v>
      </c>
      <c r="I89" s="51">
        <f t="shared" si="35"/>
        <v>0</v>
      </c>
      <c r="J89" s="51">
        <f t="shared" si="35"/>
        <v>0</v>
      </c>
      <c r="K89" s="52">
        <f t="shared" si="35"/>
        <v>0</v>
      </c>
      <c r="L89" s="56">
        <f t="shared" si="22"/>
        <v>0</v>
      </c>
    </row>
    <row r="90" spans="1:12">
      <c r="A90" s="66" t="s">
        <v>131</v>
      </c>
      <c r="B90" s="21" t="s">
        <v>132</v>
      </c>
      <c r="C90" s="57"/>
      <c r="D90" s="51">
        <f>D91+D92</f>
        <v>0</v>
      </c>
      <c r="E90" s="51">
        <f t="shared" ref="E90:K90" si="36">E91+E92</f>
        <v>0</v>
      </c>
      <c r="F90" s="51">
        <f t="shared" si="36"/>
        <v>0</v>
      </c>
      <c r="G90" s="51">
        <f t="shared" si="36"/>
        <v>0</v>
      </c>
      <c r="H90" s="51">
        <f t="shared" si="36"/>
        <v>0</v>
      </c>
      <c r="I90" s="51">
        <f t="shared" si="36"/>
        <v>0</v>
      </c>
      <c r="J90" s="51">
        <f t="shared" si="36"/>
        <v>0</v>
      </c>
      <c r="K90" s="52">
        <f t="shared" si="36"/>
        <v>0</v>
      </c>
      <c r="L90" s="56">
        <f t="shared" ref="L90:L95" si="37">+D90+E90+F90+I90</f>
        <v>0</v>
      </c>
    </row>
    <row r="91" spans="1:12" ht="17.25">
      <c r="A91" s="65" t="s">
        <v>133</v>
      </c>
      <c r="B91" s="27" t="s">
        <v>134</v>
      </c>
      <c r="C91" s="46"/>
      <c r="D91" s="48"/>
      <c r="E91" s="48"/>
      <c r="F91" s="48"/>
      <c r="G91" s="48"/>
      <c r="H91" s="48"/>
      <c r="I91" s="48"/>
      <c r="J91" s="48"/>
      <c r="K91" s="49"/>
      <c r="L91" s="56">
        <f t="shared" si="37"/>
        <v>0</v>
      </c>
    </row>
    <row r="92" spans="1:12">
      <c r="A92" s="65" t="s">
        <v>135</v>
      </c>
      <c r="B92" s="27" t="s">
        <v>136</v>
      </c>
      <c r="C92" s="46"/>
      <c r="D92" s="47"/>
      <c r="E92" s="48"/>
      <c r="F92" s="48"/>
      <c r="G92" s="48"/>
      <c r="H92" s="48"/>
      <c r="I92" s="48"/>
      <c r="J92" s="48"/>
      <c r="K92" s="49"/>
      <c r="L92" s="56">
        <f t="shared" si="37"/>
        <v>0</v>
      </c>
    </row>
    <row r="93" spans="1:12">
      <c r="A93" s="66" t="s">
        <v>137</v>
      </c>
      <c r="B93" s="28" t="s">
        <v>138</v>
      </c>
      <c r="C93" s="57"/>
      <c r="D93" s="51">
        <f>D94+D95</f>
        <v>0</v>
      </c>
      <c r="E93" s="51">
        <f t="shared" ref="E93:K93" si="38">E94+E95</f>
        <v>0</v>
      </c>
      <c r="F93" s="51">
        <f t="shared" si="38"/>
        <v>0</v>
      </c>
      <c r="G93" s="51">
        <f t="shared" si="38"/>
        <v>0</v>
      </c>
      <c r="H93" s="51">
        <f t="shared" si="38"/>
        <v>0</v>
      </c>
      <c r="I93" s="51">
        <f t="shared" si="38"/>
        <v>0</v>
      </c>
      <c r="J93" s="51">
        <f t="shared" si="38"/>
        <v>0</v>
      </c>
      <c r="K93" s="52">
        <f t="shared" si="38"/>
        <v>0</v>
      </c>
      <c r="L93" s="56">
        <f t="shared" si="37"/>
        <v>0</v>
      </c>
    </row>
    <row r="94" spans="1:12">
      <c r="A94" s="65" t="s">
        <v>139</v>
      </c>
      <c r="B94" s="487" t="s">
        <v>140</v>
      </c>
      <c r="C94" s="46"/>
      <c r="D94" s="47"/>
      <c r="E94" s="48"/>
      <c r="F94" s="48"/>
      <c r="G94" s="48"/>
      <c r="H94" s="48"/>
      <c r="I94" s="48"/>
      <c r="J94" s="48"/>
      <c r="K94" s="49"/>
      <c r="L94" s="56">
        <f t="shared" si="37"/>
        <v>0</v>
      </c>
    </row>
    <row r="95" spans="1:12">
      <c r="A95" s="65" t="s">
        <v>141</v>
      </c>
      <c r="B95" s="27" t="s">
        <v>136</v>
      </c>
      <c r="C95" s="46"/>
      <c r="D95" s="47"/>
      <c r="E95" s="48"/>
      <c r="F95" s="48"/>
      <c r="G95" s="48"/>
      <c r="H95" s="48"/>
      <c r="I95" s="48"/>
      <c r="J95" s="48"/>
      <c r="K95" s="49"/>
      <c r="L95" s="56">
        <f t="shared" si="37"/>
        <v>0</v>
      </c>
    </row>
    <row r="96" spans="1:12">
      <c r="A96" s="66" t="s">
        <v>142</v>
      </c>
      <c r="B96" s="28" t="s">
        <v>143</v>
      </c>
      <c r="C96" s="48"/>
      <c r="D96" s="46"/>
      <c r="E96" s="46"/>
      <c r="F96" s="46"/>
      <c r="G96" s="46"/>
      <c r="H96" s="46"/>
      <c r="I96" s="46"/>
      <c r="J96" s="46"/>
      <c r="K96" s="58"/>
      <c r="L96" s="56">
        <f>+C96</f>
        <v>0</v>
      </c>
    </row>
    <row r="97" spans="1:12">
      <c r="A97" s="68" t="s">
        <v>144</v>
      </c>
      <c r="B97" s="21" t="s">
        <v>145</v>
      </c>
      <c r="C97" s="46"/>
      <c r="D97" s="48"/>
      <c r="E97" s="48"/>
      <c r="F97" s="48"/>
      <c r="G97" s="48"/>
      <c r="H97" s="48"/>
      <c r="I97" s="48"/>
      <c r="J97" s="48"/>
      <c r="K97" s="49"/>
      <c r="L97" s="56">
        <f>+D97+E97+F97+I97</f>
        <v>0</v>
      </c>
    </row>
    <row r="98" spans="1:12">
      <c r="A98" s="63" t="s">
        <v>192</v>
      </c>
      <c r="B98" s="20" t="s">
        <v>146</v>
      </c>
      <c r="C98" s="46"/>
      <c r="D98" s="48"/>
      <c r="E98" s="48"/>
      <c r="F98" s="48"/>
      <c r="G98" s="48"/>
      <c r="H98" s="48"/>
      <c r="I98" s="48"/>
      <c r="J98" s="48"/>
      <c r="K98" s="49"/>
      <c r="L98" s="56">
        <f>+D98+E98+F98+I98</f>
        <v>0</v>
      </c>
    </row>
    <row r="99" spans="1:12">
      <c r="A99" s="67" t="s">
        <v>193</v>
      </c>
      <c r="B99" s="26" t="s">
        <v>147</v>
      </c>
      <c r="C99" s="524">
        <f t="shared" ref="C99:K99" si="39">C100+C101+C104+C107</f>
        <v>0</v>
      </c>
      <c r="D99" s="524">
        <f t="shared" si="39"/>
        <v>0</v>
      </c>
      <c r="E99" s="524">
        <f t="shared" si="39"/>
        <v>0</v>
      </c>
      <c r="F99" s="524">
        <f t="shared" si="39"/>
        <v>0</v>
      </c>
      <c r="G99" s="524">
        <f t="shared" si="39"/>
        <v>0</v>
      </c>
      <c r="H99" s="524">
        <f t="shared" si="39"/>
        <v>0</v>
      </c>
      <c r="I99" s="524">
        <f t="shared" si="39"/>
        <v>0</v>
      </c>
      <c r="J99" s="524">
        <f t="shared" si="39"/>
        <v>0</v>
      </c>
      <c r="K99" s="524">
        <f t="shared" si="39"/>
        <v>0</v>
      </c>
      <c r="L99" s="56">
        <f t="shared" si="22"/>
        <v>0</v>
      </c>
    </row>
    <row r="100" spans="1:12">
      <c r="A100" s="63" t="s">
        <v>194</v>
      </c>
      <c r="B100" s="20" t="s">
        <v>148</v>
      </c>
      <c r="C100" s="525"/>
      <c r="D100" s="525"/>
      <c r="E100" s="525"/>
      <c r="F100" s="525"/>
      <c r="G100" s="525"/>
      <c r="H100" s="525"/>
      <c r="I100" s="525"/>
      <c r="J100" s="525"/>
      <c r="K100" s="525"/>
      <c r="L100" s="56">
        <f t="shared" si="22"/>
        <v>0</v>
      </c>
    </row>
    <row r="101" spans="1:12">
      <c r="A101" s="64" t="s">
        <v>195</v>
      </c>
      <c r="B101" s="20" t="s">
        <v>149</v>
      </c>
      <c r="C101" s="526">
        <f>C102+C103</f>
        <v>0</v>
      </c>
      <c r="D101" s="526">
        <f t="shared" ref="D101:K101" si="40">D102+D103</f>
        <v>0</v>
      </c>
      <c r="E101" s="526">
        <f t="shared" si="40"/>
        <v>0</v>
      </c>
      <c r="F101" s="526">
        <f t="shared" si="40"/>
        <v>0</v>
      </c>
      <c r="G101" s="526">
        <f t="shared" si="40"/>
        <v>0</v>
      </c>
      <c r="H101" s="526">
        <f t="shared" si="40"/>
        <v>0</v>
      </c>
      <c r="I101" s="526">
        <f t="shared" si="40"/>
        <v>0</v>
      </c>
      <c r="J101" s="526">
        <f t="shared" si="40"/>
        <v>0</v>
      </c>
      <c r="K101" s="526">
        <f t="shared" si="40"/>
        <v>0</v>
      </c>
      <c r="L101" s="56">
        <f t="shared" si="22"/>
        <v>0</v>
      </c>
    </row>
    <row r="102" spans="1:12">
      <c r="A102" s="65" t="s">
        <v>150</v>
      </c>
      <c r="B102" s="30" t="s">
        <v>151</v>
      </c>
      <c r="C102" s="527"/>
      <c r="D102" s="525"/>
      <c r="E102" s="525"/>
      <c r="F102" s="525"/>
      <c r="G102" s="525"/>
      <c r="H102" s="525"/>
      <c r="I102" s="525"/>
      <c r="J102" s="525"/>
      <c r="K102" s="525"/>
      <c r="L102" s="56">
        <f>+D102+E102+F102+I102</f>
        <v>0</v>
      </c>
    </row>
    <row r="103" spans="1:12">
      <c r="A103" s="65" t="s">
        <v>152</v>
      </c>
      <c r="B103" s="30" t="s">
        <v>153</v>
      </c>
      <c r="C103" s="525"/>
      <c r="D103" s="527"/>
      <c r="E103" s="527"/>
      <c r="F103" s="527"/>
      <c r="G103" s="527"/>
      <c r="H103" s="527"/>
      <c r="I103" s="527"/>
      <c r="J103" s="527"/>
      <c r="K103" s="527"/>
      <c r="L103" s="56">
        <f>C103</f>
        <v>0</v>
      </c>
    </row>
    <row r="104" spans="1:12">
      <c r="A104" s="64" t="s">
        <v>196</v>
      </c>
      <c r="B104" s="20" t="s">
        <v>154</v>
      </c>
      <c r="C104" s="526">
        <f>C105+C106</f>
        <v>0</v>
      </c>
      <c r="D104" s="526">
        <f t="shared" ref="D104:K104" si="41">D105+D106</f>
        <v>0</v>
      </c>
      <c r="E104" s="526">
        <f t="shared" si="41"/>
        <v>0</v>
      </c>
      <c r="F104" s="526">
        <f t="shared" si="41"/>
        <v>0</v>
      </c>
      <c r="G104" s="526">
        <f t="shared" si="41"/>
        <v>0</v>
      </c>
      <c r="H104" s="526">
        <f t="shared" si="41"/>
        <v>0</v>
      </c>
      <c r="I104" s="526">
        <f t="shared" si="41"/>
        <v>0</v>
      </c>
      <c r="J104" s="526">
        <f t="shared" si="41"/>
        <v>0</v>
      </c>
      <c r="K104" s="526">
        <f t="shared" si="41"/>
        <v>0</v>
      </c>
      <c r="L104" s="56">
        <f t="shared" si="22"/>
        <v>0</v>
      </c>
    </row>
    <row r="105" spans="1:12">
      <c r="A105" s="65" t="s">
        <v>155</v>
      </c>
      <c r="B105" s="30" t="s">
        <v>156</v>
      </c>
      <c r="C105" s="527"/>
      <c r="D105" s="525"/>
      <c r="E105" s="525"/>
      <c r="F105" s="525"/>
      <c r="G105" s="525"/>
      <c r="H105" s="525"/>
      <c r="I105" s="525"/>
      <c r="J105" s="525"/>
      <c r="K105" s="525"/>
      <c r="L105" s="56">
        <f>+D105+E105+F105+I105</f>
        <v>0</v>
      </c>
    </row>
    <row r="106" spans="1:12">
      <c r="A106" s="65" t="s">
        <v>157</v>
      </c>
      <c r="B106" s="31" t="s">
        <v>158</v>
      </c>
      <c r="C106" s="525"/>
      <c r="D106" s="527"/>
      <c r="E106" s="527"/>
      <c r="F106" s="527"/>
      <c r="G106" s="527"/>
      <c r="H106" s="527"/>
      <c r="I106" s="527"/>
      <c r="J106" s="527"/>
      <c r="K106" s="527"/>
      <c r="L106" s="56">
        <f>C106</f>
        <v>0</v>
      </c>
    </row>
    <row r="107" spans="1:12" ht="15.75" thickBot="1">
      <c r="A107" s="529" t="s">
        <v>197</v>
      </c>
      <c r="B107" s="20" t="s">
        <v>159</v>
      </c>
      <c r="C107" s="525"/>
      <c r="D107" s="525"/>
      <c r="E107" s="525"/>
      <c r="F107" s="525"/>
      <c r="G107" s="525"/>
      <c r="H107" s="525"/>
      <c r="I107" s="525"/>
      <c r="J107" s="525"/>
      <c r="K107" s="525"/>
      <c r="L107" s="56">
        <f t="shared" si="22"/>
        <v>0</v>
      </c>
    </row>
    <row r="108" spans="1:12" ht="15.75" thickBot="1">
      <c r="A108" s="530"/>
      <c r="B108" s="32" t="s">
        <v>160</v>
      </c>
      <c r="C108" s="528">
        <f>C10+C34+C88+C99</f>
        <v>0</v>
      </c>
      <c r="D108" s="155">
        <f t="shared" ref="D108:K108" si="42">D10+D34+D88+D99</f>
        <v>0</v>
      </c>
      <c r="E108" s="155">
        <f t="shared" si="42"/>
        <v>0</v>
      </c>
      <c r="F108" s="155">
        <f t="shared" si="42"/>
        <v>0</v>
      </c>
      <c r="G108" s="155">
        <f t="shared" si="42"/>
        <v>0</v>
      </c>
      <c r="H108" s="155">
        <f t="shared" si="42"/>
        <v>0</v>
      </c>
      <c r="I108" s="155">
        <f t="shared" si="42"/>
        <v>0</v>
      </c>
      <c r="J108" s="155">
        <f t="shared" si="42"/>
        <v>0</v>
      </c>
      <c r="K108" s="132">
        <f t="shared" si="42"/>
        <v>0</v>
      </c>
      <c r="L108" s="61">
        <f t="shared" si="22"/>
        <v>0</v>
      </c>
    </row>
    <row r="110" spans="1:12">
      <c r="B110" s="33" t="s">
        <v>161</v>
      </c>
    </row>
    <row r="111" spans="1:12">
      <c r="B111" s="34" t="s">
        <v>734</v>
      </c>
    </row>
  </sheetData>
  <mergeCells count="7">
    <mergeCell ref="A7:A9"/>
    <mergeCell ref="B7:B9"/>
    <mergeCell ref="D7:E7"/>
    <mergeCell ref="G7:K7"/>
    <mergeCell ref="L7:L9"/>
    <mergeCell ref="F8:H8"/>
    <mergeCell ref="I8:K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90" zoomScaleNormal="90" workbookViewId="0"/>
  </sheetViews>
  <sheetFormatPr defaultRowHeight="15"/>
  <cols>
    <col min="1" max="1" width="86.28515625" style="98" customWidth="1"/>
    <col min="2" max="2" width="19.140625" style="98" bestFit="1" customWidth="1"/>
    <col min="3" max="3" width="19.85546875" style="98" bestFit="1" customWidth="1"/>
    <col min="4" max="4" width="18.42578125" style="98" bestFit="1" customWidth="1"/>
    <col min="5" max="16384" width="9.140625" style="98"/>
  </cols>
  <sheetData>
    <row r="1" spans="1:8">
      <c r="A1" s="9" t="s">
        <v>37</v>
      </c>
      <c r="B1" s="600">
        <v>16</v>
      </c>
    </row>
    <row r="2" spans="1:8">
      <c r="A2" s="8" t="s">
        <v>38</v>
      </c>
      <c r="B2" s="601" t="s">
        <v>31</v>
      </c>
    </row>
    <row r="3" spans="1:8">
      <c r="A3" s="8" t="s">
        <v>40</v>
      </c>
      <c r="B3" s="440" t="s">
        <v>5</v>
      </c>
    </row>
    <row r="4" spans="1:8">
      <c r="A4" s="8" t="s">
        <v>41</v>
      </c>
      <c r="B4" s="237" t="s">
        <v>470</v>
      </c>
    </row>
    <row r="5" spans="1:8">
      <c r="A5" s="340" t="s">
        <v>43</v>
      </c>
      <c r="B5" s="15" t="s">
        <v>44</v>
      </c>
    </row>
    <row r="6" spans="1:8" ht="15.75" thickBot="1"/>
    <row r="7" spans="1:8">
      <c r="A7" s="834" t="s">
        <v>31</v>
      </c>
      <c r="B7" s="733" t="s">
        <v>663</v>
      </c>
      <c r="C7" s="733" t="s">
        <v>664</v>
      </c>
      <c r="D7" s="733" t="s">
        <v>588</v>
      </c>
      <c r="E7" s="27"/>
      <c r="F7" s="27"/>
      <c r="G7" s="27"/>
      <c r="H7" s="27"/>
    </row>
    <row r="8" spans="1:8" ht="15.75" thickBot="1">
      <c r="A8" s="734"/>
      <c r="B8" s="734"/>
      <c r="C8" s="734"/>
      <c r="D8" s="734"/>
      <c r="E8" s="27"/>
      <c r="F8" s="27"/>
      <c r="G8" s="27"/>
      <c r="H8" s="27"/>
    </row>
    <row r="9" spans="1:8" ht="17.25">
      <c r="A9" s="656" t="s">
        <v>823</v>
      </c>
      <c r="B9" s="432">
        <f>SUM(B10:B34)</f>
        <v>0</v>
      </c>
      <c r="C9" s="433"/>
      <c r="D9" s="657"/>
      <c r="E9" s="27"/>
      <c r="F9" s="27"/>
      <c r="G9" s="27"/>
      <c r="H9" s="27"/>
    </row>
    <row r="10" spans="1:8">
      <c r="A10" s="11" t="s">
        <v>665</v>
      </c>
      <c r="B10" s="434"/>
      <c r="C10" s="433" t="s">
        <v>666</v>
      </c>
      <c r="D10" s="658" t="e">
        <f>B10/$B$9*100</f>
        <v>#DIV/0!</v>
      </c>
      <c r="E10" s="27"/>
      <c r="F10" s="27"/>
      <c r="G10" s="27"/>
      <c r="H10" s="27"/>
    </row>
    <row r="11" spans="1:8" ht="15.75" customHeight="1">
      <c r="A11" s="145" t="s">
        <v>783</v>
      </c>
      <c r="B11" s="434"/>
      <c r="C11" s="433" t="s">
        <v>667</v>
      </c>
      <c r="D11" s="658" t="e">
        <f t="shared" ref="D11:D34" si="0">B11/$B$9*100</f>
        <v>#DIV/0!</v>
      </c>
      <c r="E11" s="27"/>
      <c r="F11" s="27"/>
      <c r="G11" s="27"/>
      <c r="H11" s="27"/>
    </row>
    <row r="12" spans="1:8">
      <c r="A12" s="145" t="s">
        <v>782</v>
      </c>
      <c r="B12" s="434"/>
      <c r="C12" s="433" t="s">
        <v>668</v>
      </c>
      <c r="D12" s="658" t="e">
        <f t="shared" si="0"/>
        <v>#DIV/0!</v>
      </c>
      <c r="E12" s="27"/>
      <c r="F12" s="27"/>
      <c r="G12" s="27"/>
      <c r="H12" s="27"/>
    </row>
    <row r="13" spans="1:8">
      <c r="A13" s="145" t="s">
        <v>781</v>
      </c>
      <c r="B13" s="434"/>
      <c r="C13" s="433" t="s">
        <v>669</v>
      </c>
      <c r="D13" s="658" t="e">
        <f t="shared" si="0"/>
        <v>#DIV/0!</v>
      </c>
      <c r="E13" s="27"/>
      <c r="F13" s="27"/>
      <c r="G13" s="27"/>
      <c r="H13" s="27"/>
    </row>
    <row r="14" spans="1:8">
      <c r="A14" s="659" t="s">
        <v>670</v>
      </c>
      <c r="B14" s="434"/>
      <c r="C14" s="433" t="s">
        <v>671</v>
      </c>
      <c r="D14" s="658" t="e">
        <f t="shared" si="0"/>
        <v>#DIV/0!</v>
      </c>
      <c r="E14" s="27"/>
      <c r="F14" s="27"/>
      <c r="G14" s="27"/>
      <c r="H14" s="27"/>
    </row>
    <row r="15" spans="1:8">
      <c r="A15" s="435"/>
      <c r="B15" s="434"/>
      <c r="C15" s="326"/>
      <c r="D15" s="658" t="e">
        <f t="shared" si="0"/>
        <v>#DIV/0!</v>
      </c>
      <c r="E15" s="27"/>
      <c r="F15" s="27"/>
      <c r="G15" s="27"/>
      <c r="H15" s="27"/>
    </row>
    <row r="16" spans="1:8">
      <c r="A16" s="435"/>
      <c r="B16" s="434"/>
      <c r="C16" s="326"/>
      <c r="D16" s="658" t="e">
        <f t="shared" si="0"/>
        <v>#DIV/0!</v>
      </c>
      <c r="E16" s="27"/>
      <c r="F16" s="27"/>
      <c r="G16" s="27"/>
      <c r="H16" s="27"/>
    </row>
    <row r="17" spans="1:8">
      <c r="A17" s="435"/>
      <c r="B17" s="434"/>
      <c r="C17" s="326"/>
      <c r="D17" s="658" t="e">
        <f t="shared" si="0"/>
        <v>#DIV/0!</v>
      </c>
      <c r="E17" s="27"/>
      <c r="F17" s="27"/>
      <c r="G17" s="27"/>
      <c r="H17" s="27"/>
    </row>
    <row r="18" spans="1:8">
      <c r="A18" s="435"/>
      <c r="B18" s="434"/>
      <c r="C18" s="326"/>
      <c r="D18" s="658" t="e">
        <f t="shared" si="0"/>
        <v>#DIV/0!</v>
      </c>
      <c r="E18" s="27"/>
      <c r="F18" s="27"/>
      <c r="G18" s="27"/>
      <c r="H18" s="27"/>
    </row>
    <row r="19" spans="1:8">
      <c r="A19" s="435"/>
      <c r="B19" s="434"/>
      <c r="C19" s="326"/>
      <c r="D19" s="658" t="e">
        <f t="shared" si="0"/>
        <v>#DIV/0!</v>
      </c>
      <c r="E19" s="27"/>
      <c r="F19" s="27"/>
      <c r="G19" s="27"/>
      <c r="H19" s="27"/>
    </row>
    <row r="20" spans="1:8">
      <c r="A20" s="435"/>
      <c r="B20" s="434"/>
      <c r="C20" s="326"/>
      <c r="D20" s="658" t="e">
        <f t="shared" si="0"/>
        <v>#DIV/0!</v>
      </c>
      <c r="E20" s="27"/>
      <c r="F20" s="27"/>
      <c r="G20" s="27"/>
      <c r="H20" s="27"/>
    </row>
    <row r="21" spans="1:8">
      <c r="A21" s="435"/>
      <c r="B21" s="434"/>
      <c r="C21" s="326"/>
      <c r="D21" s="658" t="e">
        <f t="shared" si="0"/>
        <v>#DIV/0!</v>
      </c>
      <c r="E21" s="27"/>
      <c r="F21" s="27"/>
      <c r="G21" s="27"/>
      <c r="H21" s="27"/>
    </row>
    <row r="22" spans="1:8">
      <c r="A22" s="435"/>
      <c r="B22" s="434"/>
      <c r="C22" s="326"/>
      <c r="D22" s="658" t="e">
        <f t="shared" si="0"/>
        <v>#DIV/0!</v>
      </c>
      <c r="E22" s="27"/>
      <c r="F22" s="27"/>
      <c r="G22" s="27"/>
      <c r="H22" s="27"/>
    </row>
    <row r="23" spans="1:8">
      <c r="A23" s="435"/>
      <c r="B23" s="434"/>
      <c r="C23" s="326"/>
      <c r="D23" s="658" t="e">
        <f t="shared" si="0"/>
        <v>#DIV/0!</v>
      </c>
      <c r="E23" s="27"/>
      <c r="F23" s="27"/>
      <c r="G23" s="27"/>
      <c r="H23" s="27"/>
    </row>
    <row r="24" spans="1:8">
      <c r="A24" s="435"/>
      <c r="B24" s="434"/>
      <c r="C24" s="326"/>
      <c r="D24" s="658" t="e">
        <f t="shared" si="0"/>
        <v>#DIV/0!</v>
      </c>
      <c r="E24" s="27"/>
      <c r="F24" s="27"/>
      <c r="G24" s="27"/>
      <c r="H24" s="27"/>
    </row>
    <row r="25" spans="1:8">
      <c r="A25" s="435"/>
      <c r="B25" s="434"/>
      <c r="C25" s="326"/>
      <c r="D25" s="658" t="e">
        <f t="shared" si="0"/>
        <v>#DIV/0!</v>
      </c>
      <c r="E25" s="27"/>
      <c r="F25" s="27"/>
      <c r="G25" s="27"/>
      <c r="H25" s="27"/>
    </row>
    <row r="26" spans="1:8">
      <c r="A26" s="435"/>
      <c r="B26" s="434"/>
      <c r="C26" s="326"/>
      <c r="D26" s="658" t="e">
        <f t="shared" si="0"/>
        <v>#DIV/0!</v>
      </c>
      <c r="E26" s="27"/>
      <c r="F26" s="27"/>
      <c r="G26" s="27"/>
      <c r="H26" s="27"/>
    </row>
    <row r="27" spans="1:8">
      <c r="A27" s="435"/>
      <c r="B27" s="434"/>
      <c r="C27" s="326"/>
      <c r="D27" s="658" t="e">
        <f t="shared" si="0"/>
        <v>#DIV/0!</v>
      </c>
      <c r="E27" s="27"/>
      <c r="F27" s="27"/>
      <c r="G27" s="27"/>
      <c r="H27" s="27"/>
    </row>
    <row r="28" spans="1:8">
      <c r="A28" s="435"/>
      <c r="B28" s="434"/>
      <c r="C28" s="326"/>
      <c r="D28" s="658" t="e">
        <f t="shared" si="0"/>
        <v>#DIV/0!</v>
      </c>
      <c r="E28" s="27"/>
      <c r="F28" s="27"/>
      <c r="G28" s="27"/>
      <c r="H28" s="27"/>
    </row>
    <row r="29" spans="1:8">
      <c r="A29" s="435"/>
      <c r="B29" s="434"/>
      <c r="C29" s="326"/>
      <c r="D29" s="658" t="e">
        <f t="shared" si="0"/>
        <v>#DIV/0!</v>
      </c>
      <c r="E29" s="27"/>
      <c r="F29" s="27"/>
      <c r="G29" s="27"/>
      <c r="H29" s="27"/>
    </row>
    <row r="30" spans="1:8">
      <c r="A30" s="435"/>
      <c r="B30" s="434"/>
      <c r="C30" s="326"/>
      <c r="D30" s="658" t="e">
        <f t="shared" si="0"/>
        <v>#DIV/0!</v>
      </c>
      <c r="E30" s="27"/>
      <c r="F30" s="27"/>
      <c r="G30" s="27"/>
      <c r="H30" s="27"/>
    </row>
    <row r="31" spans="1:8">
      <c r="A31" s="435"/>
      <c r="B31" s="434"/>
      <c r="C31" s="326"/>
      <c r="D31" s="658" t="e">
        <f t="shared" si="0"/>
        <v>#DIV/0!</v>
      </c>
      <c r="E31" s="27"/>
      <c r="F31" s="27"/>
      <c r="G31" s="27"/>
      <c r="H31" s="27"/>
    </row>
    <row r="32" spans="1:8">
      <c r="A32" s="435"/>
      <c r="B32" s="434"/>
      <c r="C32" s="326"/>
      <c r="D32" s="658" t="e">
        <f t="shared" si="0"/>
        <v>#DIV/0!</v>
      </c>
      <c r="E32" s="27"/>
      <c r="F32" s="27"/>
      <c r="G32" s="27"/>
      <c r="H32" s="27"/>
    </row>
    <row r="33" spans="1:8">
      <c r="A33" s="435"/>
      <c r="B33" s="434"/>
      <c r="C33" s="326"/>
      <c r="D33" s="658" t="e">
        <f t="shared" si="0"/>
        <v>#DIV/0!</v>
      </c>
      <c r="E33" s="27"/>
      <c r="F33" s="27"/>
      <c r="G33" s="27"/>
      <c r="H33" s="27"/>
    </row>
    <row r="34" spans="1:8">
      <c r="A34" s="436"/>
      <c r="B34" s="437"/>
      <c r="C34" s="438"/>
      <c r="D34" s="658" t="e">
        <f t="shared" si="0"/>
        <v>#DIV/0!</v>
      </c>
      <c r="E34" s="27"/>
      <c r="F34" s="27"/>
      <c r="G34" s="27"/>
      <c r="H34" s="27"/>
    </row>
    <row r="35" spans="1:8">
      <c r="A35" s="325"/>
      <c r="B35" s="439"/>
      <c r="C35" s="439"/>
      <c r="D35" s="457"/>
      <c r="E35" s="457"/>
      <c r="F35" s="457"/>
      <c r="G35" s="27"/>
      <c r="H35" s="27"/>
    </row>
    <row r="36" spans="1:8">
      <c r="A36" s="835" t="s">
        <v>784</v>
      </c>
      <c r="B36" s="836"/>
      <c r="C36" s="836"/>
      <c r="D36" s="836"/>
      <c r="E36" s="836"/>
      <c r="F36" s="836"/>
      <c r="G36" s="836"/>
      <c r="H36" s="836"/>
    </row>
  </sheetData>
  <mergeCells count="5">
    <mergeCell ref="A7:A8"/>
    <mergeCell ref="B7:B8"/>
    <mergeCell ref="C7:C8"/>
    <mergeCell ref="D7:D8"/>
    <mergeCell ref="A36:H3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70" zoomScaleNormal="70" workbookViewId="0"/>
  </sheetViews>
  <sheetFormatPr defaultRowHeight="15"/>
  <cols>
    <col min="1" max="1" width="23.28515625" bestFit="1" customWidth="1"/>
    <col min="2" max="2" width="48.7109375" customWidth="1"/>
    <col min="3" max="3" width="16.140625" customWidth="1"/>
    <col min="4" max="4" width="12.85546875" customWidth="1"/>
  </cols>
  <sheetData>
    <row r="1" spans="1:18">
      <c r="A1" s="9" t="s">
        <v>37</v>
      </c>
      <c r="B1" s="261">
        <v>17</v>
      </c>
    </row>
    <row r="2" spans="1:18">
      <c r="A2" s="11" t="s">
        <v>38</v>
      </c>
      <c r="B2" s="440" t="s">
        <v>32</v>
      </c>
    </row>
    <row r="3" spans="1:18">
      <c r="A3" s="441" t="s">
        <v>506</v>
      </c>
      <c r="B3" s="13" t="s">
        <v>5</v>
      </c>
    </row>
    <row r="4" spans="1:18">
      <c r="A4" s="441" t="s">
        <v>507</v>
      </c>
      <c r="B4" s="14" t="s">
        <v>42</v>
      </c>
    </row>
    <row r="5" spans="1:18">
      <c r="A5" s="441" t="s">
        <v>509</v>
      </c>
      <c r="B5" s="15" t="s">
        <v>44</v>
      </c>
    </row>
    <row r="6" spans="1:18" ht="15.75" thickBot="1"/>
    <row r="7" spans="1:18" ht="30">
      <c r="A7" s="760" t="s">
        <v>45</v>
      </c>
      <c r="B7" s="837" t="s">
        <v>672</v>
      </c>
      <c r="C7" s="442" t="s">
        <v>673</v>
      </c>
      <c r="D7" s="442" t="s">
        <v>674</v>
      </c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</row>
    <row r="8" spans="1:18" ht="30">
      <c r="A8" s="761"/>
      <c r="B8" s="838"/>
      <c r="C8" s="838" t="s">
        <v>675</v>
      </c>
      <c r="D8" s="444" t="s">
        <v>676</v>
      </c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</row>
    <row r="9" spans="1:18" ht="1.5" customHeight="1" thickBot="1">
      <c r="A9" s="762"/>
      <c r="B9" s="839"/>
      <c r="C9" s="839"/>
      <c r="D9" s="445" t="s">
        <v>677</v>
      </c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</row>
    <row r="10" spans="1:18">
      <c r="A10" s="459">
        <v>1</v>
      </c>
      <c r="B10" s="460" t="s">
        <v>678</v>
      </c>
      <c r="C10" s="446">
        <f>SUM(C11:C15)</f>
        <v>0</v>
      </c>
      <c r="D10" s="447">
        <f>SUM(D11:D15)</f>
        <v>0</v>
      </c>
      <c r="E10" s="443"/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</row>
    <row r="11" spans="1:18">
      <c r="A11" s="448">
        <v>2</v>
      </c>
      <c r="B11" s="316" t="s">
        <v>679</v>
      </c>
      <c r="C11" s="449"/>
      <c r="D11" s="450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</row>
    <row r="12" spans="1:18">
      <c r="A12" s="451">
        <v>3</v>
      </c>
      <c r="B12" s="452" t="s">
        <v>680</v>
      </c>
      <c r="C12" s="449"/>
      <c r="D12" s="450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</row>
    <row r="13" spans="1:18">
      <c r="A13" s="451">
        <v>4</v>
      </c>
      <c r="B13" s="319" t="s">
        <v>681</v>
      </c>
      <c r="C13" s="449"/>
      <c r="D13" s="450"/>
      <c r="E13" s="443"/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</row>
    <row r="14" spans="1:18">
      <c r="A14" s="451">
        <v>5</v>
      </c>
      <c r="B14" s="319" t="s">
        <v>682</v>
      </c>
      <c r="C14" s="449"/>
      <c r="D14" s="450"/>
      <c r="E14" s="443"/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</row>
    <row r="15" spans="1:18" ht="15.75" thickBot="1">
      <c r="A15" s="660">
        <v>6</v>
      </c>
      <c r="B15" s="453" t="s">
        <v>683</v>
      </c>
      <c r="C15" s="454"/>
      <c r="D15" s="455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</row>
    <row r="16" spans="1:18">
      <c r="A16" s="456"/>
      <c r="B16" s="457"/>
      <c r="C16" s="457"/>
      <c r="D16" s="457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</row>
    <row r="17" spans="1:18">
      <c r="A17" s="458"/>
      <c r="B17" s="840" t="s">
        <v>684</v>
      </c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1"/>
    </row>
  </sheetData>
  <mergeCells count="4">
    <mergeCell ref="A7:A9"/>
    <mergeCell ref="B7:B9"/>
    <mergeCell ref="C8:C9"/>
    <mergeCell ref="B17:R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85" zoomScaleNormal="85" workbookViewId="0"/>
  </sheetViews>
  <sheetFormatPr defaultRowHeight="15"/>
  <cols>
    <col min="1" max="1" width="23.28515625" bestFit="1" customWidth="1"/>
    <col min="2" max="2" width="49.85546875" bestFit="1" customWidth="1"/>
  </cols>
  <sheetData>
    <row r="1" spans="1:7">
      <c r="A1" s="9" t="s">
        <v>37</v>
      </c>
      <c r="B1" s="261">
        <v>18</v>
      </c>
    </row>
    <row r="2" spans="1:7">
      <c r="A2" s="11" t="s">
        <v>38</v>
      </c>
      <c r="B2" s="440" t="s">
        <v>33</v>
      </c>
    </row>
    <row r="3" spans="1:7">
      <c r="A3" s="461" t="s">
        <v>40</v>
      </c>
      <c r="B3" s="13" t="s">
        <v>5</v>
      </c>
    </row>
    <row r="4" spans="1:7">
      <c r="A4" s="461" t="s">
        <v>41</v>
      </c>
      <c r="B4" s="14" t="s">
        <v>42</v>
      </c>
    </row>
    <row r="5" spans="1:7">
      <c r="A5" s="461" t="s">
        <v>43</v>
      </c>
      <c r="B5" s="15" t="s">
        <v>44</v>
      </c>
    </row>
    <row r="6" spans="1:7" ht="15.75" thickBot="1"/>
    <row r="7" spans="1:7" ht="15.75" thickBot="1">
      <c r="A7" s="760" t="s">
        <v>45</v>
      </c>
      <c r="B7" s="834" t="s">
        <v>33</v>
      </c>
      <c r="C7" s="842"/>
      <c r="D7" s="843"/>
      <c r="E7" s="843"/>
      <c r="F7" s="843"/>
      <c r="G7" s="844"/>
    </row>
    <row r="8" spans="1:7">
      <c r="A8" s="761"/>
      <c r="B8" s="833"/>
      <c r="C8" s="845" t="s">
        <v>685</v>
      </c>
      <c r="D8" s="845" t="s">
        <v>686</v>
      </c>
      <c r="E8" s="847" t="s">
        <v>687</v>
      </c>
      <c r="F8" s="845" t="s">
        <v>688</v>
      </c>
      <c r="G8" s="845" t="s">
        <v>689</v>
      </c>
    </row>
    <row r="9" spans="1:7" ht="15.75" thickBot="1">
      <c r="A9" s="762"/>
      <c r="B9" s="296"/>
      <c r="C9" s="846"/>
      <c r="D9" s="846"/>
      <c r="E9" s="848"/>
      <c r="F9" s="846"/>
      <c r="G9" s="846"/>
    </row>
    <row r="10" spans="1:7">
      <c r="A10" s="469">
        <v>1</v>
      </c>
      <c r="B10" s="470" t="s">
        <v>690</v>
      </c>
      <c r="C10" s="462">
        <f>+C11+C12</f>
        <v>0</v>
      </c>
      <c r="D10" s="462">
        <f>+D11+D12</f>
        <v>0</v>
      </c>
      <c r="E10" s="463">
        <f>+E11+E12</f>
        <v>0</v>
      </c>
      <c r="F10" s="462">
        <f>+F11+F12</f>
        <v>0</v>
      </c>
      <c r="G10" s="462">
        <f>+G11+G12</f>
        <v>0</v>
      </c>
    </row>
    <row r="11" spans="1:7">
      <c r="A11" s="448">
        <v>2</v>
      </c>
      <c r="B11" s="316" t="s">
        <v>691</v>
      </c>
      <c r="C11" s="449"/>
      <c r="D11" s="449"/>
      <c r="E11" s="464"/>
      <c r="F11" s="449"/>
      <c r="G11" s="449"/>
    </row>
    <row r="12" spans="1:7">
      <c r="A12" s="448">
        <v>3</v>
      </c>
      <c r="B12" s="316" t="s">
        <v>692</v>
      </c>
      <c r="C12" s="465">
        <f>SUM(C13:C15)</f>
        <v>0</v>
      </c>
      <c r="D12" s="465">
        <f>SUM(D13:D15)</f>
        <v>0</v>
      </c>
      <c r="E12" s="466">
        <f>SUM(E13:E15)</f>
        <v>0</v>
      </c>
      <c r="F12" s="465">
        <f>SUM(F13:F15)</f>
        <v>0</v>
      </c>
      <c r="G12" s="465">
        <f>SUM(G13:G15)</f>
        <v>0</v>
      </c>
    </row>
    <row r="13" spans="1:7">
      <c r="A13" s="448"/>
      <c r="B13" s="471" t="s">
        <v>693</v>
      </c>
      <c r="C13" s="449"/>
      <c r="D13" s="449"/>
      <c r="E13" s="464"/>
      <c r="F13" s="449"/>
      <c r="G13" s="449"/>
    </row>
    <row r="14" spans="1:7">
      <c r="A14" s="448"/>
      <c r="B14" s="471" t="s">
        <v>694</v>
      </c>
      <c r="C14" s="449"/>
      <c r="D14" s="449"/>
      <c r="E14" s="464"/>
      <c r="F14" s="449"/>
      <c r="G14" s="449"/>
    </row>
    <row r="15" spans="1:7">
      <c r="A15" s="448"/>
      <c r="B15" s="471" t="s">
        <v>695</v>
      </c>
      <c r="C15" s="449"/>
      <c r="D15" s="449"/>
      <c r="E15" s="464"/>
      <c r="F15" s="449"/>
      <c r="G15" s="449"/>
    </row>
    <row r="16" spans="1:7">
      <c r="A16" s="469">
        <v>4</v>
      </c>
      <c r="B16" s="472" t="s">
        <v>696</v>
      </c>
      <c r="C16" s="462">
        <f>+C17+C18</f>
        <v>0</v>
      </c>
      <c r="D16" s="462">
        <f>+D17+D18</f>
        <v>0</v>
      </c>
      <c r="E16" s="463">
        <f>+E17+E18</f>
        <v>0</v>
      </c>
      <c r="F16" s="462">
        <f>+F17+F18</f>
        <v>0</v>
      </c>
      <c r="G16" s="462">
        <f>+G17+G18</f>
        <v>0</v>
      </c>
    </row>
    <row r="17" spans="1:7">
      <c r="A17" s="448">
        <v>5</v>
      </c>
      <c r="B17" s="318" t="s">
        <v>697</v>
      </c>
      <c r="C17" s="449"/>
      <c r="D17" s="449"/>
      <c r="E17" s="464"/>
      <c r="F17" s="449"/>
      <c r="G17" s="449"/>
    </row>
    <row r="18" spans="1:7">
      <c r="A18" s="448">
        <v>6</v>
      </c>
      <c r="B18" s="318" t="s">
        <v>698</v>
      </c>
      <c r="C18" s="465">
        <f>SUM(C19:C21)</f>
        <v>0</v>
      </c>
      <c r="D18" s="465">
        <f>SUM(D19:D21)</f>
        <v>0</v>
      </c>
      <c r="E18" s="466">
        <f>SUM(E19:E21)</f>
        <v>0</v>
      </c>
      <c r="F18" s="465">
        <f>SUM(F19:F21)</f>
        <v>0</v>
      </c>
      <c r="G18" s="465">
        <f>SUM(G19:G21)</f>
        <v>0</v>
      </c>
    </row>
    <row r="19" spans="1:7">
      <c r="A19" s="448"/>
      <c r="B19" s="471" t="s">
        <v>693</v>
      </c>
      <c r="C19" s="449"/>
      <c r="D19" s="449"/>
      <c r="E19" s="464"/>
      <c r="F19" s="449"/>
      <c r="G19" s="449"/>
    </row>
    <row r="20" spans="1:7">
      <c r="A20" s="448"/>
      <c r="B20" s="471" t="s">
        <v>694</v>
      </c>
      <c r="C20" s="449"/>
      <c r="D20" s="449"/>
      <c r="E20" s="464"/>
      <c r="F20" s="449"/>
      <c r="G20" s="449"/>
    </row>
    <row r="21" spans="1:7" ht="15.75" thickBot="1">
      <c r="A21" s="473"/>
      <c r="B21" s="474" t="s">
        <v>695</v>
      </c>
      <c r="C21" s="467"/>
      <c r="D21" s="467"/>
      <c r="E21" s="468"/>
      <c r="F21" s="467"/>
      <c r="G21" s="467"/>
    </row>
  </sheetData>
  <mergeCells count="8">
    <mergeCell ref="A7:A9"/>
    <mergeCell ref="B7:B8"/>
    <mergeCell ref="C7:G7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/>
  <cols>
    <col min="1" max="1" width="23.28515625" bestFit="1" customWidth="1"/>
    <col min="2" max="2" width="60.28515625" bestFit="1" customWidth="1"/>
    <col min="3" max="3" width="10.5703125" bestFit="1" customWidth="1"/>
  </cols>
  <sheetData>
    <row r="1" spans="1:3">
      <c r="A1" s="9" t="s">
        <v>37</v>
      </c>
      <c r="B1" s="261">
        <v>19</v>
      </c>
    </row>
    <row r="2" spans="1:3">
      <c r="A2" s="11" t="s">
        <v>38</v>
      </c>
      <c r="B2" s="475" t="s">
        <v>34</v>
      </c>
    </row>
    <row r="3" spans="1:3">
      <c r="A3" s="441" t="s">
        <v>506</v>
      </c>
      <c r="B3" s="11" t="s">
        <v>699</v>
      </c>
    </row>
    <row r="4" spans="1:3">
      <c r="A4" s="441"/>
      <c r="B4" s="14"/>
    </row>
    <row r="5" spans="1:3">
      <c r="A5" s="441"/>
      <c r="B5" s="15"/>
    </row>
    <row r="6" spans="1:3" ht="15.75" thickBot="1"/>
    <row r="7" spans="1:3" ht="15.75" thickBot="1">
      <c r="A7" s="488" t="s">
        <v>45</v>
      </c>
      <c r="B7" s="490" t="s">
        <v>713</v>
      </c>
      <c r="C7" s="491" t="s">
        <v>700</v>
      </c>
    </row>
    <row r="8" spans="1:3">
      <c r="A8" s="396">
        <v>1</v>
      </c>
      <c r="B8" s="476" t="s">
        <v>701</v>
      </c>
      <c r="C8" s="477"/>
    </row>
    <row r="9" spans="1:3">
      <c r="A9" s="396">
        <v>2</v>
      </c>
      <c r="B9" s="143" t="s">
        <v>702</v>
      </c>
      <c r="C9" s="477"/>
    </row>
    <row r="10" spans="1:3">
      <c r="A10" s="396">
        <v>3</v>
      </c>
      <c r="B10" s="143" t="s">
        <v>703</v>
      </c>
      <c r="C10" s="477"/>
    </row>
    <row r="11" spans="1:3" ht="15.75" thickBot="1">
      <c r="A11" s="481">
        <v>4</v>
      </c>
      <c r="B11" s="482" t="s">
        <v>704</v>
      </c>
      <c r="C11" s="480">
        <f>C8+C9-C10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5"/>
  <cols>
    <col min="1" max="1" width="15.140625" bestFit="1" customWidth="1"/>
    <col min="2" max="2" width="60.42578125" bestFit="1" customWidth="1"/>
    <col min="3" max="3" width="18.140625" customWidth="1"/>
  </cols>
  <sheetData>
    <row r="1" spans="1:3">
      <c r="A1" s="9" t="s">
        <v>37</v>
      </c>
      <c r="B1" s="261">
        <v>20</v>
      </c>
    </row>
    <row r="2" spans="1:3">
      <c r="A2" s="483" t="s">
        <v>705</v>
      </c>
      <c r="B2" s="8" t="s">
        <v>706</v>
      </c>
    </row>
    <row r="3" spans="1:3">
      <c r="A3" s="483" t="s">
        <v>707</v>
      </c>
      <c r="B3" s="11" t="s">
        <v>699</v>
      </c>
    </row>
    <row r="4" spans="1:3">
      <c r="A4" s="483"/>
      <c r="B4" s="237"/>
    </row>
    <row r="5" spans="1:3">
      <c r="A5" s="483"/>
      <c r="B5" s="484"/>
    </row>
    <row r="6" spans="1:3">
      <c r="A6" s="483"/>
      <c r="B6" s="484"/>
    </row>
    <row r="7" spans="1:3" ht="15.75" thickBot="1"/>
    <row r="8" spans="1:3" ht="15.75" thickBot="1">
      <c r="A8" s="488" t="s">
        <v>45</v>
      </c>
      <c r="B8" s="519" t="s">
        <v>712</v>
      </c>
      <c r="C8" s="491" t="s">
        <v>700</v>
      </c>
    </row>
    <row r="9" spans="1:3">
      <c r="A9" s="485">
        <v>1</v>
      </c>
      <c r="B9" s="143" t="s">
        <v>708</v>
      </c>
      <c r="C9" s="486"/>
    </row>
    <row r="10" spans="1:3">
      <c r="A10" s="396">
        <v>2</v>
      </c>
      <c r="B10" s="143" t="s">
        <v>709</v>
      </c>
      <c r="C10" s="477"/>
    </row>
    <row r="11" spans="1:3">
      <c r="A11" s="396">
        <v>3</v>
      </c>
      <c r="B11" s="143" t="s">
        <v>710</v>
      </c>
      <c r="C11" s="477"/>
    </row>
    <row r="12" spans="1:3" ht="15.75" thickBot="1">
      <c r="A12" s="478">
        <v>4</v>
      </c>
      <c r="B12" s="479" t="s">
        <v>711</v>
      </c>
      <c r="C12" s="480">
        <f>C9+C10-C11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70" zoomScaleNormal="70" workbookViewId="0"/>
  </sheetViews>
  <sheetFormatPr defaultRowHeight="15"/>
  <cols>
    <col min="1" max="1" width="21.85546875" style="98" bestFit="1" customWidth="1"/>
    <col min="2" max="2" width="63.28515625" style="98" customWidth="1"/>
    <col min="3" max="3" width="48.5703125" style="98" customWidth="1"/>
    <col min="4" max="4" width="11.140625" style="98" customWidth="1"/>
    <col min="5" max="5" width="9.140625" style="98"/>
    <col min="6" max="6" width="10.42578125" style="98" customWidth="1"/>
    <col min="7" max="7" width="10.5703125" style="98" customWidth="1"/>
    <col min="8" max="16384" width="9.140625" style="98"/>
  </cols>
  <sheetData>
    <row r="1" spans="1:8">
      <c r="A1" s="9" t="s">
        <v>37</v>
      </c>
      <c r="B1" s="661">
        <v>21</v>
      </c>
    </row>
    <row r="2" spans="1:8" ht="17.25">
      <c r="A2" s="98" t="s">
        <v>38</v>
      </c>
      <c r="B2" s="475" t="s">
        <v>824</v>
      </c>
    </row>
    <row r="3" spans="1:8">
      <c r="A3" s="98" t="s">
        <v>40</v>
      </c>
      <c r="B3" s="11" t="s">
        <v>699</v>
      </c>
    </row>
    <row r="4" spans="1:8">
      <c r="A4" s="98" t="s">
        <v>41</v>
      </c>
      <c r="B4" s="237" t="s">
        <v>714</v>
      </c>
    </row>
    <row r="5" spans="1:8">
      <c r="A5" s="98" t="s">
        <v>43</v>
      </c>
      <c r="B5" s="15" t="s">
        <v>44</v>
      </c>
    </row>
    <row r="6" spans="1:8" ht="15.75" thickBot="1"/>
    <row r="7" spans="1:8" ht="74.25" customHeight="1" thickBot="1">
      <c r="A7" s="662" t="s">
        <v>471</v>
      </c>
      <c r="B7" s="662" t="s">
        <v>719</v>
      </c>
      <c r="C7" s="662" t="s">
        <v>715</v>
      </c>
      <c r="D7" s="663" t="s">
        <v>716</v>
      </c>
      <c r="E7" s="662" t="s">
        <v>793</v>
      </c>
      <c r="F7" s="662" t="s">
        <v>717</v>
      </c>
      <c r="G7" s="662" t="s">
        <v>718</v>
      </c>
      <c r="H7" s="664"/>
    </row>
    <row r="8" spans="1:8">
      <c r="A8" s="665" t="s">
        <v>50</v>
      </c>
      <c r="B8" s="666" t="s">
        <v>825</v>
      </c>
      <c r="C8" s="667"/>
      <c r="D8" s="667"/>
      <c r="E8" s="667"/>
      <c r="F8" s="667"/>
      <c r="G8" s="667"/>
    </row>
    <row r="9" spans="1:8" ht="15.75" thickBot="1">
      <c r="A9" s="668" t="s">
        <v>58</v>
      </c>
      <c r="B9" s="669" t="s">
        <v>720</v>
      </c>
      <c r="C9" s="670"/>
      <c r="D9" s="670"/>
      <c r="E9" s="670"/>
      <c r="F9" s="670"/>
      <c r="G9" s="670"/>
    </row>
    <row r="10" spans="1:8">
      <c r="A10" s="457"/>
      <c r="B10" s="457"/>
      <c r="C10" s="457"/>
      <c r="D10" s="457"/>
      <c r="E10" s="457"/>
      <c r="F10" s="457"/>
      <c r="G10" s="457"/>
    </row>
    <row r="11" spans="1:8" ht="51.75" customHeight="1">
      <c r="A11" s="671"/>
      <c r="B11" s="849" t="s">
        <v>721</v>
      </c>
      <c r="C11" s="849"/>
      <c r="D11" s="849"/>
      <c r="E11" s="849"/>
      <c r="F11" s="849"/>
      <c r="G11" s="849"/>
    </row>
  </sheetData>
  <mergeCells count="1">
    <mergeCell ref="B11:G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Normal="100" workbookViewId="0"/>
  </sheetViews>
  <sheetFormatPr defaultRowHeight="15"/>
  <cols>
    <col min="1" max="1" width="21.85546875" style="98" bestFit="1" customWidth="1"/>
    <col min="2" max="2" width="69" style="98" customWidth="1"/>
    <col min="3" max="3" width="11.42578125" style="98" customWidth="1"/>
    <col min="4" max="16384" width="9.140625" style="98"/>
  </cols>
  <sheetData>
    <row r="1" spans="1:3">
      <c r="A1" s="9" t="s">
        <v>37</v>
      </c>
      <c r="B1" s="672" t="s">
        <v>727</v>
      </c>
    </row>
    <row r="2" spans="1:3">
      <c r="A2" s="11" t="s">
        <v>38</v>
      </c>
      <c r="B2" s="8" t="s">
        <v>36</v>
      </c>
    </row>
    <row r="3" spans="1:3">
      <c r="A3" s="11" t="s">
        <v>40</v>
      </c>
      <c r="B3" s="11" t="s">
        <v>699</v>
      </c>
    </row>
    <row r="4" spans="1:3">
      <c r="A4" s="11" t="s">
        <v>41</v>
      </c>
      <c r="B4" s="237" t="s">
        <v>714</v>
      </c>
    </row>
    <row r="5" spans="1:3">
      <c r="A5" s="11" t="s">
        <v>43</v>
      </c>
      <c r="B5" s="15" t="s">
        <v>44</v>
      </c>
    </row>
    <row r="6" spans="1:3" ht="15.75" thickBot="1"/>
    <row r="7" spans="1:3" ht="15.75" thickBot="1">
      <c r="A7" s="673" t="s">
        <v>471</v>
      </c>
      <c r="B7" s="674" t="s">
        <v>36</v>
      </c>
      <c r="C7" s="675" t="s">
        <v>722</v>
      </c>
    </row>
    <row r="8" spans="1:3">
      <c r="A8" s="665" t="s">
        <v>50</v>
      </c>
      <c r="B8" s="556" t="s">
        <v>290</v>
      </c>
      <c r="C8" s="676">
        <f>[2]F2!K70</f>
        <v>0</v>
      </c>
    </row>
    <row r="9" spans="1:3" ht="15.75" thickBot="1">
      <c r="A9" s="668" t="s">
        <v>58</v>
      </c>
      <c r="B9" s="556" t="s">
        <v>826</v>
      </c>
      <c r="C9" s="676">
        <f>[2]F2!K71</f>
        <v>0</v>
      </c>
    </row>
    <row r="10" spans="1:3">
      <c r="A10" s="572">
        <v>3</v>
      </c>
      <c r="B10" s="677" t="s">
        <v>745</v>
      </c>
      <c r="C10" s="676">
        <f>[2]F2!K72</f>
        <v>0</v>
      </c>
    </row>
    <row r="11" spans="1:3">
      <c r="A11" s="572">
        <v>4</v>
      </c>
      <c r="B11" s="556" t="s">
        <v>827</v>
      </c>
      <c r="C11" s="676">
        <f>[2]F2!K73</f>
        <v>0</v>
      </c>
    </row>
    <row r="12" spans="1:3">
      <c r="A12" s="572">
        <v>5</v>
      </c>
      <c r="B12" s="556" t="s">
        <v>828</v>
      </c>
      <c r="C12" s="676">
        <f>[2]F2!K74</f>
        <v>0</v>
      </c>
    </row>
    <row r="13" spans="1:3">
      <c r="A13" s="572">
        <v>6</v>
      </c>
      <c r="B13" s="556" t="s">
        <v>294</v>
      </c>
      <c r="C13" s="676">
        <f>[2]F2!K75</f>
        <v>0</v>
      </c>
    </row>
    <row r="14" spans="1:3" ht="14.25" customHeight="1">
      <c r="A14" s="572">
        <v>7</v>
      </c>
      <c r="B14" s="556" t="s">
        <v>295</v>
      </c>
      <c r="C14" s="676">
        <f>[2]F2!K76</f>
        <v>0</v>
      </c>
    </row>
    <row r="15" spans="1:3">
      <c r="A15" s="572">
        <v>8</v>
      </c>
      <c r="B15" s="556" t="s">
        <v>296</v>
      </c>
      <c r="C15" s="676">
        <f>[2]F2!K77</f>
        <v>0</v>
      </c>
    </row>
    <row r="16" spans="1:3">
      <c r="A16" s="20">
        <v>9</v>
      </c>
      <c r="B16" s="88" t="s">
        <v>724</v>
      </c>
      <c r="C16" s="676">
        <f>C8+C9+C10+C11+C12+C13+C14+C15</f>
        <v>0</v>
      </c>
    </row>
    <row r="17" spans="1:3">
      <c r="A17" s="20">
        <v>10</v>
      </c>
      <c r="B17" s="88" t="s">
        <v>725</v>
      </c>
      <c r="C17" s="676">
        <f>'F2'!K57</f>
        <v>0</v>
      </c>
    </row>
    <row r="18" spans="1:3" ht="30">
      <c r="A18" s="678">
        <v>11</v>
      </c>
      <c r="B18" s="556" t="s">
        <v>723</v>
      </c>
      <c r="C18" s="679"/>
    </row>
    <row r="19" spans="1:3" ht="15.75" thickBot="1">
      <c r="A19" s="680">
        <v>12</v>
      </c>
      <c r="B19" s="681" t="s">
        <v>726</v>
      </c>
      <c r="C19" s="682">
        <f>C16+C18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J30" sqref="J30"/>
    </sheetView>
  </sheetViews>
  <sheetFormatPr defaultRowHeight="15"/>
  <cols>
    <col min="1" max="1" width="24.28515625" bestFit="1" customWidth="1"/>
    <col min="2" max="2" width="49.140625" customWidth="1"/>
    <col min="4" max="4" width="33.85546875" customWidth="1"/>
  </cols>
  <sheetData>
    <row r="1" spans="1:4">
      <c r="A1" s="537" t="s">
        <v>299</v>
      </c>
      <c r="B1" s="4">
        <v>24</v>
      </c>
    </row>
    <row r="2" spans="1:4">
      <c r="A2" s="537" t="s">
        <v>300</v>
      </c>
      <c r="B2" s="2" t="s">
        <v>794</v>
      </c>
    </row>
    <row r="3" spans="1:4">
      <c r="A3" s="537" t="s">
        <v>302</v>
      </c>
      <c r="B3" s="537" t="s">
        <v>795</v>
      </c>
    </row>
    <row r="4" spans="1:4">
      <c r="A4" s="537" t="s">
        <v>304</v>
      </c>
      <c r="B4" s="537" t="s">
        <v>305</v>
      </c>
    </row>
    <row r="5" spans="1:4">
      <c r="A5" s="537" t="s">
        <v>306</v>
      </c>
      <c r="B5" s="537"/>
    </row>
    <row r="7" spans="1:4">
      <c r="A7" s="538" t="s">
        <v>796</v>
      </c>
      <c r="B7" s="538" t="s">
        <v>797</v>
      </c>
      <c r="C7" s="538" t="s">
        <v>798</v>
      </c>
      <c r="D7" s="538" t="s">
        <v>799</v>
      </c>
    </row>
    <row r="8" spans="1:4">
      <c r="A8" s="539">
        <v>1</v>
      </c>
      <c r="B8" s="540" t="s">
        <v>800</v>
      </c>
      <c r="C8" s="541"/>
      <c r="D8" s="542"/>
    </row>
    <row r="9" spans="1:4">
      <c r="A9" s="539">
        <v>2</v>
      </c>
      <c r="B9" s="540" t="s">
        <v>801</v>
      </c>
      <c r="C9" s="541"/>
      <c r="D9" s="542"/>
    </row>
    <row r="10" spans="1:4">
      <c r="A10" s="539">
        <v>3</v>
      </c>
      <c r="B10" s="540" t="s">
        <v>802</v>
      </c>
      <c r="C10" s="541"/>
      <c r="D10" s="542"/>
    </row>
    <row r="11" spans="1:4">
      <c r="A11" s="539">
        <v>4</v>
      </c>
      <c r="B11" s="540" t="s">
        <v>803</v>
      </c>
      <c r="C11" s="541"/>
      <c r="D11" s="542"/>
    </row>
    <row r="12" spans="1:4">
      <c r="A12" s="539">
        <v>5</v>
      </c>
      <c r="B12" s="540" t="s">
        <v>804</v>
      </c>
      <c r="C12" s="541"/>
      <c r="D12" s="542"/>
    </row>
    <row r="13" spans="1:4">
      <c r="A13" s="539">
        <v>6</v>
      </c>
      <c r="B13" s="540" t="s">
        <v>805</v>
      </c>
      <c r="C13" s="541"/>
      <c r="D13" s="542"/>
    </row>
    <row r="14" spans="1:4">
      <c r="A14" s="539">
        <v>7</v>
      </c>
      <c r="B14" s="540" t="s">
        <v>806</v>
      </c>
      <c r="C14" s="541"/>
      <c r="D14" s="542"/>
    </row>
    <row r="15" spans="1:4">
      <c r="A15" s="539">
        <v>8</v>
      </c>
      <c r="B15" s="540" t="s">
        <v>807</v>
      </c>
      <c r="C15" s="541"/>
      <c r="D15" s="542"/>
    </row>
    <row r="16" spans="1:4">
      <c r="A16" s="539">
        <v>9</v>
      </c>
      <c r="B16" s="540" t="s">
        <v>808</v>
      </c>
      <c r="C16" s="541"/>
      <c r="D16" s="542"/>
    </row>
    <row r="17" spans="1:4">
      <c r="A17" s="539">
        <v>10</v>
      </c>
      <c r="B17" s="540" t="s">
        <v>809</v>
      </c>
      <c r="C17" s="541"/>
      <c r="D17" s="54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8" sqref="A8:XFD8"/>
    </sheetView>
  </sheetViews>
  <sheetFormatPr defaultRowHeight="15"/>
  <cols>
    <col min="1" max="1" width="21.85546875" bestFit="1" customWidth="1"/>
    <col min="2" max="2" width="24.42578125" customWidth="1"/>
    <col min="3" max="3" width="22.140625" customWidth="1"/>
    <col min="4" max="4" width="21.42578125" customWidth="1"/>
    <col min="5" max="5" width="21.140625" customWidth="1"/>
    <col min="6" max="6" width="28.7109375" customWidth="1"/>
    <col min="7" max="7" width="32.42578125" customWidth="1"/>
    <col min="8" max="8" width="17.85546875" customWidth="1"/>
    <col min="9" max="9" width="13" customWidth="1"/>
  </cols>
  <sheetData>
    <row r="1" spans="1:10">
      <c r="A1" s="98" t="s">
        <v>37</v>
      </c>
      <c r="B1" s="4" t="s">
        <v>810</v>
      </c>
    </row>
    <row r="2" spans="1:10">
      <c r="A2" s="98" t="s">
        <v>505</v>
      </c>
      <c r="B2" s="537" t="s">
        <v>811</v>
      </c>
    </row>
    <row r="3" spans="1:10">
      <c r="A3" s="98" t="s">
        <v>506</v>
      </c>
      <c r="B3" s="96" t="s">
        <v>5</v>
      </c>
    </row>
    <row r="4" spans="1:10">
      <c r="A4" s="98" t="s">
        <v>507</v>
      </c>
      <c r="B4" s="96" t="s">
        <v>305</v>
      </c>
    </row>
    <row r="5" spans="1:10" ht="15.75" thickBot="1">
      <c r="A5" s="98" t="s">
        <v>509</v>
      </c>
      <c r="B5" s="98" t="s">
        <v>44</v>
      </c>
    </row>
    <row r="6" spans="1:10" ht="40.5" customHeight="1" thickBot="1">
      <c r="A6" s="543" t="s">
        <v>812</v>
      </c>
      <c r="B6" s="544" t="s">
        <v>813</v>
      </c>
      <c r="C6" s="545" t="s">
        <v>814</v>
      </c>
      <c r="D6" s="545" t="s">
        <v>815</v>
      </c>
      <c r="E6" s="545" t="s">
        <v>816</v>
      </c>
      <c r="F6" s="545" t="s">
        <v>817</v>
      </c>
      <c r="G6" s="545" t="s">
        <v>818</v>
      </c>
      <c r="H6" s="545" t="s">
        <v>819</v>
      </c>
      <c r="I6" s="545" t="s">
        <v>820</v>
      </c>
      <c r="J6" s="545" t="s">
        <v>799</v>
      </c>
    </row>
    <row r="7" spans="1:10" s="547" customFormat="1" ht="15.75" thickBot="1">
      <c r="A7" s="546">
        <v>1</v>
      </c>
      <c r="B7" s="546">
        <v>2</v>
      </c>
      <c r="C7" s="546">
        <v>3</v>
      </c>
      <c r="D7" s="546">
        <v>4</v>
      </c>
      <c r="E7" s="546">
        <v>5</v>
      </c>
      <c r="F7" s="546">
        <v>6</v>
      </c>
      <c r="G7" s="546">
        <v>7</v>
      </c>
      <c r="H7" s="546">
        <v>8</v>
      </c>
      <c r="I7" s="546">
        <v>9</v>
      </c>
      <c r="J7" s="546">
        <v>10</v>
      </c>
    </row>
    <row r="8" spans="1:10" s="518" customFormat="1">
      <c r="A8" s="548"/>
      <c r="B8" s="549"/>
      <c r="C8" s="550"/>
      <c r="D8" s="550"/>
      <c r="E8" s="551"/>
      <c r="F8" s="551"/>
      <c r="G8" s="552"/>
      <c r="H8" s="550"/>
      <c r="I8" s="553"/>
      <c r="J8" s="54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E8</xm:sqref>
        </x14:dataValidation>
        <x14:dataValidation type="list" allowBlank="1" showInputMessage="1" showErrorMessage="1">
          <x14:formula1>
            <xm:f>#REF!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zoomScale="84" zoomScaleNormal="84" workbookViewId="0"/>
  </sheetViews>
  <sheetFormatPr defaultRowHeight="15"/>
  <cols>
    <col min="1" max="1" width="15" customWidth="1"/>
    <col min="2" max="2" width="88" customWidth="1"/>
  </cols>
  <sheetData>
    <row r="1" spans="1:11">
      <c r="A1" s="9" t="s">
        <v>37</v>
      </c>
      <c r="B1" s="10">
        <v>2</v>
      </c>
    </row>
    <row r="2" spans="1:11">
      <c r="A2" s="11" t="s">
        <v>38</v>
      </c>
      <c r="B2" s="12" t="s">
        <v>204</v>
      </c>
    </row>
    <row r="3" spans="1:11">
      <c r="A3" s="11" t="s">
        <v>40</v>
      </c>
      <c r="B3" s="73" t="s">
        <v>5</v>
      </c>
    </row>
    <row r="4" spans="1:11">
      <c r="A4" s="11" t="s">
        <v>41</v>
      </c>
      <c r="B4" s="14" t="s">
        <v>42</v>
      </c>
    </row>
    <row r="5" spans="1:11">
      <c r="A5" s="11" t="s">
        <v>43</v>
      </c>
      <c r="B5" s="15" t="s">
        <v>44</v>
      </c>
    </row>
    <row r="6" spans="1:11" ht="15.75" thickBot="1"/>
    <row r="7" spans="1:11" ht="15.75" thickBot="1">
      <c r="A7" s="721" t="s">
        <v>45</v>
      </c>
      <c r="B7" s="727" t="s">
        <v>205</v>
      </c>
      <c r="C7" s="718" t="s">
        <v>163</v>
      </c>
      <c r="D7" s="719"/>
      <c r="E7" s="37"/>
      <c r="F7" s="720" t="s">
        <v>164</v>
      </c>
      <c r="G7" s="720"/>
      <c r="H7" s="720"/>
      <c r="I7" s="720"/>
      <c r="J7" s="720"/>
      <c r="K7" s="721" t="s">
        <v>165</v>
      </c>
    </row>
    <row r="8" spans="1:11" ht="15.75" thickBot="1">
      <c r="A8" s="722"/>
      <c r="B8" s="728"/>
      <c r="C8" s="729"/>
      <c r="D8" s="730"/>
      <c r="E8" s="723" t="s">
        <v>167</v>
      </c>
      <c r="F8" s="724"/>
      <c r="G8" s="725"/>
      <c r="H8" s="723" t="s">
        <v>168</v>
      </c>
      <c r="I8" s="724"/>
      <c r="J8" s="725"/>
      <c r="K8" s="731"/>
    </row>
    <row r="9" spans="1:11" ht="15.75" thickBot="1">
      <c r="A9" s="726"/>
      <c r="B9" s="76"/>
      <c r="C9" s="77" t="s">
        <v>167</v>
      </c>
      <c r="D9" s="78" t="s">
        <v>170</v>
      </c>
      <c r="E9" s="79" t="s">
        <v>171</v>
      </c>
      <c r="F9" s="77" t="s">
        <v>172</v>
      </c>
      <c r="G9" s="80" t="s">
        <v>173</v>
      </c>
      <c r="H9" s="79" t="s">
        <v>171</v>
      </c>
      <c r="I9" s="77" t="s">
        <v>172</v>
      </c>
      <c r="J9" s="80" t="s">
        <v>173</v>
      </c>
      <c r="K9" s="732"/>
    </row>
    <row r="10" spans="1:11">
      <c r="A10" s="62" t="s">
        <v>174</v>
      </c>
      <c r="B10" s="83" t="s">
        <v>246</v>
      </c>
      <c r="C10" s="74"/>
      <c r="D10" s="74"/>
      <c r="E10" s="74"/>
      <c r="F10" s="74"/>
      <c r="G10" s="74"/>
      <c r="H10" s="74"/>
      <c r="I10" s="74"/>
      <c r="J10" s="75"/>
      <c r="K10" s="45">
        <f>C10+D10+E10+H10</f>
        <v>0</v>
      </c>
    </row>
    <row r="11" spans="1:11">
      <c r="A11" s="67" t="s">
        <v>179</v>
      </c>
      <c r="B11" s="83" t="s">
        <v>247</v>
      </c>
      <c r="C11" s="51">
        <f>C12+C27</f>
        <v>0</v>
      </c>
      <c r="D11" s="51">
        <f t="shared" ref="D11:J11" si="0">D12+D27</f>
        <v>0</v>
      </c>
      <c r="E11" s="51">
        <f t="shared" si="0"/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2">
        <f t="shared" si="0"/>
        <v>0</v>
      </c>
      <c r="K11" s="56">
        <f t="shared" ref="K11:K76" si="1">C11+D11+E11+H11</f>
        <v>0</v>
      </c>
    </row>
    <row r="12" spans="1:11">
      <c r="A12" s="64" t="s">
        <v>180</v>
      </c>
      <c r="B12" s="84" t="s">
        <v>248</v>
      </c>
      <c r="C12" s="51">
        <f>C13+C20</f>
        <v>0</v>
      </c>
      <c r="D12" s="51">
        <f t="shared" ref="D12:J12" si="2">D13+D20</f>
        <v>0</v>
      </c>
      <c r="E12" s="51">
        <f t="shared" si="2"/>
        <v>0</v>
      </c>
      <c r="F12" s="51">
        <f t="shared" si="2"/>
        <v>0</v>
      </c>
      <c r="G12" s="51">
        <f t="shared" si="2"/>
        <v>0</v>
      </c>
      <c r="H12" s="51">
        <f t="shared" si="2"/>
        <v>0</v>
      </c>
      <c r="I12" s="51">
        <f t="shared" si="2"/>
        <v>0</v>
      </c>
      <c r="J12" s="52">
        <f t="shared" si="2"/>
        <v>0</v>
      </c>
      <c r="K12" s="56">
        <f t="shared" si="1"/>
        <v>0</v>
      </c>
    </row>
    <row r="13" spans="1:11">
      <c r="A13" s="81" t="s">
        <v>78</v>
      </c>
      <c r="B13" s="85" t="s">
        <v>249</v>
      </c>
      <c r="C13" s="51">
        <f>C14+C17</f>
        <v>0</v>
      </c>
      <c r="D13" s="51">
        <f t="shared" ref="D13:J13" si="3">D14+D17</f>
        <v>0</v>
      </c>
      <c r="E13" s="51">
        <f t="shared" si="3"/>
        <v>0</v>
      </c>
      <c r="F13" s="51">
        <f t="shared" si="3"/>
        <v>0</v>
      </c>
      <c r="G13" s="51">
        <f t="shared" si="3"/>
        <v>0</v>
      </c>
      <c r="H13" s="51">
        <f t="shared" si="3"/>
        <v>0</v>
      </c>
      <c r="I13" s="51">
        <f t="shared" si="3"/>
        <v>0</v>
      </c>
      <c r="J13" s="52">
        <f t="shared" si="3"/>
        <v>0</v>
      </c>
      <c r="K13" s="56">
        <f t="shared" si="1"/>
        <v>0</v>
      </c>
    </row>
    <row r="14" spans="1:11">
      <c r="A14" s="82" t="s">
        <v>80</v>
      </c>
      <c r="B14" s="86" t="s">
        <v>250</v>
      </c>
      <c r="C14" s="51">
        <f>C15+C16</f>
        <v>0</v>
      </c>
      <c r="D14" s="51">
        <f t="shared" ref="D14:J14" si="4">D15+D16</f>
        <v>0</v>
      </c>
      <c r="E14" s="51">
        <f t="shared" si="4"/>
        <v>0</v>
      </c>
      <c r="F14" s="51">
        <f t="shared" si="4"/>
        <v>0</v>
      </c>
      <c r="G14" s="51">
        <f t="shared" si="4"/>
        <v>0</v>
      </c>
      <c r="H14" s="51">
        <f t="shared" si="4"/>
        <v>0</v>
      </c>
      <c r="I14" s="51">
        <f t="shared" si="4"/>
        <v>0</v>
      </c>
      <c r="J14" s="52">
        <f t="shared" si="4"/>
        <v>0</v>
      </c>
      <c r="K14" s="56">
        <f t="shared" si="1"/>
        <v>0</v>
      </c>
    </row>
    <row r="15" spans="1:11">
      <c r="A15" s="65" t="s">
        <v>206</v>
      </c>
      <c r="B15" s="86" t="s">
        <v>251</v>
      </c>
      <c r="C15" s="48"/>
      <c r="D15" s="48"/>
      <c r="E15" s="48"/>
      <c r="F15" s="48"/>
      <c r="G15" s="48"/>
      <c r="H15" s="48"/>
      <c r="I15" s="48"/>
      <c r="J15" s="49"/>
      <c r="K15" s="56">
        <f t="shared" si="1"/>
        <v>0</v>
      </c>
    </row>
    <row r="16" spans="1:11">
      <c r="A16" s="65" t="s">
        <v>207</v>
      </c>
      <c r="B16" s="86" t="s">
        <v>252</v>
      </c>
      <c r="C16" s="48"/>
      <c r="D16" s="48"/>
      <c r="E16" s="48"/>
      <c r="F16" s="48"/>
      <c r="G16" s="48"/>
      <c r="H16" s="48"/>
      <c r="I16" s="48"/>
      <c r="J16" s="49"/>
      <c r="K16" s="56">
        <f t="shared" si="1"/>
        <v>0</v>
      </c>
    </row>
    <row r="17" spans="1:11">
      <c r="A17" s="82" t="s">
        <v>82</v>
      </c>
      <c r="B17" s="86" t="s">
        <v>253</v>
      </c>
      <c r="C17" s="51">
        <f>C18+C19</f>
        <v>0</v>
      </c>
      <c r="D17" s="51">
        <f>D18+D19</f>
        <v>0</v>
      </c>
      <c r="E17" s="51">
        <f>E18+E19</f>
        <v>0</v>
      </c>
      <c r="F17" s="51">
        <v>0</v>
      </c>
      <c r="G17" s="51">
        <v>0</v>
      </c>
      <c r="H17" s="51">
        <v>0</v>
      </c>
      <c r="I17" s="51">
        <v>0</v>
      </c>
      <c r="J17" s="52">
        <v>0</v>
      </c>
      <c r="K17" s="56">
        <f t="shared" si="1"/>
        <v>0</v>
      </c>
    </row>
    <row r="18" spans="1:11">
      <c r="A18" s="65" t="s">
        <v>208</v>
      </c>
      <c r="B18" s="86" t="s">
        <v>254</v>
      </c>
      <c r="C18" s="48"/>
      <c r="D18" s="48"/>
      <c r="E18" s="48"/>
      <c r="F18" s="48"/>
      <c r="G18" s="48"/>
      <c r="H18" s="48"/>
      <c r="I18" s="48"/>
      <c r="J18" s="49"/>
      <c r="K18" s="56">
        <f t="shared" si="1"/>
        <v>0</v>
      </c>
    </row>
    <row r="19" spans="1:11">
      <c r="A19" s="65" t="s">
        <v>209</v>
      </c>
      <c r="B19" s="86" t="s">
        <v>255</v>
      </c>
      <c r="C19" s="48"/>
      <c r="D19" s="48"/>
      <c r="E19" s="48"/>
      <c r="F19" s="48"/>
      <c r="G19" s="48"/>
      <c r="H19" s="48"/>
      <c r="I19" s="48"/>
      <c r="J19" s="49"/>
      <c r="K19" s="56">
        <f t="shared" si="1"/>
        <v>0</v>
      </c>
    </row>
    <row r="20" spans="1:11">
      <c r="A20" s="81" t="s">
        <v>83</v>
      </c>
      <c r="B20" s="87" t="s">
        <v>256</v>
      </c>
      <c r="C20" s="51">
        <f>C21+C24</f>
        <v>0</v>
      </c>
      <c r="D20" s="51">
        <f t="shared" ref="D20:J20" si="5">D21+D24</f>
        <v>0</v>
      </c>
      <c r="E20" s="51">
        <f t="shared" si="5"/>
        <v>0</v>
      </c>
      <c r="F20" s="51">
        <f t="shared" si="5"/>
        <v>0</v>
      </c>
      <c r="G20" s="51">
        <f t="shared" si="5"/>
        <v>0</v>
      </c>
      <c r="H20" s="51">
        <f t="shared" si="5"/>
        <v>0</v>
      </c>
      <c r="I20" s="51">
        <f t="shared" si="5"/>
        <v>0</v>
      </c>
      <c r="J20" s="52">
        <f t="shared" si="5"/>
        <v>0</v>
      </c>
      <c r="K20" s="56">
        <f t="shared" si="1"/>
        <v>0</v>
      </c>
    </row>
    <row r="21" spans="1:11">
      <c r="A21" s="82" t="s">
        <v>85</v>
      </c>
      <c r="B21" s="86" t="s">
        <v>257</v>
      </c>
      <c r="C21" s="51">
        <f>C22+C23</f>
        <v>0</v>
      </c>
      <c r="D21" s="51">
        <f t="shared" ref="D21:J21" si="6">D22+D23</f>
        <v>0</v>
      </c>
      <c r="E21" s="51">
        <f t="shared" si="6"/>
        <v>0</v>
      </c>
      <c r="F21" s="51">
        <f t="shared" si="6"/>
        <v>0</v>
      </c>
      <c r="G21" s="51">
        <f t="shared" si="6"/>
        <v>0</v>
      </c>
      <c r="H21" s="51">
        <f t="shared" si="6"/>
        <v>0</v>
      </c>
      <c r="I21" s="51">
        <f t="shared" si="6"/>
        <v>0</v>
      </c>
      <c r="J21" s="52">
        <f t="shared" si="6"/>
        <v>0</v>
      </c>
      <c r="K21" s="56">
        <f t="shared" si="1"/>
        <v>0</v>
      </c>
    </row>
    <row r="22" spans="1:11">
      <c r="A22" s="65" t="s">
        <v>210</v>
      </c>
      <c r="B22" s="86" t="s">
        <v>258</v>
      </c>
      <c r="C22" s="48"/>
      <c r="D22" s="48"/>
      <c r="E22" s="48"/>
      <c r="F22" s="48"/>
      <c r="G22" s="48"/>
      <c r="H22" s="48"/>
      <c r="I22" s="48"/>
      <c r="J22" s="49"/>
      <c r="K22" s="56">
        <f t="shared" si="1"/>
        <v>0</v>
      </c>
    </row>
    <row r="23" spans="1:11">
      <c r="A23" s="65" t="s">
        <v>211</v>
      </c>
      <c r="B23" s="86" t="s">
        <v>259</v>
      </c>
      <c r="C23" s="48"/>
      <c r="D23" s="48"/>
      <c r="E23" s="48"/>
      <c r="F23" s="48"/>
      <c r="G23" s="48"/>
      <c r="H23" s="48"/>
      <c r="I23" s="48"/>
      <c r="J23" s="49"/>
      <c r="K23" s="56">
        <f t="shared" si="1"/>
        <v>0</v>
      </c>
    </row>
    <row r="24" spans="1:11">
      <c r="A24" s="82" t="s">
        <v>87</v>
      </c>
      <c r="B24" s="86" t="s">
        <v>260</v>
      </c>
      <c r="C24" s="51">
        <f>C25+C26</f>
        <v>0</v>
      </c>
      <c r="D24" s="51">
        <f t="shared" ref="D24:J24" si="7">D25+D26</f>
        <v>0</v>
      </c>
      <c r="E24" s="51">
        <f t="shared" si="7"/>
        <v>0</v>
      </c>
      <c r="F24" s="51">
        <f t="shared" si="7"/>
        <v>0</v>
      </c>
      <c r="G24" s="51">
        <f t="shared" si="7"/>
        <v>0</v>
      </c>
      <c r="H24" s="51">
        <f t="shared" si="7"/>
        <v>0</v>
      </c>
      <c r="I24" s="51">
        <f t="shared" si="7"/>
        <v>0</v>
      </c>
      <c r="J24" s="52">
        <f t="shared" si="7"/>
        <v>0</v>
      </c>
      <c r="K24" s="56">
        <f t="shared" si="1"/>
        <v>0</v>
      </c>
    </row>
    <row r="25" spans="1:11">
      <c r="A25" s="65" t="s">
        <v>212</v>
      </c>
      <c r="B25" s="86" t="s">
        <v>261</v>
      </c>
      <c r="C25" s="48"/>
      <c r="D25" s="48"/>
      <c r="E25" s="48"/>
      <c r="F25" s="48"/>
      <c r="G25" s="48"/>
      <c r="H25" s="47"/>
      <c r="I25" s="47"/>
      <c r="J25" s="49"/>
      <c r="K25" s="56">
        <f t="shared" si="1"/>
        <v>0</v>
      </c>
    </row>
    <row r="26" spans="1:11">
      <c r="A26" s="65" t="s">
        <v>213</v>
      </c>
      <c r="B26" s="86" t="s">
        <v>262</v>
      </c>
      <c r="C26" s="48"/>
      <c r="D26" s="48"/>
      <c r="E26" s="48"/>
      <c r="F26" s="48"/>
      <c r="G26" s="48"/>
      <c r="H26" s="47"/>
      <c r="I26" s="47"/>
      <c r="J26" s="49"/>
      <c r="K26" s="56">
        <f t="shared" si="1"/>
        <v>0</v>
      </c>
    </row>
    <row r="27" spans="1:11">
      <c r="A27" s="64" t="s">
        <v>181</v>
      </c>
      <c r="B27" s="88" t="s">
        <v>265</v>
      </c>
      <c r="C27" s="51">
        <f>C28+C31</f>
        <v>0</v>
      </c>
      <c r="D27" s="51">
        <f t="shared" ref="D27:J27" si="8">D28+D31</f>
        <v>0</v>
      </c>
      <c r="E27" s="51">
        <f t="shared" si="8"/>
        <v>0</v>
      </c>
      <c r="F27" s="51">
        <f t="shared" si="8"/>
        <v>0</v>
      </c>
      <c r="G27" s="51">
        <f t="shared" si="8"/>
        <v>0</v>
      </c>
      <c r="H27" s="51">
        <f t="shared" si="8"/>
        <v>0</v>
      </c>
      <c r="I27" s="51">
        <f t="shared" si="8"/>
        <v>0</v>
      </c>
      <c r="J27" s="52">
        <f t="shared" si="8"/>
        <v>0</v>
      </c>
      <c r="K27" s="56">
        <f t="shared" si="1"/>
        <v>0</v>
      </c>
    </row>
    <row r="28" spans="1:11">
      <c r="A28" s="81" t="s">
        <v>93</v>
      </c>
      <c r="B28" s="85" t="s">
        <v>266</v>
      </c>
      <c r="C28" s="51">
        <f>C29+C30</f>
        <v>0</v>
      </c>
      <c r="D28" s="51">
        <f t="shared" ref="D28:J28" si="9">D29+D30</f>
        <v>0</v>
      </c>
      <c r="E28" s="51">
        <f t="shared" si="9"/>
        <v>0</v>
      </c>
      <c r="F28" s="51">
        <f t="shared" si="9"/>
        <v>0</v>
      </c>
      <c r="G28" s="51">
        <f t="shared" si="9"/>
        <v>0</v>
      </c>
      <c r="H28" s="51">
        <f t="shared" si="9"/>
        <v>0</v>
      </c>
      <c r="I28" s="51">
        <f t="shared" si="9"/>
        <v>0</v>
      </c>
      <c r="J28" s="52">
        <f t="shared" si="9"/>
        <v>0</v>
      </c>
      <c r="K28" s="56">
        <f t="shared" si="1"/>
        <v>0</v>
      </c>
    </row>
    <row r="29" spans="1:11">
      <c r="A29" s="65" t="s">
        <v>94</v>
      </c>
      <c r="B29" s="86" t="s">
        <v>267</v>
      </c>
      <c r="C29" s="47"/>
      <c r="D29" s="48"/>
      <c r="E29" s="48"/>
      <c r="F29" s="48"/>
      <c r="G29" s="48"/>
      <c r="H29" s="48"/>
      <c r="I29" s="48"/>
      <c r="J29" s="49"/>
      <c r="K29" s="56">
        <f t="shared" si="1"/>
        <v>0</v>
      </c>
    </row>
    <row r="30" spans="1:11">
      <c r="A30" s="65" t="s">
        <v>95</v>
      </c>
      <c r="B30" s="86" t="s">
        <v>268</v>
      </c>
      <c r="C30" s="47"/>
      <c r="D30" s="48"/>
      <c r="E30" s="48"/>
      <c r="F30" s="48"/>
      <c r="G30" s="48"/>
      <c r="H30" s="48"/>
      <c r="I30" s="48"/>
      <c r="J30" s="49"/>
      <c r="K30" s="56">
        <f t="shared" si="1"/>
        <v>0</v>
      </c>
    </row>
    <row r="31" spans="1:11">
      <c r="A31" s="81" t="s">
        <v>96</v>
      </c>
      <c r="B31" s="85" t="s">
        <v>269</v>
      </c>
      <c r="C31" s="51">
        <f>C32+C33</f>
        <v>0</v>
      </c>
      <c r="D31" s="51">
        <f t="shared" ref="D31:J31" si="10">D32+D33</f>
        <v>0</v>
      </c>
      <c r="E31" s="51">
        <f t="shared" si="10"/>
        <v>0</v>
      </c>
      <c r="F31" s="51">
        <f t="shared" si="10"/>
        <v>0</v>
      </c>
      <c r="G31" s="51">
        <f t="shared" si="10"/>
        <v>0</v>
      </c>
      <c r="H31" s="51">
        <f t="shared" si="10"/>
        <v>0</v>
      </c>
      <c r="I31" s="51">
        <f t="shared" si="10"/>
        <v>0</v>
      </c>
      <c r="J31" s="52">
        <f t="shared" si="10"/>
        <v>0</v>
      </c>
      <c r="K31" s="56">
        <f t="shared" si="1"/>
        <v>0</v>
      </c>
    </row>
    <row r="32" spans="1:11">
      <c r="A32" s="65" t="s">
        <v>97</v>
      </c>
      <c r="B32" s="86" t="s">
        <v>270</v>
      </c>
      <c r="C32" s="48"/>
      <c r="D32" s="48"/>
      <c r="E32" s="48"/>
      <c r="F32" s="48"/>
      <c r="G32" s="48"/>
      <c r="H32" s="48"/>
      <c r="I32" s="48"/>
      <c r="J32" s="49"/>
      <c r="K32" s="56">
        <f t="shared" si="1"/>
        <v>0</v>
      </c>
    </row>
    <row r="33" spans="1:11">
      <c r="A33" s="65" t="s">
        <v>98</v>
      </c>
      <c r="B33" s="86" t="s">
        <v>271</v>
      </c>
      <c r="C33" s="48"/>
      <c r="D33" s="48"/>
      <c r="E33" s="48"/>
      <c r="F33" s="48"/>
      <c r="G33" s="48"/>
      <c r="H33" s="48"/>
      <c r="I33" s="48"/>
      <c r="J33" s="49"/>
      <c r="K33" s="56">
        <f t="shared" si="1"/>
        <v>0</v>
      </c>
    </row>
    <row r="34" spans="1:11">
      <c r="A34" s="67" t="s">
        <v>190</v>
      </c>
      <c r="B34" s="89" t="s">
        <v>272</v>
      </c>
      <c r="C34" s="54">
        <f>C35+C36+C37+C38+C41</f>
        <v>0</v>
      </c>
      <c r="D34" s="54">
        <f t="shared" ref="D34:J34" si="11">D35+D36+D37+D38+D41</f>
        <v>0</v>
      </c>
      <c r="E34" s="54">
        <f t="shared" si="11"/>
        <v>0</v>
      </c>
      <c r="F34" s="54">
        <f t="shared" si="11"/>
        <v>0</v>
      </c>
      <c r="G34" s="54">
        <f t="shared" si="11"/>
        <v>0</v>
      </c>
      <c r="H34" s="54">
        <f t="shared" si="11"/>
        <v>0</v>
      </c>
      <c r="I34" s="54">
        <f t="shared" si="11"/>
        <v>0</v>
      </c>
      <c r="J34" s="55">
        <f t="shared" si="11"/>
        <v>0</v>
      </c>
      <c r="K34" s="56">
        <f t="shared" si="1"/>
        <v>0</v>
      </c>
    </row>
    <row r="35" spans="1:11">
      <c r="A35" s="63" t="s">
        <v>191</v>
      </c>
      <c r="B35" s="90" t="s">
        <v>273</v>
      </c>
      <c r="C35" s="47"/>
      <c r="D35" s="48"/>
      <c r="E35" s="48"/>
      <c r="F35" s="48"/>
      <c r="G35" s="48"/>
      <c r="H35" s="48"/>
      <c r="I35" s="48"/>
      <c r="J35" s="49"/>
      <c r="K35" s="56">
        <f t="shared" si="1"/>
        <v>0</v>
      </c>
    </row>
    <row r="36" spans="1:11">
      <c r="A36" s="63" t="s">
        <v>192</v>
      </c>
      <c r="B36" s="90" t="s">
        <v>274</v>
      </c>
      <c r="C36" s="48"/>
      <c r="D36" s="48"/>
      <c r="E36" s="48"/>
      <c r="F36" s="48"/>
      <c r="G36" s="48"/>
      <c r="H36" s="48"/>
      <c r="I36" s="48"/>
      <c r="J36" s="49"/>
      <c r="K36" s="56">
        <f t="shared" si="1"/>
        <v>0</v>
      </c>
    </row>
    <row r="37" spans="1:11">
      <c r="A37" s="63" t="s">
        <v>214</v>
      </c>
      <c r="B37" s="84" t="s">
        <v>275</v>
      </c>
      <c r="C37" s="48"/>
      <c r="D37" s="48"/>
      <c r="E37" s="48"/>
      <c r="F37" s="48"/>
      <c r="G37" s="48"/>
      <c r="H37" s="48"/>
      <c r="I37" s="48"/>
      <c r="J37" s="49"/>
      <c r="K37" s="56">
        <f t="shared" si="1"/>
        <v>0</v>
      </c>
    </row>
    <row r="38" spans="1:11">
      <c r="A38" s="64" t="s">
        <v>215</v>
      </c>
      <c r="B38" s="84" t="s">
        <v>276</v>
      </c>
      <c r="C38" s="51">
        <f>C39+C40</f>
        <v>0</v>
      </c>
      <c r="D38" s="51">
        <f t="shared" ref="D38:J38" si="12">D39+D40</f>
        <v>0</v>
      </c>
      <c r="E38" s="51">
        <f t="shared" si="12"/>
        <v>0</v>
      </c>
      <c r="F38" s="51">
        <f t="shared" si="12"/>
        <v>0</v>
      </c>
      <c r="G38" s="51">
        <f t="shared" si="12"/>
        <v>0</v>
      </c>
      <c r="H38" s="51">
        <f t="shared" si="12"/>
        <v>0</v>
      </c>
      <c r="I38" s="51">
        <f t="shared" si="12"/>
        <v>0</v>
      </c>
      <c r="J38" s="52">
        <f t="shared" si="12"/>
        <v>0</v>
      </c>
      <c r="K38" s="56">
        <f t="shared" si="1"/>
        <v>0</v>
      </c>
    </row>
    <row r="39" spans="1:11">
      <c r="A39" s="65" t="s">
        <v>216</v>
      </c>
      <c r="B39" s="86" t="s">
        <v>735</v>
      </c>
      <c r="C39" s="48"/>
      <c r="D39" s="48"/>
      <c r="E39" s="47"/>
      <c r="F39" s="47"/>
      <c r="G39" s="48"/>
      <c r="H39" s="48"/>
      <c r="I39" s="48"/>
      <c r="J39" s="49"/>
      <c r="K39" s="56">
        <f t="shared" si="1"/>
        <v>0</v>
      </c>
    </row>
    <row r="40" spans="1:11">
      <c r="A40" s="65" t="s">
        <v>217</v>
      </c>
      <c r="B40" s="86" t="s">
        <v>277</v>
      </c>
      <c r="C40" s="48"/>
      <c r="D40" s="48"/>
      <c r="E40" s="47"/>
      <c r="F40" s="47"/>
      <c r="G40" s="48"/>
      <c r="H40" s="48"/>
      <c r="I40" s="48"/>
      <c r="J40" s="49"/>
      <c r="K40" s="56">
        <f t="shared" si="1"/>
        <v>0</v>
      </c>
    </row>
    <row r="41" spans="1:11">
      <c r="A41" s="64" t="s">
        <v>218</v>
      </c>
      <c r="B41" s="88" t="s">
        <v>278</v>
      </c>
      <c r="C41" s="51">
        <f>C42+C43</f>
        <v>0</v>
      </c>
      <c r="D41" s="51">
        <f t="shared" ref="D41:J41" si="13">D42+D43</f>
        <v>0</v>
      </c>
      <c r="E41" s="51">
        <f t="shared" si="13"/>
        <v>0</v>
      </c>
      <c r="F41" s="51">
        <f t="shared" si="13"/>
        <v>0</v>
      </c>
      <c r="G41" s="51">
        <f t="shared" si="13"/>
        <v>0</v>
      </c>
      <c r="H41" s="51">
        <f t="shared" si="13"/>
        <v>0</v>
      </c>
      <c r="I41" s="51">
        <f t="shared" si="13"/>
        <v>0</v>
      </c>
      <c r="J41" s="52">
        <f t="shared" si="13"/>
        <v>0</v>
      </c>
      <c r="K41" s="56">
        <f t="shared" si="1"/>
        <v>0</v>
      </c>
    </row>
    <row r="42" spans="1:11">
      <c r="A42" s="65" t="s">
        <v>219</v>
      </c>
      <c r="B42" s="91" t="s">
        <v>736</v>
      </c>
      <c r="C42" s="48"/>
      <c r="D42" s="48"/>
      <c r="E42" s="48"/>
      <c r="F42" s="48"/>
      <c r="G42" s="48"/>
      <c r="H42" s="48"/>
      <c r="I42" s="48"/>
      <c r="J42" s="49"/>
      <c r="K42" s="56">
        <f t="shared" si="1"/>
        <v>0</v>
      </c>
    </row>
    <row r="43" spans="1:11">
      <c r="A43" s="65" t="s">
        <v>220</v>
      </c>
      <c r="B43" s="86" t="s">
        <v>277</v>
      </c>
      <c r="C43" s="48"/>
      <c r="D43" s="48"/>
      <c r="E43" s="48"/>
      <c r="F43" s="48"/>
      <c r="G43" s="48"/>
      <c r="H43" s="48"/>
      <c r="I43" s="48"/>
      <c r="J43" s="49"/>
      <c r="K43" s="56">
        <f t="shared" si="1"/>
        <v>0</v>
      </c>
    </row>
    <row r="44" spans="1:11">
      <c r="A44" s="67" t="s">
        <v>193</v>
      </c>
      <c r="B44" s="83" t="s">
        <v>129</v>
      </c>
      <c r="C44" s="54">
        <f>C45+C50+C51</f>
        <v>0</v>
      </c>
      <c r="D44" s="54">
        <f t="shared" ref="D44:J44" si="14">D45+D50+D51</f>
        <v>0</v>
      </c>
      <c r="E44" s="54">
        <f t="shared" si="14"/>
        <v>0</v>
      </c>
      <c r="F44" s="54">
        <f t="shared" si="14"/>
        <v>0</v>
      </c>
      <c r="G44" s="54">
        <f t="shared" si="14"/>
        <v>0</v>
      </c>
      <c r="H44" s="54">
        <f t="shared" si="14"/>
        <v>0</v>
      </c>
      <c r="I44" s="54">
        <f t="shared" si="14"/>
        <v>0</v>
      </c>
      <c r="J44" s="55">
        <f t="shared" si="14"/>
        <v>0</v>
      </c>
      <c r="K44" s="56">
        <f t="shared" si="1"/>
        <v>0</v>
      </c>
    </row>
    <row r="45" spans="1:11">
      <c r="A45" s="64" t="s">
        <v>194</v>
      </c>
      <c r="B45" s="84" t="s">
        <v>280</v>
      </c>
      <c r="C45" s="51">
        <f>C46+C49</f>
        <v>0</v>
      </c>
      <c r="D45" s="51">
        <f t="shared" ref="D45:J45" si="15">D46+D49</f>
        <v>0</v>
      </c>
      <c r="E45" s="51">
        <f t="shared" si="15"/>
        <v>0</v>
      </c>
      <c r="F45" s="51">
        <f t="shared" si="15"/>
        <v>0</v>
      </c>
      <c r="G45" s="51">
        <f t="shared" si="15"/>
        <v>0</v>
      </c>
      <c r="H45" s="51">
        <f t="shared" si="15"/>
        <v>0</v>
      </c>
      <c r="I45" s="51">
        <f t="shared" si="15"/>
        <v>0</v>
      </c>
      <c r="J45" s="52">
        <f t="shared" si="15"/>
        <v>0</v>
      </c>
      <c r="K45" s="56">
        <f t="shared" si="1"/>
        <v>0</v>
      </c>
    </row>
    <row r="46" spans="1:11">
      <c r="A46" s="82" t="s">
        <v>221</v>
      </c>
      <c r="B46" s="92" t="s">
        <v>281</v>
      </c>
      <c r="C46" s="51">
        <f>C47+C48</f>
        <v>0</v>
      </c>
      <c r="D46" s="51">
        <f t="shared" ref="D46:J46" si="16">D47+D48</f>
        <v>0</v>
      </c>
      <c r="E46" s="51">
        <f t="shared" si="16"/>
        <v>0</v>
      </c>
      <c r="F46" s="51">
        <f t="shared" si="16"/>
        <v>0</v>
      </c>
      <c r="G46" s="51">
        <f t="shared" si="16"/>
        <v>0</v>
      </c>
      <c r="H46" s="51">
        <f t="shared" si="16"/>
        <v>0</v>
      </c>
      <c r="I46" s="51">
        <f t="shared" si="16"/>
        <v>0</v>
      </c>
      <c r="J46" s="52">
        <f t="shared" si="16"/>
        <v>0</v>
      </c>
      <c r="K46" s="56">
        <f t="shared" si="1"/>
        <v>0</v>
      </c>
    </row>
    <row r="47" spans="1:11" ht="17.25">
      <c r="A47" s="65" t="s">
        <v>222</v>
      </c>
      <c r="B47" s="86" t="s">
        <v>282</v>
      </c>
      <c r="C47" s="48"/>
      <c r="D47" s="48"/>
      <c r="E47" s="48"/>
      <c r="F47" s="48"/>
      <c r="G47" s="48"/>
      <c r="H47" s="48"/>
      <c r="I47" s="48"/>
      <c r="J47" s="49"/>
      <c r="K47" s="56">
        <f t="shared" si="1"/>
        <v>0</v>
      </c>
    </row>
    <row r="48" spans="1:11">
      <c r="A48" s="65" t="s">
        <v>223</v>
      </c>
      <c r="B48" s="86" t="s">
        <v>283</v>
      </c>
      <c r="C48" s="48"/>
      <c r="D48" s="48"/>
      <c r="E48" s="48"/>
      <c r="F48" s="48"/>
      <c r="G48" s="48"/>
      <c r="H48" s="48"/>
      <c r="I48" s="48"/>
      <c r="J48" s="49"/>
      <c r="K48" s="56">
        <f t="shared" si="1"/>
        <v>0</v>
      </c>
    </row>
    <row r="49" spans="1:11">
      <c r="A49" s="65" t="s">
        <v>224</v>
      </c>
      <c r="B49" s="93" t="s">
        <v>284</v>
      </c>
      <c r="C49" s="563"/>
      <c r="D49" s="563"/>
      <c r="E49" s="563"/>
      <c r="F49" s="563"/>
      <c r="G49" s="563"/>
      <c r="H49" s="563"/>
      <c r="I49" s="563"/>
      <c r="J49" s="564"/>
      <c r="K49" s="580">
        <f t="shared" si="1"/>
        <v>0</v>
      </c>
    </row>
    <row r="50" spans="1:11">
      <c r="A50" s="63" t="s">
        <v>195</v>
      </c>
      <c r="B50" s="84" t="s">
        <v>285</v>
      </c>
      <c r="C50" s="563"/>
      <c r="D50" s="563"/>
      <c r="E50" s="563"/>
      <c r="F50" s="563"/>
      <c r="G50" s="563"/>
      <c r="H50" s="563"/>
      <c r="I50" s="563"/>
      <c r="J50" s="564"/>
      <c r="K50" s="580">
        <f t="shared" si="1"/>
        <v>0</v>
      </c>
    </row>
    <row r="51" spans="1:11">
      <c r="A51" s="63" t="s">
        <v>196</v>
      </c>
      <c r="B51" s="84" t="s">
        <v>286</v>
      </c>
      <c r="C51" s="563"/>
      <c r="D51" s="563"/>
      <c r="E51" s="563"/>
      <c r="F51" s="563"/>
      <c r="G51" s="563"/>
      <c r="H51" s="563"/>
      <c r="I51" s="563"/>
      <c r="J51" s="564"/>
      <c r="K51" s="580">
        <f t="shared" si="1"/>
        <v>0</v>
      </c>
    </row>
    <row r="52" spans="1:11">
      <c r="A52" s="67" t="s">
        <v>225</v>
      </c>
      <c r="B52" s="83" t="s">
        <v>147</v>
      </c>
      <c r="C52" s="581">
        <f>C53+C54+C57+C68</f>
        <v>0</v>
      </c>
      <c r="D52" s="581">
        <f t="shared" ref="D52:J52" si="17">D53+D54+D57+D68</f>
        <v>0</v>
      </c>
      <c r="E52" s="581">
        <f t="shared" si="17"/>
        <v>0</v>
      </c>
      <c r="F52" s="581">
        <f t="shared" si="17"/>
        <v>0</v>
      </c>
      <c r="G52" s="581">
        <f t="shared" si="17"/>
        <v>0</v>
      </c>
      <c r="H52" s="581">
        <f t="shared" si="17"/>
        <v>0</v>
      </c>
      <c r="I52" s="581">
        <f t="shared" si="17"/>
        <v>0</v>
      </c>
      <c r="J52" s="582">
        <f t="shared" si="17"/>
        <v>0</v>
      </c>
      <c r="K52" s="580">
        <f t="shared" si="1"/>
        <v>0</v>
      </c>
    </row>
    <row r="53" spans="1:11">
      <c r="A53" s="63" t="s">
        <v>226</v>
      </c>
      <c r="B53" s="84" t="s">
        <v>287</v>
      </c>
      <c r="C53" s="563"/>
      <c r="D53" s="563"/>
      <c r="E53" s="563"/>
      <c r="F53" s="563"/>
      <c r="G53" s="563"/>
      <c r="H53" s="563"/>
      <c r="I53" s="563"/>
      <c r="J53" s="564"/>
      <c r="K53" s="580">
        <f t="shared" si="1"/>
        <v>0</v>
      </c>
    </row>
    <row r="54" spans="1:11">
      <c r="A54" s="569" t="s">
        <v>227</v>
      </c>
      <c r="B54" s="88" t="s">
        <v>786</v>
      </c>
      <c r="C54" s="581">
        <f>C55+C56</f>
        <v>0</v>
      </c>
      <c r="D54" s="581">
        <f t="shared" ref="D54:J54" si="18">D55+D56</f>
        <v>0</v>
      </c>
      <c r="E54" s="581">
        <f t="shared" si="18"/>
        <v>0</v>
      </c>
      <c r="F54" s="581">
        <f t="shared" si="18"/>
        <v>0</v>
      </c>
      <c r="G54" s="581">
        <f t="shared" si="18"/>
        <v>0</v>
      </c>
      <c r="H54" s="581">
        <f t="shared" si="18"/>
        <v>0</v>
      </c>
      <c r="I54" s="581">
        <f t="shared" si="18"/>
        <v>0</v>
      </c>
      <c r="J54" s="582">
        <f t="shared" si="18"/>
        <v>0</v>
      </c>
      <c r="K54" s="580">
        <f>C54+D54+E54+H54</f>
        <v>0</v>
      </c>
    </row>
    <row r="55" spans="1:11">
      <c r="A55" s="575" t="s">
        <v>787</v>
      </c>
      <c r="B55" s="88" t="s">
        <v>789</v>
      </c>
      <c r="C55" s="563"/>
      <c r="D55" s="563"/>
      <c r="E55" s="563"/>
      <c r="F55" s="563"/>
      <c r="G55" s="563"/>
      <c r="H55" s="563"/>
      <c r="I55" s="563"/>
      <c r="J55" s="564"/>
      <c r="K55" s="580">
        <f t="shared" si="1"/>
        <v>0</v>
      </c>
    </row>
    <row r="56" spans="1:11">
      <c r="A56" s="575" t="s">
        <v>788</v>
      </c>
      <c r="B56" s="88" t="s">
        <v>790</v>
      </c>
      <c r="C56" s="563"/>
      <c r="D56" s="563"/>
      <c r="E56" s="563"/>
      <c r="F56" s="563"/>
      <c r="G56" s="563"/>
      <c r="H56" s="563"/>
      <c r="I56" s="563"/>
      <c r="J56" s="564"/>
      <c r="K56" s="580">
        <f t="shared" si="1"/>
        <v>0</v>
      </c>
    </row>
    <row r="57" spans="1:11">
      <c r="A57" s="576">
        <v>5.3</v>
      </c>
      <c r="B57" s="84" t="s">
        <v>288</v>
      </c>
      <c r="C57" s="567">
        <f>C58+C63</f>
        <v>0</v>
      </c>
      <c r="D57" s="567">
        <f t="shared" ref="D57:J57" si="19">D58+D63</f>
        <v>0</v>
      </c>
      <c r="E57" s="567">
        <f t="shared" si="19"/>
        <v>0</v>
      </c>
      <c r="F57" s="567">
        <f t="shared" si="19"/>
        <v>0</v>
      </c>
      <c r="G57" s="567">
        <f t="shared" si="19"/>
        <v>0</v>
      </c>
      <c r="H57" s="567">
        <f t="shared" si="19"/>
        <v>0</v>
      </c>
      <c r="I57" s="567">
        <f t="shared" si="19"/>
        <v>0</v>
      </c>
      <c r="J57" s="568">
        <f t="shared" si="19"/>
        <v>0</v>
      </c>
      <c r="K57" s="580">
        <f>C57+D57+E57+H57</f>
        <v>0</v>
      </c>
    </row>
    <row r="58" spans="1:11">
      <c r="A58" s="576" t="s">
        <v>228</v>
      </c>
      <c r="B58" s="577" t="s">
        <v>288</v>
      </c>
      <c r="C58" s="567">
        <f>C59+C60+C61+C62</f>
        <v>0</v>
      </c>
      <c r="D58" s="567">
        <f t="shared" ref="D58:J58" si="20">D59+D60+D61+D62</f>
        <v>0</v>
      </c>
      <c r="E58" s="567">
        <f t="shared" si="20"/>
        <v>0</v>
      </c>
      <c r="F58" s="567">
        <f t="shared" si="20"/>
        <v>0</v>
      </c>
      <c r="G58" s="567">
        <f t="shared" si="20"/>
        <v>0</v>
      </c>
      <c r="H58" s="567">
        <f t="shared" si="20"/>
        <v>0</v>
      </c>
      <c r="I58" s="567">
        <f t="shared" si="20"/>
        <v>0</v>
      </c>
      <c r="J58" s="568">
        <f t="shared" si="20"/>
        <v>0</v>
      </c>
      <c r="K58" s="580">
        <f>C58+D58+E58+H58</f>
        <v>0</v>
      </c>
    </row>
    <row r="59" spans="1:11">
      <c r="A59" s="578" t="s">
        <v>229</v>
      </c>
      <c r="B59" s="23" t="s">
        <v>737</v>
      </c>
      <c r="C59" s="562"/>
      <c r="D59" s="562"/>
      <c r="E59" s="562"/>
      <c r="F59" s="562"/>
      <c r="G59" s="562"/>
      <c r="H59" s="562"/>
      <c r="I59" s="562"/>
      <c r="J59" s="571"/>
      <c r="K59" s="580">
        <f t="shared" si="1"/>
        <v>0</v>
      </c>
    </row>
    <row r="60" spans="1:11">
      <c r="A60" s="578" t="s">
        <v>230</v>
      </c>
      <c r="B60" s="23" t="s">
        <v>738</v>
      </c>
      <c r="C60" s="562"/>
      <c r="D60" s="562"/>
      <c r="E60" s="562"/>
      <c r="F60" s="562"/>
      <c r="G60" s="562"/>
      <c r="H60" s="562"/>
      <c r="I60" s="562"/>
      <c r="J60" s="571"/>
      <c r="K60" s="580">
        <f>C60+D60+E60+H60</f>
        <v>0</v>
      </c>
    </row>
    <row r="61" spans="1:11">
      <c r="A61" s="578" t="s">
        <v>231</v>
      </c>
      <c r="B61" s="23" t="s">
        <v>739</v>
      </c>
      <c r="C61" s="562"/>
      <c r="D61" s="562"/>
      <c r="E61" s="562"/>
      <c r="F61" s="562"/>
      <c r="G61" s="562"/>
      <c r="H61" s="562"/>
      <c r="I61" s="562"/>
      <c r="J61" s="571"/>
      <c r="K61" s="580">
        <f t="shared" si="1"/>
        <v>0</v>
      </c>
    </row>
    <row r="62" spans="1:11">
      <c r="A62" s="578" t="s">
        <v>232</v>
      </c>
      <c r="B62" s="23" t="s">
        <v>740</v>
      </c>
      <c r="C62" s="562"/>
      <c r="D62" s="562"/>
      <c r="E62" s="562"/>
      <c r="F62" s="562"/>
      <c r="G62" s="562"/>
      <c r="H62" s="562"/>
      <c r="I62" s="562"/>
      <c r="J62" s="571"/>
      <c r="K62" s="580">
        <f>C62+D62+E62+H62</f>
        <v>0</v>
      </c>
    </row>
    <row r="63" spans="1:11">
      <c r="A63" s="576" t="s">
        <v>233</v>
      </c>
      <c r="B63" s="577" t="s">
        <v>289</v>
      </c>
      <c r="C63" s="567">
        <f>C64+C65+C66+C67</f>
        <v>0</v>
      </c>
      <c r="D63" s="567">
        <f t="shared" ref="D63:J63" si="21">D64+D65+D66+D67</f>
        <v>0</v>
      </c>
      <c r="E63" s="567">
        <f t="shared" si="21"/>
        <v>0</v>
      </c>
      <c r="F63" s="567">
        <f t="shared" si="21"/>
        <v>0</v>
      </c>
      <c r="G63" s="567">
        <f t="shared" si="21"/>
        <v>0</v>
      </c>
      <c r="H63" s="567">
        <f t="shared" si="21"/>
        <v>0</v>
      </c>
      <c r="I63" s="567">
        <f t="shared" si="21"/>
        <v>0</v>
      </c>
      <c r="J63" s="568">
        <f t="shared" si="21"/>
        <v>0</v>
      </c>
      <c r="K63" s="580">
        <f t="shared" si="1"/>
        <v>0</v>
      </c>
    </row>
    <row r="64" spans="1:11">
      <c r="A64" s="578" t="s">
        <v>234</v>
      </c>
      <c r="B64" s="23" t="s">
        <v>741</v>
      </c>
      <c r="C64" s="562"/>
      <c r="D64" s="562"/>
      <c r="E64" s="562"/>
      <c r="F64" s="562"/>
      <c r="G64" s="562"/>
      <c r="H64" s="562"/>
      <c r="I64" s="562"/>
      <c r="J64" s="571"/>
      <c r="K64" s="580">
        <f t="shared" si="1"/>
        <v>0</v>
      </c>
    </row>
    <row r="65" spans="1:11">
      <c r="A65" s="578" t="s">
        <v>235</v>
      </c>
      <c r="B65" s="23" t="s">
        <v>742</v>
      </c>
      <c r="C65" s="562"/>
      <c r="D65" s="562"/>
      <c r="E65" s="562"/>
      <c r="F65" s="562"/>
      <c r="G65" s="562"/>
      <c r="H65" s="562"/>
      <c r="I65" s="562"/>
      <c r="J65" s="571"/>
      <c r="K65" s="580">
        <f t="shared" si="1"/>
        <v>0</v>
      </c>
    </row>
    <row r="66" spans="1:11">
      <c r="A66" s="578" t="s">
        <v>236</v>
      </c>
      <c r="B66" s="23" t="s">
        <v>743</v>
      </c>
      <c r="C66" s="562"/>
      <c r="D66" s="562"/>
      <c r="E66" s="562"/>
      <c r="F66" s="562"/>
      <c r="G66" s="562"/>
      <c r="H66" s="562"/>
      <c r="I66" s="562"/>
      <c r="J66" s="571"/>
      <c r="K66" s="580">
        <f t="shared" si="1"/>
        <v>0</v>
      </c>
    </row>
    <row r="67" spans="1:11">
      <c r="A67" s="578" t="s">
        <v>237</v>
      </c>
      <c r="B67" s="23" t="s">
        <v>744</v>
      </c>
      <c r="C67" s="562"/>
      <c r="D67" s="562"/>
      <c r="E67" s="562"/>
      <c r="F67" s="562"/>
      <c r="G67" s="562"/>
      <c r="H67" s="562"/>
      <c r="I67" s="562"/>
      <c r="J67" s="571"/>
      <c r="K67" s="580">
        <f t="shared" si="1"/>
        <v>0</v>
      </c>
    </row>
    <row r="68" spans="1:11">
      <c r="A68" s="576">
        <v>5.4</v>
      </c>
      <c r="B68" s="88" t="s">
        <v>724</v>
      </c>
      <c r="C68" s="567">
        <f>C69+C70+C71+C72+C73+C74+C75+C76</f>
        <v>0</v>
      </c>
      <c r="D68" s="567">
        <f t="shared" ref="D68:J68" si="22">D69+D70+D71+D72+D73+D74+D75+D76</f>
        <v>0</v>
      </c>
      <c r="E68" s="567">
        <f t="shared" si="22"/>
        <v>0</v>
      </c>
      <c r="F68" s="567">
        <f t="shared" si="22"/>
        <v>0</v>
      </c>
      <c r="G68" s="567">
        <f t="shared" si="22"/>
        <v>0</v>
      </c>
      <c r="H68" s="567">
        <f t="shared" si="22"/>
        <v>0</v>
      </c>
      <c r="I68" s="567">
        <f t="shared" si="22"/>
        <v>0</v>
      </c>
      <c r="J68" s="568">
        <f t="shared" si="22"/>
        <v>0</v>
      </c>
      <c r="K68" s="580">
        <f t="shared" si="1"/>
        <v>0</v>
      </c>
    </row>
    <row r="69" spans="1:11">
      <c r="A69" s="579" t="s">
        <v>238</v>
      </c>
      <c r="B69" s="87" t="s">
        <v>290</v>
      </c>
      <c r="C69" s="562"/>
      <c r="D69" s="563"/>
      <c r="E69" s="563"/>
      <c r="F69" s="563"/>
      <c r="G69" s="563"/>
      <c r="H69" s="563"/>
      <c r="I69" s="563"/>
      <c r="J69" s="564"/>
      <c r="K69" s="580">
        <f t="shared" si="1"/>
        <v>0</v>
      </c>
    </row>
    <row r="70" spans="1:11">
      <c r="A70" s="579" t="s">
        <v>239</v>
      </c>
      <c r="B70" s="85" t="s">
        <v>291</v>
      </c>
      <c r="C70" s="48"/>
      <c r="D70" s="48"/>
      <c r="E70" s="48"/>
      <c r="F70" s="48"/>
      <c r="G70" s="48"/>
      <c r="H70" s="48"/>
      <c r="I70" s="48"/>
      <c r="J70" s="49"/>
      <c r="K70" s="56">
        <f t="shared" si="1"/>
        <v>0</v>
      </c>
    </row>
    <row r="71" spans="1:11">
      <c r="A71" s="579" t="s">
        <v>240</v>
      </c>
      <c r="B71" s="87" t="s">
        <v>745</v>
      </c>
      <c r="C71" s="47"/>
      <c r="D71" s="48"/>
      <c r="E71" s="48"/>
      <c r="F71" s="48"/>
      <c r="G71" s="48"/>
      <c r="H71" s="48"/>
      <c r="I71" s="48"/>
      <c r="J71" s="49"/>
      <c r="K71" s="56">
        <f t="shared" si="1"/>
        <v>0</v>
      </c>
    </row>
    <row r="72" spans="1:11">
      <c r="A72" s="579" t="s">
        <v>241</v>
      </c>
      <c r="B72" s="85" t="s">
        <v>292</v>
      </c>
      <c r="C72" s="48"/>
      <c r="D72" s="48"/>
      <c r="E72" s="48"/>
      <c r="F72" s="48"/>
      <c r="G72" s="48"/>
      <c r="H72" s="48"/>
      <c r="I72" s="48"/>
      <c r="J72" s="49"/>
      <c r="K72" s="56">
        <f t="shared" si="1"/>
        <v>0</v>
      </c>
    </row>
    <row r="73" spans="1:11">
      <c r="A73" s="579" t="s">
        <v>242</v>
      </c>
      <c r="B73" s="85" t="s">
        <v>293</v>
      </c>
      <c r="C73" s="48"/>
      <c r="D73" s="48"/>
      <c r="E73" s="48"/>
      <c r="F73" s="48"/>
      <c r="G73" s="48"/>
      <c r="H73" s="48"/>
      <c r="I73" s="48"/>
      <c r="J73" s="49"/>
      <c r="K73" s="56">
        <f t="shared" si="1"/>
        <v>0</v>
      </c>
    </row>
    <row r="74" spans="1:11">
      <c r="A74" s="579" t="s">
        <v>243</v>
      </c>
      <c r="B74" s="87" t="s">
        <v>294</v>
      </c>
      <c r="C74" s="47"/>
      <c r="D74" s="48"/>
      <c r="E74" s="48"/>
      <c r="F74" s="48"/>
      <c r="G74" s="48"/>
      <c r="H74" s="48"/>
      <c r="I74" s="48"/>
      <c r="J74" s="49"/>
      <c r="K74" s="56">
        <f t="shared" si="1"/>
        <v>0</v>
      </c>
    </row>
    <row r="75" spans="1:11">
      <c r="A75" s="579" t="s">
        <v>244</v>
      </c>
      <c r="B75" s="87" t="s">
        <v>295</v>
      </c>
      <c r="C75" s="48"/>
      <c r="D75" s="48"/>
      <c r="E75" s="48"/>
      <c r="F75" s="48"/>
      <c r="G75" s="48"/>
      <c r="H75" s="48"/>
      <c r="I75" s="48"/>
      <c r="J75" s="49"/>
      <c r="K75" s="56">
        <f t="shared" si="1"/>
        <v>0</v>
      </c>
    </row>
    <row r="76" spans="1:11" ht="15.75" thickBot="1">
      <c r="A76" s="579" t="s">
        <v>245</v>
      </c>
      <c r="B76" s="87" t="s">
        <v>296</v>
      </c>
      <c r="C76" s="47"/>
      <c r="D76" s="48"/>
      <c r="E76" s="48"/>
      <c r="F76" s="48"/>
      <c r="G76" s="48"/>
      <c r="H76" s="48"/>
      <c r="I76" s="48"/>
      <c r="J76" s="49"/>
      <c r="K76" s="56">
        <f t="shared" si="1"/>
        <v>0</v>
      </c>
    </row>
    <row r="77" spans="1:11" ht="15.75" thickBot="1">
      <c r="A77" s="69"/>
      <c r="B77" s="94" t="s">
        <v>297</v>
      </c>
      <c r="C77" s="59">
        <f>C10+C11+C34+C44+C52</f>
        <v>0</v>
      </c>
      <c r="D77" s="59">
        <f t="shared" ref="D77:J77" si="23">D10+D11+D34+D44+D52</f>
        <v>0</v>
      </c>
      <c r="E77" s="59">
        <f t="shared" si="23"/>
        <v>0</v>
      </c>
      <c r="F77" s="59">
        <f t="shared" si="23"/>
        <v>0</v>
      </c>
      <c r="G77" s="59">
        <f t="shared" si="23"/>
        <v>0</v>
      </c>
      <c r="H77" s="59">
        <f t="shared" si="23"/>
        <v>0</v>
      </c>
      <c r="I77" s="59">
        <f t="shared" si="23"/>
        <v>0</v>
      </c>
      <c r="J77" s="60">
        <f t="shared" si="23"/>
        <v>0</v>
      </c>
      <c r="K77" s="61">
        <f>C77+D77+E77+H77</f>
        <v>0</v>
      </c>
    </row>
    <row r="79" spans="1:11">
      <c r="B79" s="33" t="s">
        <v>161</v>
      </c>
    </row>
    <row r="80" spans="1:11">
      <c r="B80" s="95" t="s">
        <v>298</v>
      </c>
    </row>
  </sheetData>
  <mergeCells count="7">
    <mergeCell ref="A7:A9"/>
    <mergeCell ref="B7:B8"/>
    <mergeCell ref="C7:D8"/>
    <mergeCell ref="F7:J7"/>
    <mergeCell ref="K7:K9"/>
    <mergeCell ref="E8:G8"/>
    <mergeCell ref="H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Normal="100" workbookViewId="0"/>
  </sheetViews>
  <sheetFormatPr defaultRowHeight="15"/>
  <cols>
    <col min="1" max="1" width="24.28515625" bestFit="1" customWidth="1"/>
    <col min="2" max="2" width="65" bestFit="1" customWidth="1"/>
    <col min="3" max="3" width="12.28515625" bestFit="1" customWidth="1"/>
    <col min="4" max="4" width="11.140625" customWidth="1"/>
  </cols>
  <sheetData>
    <row r="1" spans="1:5">
      <c r="A1" s="96" t="s">
        <v>299</v>
      </c>
      <c r="B1" s="97">
        <v>3</v>
      </c>
    </row>
    <row r="2" spans="1:5">
      <c r="A2" s="96" t="s">
        <v>300</v>
      </c>
      <c r="B2" s="12" t="s">
        <v>301</v>
      </c>
    </row>
    <row r="3" spans="1:5">
      <c r="A3" s="96" t="s">
        <v>302</v>
      </c>
      <c r="B3" s="96" t="s">
        <v>303</v>
      </c>
    </row>
    <row r="4" spans="1:5">
      <c r="A4" s="96" t="s">
        <v>304</v>
      </c>
      <c r="B4" s="96" t="s">
        <v>305</v>
      </c>
    </row>
    <row r="5" spans="1:5">
      <c r="A5" s="98" t="s">
        <v>306</v>
      </c>
      <c r="B5" s="98" t="s">
        <v>307</v>
      </c>
    </row>
    <row r="6" spans="1:5" ht="15.75" thickBot="1"/>
    <row r="7" spans="1:5" ht="30.75" thickBot="1">
      <c r="A7" s="112" t="s">
        <v>308</v>
      </c>
      <c r="B7" s="113" t="s">
        <v>309</v>
      </c>
      <c r="C7" s="114" t="s">
        <v>310</v>
      </c>
      <c r="D7" s="115" t="s">
        <v>311</v>
      </c>
      <c r="E7" s="116" t="s">
        <v>297</v>
      </c>
    </row>
    <row r="8" spans="1:5">
      <c r="A8" s="62" t="s">
        <v>174</v>
      </c>
      <c r="B8" s="122" t="s">
        <v>321</v>
      </c>
      <c r="C8" s="99">
        <f>C9+C13+C14+C17</f>
        <v>0</v>
      </c>
      <c r="D8" s="99">
        <f>D9+D13+D14+D17</f>
        <v>0</v>
      </c>
      <c r="E8" s="100">
        <f>C8+D8</f>
        <v>0</v>
      </c>
    </row>
    <row r="9" spans="1:5">
      <c r="A9" s="117" t="s">
        <v>175</v>
      </c>
      <c r="B9" s="85" t="s">
        <v>322</v>
      </c>
      <c r="C9" s="101">
        <f>C10+C11+C12</f>
        <v>0</v>
      </c>
      <c r="D9" s="101">
        <f>D10+D11+D12</f>
        <v>0</v>
      </c>
      <c r="E9" s="102">
        <f t="shared" ref="E9:E70" si="0">C9+D9</f>
        <v>0</v>
      </c>
    </row>
    <row r="10" spans="1:5">
      <c r="A10" s="65" t="s">
        <v>312</v>
      </c>
      <c r="B10" s="124" t="s">
        <v>746</v>
      </c>
      <c r="C10" s="48"/>
      <c r="D10" s="48"/>
      <c r="E10" s="103">
        <f t="shared" si="0"/>
        <v>0</v>
      </c>
    </row>
    <row r="11" spans="1:5">
      <c r="A11" s="65" t="s">
        <v>313</v>
      </c>
      <c r="B11" s="124" t="s">
        <v>323</v>
      </c>
      <c r="C11" s="48"/>
      <c r="D11" s="48"/>
      <c r="E11" s="103">
        <f t="shared" si="0"/>
        <v>0</v>
      </c>
    </row>
    <row r="12" spans="1:5">
      <c r="A12" s="65" t="s">
        <v>314</v>
      </c>
      <c r="B12" s="123" t="s">
        <v>324</v>
      </c>
      <c r="C12" s="47"/>
      <c r="D12" s="47"/>
      <c r="E12" s="103">
        <f t="shared" si="0"/>
        <v>0</v>
      </c>
    </row>
    <row r="13" spans="1:5">
      <c r="A13" s="117" t="s">
        <v>176</v>
      </c>
      <c r="B13" s="85" t="s">
        <v>325</v>
      </c>
      <c r="C13" s="47"/>
      <c r="D13" s="47"/>
      <c r="E13" s="102">
        <f t="shared" si="0"/>
        <v>0</v>
      </c>
    </row>
    <row r="14" spans="1:5">
      <c r="A14" s="117" t="s">
        <v>177</v>
      </c>
      <c r="B14" s="85" t="s">
        <v>326</v>
      </c>
      <c r="C14" s="101">
        <f>C15+C16</f>
        <v>0</v>
      </c>
      <c r="D14" s="101">
        <f>D15+D16</f>
        <v>0</v>
      </c>
      <c r="E14" s="102">
        <f t="shared" si="0"/>
        <v>0</v>
      </c>
    </row>
    <row r="15" spans="1:5">
      <c r="A15" s="65" t="s">
        <v>62</v>
      </c>
      <c r="B15" s="124" t="s">
        <v>327</v>
      </c>
      <c r="C15" s="48"/>
      <c r="D15" s="48"/>
      <c r="E15" s="103">
        <f t="shared" si="0"/>
        <v>0</v>
      </c>
    </row>
    <row r="16" spans="1:5">
      <c r="A16" s="65" t="s">
        <v>63</v>
      </c>
      <c r="B16" s="123" t="s">
        <v>328</v>
      </c>
      <c r="C16" s="48"/>
      <c r="D16" s="48"/>
      <c r="E16" s="103">
        <f t="shared" si="0"/>
        <v>0</v>
      </c>
    </row>
    <row r="17" spans="1:5">
      <c r="A17" s="117" t="s">
        <v>178</v>
      </c>
      <c r="B17" s="87" t="s">
        <v>329</v>
      </c>
      <c r="C17" s="48"/>
      <c r="D17" s="48"/>
      <c r="E17" s="102">
        <f t="shared" si="0"/>
        <v>0</v>
      </c>
    </row>
    <row r="18" spans="1:5">
      <c r="A18" s="67" t="s">
        <v>179</v>
      </c>
      <c r="B18" s="24" t="s">
        <v>330</v>
      </c>
      <c r="C18" s="48"/>
      <c r="D18" s="48"/>
      <c r="E18" s="102">
        <f t="shared" si="0"/>
        <v>0</v>
      </c>
    </row>
    <row r="19" spans="1:5">
      <c r="A19" s="67" t="s">
        <v>190</v>
      </c>
      <c r="B19" s="24" t="s">
        <v>331</v>
      </c>
      <c r="C19" s="104">
        <f>C20+C26+C29+C30</f>
        <v>0</v>
      </c>
      <c r="D19" s="104">
        <f>D20+D26+D29+D30</f>
        <v>0</v>
      </c>
      <c r="E19" s="102">
        <f t="shared" si="0"/>
        <v>0</v>
      </c>
    </row>
    <row r="20" spans="1:5">
      <c r="A20" s="117" t="s">
        <v>191</v>
      </c>
      <c r="B20" s="87" t="s">
        <v>332</v>
      </c>
      <c r="C20" s="101">
        <f>C21+C22+C23+C24+C25</f>
        <v>0</v>
      </c>
      <c r="D20" s="101">
        <f>D21+D22+D23+D24+D25</f>
        <v>0</v>
      </c>
      <c r="E20" s="105">
        <f t="shared" si="0"/>
        <v>0</v>
      </c>
    </row>
    <row r="21" spans="1:5">
      <c r="A21" s="65" t="s">
        <v>131</v>
      </c>
      <c r="B21" s="123" t="s">
        <v>333</v>
      </c>
      <c r="C21" s="48"/>
      <c r="D21" s="48"/>
      <c r="E21" s="106">
        <f t="shared" si="0"/>
        <v>0</v>
      </c>
    </row>
    <row r="22" spans="1:5">
      <c r="A22" s="65" t="s">
        <v>137</v>
      </c>
      <c r="B22" s="123" t="s">
        <v>334</v>
      </c>
      <c r="C22" s="48"/>
      <c r="D22" s="48"/>
      <c r="E22" s="106">
        <f t="shared" si="0"/>
        <v>0</v>
      </c>
    </row>
    <row r="23" spans="1:5">
      <c r="A23" s="65" t="s">
        <v>142</v>
      </c>
      <c r="B23" s="123" t="s">
        <v>335</v>
      </c>
      <c r="C23" s="48"/>
      <c r="D23" s="48"/>
      <c r="E23" s="106">
        <f t="shared" si="0"/>
        <v>0</v>
      </c>
    </row>
    <row r="24" spans="1:5">
      <c r="A24" s="65" t="s">
        <v>144</v>
      </c>
      <c r="B24" s="123" t="s">
        <v>336</v>
      </c>
      <c r="C24" s="48"/>
      <c r="D24" s="48"/>
      <c r="E24" s="106">
        <f t="shared" si="0"/>
        <v>0</v>
      </c>
    </row>
    <row r="25" spans="1:5">
      <c r="A25" s="65" t="s">
        <v>315</v>
      </c>
      <c r="B25" s="123" t="s">
        <v>337</v>
      </c>
      <c r="C25" s="48"/>
      <c r="D25" s="48"/>
      <c r="E25" s="106">
        <f t="shared" si="0"/>
        <v>0</v>
      </c>
    </row>
    <row r="26" spans="1:5">
      <c r="A26" s="117" t="s">
        <v>192</v>
      </c>
      <c r="B26" s="492" t="s">
        <v>747</v>
      </c>
      <c r="C26" s="101">
        <f>C27+C28</f>
        <v>0</v>
      </c>
      <c r="D26" s="101">
        <f>D27+D28</f>
        <v>0</v>
      </c>
      <c r="E26" s="105">
        <f t="shared" si="0"/>
        <v>0</v>
      </c>
    </row>
    <row r="27" spans="1:5">
      <c r="A27" s="65" t="s">
        <v>316</v>
      </c>
      <c r="B27" s="125" t="s">
        <v>339</v>
      </c>
      <c r="C27" s="48"/>
      <c r="D27" s="48"/>
      <c r="E27" s="106">
        <f t="shared" si="0"/>
        <v>0</v>
      </c>
    </row>
    <row r="28" spans="1:5">
      <c r="A28" s="65" t="s">
        <v>317</v>
      </c>
      <c r="B28" s="125" t="s">
        <v>340</v>
      </c>
      <c r="C28" s="48"/>
      <c r="D28" s="48"/>
      <c r="E28" s="106">
        <f t="shared" si="0"/>
        <v>0</v>
      </c>
    </row>
    <row r="29" spans="1:5">
      <c r="A29" s="117" t="s">
        <v>214</v>
      </c>
      <c r="B29" s="87" t="s">
        <v>338</v>
      </c>
      <c r="C29" s="48"/>
      <c r="D29" s="48"/>
      <c r="E29" s="105">
        <f t="shared" si="0"/>
        <v>0</v>
      </c>
    </row>
    <row r="30" spans="1:5">
      <c r="A30" s="117" t="s">
        <v>215</v>
      </c>
      <c r="B30" s="87" t="s">
        <v>341</v>
      </c>
      <c r="C30" s="48"/>
      <c r="D30" s="48"/>
      <c r="E30" s="105">
        <f t="shared" si="0"/>
        <v>0</v>
      </c>
    </row>
    <row r="31" spans="1:5">
      <c r="A31" s="67" t="s">
        <v>193</v>
      </c>
      <c r="B31" s="83" t="s">
        <v>342</v>
      </c>
      <c r="C31" s="104">
        <f>C32+C33+C34</f>
        <v>0</v>
      </c>
      <c r="D31" s="104">
        <f>D32+D33+D34</f>
        <v>0</v>
      </c>
      <c r="E31" s="102">
        <f t="shared" si="0"/>
        <v>0</v>
      </c>
    </row>
    <row r="32" spans="1:5">
      <c r="A32" s="117" t="s">
        <v>194</v>
      </c>
      <c r="B32" s="87" t="s">
        <v>343</v>
      </c>
      <c r="C32" s="48"/>
      <c r="D32" s="48"/>
      <c r="E32" s="106">
        <f t="shared" si="0"/>
        <v>0</v>
      </c>
    </row>
    <row r="33" spans="1:5">
      <c r="A33" s="117" t="s">
        <v>195</v>
      </c>
      <c r="B33" s="85" t="s">
        <v>344</v>
      </c>
      <c r="C33" s="47"/>
      <c r="D33" s="48"/>
      <c r="E33" s="106">
        <f t="shared" si="0"/>
        <v>0</v>
      </c>
    </row>
    <row r="34" spans="1:5">
      <c r="A34" s="117" t="s">
        <v>196</v>
      </c>
      <c r="B34" s="85" t="s">
        <v>345</v>
      </c>
      <c r="C34" s="48"/>
      <c r="D34" s="48"/>
      <c r="E34" s="106">
        <f t="shared" si="0"/>
        <v>0</v>
      </c>
    </row>
    <row r="35" spans="1:5">
      <c r="A35" s="67" t="s">
        <v>225</v>
      </c>
      <c r="B35" s="83" t="s">
        <v>346</v>
      </c>
      <c r="C35" s="47"/>
      <c r="D35" s="48"/>
      <c r="E35" s="102">
        <f t="shared" si="0"/>
        <v>0</v>
      </c>
    </row>
    <row r="36" spans="1:5" ht="15.75" thickBot="1">
      <c r="A36" s="118" t="s">
        <v>318</v>
      </c>
      <c r="B36" s="83" t="s">
        <v>347</v>
      </c>
      <c r="C36" s="48"/>
      <c r="D36" s="48"/>
      <c r="E36" s="107">
        <f t="shared" si="0"/>
        <v>0</v>
      </c>
    </row>
    <row r="37" spans="1:5" ht="15.75" thickBot="1">
      <c r="A37" s="119"/>
      <c r="B37" s="126" t="s">
        <v>348</v>
      </c>
      <c r="C37" s="108">
        <f>C8+C18+C19+C31+C35+C36</f>
        <v>0</v>
      </c>
      <c r="D37" s="108">
        <f>D8+D18+D19+D31+D35+D36</f>
        <v>0</v>
      </c>
      <c r="E37" s="109">
        <f t="shared" si="0"/>
        <v>0</v>
      </c>
    </row>
    <row r="38" spans="1:5">
      <c r="A38" s="120" t="s">
        <v>174</v>
      </c>
      <c r="B38" s="83" t="s">
        <v>349</v>
      </c>
      <c r="C38" s="110">
        <f>C39+C44+C48+C49</f>
        <v>0</v>
      </c>
      <c r="D38" s="110">
        <f>D39+D44+D48+D49</f>
        <v>0</v>
      </c>
      <c r="E38" s="111">
        <f t="shared" si="0"/>
        <v>0</v>
      </c>
    </row>
    <row r="39" spans="1:5">
      <c r="A39" s="583" t="s">
        <v>175</v>
      </c>
      <c r="B39" s="127" t="s">
        <v>350</v>
      </c>
      <c r="C39" s="584">
        <f>C40+C41+C42+C43</f>
        <v>0</v>
      </c>
      <c r="D39" s="584">
        <f>D40+D41+D42+D43</f>
        <v>0</v>
      </c>
      <c r="E39" s="585">
        <f t="shared" si="0"/>
        <v>0</v>
      </c>
    </row>
    <row r="40" spans="1:5">
      <c r="A40" s="574" t="s">
        <v>312</v>
      </c>
      <c r="B40" s="493" t="s">
        <v>748</v>
      </c>
      <c r="C40" s="562"/>
      <c r="D40" s="562"/>
      <c r="E40" s="586">
        <f t="shared" si="0"/>
        <v>0</v>
      </c>
    </row>
    <row r="41" spans="1:5">
      <c r="A41" s="574" t="s">
        <v>313</v>
      </c>
      <c r="B41" s="125" t="s">
        <v>351</v>
      </c>
      <c r="C41" s="562"/>
      <c r="D41" s="562"/>
      <c r="E41" s="586">
        <f t="shared" si="0"/>
        <v>0</v>
      </c>
    </row>
    <row r="42" spans="1:5">
      <c r="A42" s="569" t="s">
        <v>314</v>
      </c>
      <c r="B42" s="125" t="s">
        <v>352</v>
      </c>
      <c r="C42" s="562"/>
      <c r="D42" s="562"/>
      <c r="E42" s="586">
        <f>C42+D42</f>
        <v>0</v>
      </c>
    </row>
    <row r="43" spans="1:5">
      <c r="A43" s="569" t="s">
        <v>319</v>
      </c>
      <c r="B43" s="125" t="s">
        <v>324</v>
      </c>
      <c r="C43" s="562"/>
      <c r="D43" s="562"/>
      <c r="E43" s="586">
        <f t="shared" si="0"/>
        <v>0</v>
      </c>
    </row>
    <row r="44" spans="1:5">
      <c r="A44" s="117" t="s">
        <v>176</v>
      </c>
      <c r="B44" s="87" t="s">
        <v>353</v>
      </c>
      <c r="C44" s="101">
        <f>C45+C46+C47</f>
        <v>0</v>
      </c>
      <c r="D44" s="101">
        <f>D45+D46+D47</f>
        <v>0</v>
      </c>
      <c r="E44" s="105">
        <f t="shared" si="0"/>
        <v>0</v>
      </c>
    </row>
    <row r="45" spans="1:5">
      <c r="A45" s="65" t="s">
        <v>50</v>
      </c>
      <c r="B45" s="124" t="s">
        <v>748</v>
      </c>
      <c r="C45" s="47"/>
      <c r="D45" s="47"/>
      <c r="E45" s="106">
        <f t="shared" si="0"/>
        <v>0</v>
      </c>
    </row>
    <row r="46" spans="1:5">
      <c r="A46" s="65" t="s">
        <v>58</v>
      </c>
      <c r="B46" s="123" t="s">
        <v>354</v>
      </c>
      <c r="C46" s="47"/>
      <c r="D46" s="47"/>
      <c r="E46" s="106">
        <f t="shared" si="0"/>
        <v>0</v>
      </c>
    </row>
    <row r="47" spans="1:5">
      <c r="A47" s="65" t="s">
        <v>320</v>
      </c>
      <c r="B47" s="123" t="s">
        <v>355</v>
      </c>
      <c r="C47" s="47"/>
      <c r="D47" s="47"/>
      <c r="E47" s="106">
        <f t="shared" si="0"/>
        <v>0</v>
      </c>
    </row>
    <row r="48" spans="1:5">
      <c r="A48" s="117" t="s">
        <v>177</v>
      </c>
      <c r="B48" s="87" t="s">
        <v>749</v>
      </c>
      <c r="C48" s="47"/>
      <c r="D48" s="47"/>
      <c r="E48" s="105">
        <f t="shared" si="0"/>
        <v>0</v>
      </c>
    </row>
    <row r="49" spans="1:5">
      <c r="A49" s="117" t="s">
        <v>178</v>
      </c>
      <c r="B49" s="87" t="s">
        <v>356</v>
      </c>
      <c r="C49" s="101">
        <f>C50+C51+C52</f>
        <v>0</v>
      </c>
      <c r="D49" s="101">
        <f>D50+D51+D52</f>
        <v>0</v>
      </c>
      <c r="E49" s="105">
        <f t="shared" si="0"/>
        <v>0</v>
      </c>
    </row>
    <row r="50" spans="1:5">
      <c r="A50" s="65" t="s">
        <v>64</v>
      </c>
      <c r="B50" s="125" t="s">
        <v>357</v>
      </c>
      <c r="C50" s="47"/>
      <c r="D50" s="47"/>
      <c r="E50" s="106">
        <f t="shared" si="0"/>
        <v>0</v>
      </c>
    </row>
    <row r="51" spans="1:5">
      <c r="A51" s="65" t="s">
        <v>68</v>
      </c>
      <c r="B51" s="125" t="s">
        <v>358</v>
      </c>
      <c r="C51" s="47"/>
      <c r="D51" s="47"/>
      <c r="E51" s="106">
        <f t="shared" si="0"/>
        <v>0</v>
      </c>
    </row>
    <row r="52" spans="1:5">
      <c r="A52" s="65" t="s">
        <v>71</v>
      </c>
      <c r="B52" s="125" t="s">
        <v>359</v>
      </c>
      <c r="C52" s="47"/>
      <c r="D52" s="47"/>
      <c r="E52" s="106">
        <f t="shared" si="0"/>
        <v>0</v>
      </c>
    </row>
    <row r="53" spans="1:5">
      <c r="A53" s="67" t="s">
        <v>179</v>
      </c>
      <c r="B53" s="24" t="s">
        <v>360</v>
      </c>
      <c r="C53" s="101">
        <f>C54</f>
        <v>0</v>
      </c>
      <c r="D53" s="101">
        <f t="shared" ref="D53" si="1">D54</f>
        <v>0</v>
      </c>
      <c r="E53" s="103">
        <f t="shared" si="0"/>
        <v>0</v>
      </c>
    </row>
    <row r="54" spans="1:5">
      <c r="A54" s="117" t="s">
        <v>180</v>
      </c>
      <c r="B54" s="124" t="s">
        <v>361</v>
      </c>
      <c r="C54" s="47"/>
      <c r="D54" s="47"/>
      <c r="E54" s="106">
        <f t="shared" si="0"/>
        <v>0</v>
      </c>
    </row>
    <row r="55" spans="1:5">
      <c r="A55" s="67" t="s">
        <v>190</v>
      </c>
      <c r="B55" s="24" t="s">
        <v>362</v>
      </c>
      <c r="C55" s="101">
        <f>C56+C62+C65+C66+C67</f>
        <v>0</v>
      </c>
      <c r="D55" s="101">
        <f t="shared" ref="D55" si="2">D56+D62+D65+D66+D67</f>
        <v>0</v>
      </c>
      <c r="E55" s="102">
        <f t="shared" si="0"/>
        <v>0</v>
      </c>
    </row>
    <row r="56" spans="1:5">
      <c r="A56" s="117" t="s">
        <v>191</v>
      </c>
      <c r="B56" s="87" t="s">
        <v>363</v>
      </c>
      <c r="C56" s="101">
        <f>C57+C58+C59+C60+C61</f>
        <v>0</v>
      </c>
      <c r="D56" s="101">
        <f>D57+D58+D59+D60+D61</f>
        <v>0</v>
      </c>
      <c r="E56" s="105">
        <f t="shared" si="0"/>
        <v>0</v>
      </c>
    </row>
    <row r="57" spans="1:5">
      <c r="A57" s="65" t="s">
        <v>131</v>
      </c>
      <c r="B57" s="123" t="s">
        <v>364</v>
      </c>
      <c r="C57" s="48"/>
      <c r="D57" s="48"/>
      <c r="E57" s="106">
        <f t="shared" si="0"/>
        <v>0</v>
      </c>
    </row>
    <row r="58" spans="1:5">
      <c r="A58" s="65" t="s">
        <v>137</v>
      </c>
      <c r="B58" s="123" t="s">
        <v>365</v>
      </c>
      <c r="C58" s="48"/>
      <c r="D58" s="48"/>
      <c r="E58" s="106">
        <f t="shared" si="0"/>
        <v>0</v>
      </c>
    </row>
    <row r="59" spans="1:5">
      <c r="A59" s="65" t="s">
        <v>142</v>
      </c>
      <c r="B59" s="123" t="s">
        <v>366</v>
      </c>
      <c r="C59" s="48"/>
      <c r="D59" s="48"/>
      <c r="E59" s="106">
        <f t="shared" si="0"/>
        <v>0</v>
      </c>
    </row>
    <row r="60" spans="1:5">
      <c r="A60" s="65" t="s">
        <v>144</v>
      </c>
      <c r="B60" s="123" t="s">
        <v>367</v>
      </c>
      <c r="C60" s="48"/>
      <c r="D60" s="48"/>
      <c r="E60" s="106">
        <f t="shared" si="0"/>
        <v>0</v>
      </c>
    </row>
    <row r="61" spans="1:5">
      <c r="A61" s="65" t="s">
        <v>315</v>
      </c>
      <c r="B61" s="123" t="s">
        <v>368</v>
      </c>
      <c r="C61" s="48"/>
      <c r="D61" s="48"/>
      <c r="E61" s="106">
        <f t="shared" si="0"/>
        <v>0</v>
      </c>
    </row>
    <row r="62" spans="1:5">
      <c r="A62" s="117" t="s">
        <v>192</v>
      </c>
      <c r="B62" s="87" t="s">
        <v>372</v>
      </c>
      <c r="C62" s="101">
        <f>C63+C64</f>
        <v>0</v>
      </c>
      <c r="D62" s="101">
        <f>D63+D64</f>
        <v>0</v>
      </c>
      <c r="E62" s="105">
        <f t="shared" si="0"/>
        <v>0</v>
      </c>
    </row>
    <row r="63" spans="1:5">
      <c r="A63" s="65" t="s">
        <v>316</v>
      </c>
      <c r="B63" s="125" t="s">
        <v>373</v>
      </c>
      <c r="C63" s="48"/>
      <c r="D63" s="48"/>
      <c r="E63" s="106">
        <f t="shared" si="0"/>
        <v>0</v>
      </c>
    </row>
    <row r="64" spans="1:5">
      <c r="A64" s="65" t="s">
        <v>317</v>
      </c>
      <c r="B64" s="125" t="s">
        <v>374</v>
      </c>
      <c r="C64" s="48"/>
      <c r="D64" s="48"/>
      <c r="E64" s="106">
        <f t="shared" si="0"/>
        <v>0</v>
      </c>
    </row>
    <row r="65" spans="1:5">
      <c r="A65" s="117" t="s">
        <v>214</v>
      </c>
      <c r="B65" s="87" t="s">
        <v>369</v>
      </c>
      <c r="C65" s="48"/>
      <c r="D65" s="48"/>
      <c r="E65" s="106">
        <f t="shared" si="0"/>
        <v>0</v>
      </c>
    </row>
    <row r="66" spans="1:5">
      <c r="A66" s="117" t="s">
        <v>215</v>
      </c>
      <c r="B66" s="128" t="s">
        <v>370</v>
      </c>
      <c r="C66" s="48"/>
      <c r="D66" s="48"/>
      <c r="E66" s="106">
        <f t="shared" si="0"/>
        <v>0</v>
      </c>
    </row>
    <row r="67" spans="1:5">
      <c r="A67" s="117" t="s">
        <v>218</v>
      </c>
      <c r="B67" s="87" t="s">
        <v>371</v>
      </c>
      <c r="C67" s="48"/>
      <c r="D67" s="48"/>
      <c r="E67" s="106">
        <f t="shared" si="0"/>
        <v>0</v>
      </c>
    </row>
    <row r="68" spans="1:5">
      <c r="A68" s="67" t="s">
        <v>193</v>
      </c>
      <c r="B68" s="83" t="s">
        <v>375</v>
      </c>
      <c r="C68" s="48"/>
      <c r="D68" s="48"/>
      <c r="E68" s="102">
        <f t="shared" si="0"/>
        <v>0</v>
      </c>
    </row>
    <row r="69" spans="1:5" ht="15.75" thickBot="1">
      <c r="A69" s="121" t="s">
        <v>225</v>
      </c>
      <c r="B69" s="129" t="s">
        <v>376</v>
      </c>
      <c r="C69" s="48"/>
      <c r="D69" s="48"/>
      <c r="E69" s="107">
        <f t="shared" si="0"/>
        <v>0</v>
      </c>
    </row>
    <row r="70" spans="1:5" ht="15.75" thickBot="1">
      <c r="A70" s="119"/>
      <c r="B70" s="126" t="s">
        <v>377</v>
      </c>
      <c r="C70" s="108">
        <f>C38+C53+C55+C68+C69</f>
        <v>0</v>
      </c>
      <c r="D70" s="108">
        <f>D38+D53+D55+D68+D69</f>
        <v>0</v>
      </c>
      <c r="E70" s="109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85" zoomScaleNormal="85" workbookViewId="0"/>
  </sheetViews>
  <sheetFormatPr defaultRowHeight="15"/>
  <cols>
    <col min="1" max="1" width="21.85546875" bestFit="1" customWidth="1"/>
    <col min="2" max="2" width="55.28515625" bestFit="1" customWidth="1"/>
  </cols>
  <sheetData>
    <row r="1" spans="1:7">
      <c r="A1" s="9" t="s">
        <v>37</v>
      </c>
      <c r="B1" s="10">
        <v>4</v>
      </c>
    </row>
    <row r="2" spans="1:7">
      <c r="A2" s="11" t="s">
        <v>38</v>
      </c>
      <c r="B2" s="12" t="s">
        <v>378</v>
      </c>
    </row>
    <row r="3" spans="1:7">
      <c r="A3" s="11" t="s">
        <v>40</v>
      </c>
      <c r="B3" s="14" t="s">
        <v>379</v>
      </c>
    </row>
    <row r="4" spans="1:7">
      <c r="A4" s="11" t="s">
        <v>41</v>
      </c>
      <c r="B4" s="14" t="s">
        <v>42</v>
      </c>
    </row>
    <row r="5" spans="1:7">
      <c r="A5" s="11" t="s">
        <v>43</v>
      </c>
      <c r="B5" s="15" t="s">
        <v>44</v>
      </c>
    </row>
    <row r="6" spans="1:7" ht="15.75" thickBot="1"/>
    <row r="7" spans="1:7">
      <c r="A7" s="133"/>
      <c r="B7" s="733" t="s">
        <v>380</v>
      </c>
      <c r="C7" s="735" t="s">
        <v>163</v>
      </c>
      <c r="D7" s="736"/>
      <c r="E7" s="735" t="s">
        <v>164</v>
      </c>
      <c r="F7" s="736"/>
      <c r="G7" s="739" t="s">
        <v>165</v>
      </c>
    </row>
    <row r="8" spans="1:7" ht="15.75" thickBot="1">
      <c r="A8" s="134" t="s">
        <v>45</v>
      </c>
      <c r="B8" s="734"/>
      <c r="C8" s="737"/>
      <c r="D8" s="738"/>
      <c r="E8" s="737"/>
      <c r="F8" s="738"/>
      <c r="G8" s="740"/>
    </row>
    <row r="9" spans="1:7" ht="15.75" thickBot="1">
      <c r="A9" s="135"/>
      <c r="B9" s="136"/>
      <c r="C9" s="137" t="s">
        <v>167</v>
      </c>
      <c r="D9" s="138" t="s">
        <v>170</v>
      </c>
      <c r="E9" s="137" t="s">
        <v>167</v>
      </c>
      <c r="F9" s="139" t="s">
        <v>170</v>
      </c>
      <c r="G9" s="741"/>
    </row>
    <row r="10" spans="1:7">
      <c r="A10" s="62" t="s">
        <v>174</v>
      </c>
      <c r="B10" s="141" t="s">
        <v>381</v>
      </c>
      <c r="C10" s="43">
        <f>C11+C14</f>
        <v>0</v>
      </c>
      <c r="D10" s="43">
        <f>D11+D14</f>
        <v>0</v>
      </c>
      <c r="E10" s="43">
        <f>E11+E14</f>
        <v>0</v>
      </c>
      <c r="F10" s="44">
        <f>F11+F14</f>
        <v>0</v>
      </c>
      <c r="G10" s="45">
        <f>C10+D10+E10+F10</f>
        <v>0</v>
      </c>
    </row>
    <row r="11" spans="1:7">
      <c r="A11" s="65" t="s">
        <v>175</v>
      </c>
      <c r="B11" s="142" t="s">
        <v>382</v>
      </c>
      <c r="C11" s="47"/>
      <c r="D11" s="47"/>
      <c r="E11" s="47"/>
      <c r="F11" s="53"/>
      <c r="G11" s="56">
        <f t="shared" ref="G11:G29" si="0">C11+D11+E11+F11</f>
        <v>0</v>
      </c>
    </row>
    <row r="12" spans="1:7">
      <c r="A12" s="65" t="s">
        <v>312</v>
      </c>
      <c r="B12" s="142" t="s">
        <v>751</v>
      </c>
      <c r="C12" s="48"/>
      <c r="D12" s="48"/>
      <c r="E12" s="48"/>
      <c r="F12" s="49"/>
      <c r="G12" s="56">
        <f t="shared" si="0"/>
        <v>0</v>
      </c>
    </row>
    <row r="13" spans="1:7">
      <c r="A13" s="65" t="s">
        <v>313</v>
      </c>
      <c r="B13" s="142" t="s">
        <v>752</v>
      </c>
      <c r="C13" s="48"/>
      <c r="D13" s="48"/>
      <c r="E13" s="48"/>
      <c r="F13" s="49"/>
      <c r="G13" s="56">
        <f t="shared" si="0"/>
        <v>0</v>
      </c>
    </row>
    <row r="14" spans="1:7">
      <c r="A14" s="65" t="s">
        <v>176</v>
      </c>
      <c r="B14" s="142" t="s">
        <v>383</v>
      </c>
      <c r="C14" s="51">
        <f>C15+C16</f>
        <v>0</v>
      </c>
      <c r="D14" s="51">
        <f>D15+D16</f>
        <v>0</v>
      </c>
      <c r="E14" s="51">
        <f>E15+E16</f>
        <v>0</v>
      </c>
      <c r="F14" s="52">
        <f>F15+F16</f>
        <v>0</v>
      </c>
      <c r="G14" s="56">
        <f t="shared" si="0"/>
        <v>0</v>
      </c>
    </row>
    <row r="15" spans="1:7">
      <c r="A15" s="65" t="s">
        <v>50</v>
      </c>
      <c r="B15" s="143" t="s">
        <v>384</v>
      </c>
      <c r="C15" s="48"/>
      <c r="D15" s="48"/>
      <c r="E15" s="48"/>
      <c r="F15" s="49"/>
      <c r="G15" s="56">
        <f t="shared" si="0"/>
        <v>0</v>
      </c>
    </row>
    <row r="16" spans="1:7">
      <c r="A16" s="65" t="s">
        <v>58</v>
      </c>
      <c r="B16" s="143" t="s">
        <v>385</v>
      </c>
      <c r="C16" s="48"/>
      <c r="D16" s="48"/>
      <c r="E16" s="48"/>
      <c r="F16" s="49"/>
      <c r="G16" s="56">
        <f t="shared" si="0"/>
        <v>0</v>
      </c>
    </row>
    <row r="17" spans="1:7">
      <c r="A17" s="67" t="s">
        <v>179</v>
      </c>
      <c r="B17" s="144" t="s">
        <v>386</v>
      </c>
      <c r="C17" s="54">
        <f>C18+C21</f>
        <v>0</v>
      </c>
      <c r="D17" s="54">
        <f>D18+D21</f>
        <v>0</v>
      </c>
      <c r="E17" s="54">
        <f>E18+E21</f>
        <v>0</v>
      </c>
      <c r="F17" s="55">
        <f>F18+F21</f>
        <v>0</v>
      </c>
      <c r="G17" s="56">
        <f t="shared" si="0"/>
        <v>0</v>
      </c>
    </row>
    <row r="18" spans="1:7">
      <c r="A18" s="65" t="s">
        <v>180</v>
      </c>
      <c r="B18" s="143" t="s">
        <v>387</v>
      </c>
      <c r="C18" s="51">
        <f>C19+C20</f>
        <v>0</v>
      </c>
      <c r="D18" s="51">
        <f>D19+D20</f>
        <v>0</v>
      </c>
      <c r="E18" s="51">
        <f>E19+E20</f>
        <v>0</v>
      </c>
      <c r="F18" s="52">
        <f>F19+F20</f>
        <v>0</v>
      </c>
      <c r="G18" s="56">
        <f t="shared" si="0"/>
        <v>0</v>
      </c>
    </row>
    <row r="19" spans="1:7">
      <c r="A19" s="65" t="s">
        <v>78</v>
      </c>
      <c r="B19" s="142" t="s">
        <v>751</v>
      </c>
      <c r="C19" s="48"/>
      <c r="D19" s="48"/>
      <c r="E19" s="48"/>
      <c r="F19" s="49"/>
      <c r="G19" s="56">
        <f t="shared" si="0"/>
        <v>0</v>
      </c>
    </row>
    <row r="20" spans="1:7">
      <c r="A20" s="65" t="s">
        <v>83</v>
      </c>
      <c r="B20" s="142" t="s">
        <v>752</v>
      </c>
      <c r="C20" s="48"/>
      <c r="D20" s="48"/>
      <c r="E20" s="48"/>
      <c r="F20" s="49"/>
      <c r="G20" s="56">
        <f t="shared" si="0"/>
        <v>0</v>
      </c>
    </row>
    <row r="21" spans="1:7">
      <c r="A21" s="65" t="s">
        <v>181</v>
      </c>
      <c r="B21" s="142" t="s">
        <v>750</v>
      </c>
      <c r="C21" s="51">
        <f>C22+C23</f>
        <v>0</v>
      </c>
      <c r="D21" s="51">
        <f>D22+D23</f>
        <v>0</v>
      </c>
      <c r="E21" s="51">
        <f>E22+E23</f>
        <v>0</v>
      </c>
      <c r="F21" s="52">
        <f>F22+F23</f>
        <v>0</v>
      </c>
      <c r="G21" s="56">
        <f t="shared" si="0"/>
        <v>0</v>
      </c>
    </row>
    <row r="22" spans="1:7">
      <c r="A22" s="65" t="s">
        <v>93</v>
      </c>
      <c r="B22" s="143" t="s">
        <v>384</v>
      </c>
      <c r="C22" s="48"/>
      <c r="D22" s="48"/>
      <c r="E22" s="48"/>
      <c r="F22" s="49"/>
      <c r="G22" s="56">
        <f t="shared" si="0"/>
        <v>0</v>
      </c>
    </row>
    <row r="23" spans="1:7">
      <c r="A23" s="65" t="s">
        <v>96</v>
      </c>
      <c r="B23" s="143" t="s">
        <v>385</v>
      </c>
      <c r="C23" s="48"/>
      <c r="D23" s="48"/>
      <c r="E23" s="48"/>
      <c r="F23" s="49"/>
      <c r="G23" s="56">
        <f t="shared" si="0"/>
        <v>0</v>
      </c>
    </row>
    <row r="24" spans="1:7">
      <c r="A24" s="67" t="s">
        <v>190</v>
      </c>
      <c r="B24" s="144" t="s">
        <v>388</v>
      </c>
      <c r="C24" s="54">
        <f>C25+C26</f>
        <v>0</v>
      </c>
      <c r="D24" s="54">
        <f>D25+D26</f>
        <v>0</v>
      </c>
      <c r="E24" s="54">
        <f>E25+E26</f>
        <v>0</v>
      </c>
      <c r="F24" s="55">
        <f>F25+F26</f>
        <v>0</v>
      </c>
      <c r="G24" s="56">
        <f t="shared" si="0"/>
        <v>0</v>
      </c>
    </row>
    <row r="25" spans="1:7">
      <c r="A25" s="65" t="s">
        <v>191</v>
      </c>
      <c r="B25" s="145" t="s">
        <v>389</v>
      </c>
      <c r="C25" s="48"/>
      <c r="D25" s="48"/>
      <c r="E25" s="48"/>
      <c r="F25" s="49"/>
      <c r="G25" s="56">
        <f t="shared" si="0"/>
        <v>0</v>
      </c>
    </row>
    <row r="26" spans="1:7">
      <c r="A26" s="65" t="s">
        <v>192</v>
      </c>
      <c r="B26" s="145" t="s">
        <v>390</v>
      </c>
      <c r="C26" s="48"/>
      <c r="D26" s="48"/>
      <c r="E26" s="48"/>
      <c r="F26" s="49"/>
      <c r="G26" s="56">
        <f t="shared" si="0"/>
        <v>0</v>
      </c>
    </row>
    <row r="27" spans="1:7">
      <c r="A27" s="67" t="s">
        <v>193</v>
      </c>
      <c r="B27" s="146" t="s">
        <v>391</v>
      </c>
      <c r="C27" s="48"/>
      <c r="D27" s="48"/>
      <c r="E27" s="48"/>
      <c r="F27" s="49"/>
      <c r="G27" s="56">
        <f t="shared" si="0"/>
        <v>0</v>
      </c>
    </row>
    <row r="28" spans="1:7" ht="15.75" thickBot="1">
      <c r="A28" s="121" t="s">
        <v>225</v>
      </c>
      <c r="B28" s="144" t="s">
        <v>392</v>
      </c>
      <c r="C28" s="48"/>
      <c r="D28" s="48"/>
      <c r="E28" s="48"/>
      <c r="F28" s="49"/>
      <c r="G28" s="130">
        <f t="shared" si="0"/>
        <v>0</v>
      </c>
    </row>
    <row r="29" spans="1:7" ht="15.75" thickBot="1">
      <c r="A29" s="140"/>
      <c r="B29" s="147" t="s">
        <v>297</v>
      </c>
      <c r="C29" s="131">
        <f>C10+C17+C24+C27+C28</f>
        <v>0</v>
      </c>
      <c r="D29" s="131">
        <f>D10+D17+D24+D27+D28</f>
        <v>0</v>
      </c>
      <c r="E29" s="131">
        <f>E10+E17+E24+E27+E28</f>
        <v>0</v>
      </c>
      <c r="F29" s="131">
        <f>F10+F17+F24+F27+F28</f>
        <v>0</v>
      </c>
      <c r="G29" s="132">
        <f t="shared" si="0"/>
        <v>0</v>
      </c>
    </row>
  </sheetData>
  <mergeCells count="4">
    <mergeCell ref="B7:B8"/>
    <mergeCell ref="C7:D8"/>
    <mergeCell ref="E7:F8"/>
    <mergeCell ref="G7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/>
  <cols>
    <col min="1" max="1" width="21.85546875" bestFit="1" customWidth="1"/>
    <col min="2" max="2" width="34.42578125" bestFit="1" customWidth="1"/>
    <col min="4" max="4" width="10.5703125" customWidth="1"/>
    <col min="5" max="5" width="11.42578125" customWidth="1"/>
    <col min="6" max="6" width="12.28515625" customWidth="1"/>
    <col min="7" max="7" width="13.28515625" customWidth="1"/>
  </cols>
  <sheetData>
    <row r="1" spans="1:8">
      <c r="A1" s="9" t="s">
        <v>37</v>
      </c>
      <c r="B1" s="10">
        <v>5</v>
      </c>
    </row>
    <row r="2" spans="1:8">
      <c r="A2" s="11" t="s">
        <v>38</v>
      </c>
      <c r="B2" s="148" t="s">
        <v>9</v>
      </c>
    </row>
    <row r="3" spans="1:8">
      <c r="A3" s="11" t="s">
        <v>40</v>
      </c>
      <c r="B3" s="14" t="s">
        <v>379</v>
      </c>
    </row>
    <row r="4" spans="1:8">
      <c r="A4" s="11" t="s">
        <v>41</v>
      </c>
      <c r="B4" s="14" t="s">
        <v>42</v>
      </c>
    </row>
    <row r="5" spans="1:8">
      <c r="A5" s="11" t="s">
        <v>43</v>
      </c>
      <c r="B5" s="15" t="s">
        <v>44</v>
      </c>
    </row>
    <row r="6" spans="1:8" ht="15.75" thickBot="1"/>
    <row r="7" spans="1:8">
      <c r="A7" s="742" t="s">
        <v>45</v>
      </c>
      <c r="B7" s="744" t="s">
        <v>393</v>
      </c>
      <c r="C7" s="746" t="s">
        <v>394</v>
      </c>
      <c r="D7" s="747"/>
      <c r="E7" s="747"/>
      <c r="F7" s="747"/>
      <c r="G7" s="747"/>
      <c r="H7" s="158" t="s">
        <v>297</v>
      </c>
    </row>
    <row r="8" spans="1:8" ht="15.75" thickBot="1">
      <c r="A8" s="743"/>
      <c r="B8" s="745"/>
      <c r="C8" s="159" t="s">
        <v>395</v>
      </c>
      <c r="D8" s="160" t="s">
        <v>396</v>
      </c>
      <c r="E8" s="161" t="s">
        <v>397</v>
      </c>
      <c r="F8" s="161" t="s">
        <v>398</v>
      </c>
      <c r="G8" s="162" t="s">
        <v>399</v>
      </c>
      <c r="H8" s="163"/>
    </row>
    <row r="9" spans="1:8">
      <c r="B9" s="143" t="s">
        <v>400</v>
      </c>
      <c r="C9" s="149"/>
      <c r="D9" s="149"/>
      <c r="E9" s="149"/>
      <c r="F9" s="149"/>
      <c r="G9" s="150"/>
      <c r="H9" s="151">
        <f>SUM(C9:G9)</f>
        <v>0</v>
      </c>
    </row>
    <row r="10" spans="1:8">
      <c r="B10" s="143" t="s">
        <v>401</v>
      </c>
      <c r="C10" s="48"/>
      <c r="D10" s="48"/>
      <c r="E10" s="48"/>
      <c r="F10" s="48"/>
      <c r="G10" s="49"/>
      <c r="H10" s="50">
        <f>SUM(C10:G10)</f>
        <v>0</v>
      </c>
    </row>
    <row r="11" spans="1:8">
      <c r="B11" s="143" t="s">
        <v>402</v>
      </c>
      <c r="C11" s="48"/>
      <c r="D11" s="48"/>
      <c r="E11" s="48"/>
      <c r="F11" s="48"/>
      <c r="G11" s="53"/>
      <c r="H11" s="50">
        <f>SUM(C11:G11)</f>
        <v>0</v>
      </c>
    </row>
    <row r="12" spans="1:8" ht="15.75" thickBot="1">
      <c r="B12" s="27" t="s">
        <v>403</v>
      </c>
      <c r="C12" s="152"/>
      <c r="D12" s="152"/>
      <c r="E12" s="152"/>
      <c r="F12" s="152"/>
      <c r="G12" s="153"/>
      <c r="H12" s="154">
        <f>SUM(C12:G12)</f>
        <v>0</v>
      </c>
    </row>
    <row r="13" spans="1:8" ht="15.75" thickBot="1">
      <c r="A13" s="164"/>
      <c r="B13" s="147" t="s">
        <v>160</v>
      </c>
      <c r="C13" s="155">
        <f>SUM(C9:C12)</f>
        <v>0</v>
      </c>
      <c r="D13" s="155">
        <f>SUM(D9:D12)</f>
        <v>0</v>
      </c>
      <c r="E13" s="155">
        <f>SUM(E9:E12)</f>
        <v>0</v>
      </c>
      <c r="F13" s="155">
        <f>SUM(F9:F12)</f>
        <v>0</v>
      </c>
      <c r="G13" s="156">
        <f>SUM(G9:G12)</f>
        <v>0</v>
      </c>
      <c r="H13" s="157">
        <f>SUM(C13:G13)</f>
        <v>0</v>
      </c>
    </row>
  </sheetData>
  <mergeCells count="3">
    <mergeCell ref="A7:A8"/>
    <mergeCell ref="B7:B8"/>
    <mergeCell ref="C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A20" sqref="A20"/>
    </sheetView>
  </sheetViews>
  <sheetFormatPr defaultRowHeight="15"/>
  <cols>
    <col min="1" max="1" width="21.85546875" bestFit="1" customWidth="1"/>
    <col min="2" max="2" width="47" bestFit="1" customWidth="1"/>
    <col min="3" max="3" width="19" bestFit="1" customWidth="1"/>
    <col min="5" max="5" width="19.140625" bestFit="1" customWidth="1"/>
    <col min="6" max="6" width="18" bestFit="1" customWidth="1"/>
    <col min="7" max="7" width="16.85546875" bestFit="1" customWidth="1"/>
    <col min="8" max="8" width="19.140625" bestFit="1" customWidth="1"/>
    <col min="9" max="9" width="10.5703125" customWidth="1"/>
  </cols>
  <sheetData>
    <row r="1" spans="1:9">
      <c r="A1" s="9" t="s">
        <v>37</v>
      </c>
      <c r="B1" s="10">
        <v>6</v>
      </c>
    </row>
    <row r="2" spans="1:9">
      <c r="A2" s="11" t="s">
        <v>38</v>
      </c>
      <c r="B2" s="73" t="s">
        <v>10</v>
      </c>
    </row>
    <row r="3" spans="1:9">
      <c r="A3" s="11" t="s">
        <v>40</v>
      </c>
      <c r="B3" s="14" t="s">
        <v>379</v>
      </c>
    </row>
    <row r="4" spans="1:9">
      <c r="A4" s="11" t="s">
        <v>41</v>
      </c>
      <c r="B4" s="14" t="s">
        <v>42</v>
      </c>
    </row>
    <row r="5" spans="1:9">
      <c r="A5" s="11" t="s">
        <v>43</v>
      </c>
      <c r="B5" s="15" t="s">
        <v>44</v>
      </c>
    </row>
    <row r="6" spans="1:9" ht="15.75" thickBot="1"/>
    <row r="7" spans="1:9" ht="15.75" thickBot="1">
      <c r="A7" s="760" t="s">
        <v>45</v>
      </c>
      <c r="B7" s="763" t="s">
        <v>410</v>
      </c>
      <c r="C7" s="766" t="s">
        <v>411</v>
      </c>
      <c r="D7" s="769" t="s">
        <v>412</v>
      </c>
      <c r="E7" s="770"/>
      <c r="F7" s="180"/>
      <c r="G7" s="771" t="s">
        <v>413</v>
      </c>
      <c r="H7" s="772"/>
      <c r="I7" s="748" t="s">
        <v>414</v>
      </c>
    </row>
    <row r="8" spans="1:9">
      <c r="A8" s="761"/>
      <c r="B8" s="764"/>
      <c r="C8" s="767"/>
      <c r="D8" s="751" t="s">
        <v>415</v>
      </c>
      <c r="E8" s="754" t="s">
        <v>416</v>
      </c>
      <c r="F8" s="181"/>
      <c r="G8" s="757" t="s">
        <v>417</v>
      </c>
      <c r="H8" s="754" t="s">
        <v>416</v>
      </c>
      <c r="I8" s="749"/>
    </row>
    <row r="9" spans="1:9">
      <c r="A9" s="761"/>
      <c r="B9" s="764"/>
      <c r="C9" s="767"/>
      <c r="D9" s="752"/>
      <c r="E9" s="755"/>
      <c r="F9" s="182" t="s">
        <v>418</v>
      </c>
      <c r="G9" s="758"/>
      <c r="H9" s="755"/>
      <c r="I9" s="749"/>
    </row>
    <row r="10" spans="1:9" ht="15.75" thickBot="1">
      <c r="A10" s="762"/>
      <c r="B10" s="765"/>
      <c r="C10" s="768"/>
      <c r="D10" s="753"/>
      <c r="E10" s="756"/>
      <c r="F10" s="183" t="s">
        <v>419</v>
      </c>
      <c r="G10" s="759"/>
      <c r="H10" s="756"/>
      <c r="I10" s="750"/>
    </row>
    <row r="11" spans="1:9">
      <c r="A11" s="184" t="s">
        <v>174</v>
      </c>
      <c r="B11" s="187" t="s">
        <v>420</v>
      </c>
      <c r="C11" s="587" t="s">
        <v>404</v>
      </c>
      <c r="D11" s="165"/>
      <c r="E11" s="166"/>
      <c r="F11" s="587" t="s">
        <v>404</v>
      </c>
      <c r="G11" s="167"/>
      <c r="H11" s="166"/>
      <c r="I11" s="168"/>
    </row>
    <row r="12" spans="1:9">
      <c r="A12" s="65" t="s">
        <v>179</v>
      </c>
      <c r="B12" s="187" t="s">
        <v>421</v>
      </c>
      <c r="C12" s="587" t="s">
        <v>405</v>
      </c>
      <c r="D12" s="165"/>
      <c r="E12" s="166"/>
      <c r="F12" s="587" t="s">
        <v>405</v>
      </c>
      <c r="G12" s="167"/>
      <c r="H12" s="166"/>
      <c r="I12" s="168"/>
    </row>
    <row r="13" spans="1:9">
      <c r="A13" s="65" t="s">
        <v>190</v>
      </c>
      <c r="B13" s="187" t="s">
        <v>422</v>
      </c>
      <c r="C13" s="587" t="s">
        <v>406</v>
      </c>
      <c r="D13" s="165"/>
      <c r="E13" s="166"/>
      <c r="F13" s="496" t="s">
        <v>407</v>
      </c>
      <c r="G13" s="167"/>
      <c r="H13" s="169">
        <f>+F13*G13</f>
        <v>0</v>
      </c>
      <c r="I13" s="168"/>
    </row>
    <row r="14" spans="1:9">
      <c r="A14" s="65" t="s">
        <v>193</v>
      </c>
      <c r="B14" s="187" t="s">
        <v>423</v>
      </c>
      <c r="C14" s="587" t="s">
        <v>408</v>
      </c>
      <c r="D14" s="165"/>
      <c r="E14" s="166"/>
      <c r="F14" s="496" t="s">
        <v>407</v>
      </c>
      <c r="G14" s="167"/>
      <c r="H14" s="169">
        <f t="shared" ref="H14:H15" si="0">+F14*G14</f>
        <v>0</v>
      </c>
      <c r="I14" s="168"/>
    </row>
    <row r="15" spans="1:9">
      <c r="A15" s="65" t="s">
        <v>225</v>
      </c>
      <c r="B15" s="187" t="s">
        <v>119</v>
      </c>
      <c r="C15" s="495" t="s">
        <v>409</v>
      </c>
      <c r="D15" s="165"/>
      <c r="E15" s="166"/>
      <c r="F15" s="496" t="s">
        <v>407</v>
      </c>
      <c r="G15" s="167"/>
      <c r="H15" s="169">
        <f t="shared" si="0"/>
        <v>0</v>
      </c>
      <c r="I15" s="168"/>
    </row>
    <row r="16" spans="1:9">
      <c r="A16" s="185"/>
      <c r="B16" s="494" t="s">
        <v>297</v>
      </c>
      <c r="C16" s="170"/>
      <c r="D16" s="171">
        <f>SUM(D11:D15)</f>
        <v>0</v>
      </c>
      <c r="E16" s="172">
        <f>SUM(E11:E15)</f>
        <v>0</v>
      </c>
      <c r="F16" s="173"/>
      <c r="G16" s="174">
        <f>SUM(G11:G15)</f>
        <v>0</v>
      </c>
      <c r="H16" s="172">
        <f>SUM(H11:H15)</f>
        <v>0</v>
      </c>
      <c r="I16" s="172">
        <f>SUM(I11:I15)</f>
        <v>0</v>
      </c>
    </row>
    <row r="17" spans="1:9" ht="15.75" thickBot="1">
      <c r="A17" s="186" t="s">
        <v>318</v>
      </c>
      <c r="B17" s="188" t="s">
        <v>424</v>
      </c>
      <c r="C17" s="175"/>
      <c r="D17" s="176">
        <f>D13+D14+D15</f>
        <v>0</v>
      </c>
      <c r="E17" s="177">
        <f>E13+E14+E15</f>
        <v>0</v>
      </c>
      <c r="F17" s="178"/>
      <c r="G17" s="179">
        <f>G13+G14+G15</f>
        <v>0</v>
      </c>
      <c r="H17" s="177">
        <f>H13+H14+H15</f>
        <v>0</v>
      </c>
      <c r="I17" s="177">
        <f>I13+I14+I15</f>
        <v>0</v>
      </c>
    </row>
    <row r="20" spans="1:9">
      <c r="A20" s="9" t="s">
        <v>37</v>
      </c>
      <c r="B20" s="517" t="s">
        <v>11</v>
      </c>
    </row>
    <row r="21" spans="1:9">
      <c r="A21" s="11" t="s">
        <v>38</v>
      </c>
      <c r="B21" s="498" t="s">
        <v>425</v>
      </c>
    </row>
    <row r="22" spans="1:9">
      <c r="A22" s="11" t="s">
        <v>40</v>
      </c>
      <c r="B22" s="14" t="s">
        <v>379</v>
      </c>
    </row>
    <row r="23" spans="1:9">
      <c r="A23" s="11" t="s">
        <v>41</v>
      </c>
      <c r="B23" s="14" t="s">
        <v>42</v>
      </c>
    </row>
    <row r="24" spans="1:9">
      <c r="A24" s="11" t="s">
        <v>43</v>
      </c>
      <c r="B24" s="15" t="s">
        <v>44</v>
      </c>
    </row>
    <row r="25" spans="1:9" ht="15.75" thickBot="1"/>
    <row r="26" spans="1:9" ht="15.75" thickBot="1">
      <c r="A26" s="760" t="s">
        <v>45</v>
      </c>
      <c r="B26" s="763" t="s">
        <v>753</v>
      </c>
      <c r="C26" s="766" t="s">
        <v>411</v>
      </c>
      <c r="D26" s="769" t="s">
        <v>412</v>
      </c>
      <c r="E26" s="770"/>
      <c r="F26" s="180"/>
      <c r="G26" s="771" t="s">
        <v>413</v>
      </c>
      <c r="H26" s="772"/>
      <c r="I26" s="748" t="s">
        <v>414</v>
      </c>
    </row>
    <row r="27" spans="1:9">
      <c r="A27" s="761"/>
      <c r="B27" s="764"/>
      <c r="C27" s="767"/>
      <c r="D27" s="751" t="s">
        <v>415</v>
      </c>
      <c r="E27" s="754" t="s">
        <v>416</v>
      </c>
      <c r="F27" s="181"/>
      <c r="G27" s="757" t="s">
        <v>417</v>
      </c>
      <c r="H27" s="754" t="s">
        <v>416</v>
      </c>
      <c r="I27" s="749"/>
    </row>
    <row r="28" spans="1:9">
      <c r="A28" s="761"/>
      <c r="B28" s="764"/>
      <c r="C28" s="767"/>
      <c r="D28" s="752"/>
      <c r="E28" s="755"/>
      <c r="F28" s="182" t="s">
        <v>418</v>
      </c>
      <c r="G28" s="758"/>
      <c r="H28" s="755"/>
      <c r="I28" s="749"/>
    </row>
    <row r="29" spans="1:9" ht="15.75" thickBot="1">
      <c r="A29" s="762"/>
      <c r="B29" s="765"/>
      <c r="C29" s="768"/>
      <c r="D29" s="753"/>
      <c r="E29" s="756"/>
      <c r="F29" s="183" t="s">
        <v>419</v>
      </c>
      <c r="G29" s="759"/>
      <c r="H29" s="756"/>
      <c r="I29" s="750"/>
    </row>
    <row r="30" spans="1:9" ht="15.75" customHeight="1">
      <c r="A30" s="190" t="s">
        <v>174</v>
      </c>
      <c r="B30" s="499" t="s">
        <v>754</v>
      </c>
      <c r="C30" s="192" t="s">
        <v>426</v>
      </c>
      <c r="D30" s="149"/>
      <c r="E30" s="149"/>
      <c r="F30" s="192" t="s">
        <v>427</v>
      </c>
      <c r="G30" s="149"/>
      <c r="H30" s="149"/>
      <c r="I30" s="193"/>
    </row>
    <row r="31" spans="1:9" ht="15.75" thickBot="1">
      <c r="A31" s="194" t="s">
        <v>179</v>
      </c>
      <c r="B31" s="500" t="s">
        <v>755</v>
      </c>
      <c r="C31" s="497" t="s">
        <v>429</v>
      </c>
      <c r="D31" s="196"/>
      <c r="E31" s="196"/>
      <c r="F31" s="197" t="s">
        <v>428</v>
      </c>
      <c r="G31" s="196"/>
      <c r="H31" s="196"/>
      <c r="I31" s="198"/>
    </row>
    <row r="32" spans="1:9">
      <c r="A32" s="498"/>
      <c r="B32" s="498"/>
      <c r="C32" s="498"/>
      <c r="D32" s="498"/>
    </row>
    <row r="33" spans="1:5">
      <c r="A33" s="501" t="s">
        <v>756</v>
      </c>
      <c r="B33" s="502"/>
      <c r="C33" s="502"/>
      <c r="D33" s="503"/>
      <c r="E33" s="35"/>
    </row>
    <row r="34" spans="1:5">
      <c r="A34" s="501" t="s">
        <v>430</v>
      </c>
      <c r="B34" s="502"/>
      <c r="C34" s="502"/>
      <c r="D34" s="503"/>
      <c r="E34" s="35"/>
    </row>
    <row r="35" spans="1:5">
      <c r="A35" s="498"/>
      <c r="B35" s="498"/>
      <c r="C35" s="498"/>
      <c r="D35" s="498"/>
    </row>
  </sheetData>
  <mergeCells count="20">
    <mergeCell ref="A26:A29"/>
    <mergeCell ref="B26:B29"/>
    <mergeCell ref="C26:C29"/>
    <mergeCell ref="D26:E26"/>
    <mergeCell ref="G26:H26"/>
    <mergeCell ref="I26:I29"/>
    <mergeCell ref="D27:D29"/>
    <mergeCell ref="E27:E29"/>
    <mergeCell ref="G27:G29"/>
    <mergeCell ref="H27:H29"/>
    <mergeCell ref="A7:A10"/>
    <mergeCell ref="B7:B10"/>
    <mergeCell ref="C7:C10"/>
    <mergeCell ref="D7:E7"/>
    <mergeCell ref="G7:H7"/>
    <mergeCell ref="I7:I10"/>
    <mergeCell ref="D8:D10"/>
    <mergeCell ref="E8:E10"/>
    <mergeCell ref="G8:G10"/>
    <mergeCell ref="H8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RowHeight="15"/>
  <cols>
    <col min="1" max="1" width="21.85546875" bestFit="1" customWidth="1"/>
    <col min="2" max="2" width="25.85546875" bestFit="1" customWidth="1"/>
    <col min="3" max="3" width="18" bestFit="1" customWidth="1"/>
    <col min="4" max="4" width="17.5703125" bestFit="1" customWidth="1"/>
    <col min="5" max="5" width="19.85546875" bestFit="1" customWidth="1"/>
  </cols>
  <sheetData>
    <row r="1" spans="1:5">
      <c r="A1" s="9" t="s">
        <v>37</v>
      </c>
      <c r="B1" s="10">
        <v>7</v>
      </c>
    </row>
    <row r="2" spans="1:5">
      <c r="A2" s="11" t="s">
        <v>38</v>
      </c>
      <c r="B2" s="73" t="s">
        <v>12</v>
      </c>
    </row>
    <row r="3" spans="1:5">
      <c r="A3" s="11" t="s">
        <v>40</v>
      </c>
      <c r="B3" s="13" t="s">
        <v>5</v>
      </c>
    </row>
    <row r="4" spans="1:5">
      <c r="A4" s="11" t="s">
        <v>41</v>
      </c>
      <c r="B4" s="14" t="s">
        <v>42</v>
      </c>
    </row>
    <row r="5" spans="1:5">
      <c r="A5" s="11" t="s">
        <v>43</v>
      </c>
      <c r="B5" s="15" t="s">
        <v>44</v>
      </c>
    </row>
    <row r="6" spans="1:5" ht="15.75" thickBot="1"/>
    <row r="7" spans="1:5">
      <c r="A7" s="760" t="s">
        <v>45</v>
      </c>
      <c r="B7" s="763" t="s">
        <v>433</v>
      </c>
      <c r="C7" s="207"/>
      <c r="D7" s="773" t="s">
        <v>434</v>
      </c>
      <c r="E7" s="208" t="s">
        <v>435</v>
      </c>
    </row>
    <row r="8" spans="1:5">
      <c r="A8" s="761"/>
      <c r="B8" s="764"/>
      <c r="C8" s="504" t="s">
        <v>757</v>
      </c>
      <c r="D8" s="774"/>
      <c r="E8" s="776" t="s">
        <v>436</v>
      </c>
    </row>
    <row r="9" spans="1:5" ht="15.75" thickBot="1">
      <c r="A9" s="762"/>
      <c r="B9" s="765"/>
      <c r="C9" s="209"/>
      <c r="D9" s="775"/>
      <c r="E9" s="775"/>
    </row>
    <row r="10" spans="1:5">
      <c r="A10" s="210">
        <v>1</v>
      </c>
      <c r="B10" s="211" t="s">
        <v>437</v>
      </c>
      <c r="C10" s="199"/>
      <c r="D10" s="533">
        <f>'F6,6.1'!D17+'F6,6.1'!G17+'F6,6.1'!D31+'F6,6.1'!G31</f>
        <v>0</v>
      </c>
      <c r="E10" s="201"/>
    </row>
    <row r="11" spans="1:5">
      <c r="A11" s="210">
        <v>2</v>
      </c>
      <c r="B11" s="212" t="s">
        <v>438</v>
      </c>
      <c r="C11" s="202"/>
      <c r="D11" s="225">
        <f>'F6,6.1'!D16+'F6,6.1'!G16+'F6,6.1'!D30+'F6,6.1'!G30</f>
        <v>0</v>
      </c>
      <c r="E11" s="204"/>
    </row>
    <row r="12" spans="1:5" ht="15.75" thickBot="1">
      <c r="A12" s="213"/>
      <c r="B12" s="214" t="s">
        <v>439</v>
      </c>
      <c r="C12" s="197" t="s">
        <v>432</v>
      </c>
      <c r="D12" s="205"/>
      <c r="E12" s="206" t="e">
        <f>+D10/D11*100</f>
        <v>#DIV/0!</v>
      </c>
    </row>
  </sheetData>
  <mergeCells count="4">
    <mergeCell ref="A7:A9"/>
    <mergeCell ref="B7:B9"/>
    <mergeCell ref="D7:D9"/>
    <mergeCell ref="E8:E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/>
  </sheetViews>
  <sheetFormatPr defaultRowHeight="15"/>
  <cols>
    <col min="1" max="1" width="21.85546875" bestFit="1" customWidth="1"/>
    <col min="2" max="2" width="40" bestFit="1" customWidth="1"/>
    <col min="5" max="5" width="10.42578125" customWidth="1"/>
    <col min="6" max="6" width="9.7109375" customWidth="1"/>
  </cols>
  <sheetData>
    <row r="1" spans="1:11">
      <c r="A1" s="9" t="s">
        <v>37</v>
      </c>
      <c r="B1" s="189">
        <v>8</v>
      </c>
    </row>
    <row r="2" spans="1:11">
      <c r="A2" s="11" t="s">
        <v>38</v>
      </c>
      <c r="B2" s="498" t="s">
        <v>469</v>
      </c>
    </row>
    <row r="3" spans="1:11">
      <c r="A3" s="11" t="s">
        <v>40</v>
      </c>
      <c r="B3" t="s">
        <v>5</v>
      </c>
    </row>
    <row r="4" spans="1:11">
      <c r="A4" s="11" t="s">
        <v>41</v>
      </c>
      <c r="B4" t="s">
        <v>305</v>
      </c>
    </row>
    <row r="5" spans="1:11">
      <c r="A5" s="11" t="s">
        <v>43</v>
      </c>
      <c r="B5" t="s">
        <v>44</v>
      </c>
    </row>
    <row r="6" spans="1:11" ht="15.75" thickBot="1"/>
    <row r="7" spans="1:11" ht="36.75" thickBot="1">
      <c r="A7" s="588" t="s">
        <v>447</v>
      </c>
      <c r="B7" s="589" t="s">
        <v>448</v>
      </c>
      <c r="C7" s="233" t="s">
        <v>449</v>
      </c>
      <c r="D7" s="233" t="s">
        <v>450</v>
      </c>
      <c r="E7" s="233" t="s">
        <v>451</v>
      </c>
      <c r="F7" s="233" t="s">
        <v>452</v>
      </c>
      <c r="G7" s="234" t="s">
        <v>453</v>
      </c>
      <c r="H7" s="234" t="s">
        <v>454</v>
      </c>
      <c r="I7" s="234" t="s">
        <v>455</v>
      </c>
      <c r="J7" s="234" t="s">
        <v>456</v>
      </c>
      <c r="K7" s="235" t="s">
        <v>457</v>
      </c>
    </row>
    <row r="8" spans="1:11" ht="15" customHeight="1">
      <c r="A8" s="780" t="s">
        <v>440</v>
      </c>
      <c r="B8" s="98" t="s">
        <v>458</v>
      </c>
      <c r="C8" s="200">
        <f>SUM(D8:K8)</f>
        <v>0</v>
      </c>
      <c r="D8" s="215"/>
      <c r="E8" s="216"/>
      <c r="F8" s="216"/>
      <c r="G8" s="216"/>
      <c r="H8" s="216"/>
      <c r="I8" s="216"/>
      <c r="J8" s="216"/>
      <c r="K8" s="217"/>
    </row>
    <row r="9" spans="1:11">
      <c r="A9" s="778" t="s">
        <v>441</v>
      </c>
      <c r="B9" s="98" t="s">
        <v>459</v>
      </c>
      <c r="C9" s="203">
        <f>SUM(D9:K9)</f>
        <v>0</v>
      </c>
      <c r="D9" s="218"/>
      <c r="E9" s="218"/>
      <c r="F9" s="218"/>
      <c r="G9" s="218"/>
      <c r="H9" s="218"/>
      <c r="I9" s="218"/>
      <c r="J9" s="218"/>
      <c r="K9" s="219"/>
    </row>
    <row r="10" spans="1:11">
      <c r="A10" s="778" t="s">
        <v>441</v>
      </c>
      <c r="B10" s="98" t="s">
        <v>758</v>
      </c>
      <c r="C10" s="203">
        <f>SUM(D10:K10)</f>
        <v>0</v>
      </c>
      <c r="D10" s="218"/>
      <c r="E10" s="218"/>
      <c r="F10" s="218"/>
      <c r="G10" s="218"/>
      <c r="H10" s="218"/>
      <c r="I10" s="218"/>
      <c r="J10" s="218"/>
      <c r="K10" s="219"/>
    </row>
    <row r="11" spans="1:11">
      <c r="A11" s="778" t="s">
        <v>441</v>
      </c>
      <c r="B11" s="98" t="s">
        <v>460</v>
      </c>
      <c r="C11" s="203">
        <f>SUM(D11:K11)</f>
        <v>0</v>
      </c>
      <c r="D11" s="218"/>
      <c r="E11" s="218"/>
      <c r="F11" s="218"/>
      <c r="G11" s="218"/>
      <c r="H11" s="218"/>
      <c r="I11" s="218"/>
      <c r="J11" s="218"/>
      <c r="K11" s="219"/>
    </row>
    <row r="12" spans="1:11">
      <c r="A12" s="779" t="s">
        <v>441</v>
      </c>
      <c r="B12" s="98" t="s">
        <v>279</v>
      </c>
      <c r="C12" s="220">
        <f>SUM(D12:K12)</f>
        <v>0</v>
      </c>
      <c r="D12" s="221"/>
      <c r="E12" s="221"/>
      <c r="F12" s="221"/>
      <c r="G12" s="221"/>
      <c r="H12" s="221"/>
      <c r="I12" s="221"/>
      <c r="J12" s="221"/>
      <c r="K12" s="222"/>
    </row>
    <row r="13" spans="1:11" ht="24">
      <c r="A13" s="590"/>
      <c r="B13" s="591" t="s">
        <v>461</v>
      </c>
      <c r="C13" s="223">
        <f>SUM(C8:C12)</f>
        <v>0</v>
      </c>
      <c r="D13" s="223">
        <f>SUM(D8:D12)</f>
        <v>0</v>
      </c>
      <c r="E13" s="223">
        <f t="shared" ref="E13:K13" si="0">SUM(E8:E12)</f>
        <v>0</v>
      </c>
      <c r="F13" s="223">
        <f t="shared" si="0"/>
        <v>0</v>
      </c>
      <c r="G13" s="223">
        <f t="shared" si="0"/>
        <v>0</v>
      </c>
      <c r="H13" s="223">
        <f t="shared" si="0"/>
        <v>0</v>
      </c>
      <c r="I13" s="223">
        <f t="shared" si="0"/>
        <v>0</v>
      </c>
      <c r="J13" s="223">
        <f t="shared" si="0"/>
        <v>0</v>
      </c>
      <c r="K13" s="224">
        <f t="shared" si="0"/>
        <v>0</v>
      </c>
    </row>
    <row r="14" spans="1:11">
      <c r="A14" s="777" t="s">
        <v>442</v>
      </c>
      <c r="B14" s="98" t="s">
        <v>458</v>
      </c>
      <c r="C14" s="225">
        <f>SUM(D14:K14)</f>
        <v>0</v>
      </c>
      <c r="D14" s="226"/>
      <c r="E14" s="226"/>
      <c r="F14" s="226"/>
      <c r="G14" s="226"/>
      <c r="H14" s="226"/>
      <c r="I14" s="226"/>
      <c r="J14" s="226"/>
      <c r="K14" s="227"/>
    </row>
    <row r="15" spans="1:11">
      <c r="A15" s="778" t="s">
        <v>442</v>
      </c>
      <c r="B15" s="98" t="s">
        <v>459</v>
      </c>
      <c r="C15" s="203">
        <f>SUM(D15:K15)</f>
        <v>0</v>
      </c>
      <c r="D15" s="218"/>
      <c r="E15" s="218"/>
      <c r="F15" s="218"/>
      <c r="G15" s="218"/>
      <c r="H15" s="218"/>
      <c r="I15" s="218"/>
      <c r="J15" s="218"/>
      <c r="K15" s="219"/>
    </row>
    <row r="16" spans="1:11">
      <c r="A16" s="778" t="s">
        <v>442</v>
      </c>
      <c r="B16" s="98" t="s">
        <v>758</v>
      </c>
      <c r="C16" s="203">
        <f>SUM(D16:K16)</f>
        <v>0</v>
      </c>
      <c r="D16" s="218"/>
      <c r="E16" s="218"/>
      <c r="F16" s="218"/>
      <c r="G16" s="218"/>
      <c r="H16" s="218"/>
      <c r="I16" s="218"/>
      <c r="J16" s="218"/>
      <c r="K16" s="219"/>
    </row>
    <row r="17" spans="1:11">
      <c r="A17" s="778" t="s">
        <v>442</v>
      </c>
      <c r="B17" s="98" t="s">
        <v>460</v>
      </c>
      <c r="C17" s="203">
        <f>SUM(D17:K17)</f>
        <v>0</v>
      </c>
      <c r="D17" s="218"/>
      <c r="E17" s="218"/>
      <c r="F17" s="218"/>
      <c r="G17" s="218"/>
      <c r="H17" s="218"/>
      <c r="I17" s="218"/>
      <c r="J17" s="218"/>
      <c r="K17" s="219"/>
    </row>
    <row r="18" spans="1:11">
      <c r="A18" s="779" t="s">
        <v>442</v>
      </c>
      <c r="B18" s="98" t="s">
        <v>279</v>
      </c>
      <c r="C18" s="220">
        <f>SUM(D18:K18)</f>
        <v>0</v>
      </c>
      <c r="D18" s="221"/>
      <c r="E18" s="221"/>
      <c r="F18" s="221"/>
      <c r="G18" s="221"/>
      <c r="H18" s="221"/>
      <c r="I18" s="221"/>
      <c r="J18" s="221"/>
      <c r="K18" s="222"/>
    </row>
    <row r="19" spans="1:11" ht="15.75" customHeight="1">
      <c r="A19" s="590"/>
      <c r="B19" s="591" t="s">
        <v>462</v>
      </c>
      <c r="C19" s="223">
        <f>SUM(C14:C18)</f>
        <v>0</v>
      </c>
      <c r="D19" s="223">
        <f>SUM(D14:D18)</f>
        <v>0</v>
      </c>
      <c r="E19" s="223">
        <f>SUM(E14:E18)</f>
        <v>0</v>
      </c>
      <c r="F19" s="223">
        <f t="shared" ref="F19:K19" si="1">SUM(F14:F18)</f>
        <v>0</v>
      </c>
      <c r="G19" s="223">
        <f t="shared" si="1"/>
        <v>0</v>
      </c>
      <c r="H19" s="223">
        <f t="shared" si="1"/>
        <v>0</v>
      </c>
      <c r="I19" s="223">
        <f t="shared" si="1"/>
        <v>0</v>
      </c>
      <c r="J19" s="223">
        <f t="shared" si="1"/>
        <v>0</v>
      </c>
      <c r="K19" s="224">
        <f t="shared" si="1"/>
        <v>0</v>
      </c>
    </row>
    <row r="20" spans="1:11">
      <c r="A20" s="777" t="s">
        <v>443</v>
      </c>
      <c r="B20" s="98" t="s">
        <v>458</v>
      </c>
      <c r="C20" s="225">
        <f>SUM(D20:K20)</f>
        <v>0</v>
      </c>
      <c r="D20" s="226"/>
      <c r="E20" s="226"/>
      <c r="F20" s="226"/>
      <c r="G20" s="226"/>
      <c r="H20" s="226"/>
      <c r="I20" s="226"/>
      <c r="J20" s="226"/>
      <c r="K20" s="227"/>
    </row>
    <row r="21" spans="1:11">
      <c r="A21" s="778" t="s">
        <v>443</v>
      </c>
      <c r="B21" s="98" t="s">
        <v>459</v>
      </c>
      <c r="C21" s="203">
        <f>SUM(D21:K21)</f>
        <v>0</v>
      </c>
      <c r="D21" s="218"/>
      <c r="E21" s="218"/>
      <c r="F21" s="218"/>
      <c r="G21" s="218"/>
      <c r="H21" s="218"/>
      <c r="I21" s="218"/>
      <c r="J21" s="218"/>
      <c r="K21" s="219"/>
    </row>
    <row r="22" spans="1:11">
      <c r="A22" s="778" t="s">
        <v>443</v>
      </c>
      <c r="B22" s="98" t="s">
        <v>758</v>
      </c>
      <c r="C22" s="203">
        <f>SUM(D22:K22)</f>
        <v>0</v>
      </c>
      <c r="D22" s="218"/>
      <c r="E22" s="218"/>
      <c r="F22" s="218"/>
      <c r="G22" s="218"/>
      <c r="H22" s="218"/>
      <c r="I22" s="218"/>
      <c r="J22" s="218"/>
      <c r="K22" s="219"/>
    </row>
    <row r="23" spans="1:11">
      <c r="A23" s="778" t="s">
        <v>443</v>
      </c>
      <c r="B23" s="98" t="s">
        <v>460</v>
      </c>
      <c r="C23" s="203">
        <f>SUM(D23:K23)</f>
        <v>0</v>
      </c>
      <c r="D23" s="228"/>
      <c r="E23" s="218"/>
      <c r="F23" s="218"/>
      <c r="G23" s="218"/>
      <c r="H23" s="218"/>
      <c r="I23" s="218"/>
      <c r="J23" s="218"/>
      <c r="K23" s="219"/>
    </row>
    <row r="24" spans="1:11">
      <c r="A24" s="779" t="s">
        <v>443</v>
      </c>
      <c r="B24" s="98" t="s">
        <v>279</v>
      </c>
      <c r="C24" s="220">
        <f>SUM(D24:K24)</f>
        <v>0</v>
      </c>
      <c r="D24" s="221"/>
      <c r="E24" s="221"/>
      <c r="F24" s="221"/>
      <c r="G24" s="221"/>
      <c r="H24" s="221"/>
      <c r="I24" s="221"/>
      <c r="J24" s="221"/>
      <c r="K24" s="222"/>
    </row>
    <row r="25" spans="1:11" ht="16.5" customHeight="1">
      <c r="A25" s="590"/>
      <c r="B25" s="591" t="s">
        <v>463</v>
      </c>
      <c r="C25" s="223">
        <f>SUM(C20:C24)</f>
        <v>0</v>
      </c>
      <c r="D25" s="223">
        <f t="shared" ref="D25:K25" si="2">SUM(D20:D24)</f>
        <v>0</v>
      </c>
      <c r="E25" s="223">
        <f t="shared" si="2"/>
        <v>0</v>
      </c>
      <c r="F25" s="223">
        <f t="shared" si="2"/>
        <v>0</v>
      </c>
      <c r="G25" s="223">
        <f t="shared" si="2"/>
        <v>0</v>
      </c>
      <c r="H25" s="223">
        <f t="shared" si="2"/>
        <v>0</v>
      </c>
      <c r="I25" s="223">
        <f t="shared" si="2"/>
        <v>0</v>
      </c>
      <c r="J25" s="223">
        <f t="shared" si="2"/>
        <v>0</v>
      </c>
      <c r="K25" s="224">
        <f t="shared" si="2"/>
        <v>0</v>
      </c>
    </row>
    <row r="26" spans="1:11">
      <c r="A26" s="777" t="s">
        <v>444</v>
      </c>
      <c r="B26" s="98" t="s">
        <v>458</v>
      </c>
      <c r="C26" s="225">
        <f>SUM(D26:K26)</f>
        <v>0</v>
      </c>
      <c r="D26" s="226"/>
      <c r="E26" s="226"/>
      <c r="F26" s="226"/>
      <c r="G26" s="226"/>
      <c r="H26" s="226"/>
      <c r="I26" s="226"/>
      <c r="J26" s="226"/>
      <c r="K26" s="227"/>
    </row>
    <row r="27" spans="1:11">
      <c r="A27" s="778" t="s">
        <v>444</v>
      </c>
      <c r="B27" s="98" t="s">
        <v>459</v>
      </c>
      <c r="C27" s="203">
        <f>SUM(D27:K27)</f>
        <v>0</v>
      </c>
      <c r="D27" s="218"/>
      <c r="E27" s="218"/>
      <c r="F27" s="218"/>
      <c r="G27" s="218"/>
      <c r="H27" s="218"/>
      <c r="I27" s="218"/>
      <c r="J27" s="218"/>
      <c r="K27" s="219"/>
    </row>
    <row r="28" spans="1:11">
      <c r="A28" s="778" t="s">
        <v>444</v>
      </c>
      <c r="B28" s="98" t="s">
        <v>758</v>
      </c>
      <c r="C28" s="203">
        <f>SUM(D28:K28)</f>
        <v>0</v>
      </c>
      <c r="D28" s="218"/>
      <c r="E28" s="218"/>
      <c r="F28" s="218"/>
      <c r="G28" s="218"/>
      <c r="H28" s="218"/>
      <c r="I28" s="218"/>
      <c r="J28" s="218"/>
      <c r="K28" s="219"/>
    </row>
    <row r="29" spans="1:11">
      <c r="A29" s="778" t="s">
        <v>444</v>
      </c>
      <c r="B29" s="98" t="s">
        <v>460</v>
      </c>
      <c r="C29" s="203">
        <f>SUM(D29:K29)</f>
        <v>0</v>
      </c>
      <c r="D29" s="218"/>
      <c r="E29" s="218"/>
      <c r="F29" s="218"/>
      <c r="G29" s="218"/>
      <c r="H29" s="218"/>
      <c r="I29" s="218"/>
      <c r="J29" s="218"/>
      <c r="K29" s="219"/>
    </row>
    <row r="30" spans="1:11">
      <c r="A30" s="779" t="s">
        <v>444</v>
      </c>
      <c r="B30" s="98" t="s">
        <v>279</v>
      </c>
      <c r="C30" s="220">
        <f>SUM(D30:K30)</f>
        <v>0</v>
      </c>
      <c r="D30" s="221"/>
      <c r="E30" s="221"/>
      <c r="F30" s="221"/>
      <c r="G30" s="221"/>
      <c r="H30" s="221"/>
      <c r="I30" s="221"/>
      <c r="J30" s="221"/>
      <c r="K30" s="222"/>
    </row>
    <row r="31" spans="1:11" ht="16.5" customHeight="1">
      <c r="A31" s="590"/>
      <c r="B31" s="591" t="s">
        <v>464</v>
      </c>
      <c r="C31" s="223">
        <f>SUM(C26:C30)</f>
        <v>0</v>
      </c>
      <c r="D31" s="223">
        <f t="shared" ref="D31:K31" si="3">SUM(D26:D30)</f>
        <v>0</v>
      </c>
      <c r="E31" s="223">
        <f t="shared" si="3"/>
        <v>0</v>
      </c>
      <c r="F31" s="223">
        <f t="shared" si="3"/>
        <v>0</v>
      </c>
      <c r="G31" s="223">
        <f t="shared" si="3"/>
        <v>0</v>
      </c>
      <c r="H31" s="223">
        <f t="shared" si="3"/>
        <v>0</v>
      </c>
      <c r="I31" s="223">
        <f t="shared" si="3"/>
        <v>0</v>
      </c>
      <c r="J31" s="223">
        <f t="shared" si="3"/>
        <v>0</v>
      </c>
      <c r="K31" s="224">
        <f t="shared" si="3"/>
        <v>0</v>
      </c>
    </row>
    <row r="32" spans="1:11">
      <c r="A32" s="777" t="s">
        <v>445</v>
      </c>
      <c r="B32" s="98" t="s">
        <v>458</v>
      </c>
      <c r="C32" s="225">
        <f>SUM(D32:K32)</f>
        <v>0</v>
      </c>
      <c r="D32" s="226"/>
      <c r="E32" s="226"/>
      <c r="F32" s="226"/>
      <c r="G32" s="226"/>
      <c r="H32" s="226"/>
      <c r="I32" s="226"/>
      <c r="J32" s="226"/>
      <c r="K32" s="227"/>
    </row>
    <row r="33" spans="1:11">
      <c r="A33" s="778" t="s">
        <v>445</v>
      </c>
      <c r="B33" s="98" t="s">
        <v>459</v>
      </c>
      <c r="C33" s="203">
        <f>SUM(D33:K33)</f>
        <v>0</v>
      </c>
      <c r="D33" s="218"/>
      <c r="E33" s="218"/>
      <c r="F33" s="218"/>
      <c r="G33" s="218"/>
      <c r="H33" s="218"/>
      <c r="I33" s="218"/>
      <c r="J33" s="218"/>
      <c r="K33" s="219"/>
    </row>
    <row r="34" spans="1:11">
      <c r="A34" s="778" t="s">
        <v>445</v>
      </c>
      <c r="B34" s="98" t="s">
        <v>758</v>
      </c>
      <c r="C34" s="203">
        <f>SUM(D34:K34)</f>
        <v>0</v>
      </c>
      <c r="D34" s="218"/>
      <c r="E34" s="218"/>
      <c r="F34" s="218"/>
      <c r="G34" s="218"/>
      <c r="H34" s="218"/>
      <c r="I34" s="218"/>
      <c r="J34" s="218"/>
      <c r="K34" s="219"/>
    </row>
    <row r="35" spans="1:11">
      <c r="A35" s="778" t="s">
        <v>445</v>
      </c>
      <c r="B35" s="98" t="s">
        <v>460</v>
      </c>
      <c r="C35" s="203">
        <f>SUM(D35:K35)</f>
        <v>0</v>
      </c>
      <c r="D35" s="218"/>
      <c r="E35" s="218"/>
      <c r="F35" s="218"/>
      <c r="G35" s="218"/>
      <c r="H35" s="218"/>
      <c r="I35" s="218"/>
      <c r="J35" s="218"/>
      <c r="K35" s="219"/>
    </row>
    <row r="36" spans="1:11">
      <c r="A36" s="779" t="s">
        <v>445</v>
      </c>
      <c r="B36" s="98" t="s">
        <v>279</v>
      </c>
      <c r="C36" s="220">
        <f>SUM(D36:K36)</f>
        <v>0</v>
      </c>
      <c r="D36" s="221"/>
      <c r="E36" s="221"/>
      <c r="F36" s="221"/>
      <c r="G36" s="221"/>
      <c r="H36" s="221"/>
      <c r="I36" s="221"/>
      <c r="J36" s="221"/>
      <c r="K36" s="222"/>
    </row>
    <row r="37" spans="1:11" ht="15.75" customHeight="1">
      <c r="A37" s="590"/>
      <c r="B37" s="591" t="s">
        <v>465</v>
      </c>
      <c r="C37" s="223">
        <f>SUM(C32:C36)</f>
        <v>0</v>
      </c>
      <c r="D37" s="223">
        <f t="shared" ref="D37:K37" si="4">SUM(D32:D36)</f>
        <v>0</v>
      </c>
      <c r="E37" s="223">
        <f t="shared" si="4"/>
        <v>0</v>
      </c>
      <c r="F37" s="223">
        <f t="shared" si="4"/>
        <v>0</v>
      </c>
      <c r="G37" s="223">
        <f t="shared" si="4"/>
        <v>0</v>
      </c>
      <c r="H37" s="223">
        <f t="shared" si="4"/>
        <v>0</v>
      </c>
      <c r="I37" s="223">
        <f t="shared" si="4"/>
        <v>0</v>
      </c>
      <c r="J37" s="223">
        <f t="shared" si="4"/>
        <v>0</v>
      </c>
      <c r="K37" s="224">
        <f t="shared" si="4"/>
        <v>0</v>
      </c>
    </row>
    <row r="38" spans="1:11">
      <c r="A38" s="777" t="s">
        <v>467</v>
      </c>
      <c r="B38" s="98" t="s">
        <v>458</v>
      </c>
      <c r="C38" s="225">
        <f>SUM(D38:K38)</f>
        <v>0</v>
      </c>
      <c r="D38" s="226"/>
      <c r="E38" s="226"/>
      <c r="F38" s="226"/>
      <c r="G38" s="226"/>
      <c r="H38" s="226"/>
      <c r="I38" s="226"/>
      <c r="J38" s="226"/>
      <c r="K38" s="227"/>
    </row>
    <row r="39" spans="1:11">
      <c r="A39" s="778" t="s">
        <v>446</v>
      </c>
      <c r="B39" s="98" t="s">
        <v>459</v>
      </c>
      <c r="C39" s="225">
        <f t="shared" ref="C39:C42" si="5">SUM(D39:K39)</f>
        <v>0</v>
      </c>
      <c r="D39" s="218"/>
      <c r="E39" s="218"/>
      <c r="F39" s="218"/>
      <c r="G39" s="218"/>
      <c r="H39" s="218"/>
      <c r="I39" s="218"/>
      <c r="J39" s="218"/>
      <c r="K39" s="219"/>
    </row>
    <row r="40" spans="1:11">
      <c r="A40" s="778" t="s">
        <v>446</v>
      </c>
      <c r="B40" s="98" t="s">
        <v>758</v>
      </c>
      <c r="C40" s="225">
        <f t="shared" si="5"/>
        <v>0</v>
      </c>
      <c r="D40" s="218"/>
      <c r="E40" s="218"/>
      <c r="F40" s="218"/>
      <c r="G40" s="218"/>
      <c r="H40" s="218"/>
      <c r="I40" s="218"/>
      <c r="J40" s="218"/>
      <c r="K40" s="219"/>
    </row>
    <row r="41" spans="1:11">
      <c r="A41" s="778" t="s">
        <v>446</v>
      </c>
      <c r="B41" s="98" t="s">
        <v>460</v>
      </c>
      <c r="C41" s="225">
        <f t="shared" si="5"/>
        <v>0</v>
      </c>
      <c r="D41" s="218"/>
      <c r="E41" s="218"/>
      <c r="F41" s="218"/>
      <c r="G41" s="218"/>
      <c r="H41" s="218"/>
      <c r="I41" s="218"/>
      <c r="J41" s="218"/>
      <c r="K41" s="219"/>
    </row>
    <row r="42" spans="1:11">
      <c r="A42" s="779" t="s">
        <v>446</v>
      </c>
      <c r="B42" s="98" t="s">
        <v>279</v>
      </c>
      <c r="C42" s="225">
        <f t="shared" si="5"/>
        <v>0</v>
      </c>
      <c r="D42" s="221"/>
      <c r="E42" s="221"/>
      <c r="F42" s="221"/>
      <c r="G42" s="221"/>
      <c r="H42" s="221"/>
      <c r="I42" s="221"/>
      <c r="J42" s="221"/>
      <c r="K42" s="222"/>
    </row>
    <row r="43" spans="1:11" ht="16.5" customHeight="1" thickBot="1">
      <c r="A43" s="592"/>
      <c r="B43" s="593" t="s">
        <v>466</v>
      </c>
      <c r="C43" s="229">
        <f>SUM(C38:C42)</f>
        <v>0</v>
      </c>
      <c r="D43" s="229">
        <f t="shared" ref="D43:K43" si="6">SUM(D38:D42)</f>
        <v>0</v>
      </c>
      <c r="E43" s="229">
        <f t="shared" si="6"/>
        <v>0</v>
      </c>
      <c r="F43" s="229">
        <f t="shared" si="6"/>
        <v>0</v>
      </c>
      <c r="G43" s="229">
        <f t="shared" si="6"/>
        <v>0</v>
      </c>
      <c r="H43" s="229">
        <f t="shared" si="6"/>
        <v>0</v>
      </c>
      <c r="I43" s="229">
        <f t="shared" si="6"/>
        <v>0</v>
      </c>
      <c r="J43" s="229">
        <f t="shared" si="6"/>
        <v>0</v>
      </c>
      <c r="K43" s="230">
        <f t="shared" si="6"/>
        <v>0</v>
      </c>
    </row>
    <row r="44" spans="1:11" ht="24.75" thickBot="1">
      <c r="A44" s="594"/>
      <c r="B44" s="595" t="s">
        <v>468</v>
      </c>
      <c r="C44" s="231">
        <f>C13+C19+C25+C31+C37+C43</f>
        <v>0</v>
      </c>
      <c r="D44" s="231">
        <f t="shared" ref="D44:J44" si="7">D13+D19+D25+D31+D37+D43</f>
        <v>0</v>
      </c>
      <c r="E44" s="231">
        <f t="shared" si="7"/>
        <v>0</v>
      </c>
      <c r="F44" s="231">
        <f t="shared" si="7"/>
        <v>0</v>
      </c>
      <c r="G44" s="231">
        <f t="shared" si="7"/>
        <v>0</v>
      </c>
      <c r="H44" s="231">
        <f t="shared" si="7"/>
        <v>0</v>
      </c>
      <c r="I44" s="231">
        <f t="shared" si="7"/>
        <v>0</v>
      </c>
      <c r="J44" s="231">
        <f t="shared" si="7"/>
        <v>0</v>
      </c>
      <c r="K44" s="232">
        <f>K13+K19+K25+K31+K37+K43</f>
        <v>0</v>
      </c>
    </row>
    <row r="45" spans="1:11">
      <c r="A45" s="98"/>
      <c r="B45" s="98"/>
    </row>
    <row r="46" spans="1:11">
      <c r="A46" s="98"/>
      <c r="B46" s="98"/>
    </row>
  </sheetData>
  <mergeCells count="6">
    <mergeCell ref="A38:A42"/>
    <mergeCell ref="A8:A12"/>
    <mergeCell ref="A14:A18"/>
    <mergeCell ref="A20:A24"/>
    <mergeCell ref="A26:A30"/>
    <mergeCell ref="A32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CONTENTS</vt:lpstr>
      <vt:lpstr>F1</vt:lpstr>
      <vt:lpstr>F2</vt:lpstr>
      <vt:lpstr>F3</vt:lpstr>
      <vt:lpstr>F4</vt:lpstr>
      <vt:lpstr>F5</vt:lpstr>
      <vt:lpstr>F6,6.1</vt:lpstr>
      <vt:lpstr>F7</vt:lpstr>
      <vt:lpstr>F8</vt:lpstr>
      <vt:lpstr>F9,9.1,10</vt:lpstr>
      <vt:lpstr>F11</vt:lpstr>
      <vt:lpstr>F12,12.1,12.2</vt:lpstr>
      <vt:lpstr>F13</vt:lpstr>
      <vt:lpstr>F13.1</vt:lpstr>
      <vt:lpstr>F14</vt:lpstr>
      <vt:lpstr>F14.1</vt:lpstr>
      <vt:lpstr>F14.2</vt:lpstr>
      <vt:lpstr>F14.4</vt:lpstr>
      <vt:lpstr>F15</vt:lpstr>
      <vt:lpstr>F16</vt:lpstr>
      <vt:lpstr>F17</vt:lpstr>
      <vt:lpstr>F18</vt:lpstr>
      <vt:lpstr>F19</vt:lpstr>
      <vt:lpstr>F20</vt:lpstr>
      <vt:lpstr>F21</vt:lpstr>
      <vt:lpstr>F22</vt:lpstr>
      <vt:lpstr>F24</vt:lpstr>
      <vt:lpstr>F25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Tahiri</dc:creator>
  <cp:lastModifiedBy>Aida Guxho</cp:lastModifiedBy>
  <cp:lastPrinted>2020-09-11T07:47:14Z</cp:lastPrinted>
  <dcterms:created xsi:type="dcterms:W3CDTF">2020-09-10T06:35:31Z</dcterms:created>
  <dcterms:modified xsi:type="dcterms:W3CDTF">2025-10-09T15:00:30Z</dcterms:modified>
</cp:coreProperties>
</file>